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media/image79.bin" ContentType="image/unknown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84" activeTab="90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ZONE_MONTH" sheetId="43" r:id="rId6"/>
    <sheet name="REPORT_DATA_BY_MISSION" sheetId="341" r:id="rId7"/>
    <sheet name="REPORT_DATA_BY_MISSION_MONTH" sheetId="342" r:id="rId8"/>
    <sheet name="BAPTISM_SOURCE_DISTRICT_MONTH" sheetId="190" r:id="rId9"/>
    <sheet name="BAPTISM_SOURCE_ZONE_MONTH" sheetId="48" r:id="rId10"/>
    <sheet name="BAPTISM_SOURCE_MISSION_MONTH" sheetId="343" r:id="rId11"/>
    <sheet name="MISSION" sheetId="387" r:id="rId12"/>
    <sheet name="MISSION_GRAPH" sheetId="388" r:id="rId13"/>
    <sheet name="TAOYUAN_ZONE" sheetId="84" r:id="rId14"/>
    <sheet name="TAOYUAN_ZONE_GRAPH" sheetId="389" r:id="rId15"/>
    <sheet name="TAOYUAN_3_DISTRICT" sheetId="185" r:id="rId16"/>
    <sheet name="TAOYUAN_3_DISTRICT_GRAPH" sheetId="348" r:id="rId17"/>
    <sheet name="TAOYUAN_1_2_DISTRICT" sheetId="345" r:id="rId18"/>
    <sheet name="TAOYUAN_1_2_DISTRICT_GRAPH" sheetId="349" r:id="rId19"/>
    <sheet name="BADE_DISTRICT" sheetId="192" r:id="rId20"/>
    <sheet name="BADE_DISTRICT_GRAPH" sheetId="350" r:id="rId21"/>
    <sheet name="ZHONGLI_DISTRICT" sheetId="191" r:id="rId22"/>
    <sheet name="ZHONGLI_DISTRICT_GRAPH" sheetId="351" r:id="rId23"/>
    <sheet name="EAST_ZONE" sheetId="193" r:id="rId24"/>
    <sheet name="EAST_ZONE_GRAPH" sheetId="390" r:id="rId25"/>
    <sheet name="SONGSHAN_DISTRICT" sheetId="196" r:id="rId26"/>
    <sheet name="SONGSHAN_DISTRICT_GRAPH" sheetId="353" r:id="rId27"/>
    <sheet name="JILONG_DISTRICT" sheetId="199" r:id="rId28"/>
    <sheet name="JILONG_DISTRICT_GRAPH" sheetId="354" r:id="rId29"/>
    <sheet name="XIZHI_DISTRICT" sheetId="200" r:id="rId30"/>
    <sheet name="XIZHI_DISTRICT_GRAPH" sheetId="355" r:id="rId31"/>
    <sheet name="YILAN_DISTRICT" sheetId="201" r:id="rId32"/>
    <sheet name="YILAN_DISTRICT_GRAPH" sheetId="356" r:id="rId33"/>
    <sheet name="HUALIAN_ZONE" sheetId="248" r:id="rId34"/>
    <sheet name="HUALIAN_ZONE_GRAPH" sheetId="391" r:id="rId35"/>
    <sheet name="JIAN_DISTRICT" sheetId="203" r:id="rId36"/>
    <sheet name="JIAN_DISTRICT_GRAPH" sheetId="359" r:id="rId37"/>
    <sheet name="HUALIAN_DISTRICT" sheetId="204" r:id="rId38"/>
    <sheet name="HUALIAN_DISTRICT_GRAPH" sheetId="360" r:id="rId39"/>
    <sheet name="TAIDONG_ZONE" sheetId="249" r:id="rId40"/>
    <sheet name="TAIDONG_ZONE_GRAPH" sheetId="392" r:id="rId41"/>
    <sheet name="TAIDONG_2_DISTRICT" sheetId="206" r:id="rId42"/>
    <sheet name="TAIDONG_2_DISTRICT_GRAPH" sheetId="362" r:id="rId43"/>
    <sheet name="TAIDONG_1_3_DISTRICT" sheetId="207" r:id="rId44"/>
    <sheet name="TAIDONG_1_3_DISTRICT_GRAPH" sheetId="363" r:id="rId45"/>
    <sheet name="YULI_DISTRICT" sheetId="208" r:id="rId46"/>
    <sheet name="YULI_DISTRICT_GRAPH" sheetId="364" r:id="rId47"/>
    <sheet name="ZHUNAN_ZONE" sheetId="250" r:id="rId48"/>
    <sheet name="ZHUNAN_ZONE_GRAPH" sheetId="393" r:id="rId49"/>
    <sheet name="ZHUNAN_DISTRICT" sheetId="210" r:id="rId50"/>
    <sheet name="ZHUNAN_DISTRICT_GRAPH" sheetId="371" r:id="rId51"/>
    <sheet name="TOUFEN_MIAOLI_DISTRICT" sheetId="211" r:id="rId52"/>
    <sheet name="TOUFEN_MIAOLI_DISTRICT_GRAPH" sheetId="372" r:id="rId53"/>
    <sheet name="XINZHU_ZONE" sheetId="251" r:id="rId54"/>
    <sheet name="XINZHU_ZONE_GRAPH" sheetId="394" r:id="rId55"/>
    <sheet name="XINZHU_DISTRICT" sheetId="214" r:id="rId56"/>
    <sheet name="XINZHU_DISTRICT_GRAPH" sheetId="373" r:id="rId57"/>
    <sheet name="ZHUDONG_DISTRICT" sheetId="215" r:id="rId58"/>
    <sheet name="ZHUDONG_DISTRICT_GRAPH" sheetId="374" r:id="rId59"/>
    <sheet name="ZHUBEI_DISTRICT" sheetId="216" r:id="rId60"/>
    <sheet name="ZHUBEI_DISTRICT_GRAPH" sheetId="375" r:id="rId61"/>
    <sheet name="CENTRAL_ZONE" sheetId="252" r:id="rId62"/>
    <sheet name="CENTRAL_ZONE_GRAPH" sheetId="395" r:id="rId63"/>
    <sheet name="JINHUA_DISTRICT" sheetId="346" r:id="rId64"/>
    <sheet name="JINHUA_DISTRICT_GRAPH" sheetId="376" r:id="rId65"/>
    <sheet name="XINAN_DISTRICT" sheetId="218" r:id="rId66"/>
    <sheet name="XINAN_DISTRICT_GRAPH" sheetId="377" r:id="rId67"/>
    <sheet name="SANCHONG_DISTRICT" sheetId="219" r:id="rId68"/>
    <sheet name="SANCHONG_DISTRICT_GRAPH" sheetId="378" r:id="rId69"/>
    <sheet name="NORTH_ZONE" sheetId="253" r:id="rId70"/>
    <sheet name="NORTH_ZONE_GRAPH" sheetId="396" r:id="rId71"/>
    <sheet name="SHILIN_DISTRICT" sheetId="221" r:id="rId72"/>
    <sheet name="SHILIN_DISTRICT_GRAPH" sheetId="379" r:id="rId73"/>
    <sheet name="BEITOU_DISTRICT" sheetId="222" r:id="rId74"/>
    <sheet name="BEITOU_DISTRICT_GRAPH" sheetId="380" r:id="rId75"/>
    <sheet name="SOUTH_ZONE" sheetId="254" r:id="rId76"/>
    <sheet name="SOUTH_ZONE_GRAPH" sheetId="397" r:id="rId77"/>
    <sheet name="JINGXIN_DISTRICT" sheetId="224" r:id="rId78"/>
    <sheet name="JINGXIN_DISTRICT_GRAPH" sheetId="381" r:id="rId79"/>
    <sheet name="XINDIAN_DISTRICT" sheetId="225" r:id="rId80"/>
    <sheet name="XINDIAN_DISTRICT_GRAPH" sheetId="382" r:id="rId81"/>
    <sheet name="SHUANGHE_DISTRICT" sheetId="226" r:id="rId82"/>
    <sheet name="SHUANGHE_DISTRICT_GRAPH" sheetId="383" r:id="rId83"/>
    <sheet name="WEST_ZONE" sheetId="255" r:id="rId84"/>
    <sheet name="WEST_ZONE_GRAPH" sheetId="398" r:id="rId85"/>
    <sheet name="TUCHENG_DISTRICT" sheetId="228" r:id="rId86"/>
    <sheet name="TUCHENG_DISTRICT_GRAPH" sheetId="384" r:id="rId87"/>
    <sheet name="XINZHUANG_DISTRICT" sheetId="229" r:id="rId88"/>
    <sheet name="XINZHUANG_DISTRICT_GRAPH" sheetId="385" r:id="rId89"/>
    <sheet name="BANQIAO_DISTRICT" sheetId="230" r:id="rId90"/>
    <sheet name="BANQIAO_DISTRICT_GRAPH" sheetId="386" r:id="rId91"/>
  </sheets>
  <definedNames>
    <definedName name="baptism_source_district_month" localSheetId="8">BAPTISM_SOURCE_DISTRICT_MONTH!$A$1:$G$31</definedName>
    <definedName name="baptism_source_mission_month" localSheetId="10">BAPTISM_SOURCE_MISSION_MONTH!$A$1:$G$5</definedName>
    <definedName name="baptism_source_zone_month" localSheetId="9">BAPTISM_SOURCE_ZONE_MONTH!$A$1:$G$31</definedName>
    <definedName name="DATE">CONTROLS!$B$1</definedName>
    <definedName name="DAY">CONTROLS!$D$5</definedName>
    <definedName name="MONTH">CONTROLS!$D$2</definedName>
    <definedName name="_xlnm.Print_Area" localSheetId="20">BADE_DISTRICT_GRAPH!$A$1:$V$50</definedName>
    <definedName name="_xlnm.Print_Area" localSheetId="90">BANQIAO_DISTRICT_GRAPH!$A$1:$V$50</definedName>
    <definedName name="_xlnm.Print_Area" localSheetId="74">BEITOU_DISTRICT_GRAPH!$A$1:$V$50</definedName>
    <definedName name="_xlnm.Print_Area" localSheetId="62">CENTRAL_ZONE_GRAPH!$A$1:$V$50</definedName>
    <definedName name="_xlnm.Print_Area" localSheetId="24">EAST_ZONE_GRAPH!$A$1:$V$50</definedName>
    <definedName name="_xlnm.Print_Area" localSheetId="38">HUALIAN_DISTRICT_GRAPH!$A$1:$V$50</definedName>
    <definedName name="_xlnm.Print_Area" localSheetId="34">HUALIAN_ZONE_GRAPH!$A$1:$V$50</definedName>
    <definedName name="_xlnm.Print_Area" localSheetId="36">JIAN_DISTRICT_GRAPH!$A$1:$V$50</definedName>
    <definedName name="_xlnm.Print_Area" localSheetId="28">JILONG_DISTRICT_GRAPH!$A$1:$V$50</definedName>
    <definedName name="_xlnm.Print_Area" localSheetId="78">JINGXIN_DISTRICT_GRAPH!$A$1:$V$50</definedName>
    <definedName name="_xlnm.Print_Area" localSheetId="64">JINHUA_DISTRICT_GRAPH!$A$1:$V$50</definedName>
    <definedName name="_xlnm.Print_Area" localSheetId="12">MISSION_GRAPH!$A$1:$V$50</definedName>
    <definedName name="_xlnm.Print_Area" localSheetId="70">NORTH_ZONE_GRAPH!$A$1:$V$50</definedName>
    <definedName name="_xlnm.Print_Area" localSheetId="68">SANCHONG_DISTRICT_GRAPH!$A$1:$V$50</definedName>
    <definedName name="_xlnm.Print_Area" localSheetId="72">SHILIN_DISTRICT_GRAPH!$A$1:$V$50</definedName>
    <definedName name="_xlnm.Print_Area" localSheetId="82">SHUANGHE_DISTRICT_GRAPH!$A$1:$V$50</definedName>
    <definedName name="_xlnm.Print_Area" localSheetId="26">SONGSHAN_DISTRICT_GRAPH!$A$1:$V$50</definedName>
    <definedName name="_xlnm.Print_Area" localSheetId="76">SOUTH_ZONE_GRAPH!$A$1:$V$50</definedName>
    <definedName name="_xlnm.Print_Area" localSheetId="44">TAIDONG_1_3_DISTRICT_GRAPH!$A$1:$V$50</definedName>
    <definedName name="_xlnm.Print_Area" localSheetId="42">TAIDONG_2_DISTRICT_GRAPH!$A$1:$V$50</definedName>
    <definedName name="_xlnm.Print_Area" localSheetId="40">TAIDONG_ZONE_GRAPH!$A$1:$V$50</definedName>
    <definedName name="_xlnm.Print_Area" localSheetId="18">TAOYUAN_1_2_DISTRICT_GRAPH!$A$1:$V$50</definedName>
    <definedName name="_xlnm.Print_Area" localSheetId="16">TAOYUAN_3_DISTRICT_GRAPH!$A$1:$V$50</definedName>
    <definedName name="_xlnm.Print_Area" localSheetId="14">TAOYUAN_ZONE_GRAPH!$A$1:$V$50</definedName>
    <definedName name="_xlnm.Print_Area" localSheetId="52">TOUFEN_MIAOLI_DISTRICT_GRAPH!$A$1:$V$50</definedName>
    <definedName name="_xlnm.Print_Area" localSheetId="86">TUCHENG_DISTRICT_GRAPH!$A$1:$V$50</definedName>
    <definedName name="_xlnm.Print_Area" localSheetId="84">WEST_ZONE_GRAPH!$A$1:$V$50</definedName>
    <definedName name="_xlnm.Print_Area" localSheetId="66">XINAN_DISTRICT_GRAPH!$A$1:$V$50</definedName>
    <definedName name="_xlnm.Print_Area" localSheetId="80">XINDIAN_DISTRICT_GRAPH!$A$1:$V$50</definedName>
    <definedName name="_xlnm.Print_Area" localSheetId="56">XINZHU_DISTRICT_GRAPH!$A$1:$V$50</definedName>
    <definedName name="_xlnm.Print_Area" localSheetId="54">XINZHU_ZONE_GRAPH!$A$1:$V$50</definedName>
    <definedName name="_xlnm.Print_Area" localSheetId="88">XINZHUANG_DISTRICT_GRAPH!$A$1:$V$50</definedName>
    <definedName name="_xlnm.Print_Area" localSheetId="30">XIZHI_DISTRICT_GRAPH!$A$1:$V$50</definedName>
    <definedName name="_xlnm.Print_Area" localSheetId="32">YILAN_DISTRICT_GRAPH!$A$1:$V$50</definedName>
    <definedName name="_xlnm.Print_Area" localSheetId="46">YULI_DISTRICT_GRAPH!$A$1:$V$50</definedName>
    <definedName name="_xlnm.Print_Area" localSheetId="22">ZHONGLI_DISTRICT_GRAPH!$A$1:$V$50</definedName>
    <definedName name="_xlnm.Print_Area" localSheetId="60">ZHUBEI_DISTRICT_GRAPH!$A$1:$V$50</definedName>
    <definedName name="_xlnm.Print_Area" localSheetId="58">ZHUDONG_DISTRICT_GRAPH!$A$1:$V$50</definedName>
    <definedName name="_xlnm.Print_Area" localSheetId="50">ZHUNAN_DISTRICT_GRAPH!$A$1:$V$50</definedName>
    <definedName name="_xlnm.Print_Area" localSheetId="48">ZHUNAN_ZONE_GRAPH!$A$1:$V$50</definedName>
    <definedName name="report_data" localSheetId="1">REPORT_DATA_BY_COMP!$A$1:$Q$884</definedName>
    <definedName name="report_data_by_zone" localSheetId="4">REPORT_DATA_BY_ZONE!$A$1:$Q$99</definedName>
    <definedName name="report_data_district" localSheetId="2">REPORT_DATA_BY_DISTRICT!$A$1:$Q$284</definedName>
    <definedName name="report_data_district_month" localSheetId="3">REPORT_DATA_BY_DISTRICT_MONTH!$A$1:$Q$101</definedName>
    <definedName name="report_data_mission" localSheetId="6">REPORT_DATA_BY_MISSION!$A$1:$Q$10</definedName>
    <definedName name="report_data_mission_month" localSheetId="7">REPORT_DATA_BY_MISSION_MONTH!$A$1:$Q$28</definedName>
    <definedName name="report_data_zone_month" localSheetId="5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X106" i="398" l="1"/>
  <c r="X95" i="398"/>
  <c r="X100" i="398" s="1"/>
  <c r="AZ88" i="398"/>
  <c r="AY88" i="398"/>
  <c r="AX88" i="398"/>
  <c r="AW88" i="398"/>
  <c r="AV88" i="398"/>
  <c r="AD88" i="398"/>
  <c r="AZ87" i="398"/>
  <c r="AY87" i="398"/>
  <c r="AX87" i="398"/>
  <c r="AW87" i="398"/>
  <c r="AV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Z79" i="398"/>
  <c r="AY79" i="398"/>
  <c r="AX79" i="398"/>
  <c r="AW79" i="398"/>
  <c r="AV79" i="398"/>
  <c r="AD79" i="398"/>
  <c r="AZ78" i="398"/>
  <c r="AY78" i="398"/>
  <c r="AX78" i="398"/>
  <c r="AW78" i="398"/>
  <c r="AV78" i="398"/>
  <c r="AD78" i="398"/>
  <c r="AZ77" i="398"/>
  <c r="AY77" i="398"/>
  <c r="AX77" i="398"/>
  <c r="AW77" i="398"/>
  <c r="AV77" i="398"/>
  <c r="AD77" i="398"/>
  <c r="AD76" i="398"/>
  <c r="AD75" i="398"/>
  <c r="AD74" i="398"/>
  <c r="AD73" i="398"/>
  <c r="AD72" i="398"/>
  <c r="AD71" i="398"/>
  <c r="AD70" i="398"/>
  <c r="AD69" i="398"/>
  <c r="AD68" i="398"/>
  <c r="AD67" i="398"/>
  <c r="AD66" i="398"/>
  <c r="AD65" i="398"/>
  <c r="AD64" i="398"/>
  <c r="AD63" i="398"/>
  <c r="AD62" i="398"/>
  <c r="AD61" i="398"/>
  <c r="AD60" i="398"/>
  <c r="AD59" i="398"/>
  <c r="AD58" i="398"/>
  <c r="AD57" i="398"/>
  <c r="AD56" i="398"/>
  <c r="AD55" i="398"/>
  <c r="AD54" i="398"/>
  <c r="AD53" i="398"/>
  <c r="X106" i="397"/>
  <c r="X100" i="397"/>
  <c r="X95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Z86" i="397"/>
  <c r="AY86" i="397"/>
  <c r="AX86" i="397"/>
  <c r="AW86" i="397"/>
  <c r="AV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Z79" i="397"/>
  <c r="AY79" i="397"/>
  <c r="AX79" i="397"/>
  <c r="AW79" i="397"/>
  <c r="AV79" i="397"/>
  <c r="AD79" i="397"/>
  <c r="AZ78" i="397"/>
  <c r="AY78" i="397"/>
  <c r="AX78" i="397"/>
  <c r="AW78" i="397"/>
  <c r="AV78" i="397"/>
  <c r="AD78" i="397"/>
  <c r="AZ77" i="397"/>
  <c r="AY77" i="397"/>
  <c r="AX77" i="397"/>
  <c r="AW77" i="397"/>
  <c r="AV77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AD55" i="397"/>
  <c r="AD54" i="397"/>
  <c r="AD53" i="397"/>
  <c r="X106" i="396"/>
  <c r="X95" i="396"/>
  <c r="AD67" i="396" s="1"/>
  <c r="AZ88" i="396"/>
  <c r="AY88" i="396"/>
  <c r="AX88" i="396"/>
  <c r="AW88" i="396"/>
  <c r="AV88" i="396"/>
  <c r="AZ87" i="396"/>
  <c r="AY87" i="396"/>
  <c r="AX87" i="396"/>
  <c r="AW87" i="396"/>
  <c r="AV87" i="396"/>
  <c r="AZ86" i="396"/>
  <c r="AY86" i="396"/>
  <c r="AX86" i="396"/>
  <c r="AW86" i="396"/>
  <c r="AV86" i="396"/>
  <c r="AZ85" i="396"/>
  <c r="AY85" i="396"/>
  <c r="AX85" i="396"/>
  <c r="AW85" i="396"/>
  <c r="AV85" i="396"/>
  <c r="AZ84" i="396"/>
  <c r="AY84" i="396"/>
  <c r="AX84" i="396"/>
  <c r="AW84" i="396"/>
  <c r="AV84" i="396"/>
  <c r="AZ83" i="396"/>
  <c r="AY83" i="396"/>
  <c r="AX83" i="396"/>
  <c r="AW83" i="396"/>
  <c r="AV83" i="396"/>
  <c r="AZ82" i="396"/>
  <c r="AY82" i="396"/>
  <c r="AX82" i="396"/>
  <c r="AW82" i="396"/>
  <c r="AV82" i="396"/>
  <c r="AZ81" i="396"/>
  <c r="AY81" i="396"/>
  <c r="AX81" i="396"/>
  <c r="AW81" i="396"/>
  <c r="AV81" i="396"/>
  <c r="AZ80" i="396"/>
  <c r="AY80" i="396"/>
  <c r="AX80" i="396"/>
  <c r="AW80" i="396"/>
  <c r="AV80" i="396"/>
  <c r="AZ79" i="396"/>
  <c r="AY79" i="396"/>
  <c r="AX79" i="396"/>
  <c r="AW79" i="396"/>
  <c r="AV79" i="396"/>
  <c r="AZ78" i="396"/>
  <c r="AY78" i="396"/>
  <c r="AX78" i="396"/>
  <c r="AW78" i="396"/>
  <c r="AV78" i="396"/>
  <c r="AZ77" i="396"/>
  <c r="AY77" i="396"/>
  <c r="AX77" i="396"/>
  <c r="AW77" i="396"/>
  <c r="AV77" i="396"/>
  <c r="AD73" i="396"/>
  <c r="AD72" i="396"/>
  <c r="AD71" i="396"/>
  <c r="AD70" i="396"/>
  <c r="AD68" i="396"/>
  <c r="AD66" i="396"/>
  <c r="AD64" i="396"/>
  <c r="AD63" i="396"/>
  <c r="AD62" i="396"/>
  <c r="AD59" i="396"/>
  <c r="AD56" i="396"/>
  <c r="AD55" i="396"/>
  <c r="AD54" i="396"/>
  <c r="AD53" i="396"/>
  <c r="X106" i="395"/>
  <c r="X95" i="395"/>
  <c r="AZ88" i="395"/>
  <c r="AY88" i="395"/>
  <c r="AX88" i="395"/>
  <c r="AW88" i="395"/>
  <c r="AV88" i="395"/>
  <c r="AD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D83" i="395"/>
  <c r="AZ82" i="395"/>
  <c r="AY82" i="395"/>
  <c r="AX82" i="395"/>
  <c r="AW82" i="395"/>
  <c r="AV82" i="395"/>
  <c r="AD82" i="395"/>
  <c r="AZ81" i="395"/>
  <c r="AY81" i="395"/>
  <c r="AX81" i="395"/>
  <c r="AW81" i="395"/>
  <c r="AV81" i="395"/>
  <c r="AZ80" i="395"/>
  <c r="AY80" i="395"/>
  <c r="AX80" i="395"/>
  <c r="AW80" i="395"/>
  <c r="AV80" i="395"/>
  <c r="AZ79" i="395"/>
  <c r="AY79" i="395"/>
  <c r="AX79" i="395"/>
  <c r="AW79" i="395"/>
  <c r="AV79" i="395"/>
  <c r="AD79" i="395"/>
  <c r="AZ78" i="395"/>
  <c r="AY78" i="395"/>
  <c r="AX78" i="395"/>
  <c r="AW78" i="395"/>
  <c r="AV78" i="395"/>
  <c r="AD78" i="395"/>
  <c r="AZ77" i="395"/>
  <c r="AY77" i="395"/>
  <c r="AX77" i="395"/>
  <c r="AW77" i="395"/>
  <c r="AV77" i="395"/>
  <c r="AD76" i="395"/>
  <c r="AD75" i="395"/>
  <c r="AD74" i="395"/>
  <c r="AD72" i="395"/>
  <c r="AD71" i="395"/>
  <c r="AD70" i="395"/>
  <c r="AD68" i="395"/>
  <c r="AD67" i="395"/>
  <c r="AD66" i="395"/>
  <c r="AD64" i="395"/>
  <c r="AD63" i="395"/>
  <c r="AD62" i="395"/>
  <c r="AD60" i="395"/>
  <c r="AD59" i="395"/>
  <c r="AD58" i="395"/>
  <c r="AD56" i="395"/>
  <c r="AD55" i="395"/>
  <c r="AD54" i="395"/>
  <c r="X106" i="394"/>
  <c r="X95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Z79" i="394"/>
  <c r="AY79" i="394"/>
  <c r="AX79" i="394"/>
  <c r="AW79" i="394"/>
  <c r="AV79" i="394"/>
  <c r="AZ78" i="394"/>
  <c r="AY78" i="394"/>
  <c r="AX78" i="394"/>
  <c r="AW78" i="394"/>
  <c r="AV78" i="394"/>
  <c r="AD78" i="394"/>
  <c r="AZ77" i="394"/>
  <c r="AY77" i="394"/>
  <c r="AX77" i="394"/>
  <c r="AW77" i="394"/>
  <c r="AV77" i="394"/>
  <c r="AD77" i="394"/>
  <c r="AD76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AD55" i="394"/>
  <c r="AD54" i="394"/>
  <c r="AD53" i="394"/>
  <c r="X106" i="393"/>
  <c r="X95" i="393"/>
  <c r="X100" i="393" s="1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Z79" i="393"/>
  <c r="AY79" i="393"/>
  <c r="AX79" i="393"/>
  <c r="AW79" i="393"/>
  <c r="AV79" i="393"/>
  <c r="AD79" i="393"/>
  <c r="AZ78" i="393"/>
  <c r="AY78" i="393"/>
  <c r="AX78" i="393"/>
  <c r="AW78" i="393"/>
  <c r="AV78" i="393"/>
  <c r="AD78" i="393"/>
  <c r="AZ77" i="393"/>
  <c r="AY77" i="393"/>
  <c r="AX77" i="393"/>
  <c r="AW77" i="393"/>
  <c r="AV77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AD55" i="393"/>
  <c r="AD54" i="393"/>
  <c r="AD53" i="393"/>
  <c r="X106" i="392"/>
  <c r="X100" i="392"/>
  <c r="X95" i="392"/>
  <c r="AZ88" i="392"/>
  <c r="AY88" i="392"/>
  <c r="AX88" i="392"/>
  <c r="AW88" i="392"/>
  <c r="AV88" i="392"/>
  <c r="AZ87" i="392"/>
  <c r="AY87" i="392"/>
  <c r="AX87" i="392"/>
  <c r="AW87" i="392"/>
  <c r="AV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Z79" i="392"/>
  <c r="AY79" i="392"/>
  <c r="AX79" i="392"/>
  <c r="AW79" i="392"/>
  <c r="AV79" i="392"/>
  <c r="AZ78" i="392"/>
  <c r="AY78" i="392"/>
  <c r="AX78" i="392"/>
  <c r="AW78" i="392"/>
  <c r="AV78" i="392"/>
  <c r="AD78" i="392"/>
  <c r="AZ77" i="392"/>
  <c r="AY77" i="392"/>
  <c r="AX77" i="392"/>
  <c r="AW77" i="392"/>
  <c r="AV77" i="392"/>
  <c r="AD77" i="392"/>
  <c r="AD73" i="392"/>
  <c r="AD71" i="392"/>
  <c r="AD69" i="392"/>
  <c r="AD68" i="392"/>
  <c r="AD67" i="392"/>
  <c r="AD61" i="392"/>
  <c r="AD60" i="392"/>
  <c r="AD59" i="392"/>
  <c r="AD57" i="392"/>
  <c r="AD55" i="392"/>
  <c r="AD53" i="392"/>
  <c r="X106" i="391"/>
  <c r="X100" i="391"/>
  <c r="X95" i="391"/>
  <c r="AZ88" i="391"/>
  <c r="AY88" i="391"/>
  <c r="AX88" i="391"/>
  <c r="AW88" i="391"/>
  <c r="AV88" i="391"/>
  <c r="AZ87" i="391"/>
  <c r="AY87" i="391"/>
  <c r="AX87" i="391"/>
  <c r="AW87" i="391"/>
  <c r="AV87" i="391"/>
  <c r="AZ86" i="391"/>
  <c r="AY86" i="391"/>
  <c r="AX86" i="391"/>
  <c r="AW86" i="391"/>
  <c r="AV86" i="391"/>
  <c r="AZ85" i="391"/>
  <c r="AY85" i="391"/>
  <c r="AX85" i="391"/>
  <c r="AW85" i="391"/>
  <c r="AV85" i="391"/>
  <c r="AZ84" i="391"/>
  <c r="AY84" i="391"/>
  <c r="AX84" i="391"/>
  <c r="AW84" i="391"/>
  <c r="AV84" i="391"/>
  <c r="AZ83" i="391"/>
  <c r="AY83" i="391"/>
  <c r="AX83" i="391"/>
  <c r="AW83" i="391"/>
  <c r="AV83" i="391"/>
  <c r="AZ82" i="391"/>
  <c r="AY82" i="391"/>
  <c r="AX82" i="391"/>
  <c r="AW82" i="391"/>
  <c r="AV82" i="391"/>
  <c r="AZ81" i="391"/>
  <c r="AY81" i="391"/>
  <c r="AX81" i="391"/>
  <c r="AW81" i="391"/>
  <c r="AV81" i="391"/>
  <c r="AZ80" i="391"/>
  <c r="AY80" i="391"/>
  <c r="AX80" i="391"/>
  <c r="AW80" i="391"/>
  <c r="AV80" i="391"/>
  <c r="AZ79" i="391"/>
  <c r="AY79" i="391"/>
  <c r="AX79" i="391"/>
  <c r="AW79" i="391"/>
  <c r="AV79" i="391"/>
  <c r="AZ78" i="391"/>
  <c r="AY78" i="391"/>
  <c r="AX78" i="391"/>
  <c r="AW78" i="391"/>
  <c r="AV78" i="391"/>
  <c r="AZ77" i="391"/>
  <c r="AY77" i="391"/>
  <c r="AX77" i="391"/>
  <c r="AW77" i="391"/>
  <c r="AV77" i="391"/>
  <c r="AD75" i="391"/>
  <c r="AD68" i="391"/>
  <c r="X106" i="390"/>
  <c r="X95" i="390"/>
  <c r="X100" i="390" s="1"/>
  <c r="AZ88" i="390"/>
  <c r="AY88" i="390"/>
  <c r="AX88" i="390"/>
  <c r="AW88" i="390"/>
  <c r="AV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Z79" i="390"/>
  <c r="AY79" i="390"/>
  <c r="AX79" i="390"/>
  <c r="AW79" i="390"/>
  <c r="AV79" i="390"/>
  <c r="AD79" i="390"/>
  <c r="AZ78" i="390"/>
  <c r="AY78" i="390"/>
  <c r="AX78" i="390"/>
  <c r="AW78" i="390"/>
  <c r="AV78" i="390"/>
  <c r="AD78" i="390"/>
  <c r="AZ77" i="390"/>
  <c r="AY77" i="390"/>
  <c r="AX77" i="390"/>
  <c r="AW77" i="390"/>
  <c r="AV77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AD55" i="390"/>
  <c r="AD54" i="390"/>
  <c r="AD53" i="390"/>
  <c r="X106" i="389"/>
  <c r="X95" i="389"/>
  <c r="X100" i="389" s="1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Z79" i="389"/>
  <c r="AY79" i="389"/>
  <c r="AX79" i="389"/>
  <c r="AW79" i="389"/>
  <c r="AV79" i="389"/>
  <c r="AD79" i="389"/>
  <c r="AZ78" i="389"/>
  <c r="AY78" i="389"/>
  <c r="AX78" i="389"/>
  <c r="AW78" i="389"/>
  <c r="AV78" i="389"/>
  <c r="AD78" i="389"/>
  <c r="AZ77" i="389"/>
  <c r="AY77" i="389"/>
  <c r="AX77" i="389"/>
  <c r="AW77" i="389"/>
  <c r="AV77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AD55" i="389"/>
  <c r="AD54" i="389"/>
  <c r="AD53" i="389"/>
  <c r="AD86" i="397" l="1"/>
  <c r="AD87" i="397"/>
  <c r="AD83" i="397"/>
  <c r="AD87" i="398"/>
  <c r="AD88" i="392"/>
  <c r="AD84" i="392"/>
  <c r="AD80" i="392"/>
  <c r="AD74" i="392"/>
  <c r="AD70" i="392"/>
  <c r="AD66" i="392"/>
  <c r="AD62" i="392"/>
  <c r="AD58" i="392"/>
  <c r="AD54" i="392"/>
  <c r="AD87" i="392"/>
  <c r="AD79" i="392"/>
  <c r="AD72" i="392"/>
  <c r="AD65" i="392"/>
  <c r="AD63" i="392"/>
  <c r="AD56" i="392"/>
  <c r="AD64" i="392"/>
  <c r="AD75" i="392"/>
  <c r="AD76" i="392"/>
  <c r="AD83" i="392"/>
  <c r="X100" i="394"/>
  <c r="AD87" i="394"/>
  <c r="AD83" i="394"/>
  <c r="AD79" i="394"/>
  <c r="AD75" i="394"/>
  <c r="AD86" i="395"/>
  <c r="AD85" i="395"/>
  <c r="AD84" i="395"/>
  <c r="AD80" i="395"/>
  <c r="X100" i="395"/>
  <c r="AD87" i="395"/>
  <c r="AD81" i="395"/>
  <c r="AD77" i="395"/>
  <c r="AD73" i="395"/>
  <c r="AD69" i="395"/>
  <c r="AD65" i="395"/>
  <c r="AD61" i="395"/>
  <c r="AD57" i="395"/>
  <c r="AD53" i="395"/>
  <c r="AD58" i="396"/>
  <c r="AD60" i="396"/>
  <c r="AD86" i="396"/>
  <c r="AD82" i="396"/>
  <c r="AD78" i="396"/>
  <c r="AD76" i="396"/>
  <c r="AD87" i="396"/>
  <c r="AD83" i="396"/>
  <c r="AD79" i="396"/>
  <c r="AD75" i="396"/>
  <c r="AD88" i="396"/>
  <c r="AD84" i="396"/>
  <c r="AD80" i="396"/>
  <c r="AD74" i="396"/>
  <c r="X100" i="396"/>
  <c r="AD85" i="396"/>
  <c r="AD77" i="396"/>
  <c r="AD81" i="396"/>
  <c r="AD69" i="396"/>
  <c r="AD65" i="396"/>
  <c r="AD61" i="396"/>
  <c r="AD57" i="396"/>
  <c r="AD85" i="391"/>
  <c r="AD81" i="391"/>
  <c r="AD86" i="391"/>
  <c r="AD82" i="391"/>
  <c r="AD78" i="391"/>
  <c r="AD88" i="391"/>
  <c r="AD84" i="391"/>
  <c r="AD80" i="391"/>
  <c r="AD74" i="391"/>
  <c r="AD87" i="391"/>
  <c r="AD79" i="391"/>
  <c r="AD72" i="391"/>
  <c r="AD76" i="391"/>
  <c r="AD71" i="391"/>
  <c r="AD67" i="391"/>
  <c r="AD63" i="391"/>
  <c r="AD59" i="391"/>
  <c r="AD83" i="391"/>
  <c r="AD73" i="391"/>
  <c r="AD70" i="391"/>
  <c r="AD66" i="391"/>
  <c r="AD62" i="391"/>
  <c r="AD58" i="391"/>
  <c r="AD77" i="391"/>
  <c r="AD65" i="391"/>
  <c r="AD57" i="391"/>
  <c r="AD55" i="391"/>
  <c r="AD64" i="391"/>
  <c r="AD56" i="391"/>
  <c r="AD61" i="391"/>
  <c r="AD53" i="391"/>
  <c r="AD60" i="391"/>
  <c r="AD69" i="391"/>
  <c r="AD54" i="391"/>
  <c r="AD84" i="390"/>
  <c r="AD88" i="390"/>
  <c r="B4" i="222"/>
  <c r="B4" i="221"/>
  <c r="B4" i="219"/>
  <c r="B4" i="218"/>
  <c r="B4" i="346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K4" i="387"/>
  <c r="B4" i="387"/>
  <c r="X106" i="386"/>
  <c r="X95" i="386"/>
  <c r="AZ88" i="386"/>
  <c r="AY88" i="386"/>
  <c r="AX88" i="386"/>
  <c r="AW88" i="386"/>
  <c r="AV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Z85" i="386"/>
  <c r="AY85" i="386"/>
  <c r="AX85" i="386"/>
  <c r="AW85" i="386"/>
  <c r="AV85" i="386"/>
  <c r="AZ84" i="386"/>
  <c r="AY84" i="386"/>
  <c r="AX84" i="386"/>
  <c r="AW84" i="386"/>
  <c r="AV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Z81" i="386"/>
  <c r="AY81" i="386"/>
  <c r="AX81" i="386"/>
  <c r="AW81" i="386"/>
  <c r="AV81" i="386"/>
  <c r="AZ80" i="386"/>
  <c r="AY80" i="386"/>
  <c r="AX80" i="386"/>
  <c r="AW80" i="386"/>
  <c r="AV80" i="386"/>
  <c r="AZ79" i="386"/>
  <c r="AY79" i="386"/>
  <c r="AX79" i="386"/>
  <c r="AW79" i="386"/>
  <c r="AV79" i="386"/>
  <c r="AD79" i="386"/>
  <c r="AZ78" i="386"/>
  <c r="AY78" i="386"/>
  <c r="AX78" i="386"/>
  <c r="AW78" i="386"/>
  <c r="AV78" i="386"/>
  <c r="AD78" i="386"/>
  <c r="AZ77" i="386"/>
  <c r="AY77" i="386"/>
  <c r="AX77" i="386"/>
  <c r="AW77" i="386"/>
  <c r="AV77" i="386"/>
  <c r="AD77" i="386"/>
  <c r="AD76" i="386"/>
  <c r="AD75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AD55" i="386"/>
  <c r="AD54" i="386"/>
  <c r="AD53" i="386"/>
  <c r="X106" i="385"/>
  <c r="X95" i="385"/>
  <c r="AZ88" i="385"/>
  <c r="AY88" i="385"/>
  <c r="AX88" i="385"/>
  <c r="AW88" i="385"/>
  <c r="AV88" i="385"/>
  <c r="AZ87" i="385"/>
  <c r="AY87" i="385"/>
  <c r="AX87" i="385"/>
  <c r="AW87" i="385"/>
  <c r="AV87" i="385"/>
  <c r="AD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D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AZ79" i="385"/>
  <c r="AY79" i="385"/>
  <c r="AX79" i="385"/>
  <c r="AW79" i="385"/>
  <c r="AV79" i="385"/>
  <c r="AD79" i="385"/>
  <c r="AZ78" i="385"/>
  <c r="AY78" i="385"/>
  <c r="AX78" i="385"/>
  <c r="AW78" i="385"/>
  <c r="AV78" i="385"/>
  <c r="AD78" i="385"/>
  <c r="AZ77" i="385"/>
  <c r="AY77" i="385"/>
  <c r="AX77" i="385"/>
  <c r="AW77" i="385"/>
  <c r="AV77" i="385"/>
  <c r="AD77" i="385"/>
  <c r="AD76" i="385"/>
  <c r="AD75" i="385"/>
  <c r="AD73" i="385"/>
  <c r="AD72" i="385"/>
  <c r="AD71" i="385"/>
  <c r="AD70" i="385"/>
  <c r="AD69" i="385"/>
  <c r="AD68" i="385"/>
  <c r="AD67" i="385"/>
  <c r="AD66" i="385"/>
  <c r="AD65" i="385"/>
  <c r="AD64" i="385"/>
  <c r="AD63" i="385"/>
  <c r="AD62" i="385"/>
  <c r="AD61" i="385"/>
  <c r="AD60" i="385"/>
  <c r="AD59" i="385"/>
  <c r="AD58" i="385"/>
  <c r="AD57" i="385"/>
  <c r="AD56" i="385"/>
  <c r="AD55" i="385"/>
  <c r="AD54" i="385"/>
  <c r="AD53" i="385"/>
  <c r="X106" i="384"/>
  <c r="X95" i="384"/>
  <c r="AZ88" i="384"/>
  <c r="AY88" i="384"/>
  <c r="AX88" i="384"/>
  <c r="AW88" i="384"/>
  <c r="AV88" i="384"/>
  <c r="AZ87" i="384"/>
  <c r="AY87" i="384"/>
  <c r="AX87" i="384"/>
  <c r="AW87" i="384"/>
  <c r="AV87" i="384"/>
  <c r="AD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D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Z79" i="384"/>
  <c r="AY79" i="384"/>
  <c r="AX79" i="384"/>
  <c r="AW79" i="384"/>
  <c r="AV79" i="384"/>
  <c r="AD79" i="384"/>
  <c r="AZ78" i="384"/>
  <c r="AY78" i="384"/>
  <c r="AX78" i="384"/>
  <c r="AW78" i="384"/>
  <c r="AV78" i="384"/>
  <c r="AD78" i="384"/>
  <c r="AZ77" i="384"/>
  <c r="AY77" i="384"/>
  <c r="AX77" i="384"/>
  <c r="AW77" i="384"/>
  <c r="AV77" i="384"/>
  <c r="AD77" i="384"/>
  <c r="AD76" i="384"/>
  <c r="AD75" i="384"/>
  <c r="AD73" i="384"/>
  <c r="AD72" i="384"/>
  <c r="AD71" i="384"/>
  <c r="AD70" i="384"/>
  <c r="AD69" i="384"/>
  <c r="AD68" i="384"/>
  <c r="AD67" i="384"/>
  <c r="AD66" i="384"/>
  <c r="AD65" i="384"/>
  <c r="AD64" i="384"/>
  <c r="AD63" i="384"/>
  <c r="AD62" i="384"/>
  <c r="AD61" i="384"/>
  <c r="AD60" i="384"/>
  <c r="AD59" i="384"/>
  <c r="AD58" i="384"/>
  <c r="AD57" i="384"/>
  <c r="AD56" i="384"/>
  <c r="AD55" i="384"/>
  <c r="AD54" i="384"/>
  <c r="AD53" i="384"/>
  <c r="X106" i="383"/>
  <c r="X100" i="383"/>
  <c r="X95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Z79" i="383"/>
  <c r="AY79" i="383"/>
  <c r="AX79" i="383"/>
  <c r="AW79" i="383"/>
  <c r="AV79" i="383"/>
  <c r="AD79" i="383"/>
  <c r="AZ78" i="383"/>
  <c r="AY78" i="383"/>
  <c r="AX78" i="383"/>
  <c r="AW78" i="383"/>
  <c r="AV78" i="383"/>
  <c r="AD78" i="383"/>
  <c r="AZ77" i="383"/>
  <c r="AY77" i="383"/>
  <c r="AX77" i="383"/>
  <c r="AW77" i="383"/>
  <c r="AV77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AD55" i="383"/>
  <c r="AD54" i="383"/>
  <c r="AD53" i="383"/>
  <c r="X106" i="382"/>
  <c r="X95" i="382"/>
  <c r="X100" i="382" s="1"/>
  <c r="AZ88" i="382"/>
  <c r="AY88" i="382"/>
  <c r="AX88" i="382"/>
  <c r="AW88" i="382"/>
  <c r="AV88" i="382"/>
  <c r="AD88" i="382"/>
  <c r="AZ87" i="382"/>
  <c r="AY87" i="382"/>
  <c r="AX87" i="382"/>
  <c r="AW87" i="382"/>
  <c r="AV87" i="382"/>
  <c r="AD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D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D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D81" i="382"/>
  <c r="AZ80" i="382"/>
  <c r="AY80" i="382"/>
  <c r="AX80" i="382"/>
  <c r="AW80" i="382"/>
  <c r="AV80" i="382"/>
  <c r="AD80" i="382"/>
  <c r="AZ79" i="382"/>
  <c r="AY79" i="382"/>
  <c r="AX79" i="382"/>
  <c r="AW79" i="382"/>
  <c r="AV79" i="382"/>
  <c r="AD79" i="382"/>
  <c r="AZ78" i="382"/>
  <c r="AY78" i="382"/>
  <c r="AX78" i="382"/>
  <c r="AW78" i="382"/>
  <c r="AV78" i="382"/>
  <c r="AD78" i="382"/>
  <c r="AZ77" i="382"/>
  <c r="AY77" i="382"/>
  <c r="AX77" i="382"/>
  <c r="AW77" i="382"/>
  <c r="AV77" i="382"/>
  <c r="AD77" i="382"/>
  <c r="AD76" i="382"/>
  <c r="AD75" i="382"/>
  <c r="AD74" i="382"/>
  <c r="AD73" i="382"/>
  <c r="AD72" i="382"/>
  <c r="AD71" i="382"/>
  <c r="AD70" i="382"/>
  <c r="AD69" i="382"/>
  <c r="AD68" i="382"/>
  <c r="AD67" i="382"/>
  <c r="AD66" i="382"/>
  <c r="AD65" i="382"/>
  <c r="AD64" i="382"/>
  <c r="AD63" i="382"/>
  <c r="AD62" i="382"/>
  <c r="AD61" i="382"/>
  <c r="AD60" i="382"/>
  <c r="AD59" i="382"/>
  <c r="AD58" i="382"/>
  <c r="AD57" i="382"/>
  <c r="AD56" i="382"/>
  <c r="AD55" i="382"/>
  <c r="AD54" i="382"/>
  <c r="AD53" i="382"/>
  <c r="X106" i="381"/>
  <c r="X95" i="381"/>
  <c r="AZ88" i="381"/>
  <c r="AY88" i="381"/>
  <c r="AX88" i="381"/>
  <c r="AW88" i="381"/>
  <c r="AV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Z85" i="381"/>
  <c r="AY85" i="381"/>
  <c r="AX85" i="381"/>
  <c r="AW85" i="381"/>
  <c r="AV85" i="381"/>
  <c r="AZ84" i="381"/>
  <c r="AY84" i="381"/>
  <c r="AX84" i="381"/>
  <c r="AW84" i="381"/>
  <c r="AV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Z81" i="381"/>
  <c r="AY81" i="381"/>
  <c r="AX81" i="381"/>
  <c r="AW81" i="381"/>
  <c r="AV81" i="381"/>
  <c r="AZ80" i="381"/>
  <c r="AY80" i="381"/>
  <c r="AX80" i="381"/>
  <c r="AW80" i="381"/>
  <c r="AV80" i="381"/>
  <c r="AZ79" i="381"/>
  <c r="AY79" i="381"/>
  <c r="AX79" i="381"/>
  <c r="AW79" i="381"/>
  <c r="AV79" i="381"/>
  <c r="AD79" i="381"/>
  <c r="AZ78" i="381"/>
  <c r="AY78" i="381"/>
  <c r="AX78" i="381"/>
  <c r="AW78" i="381"/>
  <c r="AV78" i="381"/>
  <c r="AD78" i="381"/>
  <c r="AZ77" i="381"/>
  <c r="AY77" i="381"/>
  <c r="AX77" i="381"/>
  <c r="AW77" i="381"/>
  <c r="AV77" i="381"/>
  <c r="AD77" i="381"/>
  <c r="AD76" i="381"/>
  <c r="AD75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AD55" i="381"/>
  <c r="AD54" i="381"/>
  <c r="AD53" i="381"/>
  <c r="X106" i="380"/>
  <c r="X100" i="380"/>
  <c r="X95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D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D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D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D81" i="380"/>
  <c r="AZ80" i="380"/>
  <c r="AY80" i="380"/>
  <c r="AX80" i="380"/>
  <c r="AW80" i="380"/>
  <c r="AV80" i="380"/>
  <c r="AD80" i="380"/>
  <c r="AZ79" i="380"/>
  <c r="AY79" i="380"/>
  <c r="AX79" i="380"/>
  <c r="AW79" i="380"/>
  <c r="AV79" i="380"/>
  <c r="AD79" i="380"/>
  <c r="AZ78" i="380"/>
  <c r="AY78" i="380"/>
  <c r="AX78" i="380"/>
  <c r="AW78" i="380"/>
  <c r="AV78" i="380"/>
  <c r="AD78" i="380"/>
  <c r="AZ77" i="380"/>
  <c r="AY77" i="380"/>
  <c r="AX77" i="380"/>
  <c r="AW77" i="380"/>
  <c r="AV77" i="380"/>
  <c r="AD77" i="380"/>
  <c r="AD76" i="380"/>
  <c r="AD75" i="380"/>
  <c r="AD74" i="380"/>
  <c r="AD73" i="380"/>
  <c r="AD72" i="380"/>
  <c r="AD71" i="380"/>
  <c r="AD70" i="380"/>
  <c r="AD69" i="380"/>
  <c r="AD68" i="380"/>
  <c r="AD67" i="380"/>
  <c r="AD66" i="380"/>
  <c r="AD65" i="380"/>
  <c r="AD64" i="380"/>
  <c r="AD63" i="380"/>
  <c r="AD62" i="380"/>
  <c r="AD61" i="380"/>
  <c r="AD60" i="380"/>
  <c r="AD59" i="380"/>
  <c r="AD58" i="380"/>
  <c r="AD57" i="380"/>
  <c r="AD56" i="380"/>
  <c r="AD55" i="380"/>
  <c r="AD54" i="380"/>
  <c r="AD53" i="380"/>
  <c r="X106" i="379"/>
  <c r="X95" i="379"/>
  <c r="AZ88" i="379"/>
  <c r="AY88" i="379"/>
  <c r="AX88" i="379"/>
  <c r="AW88" i="379"/>
  <c r="AV88" i="379"/>
  <c r="AD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Z85" i="379"/>
  <c r="AY85" i="379"/>
  <c r="AX85" i="379"/>
  <c r="AW85" i="379"/>
  <c r="AV85" i="379"/>
  <c r="AZ84" i="379"/>
  <c r="AY84" i="379"/>
  <c r="AX84" i="379"/>
  <c r="AW84" i="379"/>
  <c r="AV84" i="379"/>
  <c r="AD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Z80" i="379"/>
  <c r="AY80" i="379"/>
  <c r="AX80" i="379"/>
  <c r="AW80" i="379"/>
  <c r="AV80" i="379"/>
  <c r="AD80" i="379"/>
  <c r="AZ79" i="379"/>
  <c r="AY79" i="379"/>
  <c r="AX79" i="379"/>
  <c r="AW79" i="379"/>
  <c r="AV79" i="379"/>
  <c r="AD79" i="379"/>
  <c r="AZ78" i="379"/>
  <c r="AY78" i="379"/>
  <c r="AX78" i="379"/>
  <c r="AW78" i="379"/>
  <c r="AV78" i="379"/>
  <c r="AZ77" i="379"/>
  <c r="AY77" i="379"/>
  <c r="AX77" i="379"/>
  <c r="AW77" i="379"/>
  <c r="AV77" i="379"/>
  <c r="AD75" i="379"/>
  <c r="AD74" i="379"/>
  <c r="AD72" i="379"/>
  <c r="AD71" i="379"/>
  <c r="AD70" i="379"/>
  <c r="AD69" i="379"/>
  <c r="AD68" i="379"/>
  <c r="AD67" i="379"/>
  <c r="AD66" i="379"/>
  <c r="AD65" i="379"/>
  <c r="AD64" i="379"/>
  <c r="AD63" i="379"/>
  <c r="AD62" i="379"/>
  <c r="AD61" i="379"/>
  <c r="AD60" i="379"/>
  <c r="AD59" i="379"/>
  <c r="AD58" i="379"/>
  <c r="AD57" i="379"/>
  <c r="AD56" i="379"/>
  <c r="AD55" i="379"/>
  <c r="AD54" i="379"/>
  <c r="AD53" i="379"/>
  <c r="X106" i="378"/>
  <c r="X95" i="378"/>
  <c r="AZ88" i="378"/>
  <c r="AY88" i="378"/>
  <c r="AX88" i="378"/>
  <c r="AW88" i="378"/>
  <c r="AV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Z84" i="378"/>
  <c r="AY84" i="378"/>
  <c r="AX84" i="378"/>
  <c r="AW84" i="378"/>
  <c r="AV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Z80" i="378"/>
  <c r="AY80" i="378"/>
  <c r="AX80" i="378"/>
  <c r="AW80" i="378"/>
  <c r="AV80" i="378"/>
  <c r="AZ79" i="378"/>
  <c r="AY79" i="378"/>
  <c r="AX79" i="378"/>
  <c r="AW79" i="378"/>
  <c r="AV79" i="378"/>
  <c r="AD79" i="378"/>
  <c r="AZ78" i="378"/>
  <c r="AY78" i="378"/>
  <c r="AX78" i="378"/>
  <c r="AW78" i="378"/>
  <c r="AV78" i="378"/>
  <c r="AZ77" i="378"/>
  <c r="AY77" i="378"/>
  <c r="AX77" i="378"/>
  <c r="AW77" i="378"/>
  <c r="AV77" i="378"/>
  <c r="AD76" i="378"/>
  <c r="AD72" i="378"/>
  <c r="AD71" i="378"/>
  <c r="AD68" i="378"/>
  <c r="AD67" i="378"/>
  <c r="AD64" i="378"/>
  <c r="AD63" i="378"/>
  <c r="AD61" i="378"/>
  <c r="AD60" i="378"/>
  <c r="AD59" i="378"/>
  <c r="AD58" i="378"/>
  <c r="AD57" i="378"/>
  <c r="AD56" i="378"/>
  <c r="AD55" i="378"/>
  <c r="AD54" i="378"/>
  <c r="AD53" i="378"/>
  <c r="X106" i="377"/>
  <c r="X95" i="377"/>
  <c r="AZ88" i="377"/>
  <c r="AY88" i="377"/>
  <c r="AX88" i="377"/>
  <c r="AW88" i="377"/>
  <c r="AV88" i="377"/>
  <c r="AZ87" i="377"/>
  <c r="AY87" i="377"/>
  <c r="AX87" i="377"/>
  <c r="AW87" i="377"/>
  <c r="AV87" i="377"/>
  <c r="AD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D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Z79" i="377"/>
  <c r="AY79" i="377"/>
  <c r="AX79" i="377"/>
  <c r="AW79" i="377"/>
  <c r="AV79" i="377"/>
  <c r="AD79" i="377"/>
  <c r="AZ78" i="377"/>
  <c r="AY78" i="377"/>
  <c r="AX78" i="377"/>
  <c r="AW78" i="377"/>
  <c r="AV78" i="377"/>
  <c r="AZ77" i="377"/>
  <c r="AY77" i="377"/>
  <c r="AX77" i="377"/>
  <c r="AW77" i="377"/>
  <c r="AV77" i="377"/>
  <c r="AD77" i="377"/>
  <c r="AD76" i="377"/>
  <c r="AD75" i="377"/>
  <c r="AD73" i="377"/>
  <c r="AD72" i="377"/>
  <c r="AD71" i="377"/>
  <c r="AD70" i="377"/>
  <c r="AD69" i="377"/>
  <c r="AD68" i="377"/>
  <c r="AD67" i="377"/>
  <c r="AD66" i="377"/>
  <c r="AD65" i="377"/>
  <c r="AD64" i="377"/>
  <c r="AD63" i="377"/>
  <c r="AD62" i="377"/>
  <c r="AD61" i="377"/>
  <c r="AD60" i="377"/>
  <c r="AD59" i="377"/>
  <c r="AD58" i="377"/>
  <c r="AD57" i="377"/>
  <c r="AD56" i="377"/>
  <c r="AD55" i="377"/>
  <c r="AD54" i="377"/>
  <c r="AD53" i="377"/>
  <c r="X106" i="376"/>
  <c r="X95" i="376"/>
  <c r="AZ88" i="376"/>
  <c r="AY88" i="376"/>
  <c r="AX88" i="376"/>
  <c r="AW88" i="376"/>
  <c r="AV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Z85" i="376"/>
  <c r="AY85" i="376"/>
  <c r="AX85" i="376"/>
  <c r="AW85" i="376"/>
  <c r="AV85" i="376"/>
  <c r="AZ84" i="376"/>
  <c r="AY84" i="376"/>
  <c r="AX84" i="376"/>
  <c r="AW84" i="376"/>
  <c r="AV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Z81" i="376"/>
  <c r="AY81" i="376"/>
  <c r="AX81" i="376"/>
  <c r="AW81" i="376"/>
  <c r="AV81" i="376"/>
  <c r="AZ80" i="376"/>
  <c r="AY80" i="376"/>
  <c r="AX80" i="376"/>
  <c r="AW80" i="376"/>
  <c r="AV80" i="376"/>
  <c r="AZ79" i="376"/>
  <c r="AY79" i="376"/>
  <c r="AX79" i="376"/>
  <c r="AW79" i="376"/>
  <c r="AV79" i="376"/>
  <c r="AD79" i="376"/>
  <c r="AZ78" i="376"/>
  <c r="AY78" i="376"/>
  <c r="AX78" i="376"/>
  <c r="AW78" i="376"/>
  <c r="AV78" i="376"/>
  <c r="AD78" i="376"/>
  <c r="AZ77" i="376"/>
  <c r="AY77" i="376"/>
  <c r="AX77" i="376"/>
  <c r="AW77" i="376"/>
  <c r="AV77" i="376"/>
  <c r="AD77" i="376"/>
  <c r="AD76" i="376"/>
  <c r="AD75" i="376"/>
  <c r="AD73" i="376"/>
  <c r="AD72" i="376"/>
  <c r="AD71" i="376"/>
  <c r="AD70" i="376"/>
  <c r="AD69" i="376"/>
  <c r="AD68" i="376"/>
  <c r="AD67" i="376"/>
  <c r="AD66" i="376"/>
  <c r="AD65" i="376"/>
  <c r="AD64" i="376"/>
  <c r="AD63" i="376"/>
  <c r="AD62" i="376"/>
  <c r="AD61" i="376"/>
  <c r="AD60" i="376"/>
  <c r="AD59" i="376"/>
  <c r="AD58" i="376"/>
  <c r="AD57" i="376"/>
  <c r="AD56" i="376"/>
  <c r="AD55" i="376"/>
  <c r="AD54" i="376"/>
  <c r="AD53" i="376"/>
  <c r="X106" i="375"/>
  <c r="X95" i="375"/>
  <c r="AZ88" i="375"/>
  <c r="AY88" i="375"/>
  <c r="AX88" i="375"/>
  <c r="AW88" i="375"/>
  <c r="AV88" i="375"/>
  <c r="AZ87" i="375"/>
  <c r="AY87" i="375"/>
  <c r="AX87" i="375"/>
  <c r="AW87" i="375"/>
  <c r="AV87" i="375"/>
  <c r="AD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D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Z79" i="375"/>
  <c r="AY79" i="375"/>
  <c r="AX79" i="375"/>
  <c r="AW79" i="375"/>
  <c r="AV79" i="375"/>
  <c r="AD79" i="375"/>
  <c r="AZ78" i="375"/>
  <c r="AY78" i="375"/>
  <c r="AX78" i="375"/>
  <c r="AW78" i="375"/>
  <c r="AV78" i="375"/>
  <c r="AD78" i="375"/>
  <c r="AZ77" i="375"/>
  <c r="AY77" i="375"/>
  <c r="AX77" i="375"/>
  <c r="AW77" i="375"/>
  <c r="AV77" i="375"/>
  <c r="AD77" i="375"/>
  <c r="AD76" i="375"/>
  <c r="AD75" i="375"/>
  <c r="AD73" i="375"/>
  <c r="AD72" i="375"/>
  <c r="AD71" i="375"/>
  <c r="AD70" i="375"/>
  <c r="AD69" i="375"/>
  <c r="AD68" i="375"/>
  <c r="AD67" i="375"/>
  <c r="AD66" i="375"/>
  <c r="AD65" i="375"/>
  <c r="AD64" i="375"/>
  <c r="AD63" i="375"/>
  <c r="AD62" i="375"/>
  <c r="AD61" i="375"/>
  <c r="AD60" i="375"/>
  <c r="AD59" i="375"/>
  <c r="AD58" i="375"/>
  <c r="AD57" i="375"/>
  <c r="AD56" i="375"/>
  <c r="AD55" i="375"/>
  <c r="AD54" i="375"/>
  <c r="AD53" i="375"/>
  <c r="X106" i="374"/>
  <c r="X95" i="374"/>
  <c r="AZ88" i="374"/>
  <c r="AY88" i="374"/>
  <c r="AX88" i="374"/>
  <c r="AW88" i="374"/>
  <c r="AV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Z84" i="374"/>
  <c r="AY84" i="374"/>
  <c r="AX84" i="374"/>
  <c r="AW84" i="374"/>
  <c r="AV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Z81" i="374"/>
  <c r="AY81" i="374"/>
  <c r="AX81" i="374"/>
  <c r="AW81" i="374"/>
  <c r="AV81" i="374"/>
  <c r="AZ80" i="374"/>
  <c r="AY80" i="374"/>
  <c r="AX80" i="374"/>
  <c r="AW80" i="374"/>
  <c r="AV80" i="374"/>
  <c r="AZ79" i="374"/>
  <c r="AY79" i="374"/>
  <c r="AX79" i="374"/>
  <c r="AW79" i="374"/>
  <c r="AV79" i="374"/>
  <c r="AD79" i="374"/>
  <c r="AZ78" i="374"/>
  <c r="AY78" i="374"/>
  <c r="AX78" i="374"/>
  <c r="AW78" i="374"/>
  <c r="AV78" i="374"/>
  <c r="AZ77" i="374"/>
  <c r="AY77" i="374"/>
  <c r="AX77" i="374"/>
  <c r="AW77" i="374"/>
  <c r="AV77" i="374"/>
  <c r="AD77" i="374"/>
  <c r="AD76" i="374"/>
  <c r="AD75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AD55" i="374"/>
  <c r="AD54" i="374"/>
  <c r="AD53" i="374"/>
  <c r="X106" i="373"/>
  <c r="X95" i="373"/>
  <c r="AZ88" i="373"/>
  <c r="AY88" i="373"/>
  <c r="AX88" i="373"/>
  <c r="AW88" i="373"/>
  <c r="AV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Z85" i="373"/>
  <c r="AY85" i="373"/>
  <c r="AX85" i="373"/>
  <c r="AW85" i="373"/>
  <c r="AV85" i="373"/>
  <c r="AZ84" i="373"/>
  <c r="AY84" i="373"/>
  <c r="AX84" i="373"/>
  <c r="AW84" i="373"/>
  <c r="AV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Z81" i="373"/>
  <c r="AY81" i="373"/>
  <c r="AX81" i="373"/>
  <c r="AW81" i="373"/>
  <c r="AV81" i="373"/>
  <c r="AZ80" i="373"/>
  <c r="AY80" i="373"/>
  <c r="AX80" i="373"/>
  <c r="AW80" i="373"/>
  <c r="AV80" i="373"/>
  <c r="AZ79" i="373"/>
  <c r="AY79" i="373"/>
  <c r="AX79" i="373"/>
  <c r="AW79" i="373"/>
  <c r="AV79" i="373"/>
  <c r="AD79" i="373"/>
  <c r="AZ78" i="373"/>
  <c r="AY78" i="373"/>
  <c r="AX78" i="373"/>
  <c r="AW78" i="373"/>
  <c r="AV78" i="373"/>
  <c r="AD78" i="373"/>
  <c r="AZ77" i="373"/>
  <c r="AY77" i="373"/>
  <c r="AX77" i="373"/>
  <c r="AW77" i="373"/>
  <c r="AV77" i="373"/>
  <c r="AD77" i="373"/>
  <c r="AD76" i="373"/>
  <c r="AD75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AD55" i="373"/>
  <c r="AD54" i="373"/>
  <c r="AD53" i="373"/>
  <c r="X106" i="372"/>
  <c r="X100" i="372"/>
  <c r="X95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Z79" i="372"/>
  <c r="AY79" i="372"/>
  <c r="AX79" i="372"/>
  <c r="AW79" i="372"/>
  <c r="AV79" i="372"/>
  <c r="AD79" i="372"/>
  <c r="AZ78" i="372"/>
  <c r="AY78" i="372"/>
  <c r="AX78" i="372"/>
  <c r="AW78" i="372"/>
  <c r="AV78" i="372"/>
  <c r="AD78" i="372"/>
  <c r="AZ77" i="372"/>
  <c r="AY77" i="372"/>
  <c r="AX77" i="372"/>
  <c r="AW77" i="372"/>
  <c r="AV77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AD55" i="372"/>
  <c r="AD54" i="372"/>
  <c r="AD53" i="372"/>
  <c r="X106" i="371"/>
  <c r="X95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Z79" i="371"/>
  <c r="AY79" i="371"/>
  <c r="AX79" i="371"/>
  <c r="AW79" i="371"/>
  <c r="AV79" i="371"/>
  <c r="AD79" i="371"/>
  <c r="AZ78" i="371"/>
  <c r="AY78" i="371"/>
  <c r="AX78" i="371"/>
  <c r="AW78" i="371"/>
  <c r="AV78" i="371"/>
  <c r="AD78" i="371"/>
  <c r="AZ77" i="371"/>
  <c r="AY77" i="371"/>
  <c r="AX77" i="371"/>
  <c r="AW77" i="371"/>
  <c r="AV77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AD55" i="371"/>
  <c r="AD54" i="371"/>
  <c r="AD53" i="371"/>
  <c r="X106" i="364"/>
  <c r="X95" i="364"/>
  <c r="AZ88" i="364"/>
  <c r="AY88" i="364"/>
  <c r="AX88" i="364"/>
  <c r="AW88" i="364"/>
  <c r="AV88" i="364"/>
  <c r="AZ87" i="364"/>
  <c r="AY87" i="364"/>
  <c r="AX87" i="364"/>
  <c r="AW87" i="364"/>
  <c r="AV87" i="364"/>
  <c r="AD87" i="364"/>
  <c r="AZ86" i="364"/>
  <c r="AY86" i="364"/>
  <c r="AX86" i="364"/>
  <c r="AW86" i="364"/>
  <c r="AV86" i="364"/>
  <c r="AZ85" i="364"/>
  <c r="AY85" i="364"/>
  <c r="AX85" i="364"/>
  <c r="AW85" i="364"/>
  <c r="AV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Z80" i="364"/>
  <c r="AY80" i="364"/>
  <c r="AX80" i="364"/>
  <c r="AW80" i="364"/>
  <c r="AV80" i="364"/>
  <c r="AZ79" i="364"/>
  <c r="AY79" i="364"/>
  <c r="AX79" i="364"/>
  <c r="AW79" i="364"/>
  <c r="AV79" i="364"/>
  <c r="AD79" i="364"/>
  <c r="AZ78" i="364"/>
  <c r="AY78" i="364"/>
  <c r="AX78" i="364"/>
  <c r="AW78" i="364"/>
  <c r="AV78" i="364"/>
  <c r="AZ77" i="364"/>
  <c r="AY77" i="364"/>
  <c r="AX77" i="364"/>
  <c r="AW77" i="364"/>
  <c r="AV77" i="364"/>
  <c r="AD77" i="364"/>
  <c r="AD76" i="364"/>
  <c r="AD75" i="364"/>
  <c r="AD73" i="364"/>
  <c r="AD72" i="364"/>
  <c r="AD71" i="364"/>
  <c r="AD70" i="364"/>
  <c r="AD69" i="364"/>
  <c r="AD68" i="364"/>
  <c r="AD67" i="364"/>
  <c r="AD66" i="364"/>
  <c r="AD65" i="364"/>
  <c r="AD64" i="364"/>
  <c r="AD63" i="364"/>
  <c r="AD62" i="364"/>
  <c r="AD61" i="364"/>
  <c r="AD60" i="364"/>
  <c r="AD59" i="364"/>
  <c r="AD58" i="364"/>
  <c r="AD57" i="364"/>
  <c r="AD56" i="364"/>
  <c r="AD55" i="364"/>
  <c r="AD54" i="364"/>
  <c r="AD53" i="364"/>
  <c r="X106" i="363"/>
  <c r="X95" i="363"/>
  <c r="AZ88" i="363"/>
  <c r="AY88" i="363"/>
  <c r="AX88" i="363"/>
  <c r="AW88" i="363"/>
  <c r="AV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Z85" i="363"/>
  <c r="AY85" i="363"/>
  <c r="AX85" i="363"/>
  <c r="AW85" i="363"/>
  <c r="AV85" i="363"/>
  <c r="AZ84" i="363"/>
  <c r="AY84" i="363"/>
  <c r="AX84" i="363"/>
  <c r="AW84" i="363"/>
  <c r="AV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Z81" i="363"/>
  <c r="AY81" i="363"/>
  <c r="AX81" i="363"/>
  <c r="AW81" i="363"/>
  <c r="AV81" i="363"/>
  <c r="AZ80" i="363"/>
  <c r="AY80" i="363"/>
  <c r="AX80" i="363"/>
  <c r="AW80" i="363"/>
  <c r="AV80" i="363"/>
  <c r="AZ79" i="363"/>
  <c r="AY79" i="363"/>
  <c r="AX79" i="363"/>
  <c r="AW79" i="363"/>
  <c r="AV79" i="363"/>
  <c r="AD79" i="363"/>
  <c r="AZ78" i="363"/>
  <c r="AY78" i="363"/>
  <c r="AX78" i="363"/>
  <c r="AW78" i="363"/>
  <c r="AV78" i="363"/>
  <c r="AD78" i="363"/>
  <c r="AZ77" i="363"/>
  <c r="AY77" i="363"/>
  <c r="AX77" i="363"/>
  <c r="AW77" i="363"/>
  <c r="AV77" i="363"/>
  <c r="AD77" i="363"/>
  <c r="AD76" i="363"/>
  <c r="AD75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AD55" i="363"/>
  <c r="AD54" i="363"/>
  <c r="AD53" i="363"/>
  <c r="X106" i="362"/>
  <c r="X95" i="362"/>
  <c r="X100" i="362" s="1"/>
  <c r="AZ88" i="362"/>
  <c r="AY88" i="362"/>
  <c r="AX88" i="362"/>
  <c r="AW88" i="362"/>
  <c r="AV88" i="362"/>
  <c r="AD88" i="362"/>
  <c r="AZ87" i="362"/>
  <c r="AY87" i="362"/>
  <c r="AX87" i="362"/>
  <c r="AW87" i="362"/>
  <c r="AV87" i="362"/>
  <c r="AD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D84" i="362"/>
  <c r="AZ83" i="362"/>
  <c r="AY83" i="362"/>
  <c r="AX83" i="362"/>
  <c r="AW83" i="362"/>
  <c r="AV83" i="362"/>
  <c r="AD83" i="362"/>
  <c r="AZ82" i="362"/>
  <c r="AY82" i="362"/>
  <c r="AX82" i="362"/>
  <c r="AW82" i="362"/>
  <c r="AV82" i="362"/>
  <c r="AZ81" i="362"/>
  <c r="AY81" i="362"/>
  <c r="AX81" i="362"/>
  <c r="AW81" i="362"/>
  <c r="AV81" i="362"/>
  <c r="AD81" i="362"/>
  <c r="AZ80" i="362"/>
  <c r="AY80" i="362"/>
  <c r="AX80" i="362"/>
  <c r="AW80" i="362"/>
  <c r="AV80" i="362"/>
  <c r="AD80" i="362"/>
  <c r="AZ79" i="362"/>
  <c r="AY79" i="362"/>
  <c r="AX79" i="362"/>
  <c r="AW79" i="362"/>
  <c r="AV79" i="362"/>
  <c r="AD79" i="362"/>
  <c r="AZ78" i="362"/>
  <c r="AY78" i="362"/>
  <c r="AX78" i="362"/>
  <c r="AW78" i="362"/>
  <c r="AV78" i="362"/>
  <c r="AD78" i="362"/>
  <c r="AZ77" i="362"/>
  <c r="AY77" i="362"/>
  <c r="AX77" i="362"/>
  <c r="AW77" i="362"/>
  <c r="AV77" i="362"/>
  <c r="AD77" i="362"/>
  <c r="AD76" i="362"/>
  <c r="AD75" i="362"/>
  <c r="AD74" i="362"/>
  <c r="AD73" i="362"/>
  <c r="AD72" i="362"/>
  <c r="AD71" i="362"/>
  <c r="AD70" i="362"/>
  <c r="AD69" i="362"/>
  <c r="AD68" i="362"/>
  <c r="AD67" i="362"/>
  <c r="AD66" i="362"/>
  <c r="AD65" i="362"/>
  <c r="AD64" i="362"/>
  <c r="AD63" i="362"/>
  <c r="AD62" i="362"/>
  <c r="AD61" i="362"/>
  <c r="AD60" i="362"/>
  <c r="AD59" i="362"/>
  <c r="AD58" i="362"/>
  <c r="AD57" i="362"/>
  <c r="AD56" i="362"/>
  <c r="AD55" i="362"/>
  <c r="AD54" i="362"/>
  <c r="AD53" i="362"/>
  <c r="X106" i="360"/>
  <c r="X100" i="360"/>
  <c r="X95" i="360"/>
  <c r="AZ88" i="360"/>
  <c r="AY88" i="360"/>
  <c r="AX88" i="360"/>
  <c r="AW88" i="360"/>
  <c r="AV88" i="360"/>
  <c r="AD88" i="360"/>
  <c r="AZ87" i="360"/>
  <c r="AY87" i="360"/>
  <c r="AX87" i="360"/>
  <c r="AW87" i="360"/>
  <c r="AV87" i="360"/>
  <c r="AD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D84" i="360"/>
  <c r="AZ83" i="360"/>
  <c r="AY83" i="360"/>
  <c r="AX83" i="360"/>
  <c r="AW83" i="360"/>
  <c r="AV83" i="360"/>
  <c r="AD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80" i="360"/>
  <c r="AZ79" i="360"/>
  <c r="AY79" i="360"/>
  <c r="AX79" i="360"/>
  <c r="AW79" i="360"/>
  <c r="AV79" i="360"/>
  <c r="AD79" i="360"/>
  <c r="AZ78" i="360"/>
  <c r="AY78" i="360"/>
  <c r="AX78" i="360"/>
  <c r="AW78" i="360"/>
  <c r="AV78" i="360"/>
  <c r="AD78" i="360"/>
  <c r="AZ77" i="360"/>
  <c r="AY77" i="360"/>
  <c r="AX77" i="360"/>
  <c r="AW77" i="360"/>
  <c r="AV77" i="360"/>
  <c r="AD77" i="360"/>
  <c r="AD76" i="360"/>
  <c r="AD75" i="360"/>
  <c r="AD74" i="360"/>
  <c r="AD73" i="360"/>
  <c r="AD72" i="360"/>
  <c r="AD71" i="360"/>
  <c r="AD70" i="360"/>
  <c r="AD69" i="360"/>
  <c r="AD68" i="360"/>
  <c r="AD67" i="360"/>
  <c r="AD66" i="360"/>
  <c r="AD65" i="360"/>
  <c r="AD64" i="360"/>
  <c r="AD63" i="360"/>
  <c r="AD62" i="360"/>
  <c r="AD61" i="360"/>
  <c r="AD60" i="360"/>
  <c r="AD59" i="360"/>
  <c r="AD58" i="360"/>
  <c r="AD57" i="360"/>
  <c r="AD56" i="360"/>
  <c r="AD55" i="360"/>
  <c r="AD54" i="360"/>
  <c r="AD53" i="360"/>
  <c r="X106" i="359"/>
  <c r="X100" i="359"/>
  <c r="X95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Z79" i="359"/>
  <c r="AY79" i="359"/>
  <c r="AX79" i="359"/>
  <c r="AW79" i="359"/>
  <c r="AV79" i="359"/>
  <c r="AD79" i="359"/>
  <c r="AZ78" i="359"/>
  <c r="AY78" i="359"/>
  <c r="AX78" i="359"/>
  <c r="AW78" i="359"/>
  <c r="AV78" i="359"/>
  <c r="AD78" i="359"/>
  <c r="AZ77" i="359"/>
  <c r="AY77" i="359"/>
  <c r="AX77" i="359"/>
  <c r="AW77" i="359"/>
  <c r="AV77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AD55" i="359"/>
  <c r="AD54" i="359"/>
  <c r="AD53" i="359"/>
  <c r="X106" i="356"/>
  <c r="X95" i="356"/>
  <c r="X100" i="356" s="1"/>
  <c r="AZ88" i="356"/>
  <c r="AY88" i="356"/>
  <c r="AX88" i="356"/>
  <c r="AW88" i="356"/>
  <c r="AV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Z79" i="356"/>
  <c r="AY79" i="356"/>
  <c r="AX79" i="356"/>
  <c r="AW79" i="356"/>
  <c r="AV79" i="356"/>
  <c r="AD79" i="356"/>
  <c r="AZ78" i="356"/>
  <c r="AY78" i="356"/>
  <c r="AX78" i="356"/>
  <c r="AW78" i="356"/>
  <c r="AV78" i="356"/>
  <c r="AD78" i="356"/>
  <c r="AZ77" i="356"/>
  <c r="AY77" i="356"/>
  <c r="AX77" i="356"/>
  <c r="AW77" i="356"/>
  <c r="AV77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AD55" i="356"/>
  <c r="AD54" i="356"/>
  <c r="AD53" i="356"/>
  <c r="X106" i="355"/>
  <c r="X95" i="355"/>
  <c r="AZ88" i="355"/>
  <c r="AY88" i="355"/>
  <c r="AX88" i="355"/>
  <c r="AW88" i="355"/>
  <c r="AV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Z85" i="355"/>
  <c r="AY85" i="355"/>
  <c r="AX85" i="355"/>
  <c r="AW85" i="355"/>
  <c r="AV85" i="355"/>
  <c r="AZ84" i="355"/>
  <c r="AY84" i="355"/>
  <c r="AX84" i="355"/>
  <c r="AW84" i="355"/>
  <c r="AV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Z81" i="355"/>
  <c r="AY81" i="355"/>
  <c r="AX81" i="355"/>
  <c r="AW81" i="355"/>
  <c r="AV81" i="355"/>
  <c r="AZ80" i="355"/>
  <c r="AY80" i="355"/>
  <c r="AX80" i="355"/>
  <c r="AW80" i="355"/>
  <c r="AV80" i="355"/>
  <c r="AZ79" i="355"/>
  <c r="AY79" i="355"/>
  <c r="AX79" i="355"/>
  <c r="AW79" i="355"/>
  <c r="AV79" i="355"/>
  <c r="AD79" i="355"/>
  <c r="AZ78" i="355"/>
  <c r="AY78" i="355"/>
  <c r="AX78" i="355"/>
  <c r="AW78" i="355"/>
  <c r="AV78" i="355"/>
  <c r="AD78" i="355"/>
  <c r="AZ77" i="355"/>
  <c r="AY77" i="355"/>
  <c r="AX77" i="355"/>
  <c r="AW77" i="355"/>
  <c r="AV77" i="355"/>
  <c r="AD77" i="355"/>
  <c r="AD76" i="355"/>
  <c r="AD75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AD55" i="355"/>
  <c r="AD54" i="355"/>
  <c r="AD53" i="355"/>
  <c r="X106" i="354"/>
  <c r="X95" i="354"/>
  <c r="AZ88" i="354"/>
  <c r="AY88" i="354"/>
  <c r="AX88" i="354"/>
  <c r="AW88" i="354"/>
  <c r="AV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Z85" i="354"/>
  <c r="AY85" i="354"/>
  <c r="AX85" i="354"/>
  <c r="AW85" i="354"/>
  <c r="AV85" i="354"/>
  <c r="AZ84" i="354"/>
  <c r="AY84" i="354"/>
  <c r="AX84" i="354"/>
  <c r="AW84" i="354"/>
  <c r="AV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Z81" i="354"/>
  <c r="AY81" i="354"/>
  <c r="AX81" i="354"/>
  <c r="AW81" i="354"/>
  <c r="AV81" i="354"/>
  <c r="AZ80" i="354"/>
  <c r="AY80" i="354"/>
  <c r="AX80" i="354"/>
  <c r="AW80" i="354"/>
  <c r="AV80" i="354"/>
  <c r="AZ79" i="354"/>
  <c r="AY79" i="354"/>
  <c r="AX79" i="354"/>
  <c r="AW79" i="354"/>
  <c r="AV79" i="354"/>
  <c r="AD79" i="354"/>
  <c r="AZ78" i="354"/>
  <c r="AY78" i="354"/>
  <c r="AX78" i="354"/>
  <c r="AW78" i="354"/>
  <c r="AV78" i="354"/>
  <c r="AD78" i="354"/>
  <c r="AZ77" i="354"/>
  <c r="AY77" i="354"/>
  <c r="AX77" i="354"/>
  <c r="AW77" i="354"/>
  <c r="AV77" i="354"/>
  <c r="AD77" i="354"/>
  <c r="AD76" i="354"/>
  <c r="AD75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AD55" i="354"/>
  <c r="AD54" i="354"/>
  <c r="AD53" i="354"/>
  <c r="X106" i="353"/>
  <c r="X95" i="353"/>
  <c r="AZ88" i="353"/>
  <c r="AY88" i="353"/>
  <c r="AX88" i="353"/>
  <c r="AW88" i="353"/>
  <c r="AV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Z85" i="353"/>
  <c r="AY85" i="353"/>
  <c r="AX85" i="353"/>
  <c r="AW85" i="353"/>
  <c r="AV85" i="353"/>
  <c r="AZ84" i="353"/>
  <c r="AY84" i="353"/>
  <c r="AX84" i="353"/>
  <c r="AW84" i="353"/>
  <c r="AV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Z79" i="353"/>
  <c r="AY79" i="353"/>
  <c r="AX79" i="353"/>
  <c r="AW79" i="353"/>
  <c r="AV79" i="353"/>
  <c r="AD79" i="353"/>
  <c r="AZ78" i="353"/>
  <c r="AY78" i="353"/>
  <c r="AX78" i="353"/>
  <c r="AW78" i="353"/>
  <c r="AV78" i="353"/>
  <c r="AD78" i="353"/>
  <c r="AZ77" i="353"/>
  <c r="AY77" i="353"/>
  <c r="AX77" i="353"/>
  <c r="AW77" i="353"/>
  <c r="AV77" i="353"/>
  <c r="AD77" i="353"/>
  <c r="AD76" i="353"/>
  <c r="AD75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AD55" i="353"/>
  <c r="AD54" i="353"/>
  <c r="AD53" i="353"/>
  <c r="X106" i="351"/>
  <c r="X95" i="351"/>
  <c r="AZ88" i="351"/>
  <c r="AY88" i="351"/>
  <c r="AX88" i="351"/>
  <c r="AW88" i="351"/>
  <c r="AV88" i="351"/>
  <c r="AZ87" i="351"/>
  <c r="AY87" i="351"/>
  <c r="AX87" i="351"/>
  <c r="AW87" i="351"/>
  <c r="AV87" i="351"/>
  <c r="AD87" i="351"/>
  <c r="AZ86" i="351"/>
  <c r="AY86" i="351"/>
  <c r="AX86" i="351"/>
  <c r="AW86" i="351"/>
  <c r="AV86" i="351"/>
  <c r="AZ85" i="351"/>
  <c r="AY85" i="351"/>
  <c r="AX85" i="351"/>
  <c r="AW85" i="351"/>
  <c r="AV85" i="351"/>
  <c r="AZ84" i="351"/>
  <c r="AY84" i="351"/>
  <c r="AX84" i="351"/>
  <c r="AW84" i="351"/>
  <c r="AV84" i="351"/>
  <c r="AZ83" i="351"/>
  <c r="AY83" i="351"/>
  <c r="AX83" i="351"/>
  <c r="AW83" i="351"/>
  <c r="AV83" i="351"/>
  <c r="AD83" i="351"/>
  <c r="AZ82" i="351"/>
  <c r="AY82" i="351"/>
  <c r="AX82" i="351"/>
  <c r="AW82" i="351"/>
  <c r="AV82" i="351"/>
  <c r="AZ81" i="351"/>
  <c r="AY81" i="351"/>
  <c r="AX81" i="351"/>
  <c r="AW81" i="351"/>
  <c r="AV81" i="351"/>
  <c r="AZ80" i="351"/>
  <c r="AY80" i="351"/>
  <c r="AX80" i="351"/>
  <c r="AW80" i="351"/>
  <c r="AV80" i="351"/>
  <c r="AZ79" i="351"/>
  <c r="AY79" i="351"/>
  <c r="AX79" i="351"/>
  <c r="AW79" i="351"/>
  <c r="AV79" i="351"/>
  <c r="AD79" i="351"/>
  <c r="AZ78" i="351"/>
  <c r="AY78" i="351"/>
  <c r="AX78" i="351"/>
  <c r="AW78" i="351"/>
  <c r="AV78" i="351"/>
  <c r="AZ77" i="351"/>
  <c r="AY77" i="351"/>
  <c r="AX77" i="351"/>
  <c r="AW77" i="351"/>
  <c r="AV77" i="351"/>
  <c r="AD75" i="351"/>
  <c r="AD72" i="351"/>
  <c r="AD71" i="351"/>
  <c r="AD70" i="351"/>
  <c r="AD69" i="351"/>
  <c r="AD68" i="351"/>
  <c r="AD67" i="351"/>
  <c r="AD66" i="351"/>
  <c r="AD65" i="351"/>
  <c r="AD64" i="351"/>
  <c r="AD63" i="351"/>
  <c r="AD62" i="351"/>
  <c r="AD61" i="351"/>
  <c r="AD60" i="351"/>
  <c r="AD59" i="351"/>
  <c r="AD58" i="351"/>
  <c r="AD57" i="351"/>
  <c r="AD56" i="351"/>
  <c r="AD55" i="351"/>
  <c r="AD54" i="351"/>
  <c r="AD53" i="351"/>
  <c r="X106" i="350"/>
  <c r="X95" i="350"/>
  <c r="AZ88" i="350"/>
  <c r="AY88" i="350"/>
  <c r="AX88" i="350"/>
  <c r="AW88" i="350"/>
  <c r="AV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Z85" i="350"/>
  <c r="AY85" i="350"/>
  <c r="AX85" i="350"/>
  <c r="AW85" i="350"/>
  <c r="AV85" i="350"/>
  <c r="AZ84" i="350"/>
  <c r="AY84" i="350"/>
  <c r="AX84" i="350"/>
  <c r="AW84" i="350"/>
  <c r="AV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Z81" i="350"/>
  <c r="AY81" i="350"/>
  <c r="AX81" i="350"/>
  <c r="AW81" i="350"/>
  <c r="AV81" i="350"/>
  <c r="AZ80" i="350"/>
  <c r="AY80" i="350"/>
  <c r="AX80" i="350"/>
  <c r="AW80" i="350"/>
  <c r="AV80" i="350"/>
  <c r="AZ79" i="350"/>
  <c r="AY79" i="350"/>
  <c r="AX79" i="350"/>
  <c r="AW79" i="350"/>
  <c r="AV79" i="350"/>
  <c r="AD79" i="350"/>
  <c r="AZ78" i="350"/>
  <c r="AY78" i="350"/>
  <c r="AX78" i="350"/>
  <c r="AW78" i="350"/>
  <c r="AV78" i="350"/>
  <c r="AZ77" i="350"/>
  <c r="AY77" i="350"/>
  <c r="AX77" i="350"/>
  <c r="AW77" i="350"/>
  <c r="AV77" i="350"/>
  <c r="AD75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AD55" i="350"/>
  <c r="AD54" i="350"/>
  <c r="AD53" i="350"/>
  <c r="X106" i="349"/>
  <c r="X100" i="349"/>
  <c r="X95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Z79" i="349"/>
  <c r="AY79" i="349"/>
  <c r="AX79" i="349"/>
  <c r="AW79" i="349"/>
  <c r="AV79" i="349"/>
  <c r="AD79" i="349"/>
  <c r="AZ78" i="349"/>
  <c r="AY78" i="349"/>
  <c r="AX78" i="349"/>
  <c r="AW78" i="349"/>
  <c r="AV78" i="349"/>
  <c r="AD78" i="349"/>
  <c r="AZ77" i="349"/>
  <c r="AY77" i="349"/>
  <c r="AX77" i="349"/>
  <c r="AW77" i="349"/>
  <c r="AV77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AD55" i="349"/>
  <c r="AD54" i="349"/>
  <c r="AD53" i="349"/>
  <c r="X106" i="348"/>
  <c r="X95" i="348"/>
  <c r="AZ88" i="348"/>
  <c r="AY88" i="348"/>
  <c r="AX88" i="348"/>
  <c r="AW88" i="348"/>
  <c r="AV88" i="348"/>
  <c r="AD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D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80" i="348"/>
  <c r="AZ79" i="348"/>
  <c r="AY79" i="348"/>
  <c r="AX79" i="348"/>
  <c r="AW79" i="348"/>
  <c r="AV79" i="348"/>
  <c r="AD79" i="348"/>
  <c r="AZ78" i="348"/>
  <c r="AY78" i="348"/>
  <c r="AX78" i="348"/>
  <c r="AW78" i="348"/>
  <c r="AV78" i="348"/>
  <c r="AZ77" i="348"/>
  <c r="AY77" i="348"/>
  <c r="AX77" i="348"/>
  <c r="AW77" i="348"/>
  <c r="AV77" i="348"/>
  <c r="AD77" i="348"/>
  <c r="AD75" i="348"/>
  <c r="AD74" i="348"/>
  <c r="AD73" i="348"/>
  <c r="AD72" i="348"/>
  <c r="AD71" i="348"/>
  <c r="AD70" i="348"/>
  <c r="AD69" i="348"/>
  <c r="AD68" i="348"/>
  <c r="AD67" i="348"/>
  <c r="AD66" i="348"/>
  <c r="AD65" i="348"/>
  <c r="AD64" i="348"/>
  <c r="AD63" i="348"/>
  <c r="AD62" i="348"/>
  <c r="AD61" i="348"/>
  <c r="AD60" i="348"/>
  <c r="AD59" i="348"/>
  <c r="AD58" i="348"/>
  <c r="AD57" i="348"/>
  <c r="AD56" i="348"/>
  <c r="AD55" i="348"/>
  <c r="AD54" i="348"/>
  <c r="AD53" i="348"/>
  <c r="B4" i="230"/>
  <c r="B4" i="229"/>
  <c r="B4" i="228"/>
  <c r="B4" i="226"/>
  <c r="B4" i="225"/>
  <c r="B4" i="224"/>
  <c r="B4" i="201"/>
  <c r="B4" i="200"/>
  <c r="B4" i="199"/>
  <c r="B4" i="196"/>
  <c r="K4" i="346"/>
  <c r="K4" i="345"/>
  <c r="B4" i="345"/>
  <c r="AD88" i="388" l="1"/>
  <c r="X100" i="386"/>
  <c r="AD85" i="386"/>
  <c r="AD81" i="386"/>
  <c r="AD86" i="386"/>
  <c r="AD82" i="386"/>
  <c r="AD88" i="386"/>
  <c r="AD84" i="386"/>
  <c r="AD80" i="386"/>
  <c r="AD74" i="386"/>
  <c r="X100" i="385"/>
  <c r="AD85" i="385"/>
  <c r="AD81" i="385"/>
  <c r="AD86" i="385"/>
  <c r="AD82" i="385"/>
  <c r="AD88" i="385"/>
  <c r="AD84" i="385"/>
  <c r="AD80" i="385"/>
  <c r="AD74" i="385"/>
  <c r="X100" i="384"/>
  <c r="AD85" i="384"/>
  <c r="AD81" i="384"/>
  <c r="AD86" i="384"/>
  <c r="AD82" i="384"/>
  <c r="AD88" i="384"/>
  <c r="AD84" i="384"/>
  <c r="AD80" i="384"/>
  <c r="AD74" i="384"/>
  <c r="X100" i="381"/>
  <c r="AD85" i="381"/>
  <c r="AD81" i="381"/>
  <c r="AD86" i="381"/>
  <c r="AD82" i="381"/>
  <c r="AD88" i="381"/>
  <c r="AD84" i="381"/>
  <c r="AD80" i="381"/>
  <c r="AD74" i="381"/>
  <c r="X100" i="379"/>
  <c r="AD85" i="379"/>
  <c r="AD81" i="379"/>
  <c r="AD77" i="379"/>
  <c r="AD73" i="379"/>
  <c r="AD86" i="379"/>
  <c r="AD82" i="379"/>
  <c r="AD78" i="379"/>
  <c r="AD76" i="379"/>
  <c r="X100" i="378"/>
  <c r="AD85" i="378"/>
  <c r="AD81" i="378"/>
  <c r="AD88" i="378"/>
  <c r="AD84" i="378"/>
  <c r="AD80" i="378"/>
  <c r="AD74" i="378"/>
  <c r="AD78" i="378"/>
  <c r="AD73" i="378"/>
  <c r="AD70" i="378"/>
  <c r="AD66" i="378"/>
  <c r="AD62" i="378"/>
  <c r="AD77" i="378"/>
  <c r="AD75" i="378"/>
  <c r="AD69" i="378"/>
  <c r="AD65" i="378"/>
  <c r="X100" i="377"/>
  <c r="AD85" i="377"/>
  <c r="AD81" i="377"/>
  <c r="AD86" i="377"/>
  <c r="AD82" i="377"/>
  <c r="AD78" i="377"/>
  <c r="AD88" i="377"/>
  <c r="AD84" i="377"/>
  <c r="AD80" i="377"/>
  <c r="AD74" i="377"/>
  <c r="X100" i="376"/>
  <c r="AD85" i="376"/>
  <c r="AD81" i="376"/>
  <c r="AD86" i="376"/>
  <c r="AD82" i="376"/>
  <c r="AD88" i="376"/>
  <c r="AD84" i="376"/>
  <c r="AD80" i="376"/>
  <c r="AD74" i="376"/>
  <c r="X100" i="375"/>
  <c r="AD85" i="375"/>
  <c r="AD81" i="375"/>
  <c r="AD86" i="375"/>
  <c r="AD82" i="375"/>
  <c r="AD88" i="375"/>
  <c r="AD84" i="375"/>
  <c r="AD80" i="375"/>
  <c r="AD74" i="375"/>
  <c r="X100" i="374"/>
  <c r="AD85" i="374"/>
  <c r="AD81" i="374"/>
  <c r="AD86" i="374"/>
  <c r="AD82" i="374"/>
  <c r="AD78" i="374"/>
  <c r="AD88" i="374"/>
  <c r="AD84" i="374"/>
  <c r="AD80" i="374"/>
  <c r="AD74" i="374"/>
  <c r="X100" i="373"/>
  <c r="AD85" i="373"/>
  <c r="AD81" i="373"/>
  <c r="AD86" i="373"/>
  <c r="AD82" i="373"/>
  <c r="AD88" i="373"/>
  <c r="AD84" i="373"/>
  <c r="AD80" i="373"/>
  <c r="AD74" i="373"/>
  <c r="X100" i="371"/>
  <c r="AD85" i="371"/>
  <c r="X100" i="364"/>
  <c r="AD85" i="364"/>
  <c r="AD81" i="364"/>
  <c r="AD86" i="364"/>
  <c r="AD82" i="364"/>
  <c r="AD78" i="364"/>
  <c r="AD88" i="364"/>
  <c r="AD84" i="364"/>
  <c r="AD80" i="364"/>
  <c r="AD74" i="364"/>
  <c r="X100" i="363"/>
  <c r="AD85" i="363"/>
  <c r="AD81" i="363"/>
  <c r="AD86" i="363"/>
  <c r="AD82" i="363"/>
  <c r="AD88" i="363"/>
  <c r="AD84" i="363"/>
  <c r="AD80" i="363"/>
  <c r="AD74" i="363"/>
  <c r="AD82" i="362"/>
  <c r="AD86" i="362"/>
  <c r="AD85" i="362"/>
  <c r="AD88" i="356"/>
  <c r="X100" i="355"/>
  <c r="AD85" i="355"/>
  <c r="AD81" i="355"/>
  <c r="AD86" i="355"/>
  <c r="AD82" i="355"/>
  <c r="AD88" i="355"/>
  <c r="AD84" i="355"/>
  <c r="AD80" i="355"/>
  <c r="AD74" i="355"/>
  <c r="X100" i="354"/>
  <c r="AD85" i="354"/>
  <c r="AD81" i="354"/>
  <c r="AD86" i="354"/>
  <c r="AD82" i="354"/>
  <c r="AD88" i="354"/>
  <c r="AD84" i="354"/>
  <c r="AD80" i="354"/>
  <c r="AD74" i="354"/>
  <c r="X100" i="353"/>
  <c r="AD85" i="353"/>
  <c r="AD86" i="353"/>
  <c r="AD82" i="353"/>
  <c r="AD88" i="353"/>
  <c r="AD84" i="353"/>
  <c r="AD80" i="353"/>
  <c r="AD74" i="353"/>
  <c r="X100" i="351"/>
  <c r="AD85" i="351"/>
  <c r="AD81" i="351"/>
  <c r="AD77" i="351"/>
  <c r="AD73" i="351"/>
  <c r="AD86" i="351"/>
  <c r="AD82" i="351"/>
  <c r="AD78" i="351"/>
  <c r="AD76" i="351"/>
  <c r="AD88" i="351"/>
  <c r="AD84" i="351"/>
  <c r="AD80" i="351"/>
  <c r="AD74" i="351"/>
  <c r="X100" i="350"/>
  <c r="AD85" i="350"/>
  <c r="AD81" i="350"/>
  <c r="AD77" i="350"/>
  <c r="AD73" i="350"/>
  <c r="AD86" i="350"/>
  <c r="AD82" i="350"/>
  <c r="AD78" i="350"/>
  <c r="AD76" i="350"/>
  <c r="AD88" i="350"/>
  <c r="AD84" i="350"/>
  <c r="AD80" i="350"/>
  <c r="AD74" i="350"/>
  <c r="AD86" i="348"/>
  <c r="AD82" i="348"/>
  <c r="AD78" i="348"/>
  <c r="AD76" i="348"/>
  <c r="X100" i="348"/>
  <c r="B4" i="250" l="1"/>
  <c r="B4" i="249"/>
  <c r="B4" i="255"/>
  <c r="B4" i="254"/>
  <c r="B4" i="253"/>
  <c r="B4" i="252"/>
  <c r="B4" i="248" l="1"/>
  <c r="B4" i="251" l="1"/>
  <c r="K4" i="255" l="1"/>
  <c r="K4" i="254"/>
  <c r="K4" i="253"/>
  <c r="K4" i="252"/>
  <c r="K4" i="251"/>
  <c r="K4" i="250"/>
  <c r="K4" i="249"/>
  <c r="K4" i="248"/>
  <c r="K4" i="230" l="1"/>
  <c r="K4" i="229"/>
  <c r="K4" i="228"/>
  <c r="K4" i="226"/>
  <c r="K4" i="225"/>
  <c r="K4" i="224"/>
  <c r="K4" i="222"/>
  <c r="K4" i="221"/>
  <c r="K4" i="219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K4" i="200"/>
  <c r="K4" i="199"/>
  <c r="B4" i="193"/>
  <c r="K4" i="196"/>
  <c r="K4" i="193"/>
  <c r="D5" i="4"/>
  <c r="K4" i="192"/>
  <c r="B4" i="192"/>
  <c r="K4" i="191"/>
  <c r="B4" i="191"/>
  <c r="K4" i="185" l="1"/>
  <c r="B4" i="185"/>
  <c r="K4" i="84" l="1"/>
  <c r="B4" i="84"/>
  <c r="D3" i="4" l="1"/>
  <c r="D2" i="4" l="1"/>
  <c r="G4" i="387" s="1"/>
  <c r="D4" i="4"/>
  <c r="D1" i="4"/>
  <c r="X88" i="398" l="1"/>
  <c r="AM85" i="398"/>
  <c r="X84" i="398"/>
  <c r="AM81" i="398"/>
  <c r="AM86" i="398"/>
  <c r="X85" i="398"/>
  <c r="AM82" i="398"/>
  <c r="AM87" i="398"/>
  <c r="X86" i="398"/>
  <c r="AM83" i="398"/>
  <c r="X82" i="398"/>
  <c r="AM79" i="398"/>
  <c r="X78" i="398"/>
  <c r="X76" i="398"/>
  <c r="X72" i="398"/>
  <c r="X83" i="398"/>
  <c r="X80" i="398"/>
  <c r="X69" i="398"/>
  <c r="X65" i="398"/>
  <c r="X61" i="398"/>
  <c r="AM88" i="398"/>
  <c r="AM84" i="398"/>
  <c r="X77" i="398"/>
  <c r="X75" i="398"/>
  <c r="X73" i="398"/>
  <c r="X68" i="398"/>
  <c r="X64" i="398"/>
  <c r="X81" i="398"/>
  <c r="AM80" i="398"/>
  <c r="X79" i="398"/>
  <c r="AM78" i="398"/>
  <c r="X71" i="398"/>
  <c r="X67" i="398"/>
  <c r="X63" i="398"/>
  <c r="X59" i="398"/>
  <c r="X55" i="398"/>
  <c r="AM86" i="397"/>
  <c r="X85" i="397"/>
  <c r="X70" i="398"/>
  <c r="X66" i="398"/>
  <c r="X62" i="398"/>
  <c r="X56" i="398"/>
  <c r="X54" i="398"/>
  <c r="X87" i="398"/>
  <c r="X60" i="398"/>
  <c r="AM88" i="397"/>
  <c r="X87" i="397"/>
  <c r="AM83" i="397"/>
  <c r="X82" i="397"/>
  <c r="X53" i="398"/>
  <c r="AM87" i="397"/>
  <c r="X86" i="397"/>
  <c r="X84" i="397"/>
  <c r="AM77" i="398"/>
  <c r="X58" i="398"/>
  <c r="X83" i="397"/>
  <c r="AM82" i="397"/>
  <c r="AM79" i="397"/>
  <c r="X78" i="397"/>
  <c r="X76" i="397"/>
  <c r="X72" i="397"/>
  <c r="X88" i="397"/>
  <c r="AM81" i="397"/>
  <c r="X81" i="397"/>
  <c r="X77" i="397"/>
  <c r="X75" i="397"/>
  <c r="X73" i="397"/>
  <c r="X71" i="397"/>
  <c r="X69" i="397"/>
  <c r="X68" i="397"/>
  <c r="X64" i="397"/>
  <c r="X60" i="397"/>
  <c r="X56" i="397"/>
  <c r="AM85" i="397"/>
  <c r="AM77" i="397"/>
  <c r="X74" i="397"/>
  <c r="X62" i="397"/>
  <c r="X54" i="397"/>
  <c r="X80" i="397"/>
  <c r="AM84" i="397"/>
  <c r="X79" i="397"/>
  <c r="AM78" i="397"/>
  <c r="X67" i="397"/>
  <c r="X63" i="397"/>
  <c r="X59" i="397"/>
  <c r="X55" i="397"/>
  <c r="X74" i="398"/>
  <c r="X70" i="397"/>
  <c r="X66" i="397"/>
  <c r="X58" i="397"/>
  <c r="X57" i="398"/>
  <c r="AM80" i="397"/>
  <c r="X65" i="397"/>
  <c r="X61" i="397"/>
  <c r="X57" i="397"/>
  <c r="X53" i="397"/>
  <c r="AM86" i="396"/>
  <c r="X85" i="396"/>
  <c r="AM82" i="396"/>
  <c r="X81" i="396"/>
  <c r="AM78" i="396"/>
  <c r="X77" i="396"/>
  <c r="X73" i="396"/>
  <c r="AM87" i="396"/>
  <c r="X86" i="396"/>
  <c r="AM83" i="396"/>
  <c r="X82" i="396"/>
  <c r="AM79" i="396"/>
  <c r="X78" i="396"/>
  <c r="X76" i="396"/>
  <c r="AM88" i="396"/>
  <c r="X87" i="396"/>
  <c r="AM84" i="396"/>
  <c r="X83" i="396"/>
  <c r="AM80" i="396"/>
  <c r="X79" i="396"/>
  <c r="X75" i="396"/>
  <c r="X84" i="396"/>
  <c r="AM81" i="396"/>
  <c r="X88" i="396"/>
  <c r="AM85" i="396"/>
  <c r="X80" i="396"/>
  <c r="AM77" i="396"/>
  <c r="X70" i="396"/>
  <c r="X66" i="396"/>
  <c r="X62" i="396"/>
  <c r="X58" i="396"/>
  <c r="X54" i="396"/>
  <c r="X68" i="396"/>
  <c r="X61" i="396"/>
  <c r="X59" i="396"/>
  <c r="X53" i="396"/>
  <c r="X72" i="396"/>
  <c r="X69" i="396"/>
  <c r="X67" i="396"/>
  <c r="X60" i="396"/>
  <c r="AM86" i="395"/>
  <c r="X85" i="395"/>
  <c r="X74" i="396"/>
  <c r="X63" i="396"/>
  <c r="X55" i="396"/>
  <c r="AM84" i="395"/>
  <c r="X83" i="395"/>
  <c r="AM80" i="395"/>
  <c r="X79" i="395"/>
  <c r="AM88" i="395"/>
  <c r="X87" i="395"/>
  <c r="X84" i="395"/>
  <c r="AM81" i="395"/>
  <c r="X80" i="395"/>
  <c r="AM77" i="395"/>
  <c r="X74" i="395"/>
  <c r="X70" i="395"/>
  <c r="X66" i="395"/>
  <c r="X62" i="395"/>
  <c r="X58" i="395"/>
  <c r="X54" i="395"/>
  <c r="X86" i="395"/>
  <c r="AM85" i="395"/>
  <c r="X75" i="395"/>
  <c r="X68" i="395"/>
  <c r="X61" i="395"/>
  <c r="X59" i="395"/>
  <c r="X88" i="394"/>
  <c r="X65" i="396"/>
  <c r="X64" i="396"/>
  <c r="X88" i="395"/>
  <c r="AM83" i="395"/>
  <c r="AM82" i="395"/>
  <c r="AM79" i="395"/>
  <c r="AM78" i="395"/>
  <c r="X76" i="395"/>
  <c r="X69" i="395"/>
  <c r="X67" i="395"/>
  <c r="X60" i="395"/>
  <c r="X53" i="395"/>
  <c r="AM87" i="394"/>
  <c r="X86" i="394"/>
  <c r="AM83" i="394"/>
  <c r="X82" i="394"/>
  <c r="AM79" i="394"/>
  <c r="X78" i="394"/>
  <c r="X76" i="394"/>
  <c r="X71" i="396"/>
  <c r="X57" i="396"/>
  <c r="X72" i="395"/>
  <c r="X56" i="395"/>
  <c r="AM88" i="394"/>
  <c r="AM86" i="394"/>
  <c r="X85" i="394"/>
  <c r="AM84" i="394"/>
  <c r="AM81" i="394"/>
  <c r="X80" i="394"/>
  <c r="X77" i="394"/>
  <c r="X70" i="394"/>
  <c r="X66" i="394"/>
  <c r="X62" i="394"/>
  <c r="X58" i="394"/>
  <c r="X54" i="394"/>
  <c r="X56" i="396"/>
  <c r="X82" i="395"/>
  <c r="X78" i="395"/>
  <c r="X64" i="395"/>
  <c r="X87" i="394"/>
  <c r="AM85" i="394"/>
  <c r="X84" i="394"/>
  <c r="X81" i="394"/>
  <c r="AM80" i="394"/>
  <c r="AM77" i="394"/>
  <c r="X72" i="394"/>
  <c r="X68" i="394"/>
  <c r="X64" i="394"/>
  <c r="X60" i="394"/>
  <c r="X56" i="394"/>
  <c r="X88" i="393"/>
  <c r="AM85" i="393"/>
  <c r="X84" i="393"/>
  <c r="AM81" i="393"/>
  <c r="X80" i="393"/>
  <c r="AM77" i="393"/>
  <c r="X73" i="395"/>
  <c r="X63" i="395"/>
  <c r="X57" i="395"/>
  <c r="X77" i="395"/>
  <c r="X71" i="395"/>
  <c r="X65" i="395"/>
  <c r="X55" i="395"/>
  <c r="AM82" i="394"/>
  <c r="X74" i="394"/>
  <c r="AM88" i="393"/>
  <c r="AM83" i="393"/>
  <c r="X82" i="393"/>
  <c r="X73" i="393"/>
  <c r="X69" i="393"/>
  <c r="X65" i="393"/>
  <c r="X61" i="393"/>
  <c r="X57" i="393"/>
  <c r="X53" i="393"/>
  <c r="AM88" i="392"/>
  <c r="X87" i="392"/>
  <c r="AM84" i="392"/>
  <c r="X83" i="392"/>
  <c r="AM80" i="392"/>
  <c r="X79" i="392"/>
  <c r="X75" i="392"/>
  <c r="X71" i="392"/>
  <c r="X67" i="392"/>
  <c r="X63" i="392"/>
  <c r="X59" i="392"/>
  <c r="X55" i="392"/>
  <c r="AM86" i="393"/>
  <c r="AM84" i="393"/>
  <c r="X83" i="393"/>
  <c r="X81" i="393"/>
  <c r="X79" i="393"/>
  <c r="X77" i="393"/>
  <c r="X76" i="393"/>
  <c r="X75" i="393"/>
  <c r="X71" i="393"/>
  <c r="X67" i="393"/>
  <c r="X63" i="393"/>
  <c r="X59" i="393"/>
  <c r="X55" i="393"/>
  <c r="X84" i="392"/>
  <c r="AM83" i="392"/>
  <c r="X74" i="392"/>
  <c r="X72" i="392"/>
  <c r="X65" i="392"/>
  <c r="X58" i="392"/>
  <c r="X56" i="392"/>
  <c r="X53" i="392"/>
  <c r="X79" i="394"/>
  <c r="AM78" i="394"/>
  <c r="X75" i="394"/>
  <c r="X71" i="394"/>
  <c r="X69" i="394"/>
  <c r="X63" i="394"/>
  <c r="X61" i="394"/>
  <c r="X55" i="394"/>
  <c r="X53" i="394"/>
  <c r="AM87" i="393"/>
  <c r="X87" i="393"/>
  <c r="X85" i="393"/>
  <c r="AM79" i="393"/>
  <c r="X81" i="395"/>
  <c r="X83" i="394"/>
  <c r="X65" i="394"/>
  <c r="X78" i="393"/>
  <c r="AM85" i="392"/>
  <c r="X85" i="392"/>
  <c r="AM82" i="392"/>
  <c r="X82" i="392"/>
  <c r="AM77" i="392"/>
  <c r="X77" i="392"/>
  <c r="X66" i="392"/>
  <c r="X60" i="392"/>
  <c r="X54" i="392"/>
  <c r="X67" i="394"/>
  <c r="AM87" i="392"/>
  <c r="AM79" i="392"/>
  <c r="X73" i="392"/>
  <c r="X62" i="392"/>
  <c r="X61" i="392"/>
  <c r="X73" i="394"/>
  <c r="X57" i="394"/>
  <c r="AM82" i="393"/>
  <c r="AM80" i="393"/>
  <c r="AM78" i="393"/>
  <c r="X86" i="392"/>
  <c r="X81" i="392"/>
  <c r="X78" i="392"/>
  <c r="X69" i="392"/>
  <c r="X68" i="392"/>
  <c r="X57" i="392"/>
  <c r="AM87" i="395"/>
  <c r="X59" i="394"/>
  <c r="X86" i="393"/>
  <c r="X74" i="393"/>
  <c r="X72" i="393"/>
  <c r="X70" i="393"/>
  <c r="X68" i="393"/>
  <c r="X66" i="393"/>
  <c r="X64" i="393"/>
  <c r="X62" i="393"/>
  <c r="X60" i="393"/>
  <c r="X58" i="393"/>
  <c r="X56" i="393"/>
  <c r="X54" i="393"/>
  <c r="X88" i="392"/>
  <c r="AM86" i="392"/>
  <c r="AM81" i="392"/>
  <c r="X80" i="392"/>
  <c r="AM78" i="392"/>
  <c r="X76" i="392"/>
  <c r="X70" i="392"/>
  <c r="X64" i="392"/>
  <c r="X88" i="391"/>
  <c r="AM85" i="391"/>
  <c r="X84" i="391"/>
  <c r="AM81" i="391"/>
  <c r="X80" i="391"/>
  <c r="AM86" i="391"/>
  <c r="X85" i="391"/>
  <c r="AM82" i="391"/>
  <c r="X81" i="391"/>
  <c r="AM78" i="391"/>
  <c r="AM88" i="391"/>
  <c r="X87" i="391"/>
  <c r="AM84" i="391"/>
  <c r="X83" i="391"/>
  <c r="AM80" i="391"/>
  <c r="X79" i="391"/>
  <c r="X75" i="391"/>
  <c r="X86" i="391"/>
  <c r="AM83" i="391"/>
  <c r="X74" i="391"/>
  <c r="X78" i="391"/>
  <c r="AM77" i="391"/>
  <c r="X76" i="391"/>
  <c r="X72" i="391"/>
  <c r="X68" i="391"/>
  <c r="X64" i="391"/>
  <c r="X60" i="391"/>
  <c r="AM87" i="391"/>
  <c r="X82" i="391"/>
  <c r="AM79" i="391"/>
  <c r="X73" i="391"/>
  <c r="X71" i="391"/>
  <c r="X67" i="391"/>
  <c r="X63" i="391"/>
  <c r="X59" i="391"/>
  <c r="X66" i="391"/>
  <c r="X58" i="391"/>
  <c r="X56" i="391"/>
  <c r="X88" i="390"/>
  <c r="AM85" i="390"/>
  <c r="X84" i="390"/>
  <c r="AM81" i="390"/>
  <c r="X65" i="391"/>
  <c r="X57" i="391"/>
  <c r="X53" i="391"/>
  <c r="AM88" i="390"/>
  <c r="X87" i="390"/>
  <c r="AM84" i="390"/>
  <c r="X83" i="390"/>
  <c r="AM80" i="390"/>
  <c r="X79" i="390"/>
  <c r="X75" i="390"/>
  <c r="X71" i="390"/>
  <c r="X70" i="391"/>
  <c r="X54" i="391"/>
  <c r="AM78" i="390"/>
  <c r="X77" i="390"/>
  <c r="X73" i="390"/>
  <c r="X69" i="390"/>
  <c r="X67" i="390"/>
  <c r="X77" i="391"/>
  <c r="X69" i="391"/>
  <c r="AM83" i="390"/>
  <c r="AM82" i="390"/>
  <c r="X80" i="390"/>
  <c r="AM79" i="390"/>
  <c r="X64" i="390"/>
  <c r="X60" i="390"/>
  <c r="X56" i="390"/>
  <c r="X88" i="389"/>
  <c r="AM85" i="389"/>
  <c r="X84" i="389"/>
  <c r="X78" i="390"/>
  <c r="X76" i="390"/>
  <c r="X68" i="390"/>
  <c r="X62" i="390"/>
  <c r="X58" i="390"/>
  <c r="X54" i="390"/>
  <c r="X87" i="389"/>
  <c r="AM86" i="389"/>
  <c r="X85" i="389"/>
  <c r="AM84" i="389"/>
  <c r="AM80" i="389"/>
  <c r="X79" i="389"/>
  <c r="X75" i="389"/>
  <c r="X71" i="389"/>
  <c r="X63" i="389"/>
  <c r="X59" i="389"/>
  <c r="X62" i="391"/>
  <c r="AM86" i="390"/>
  <c r="X82" i="390"/>
  <c r="X81" i="390"/>
  <c r="X74" i="390"/>
  <c r="X83" i="389"/>
  <c r="AM82" i="389"/>
  <c r="AM79" i="389"/>
  <c r="X78" i="389"/>
  <c r="X76" i="389"/>
  <c r="X72" i="389"/>
  <c r="X68" i="389"/>
  <c r="X64" i="389"/>
  <c r="X60" i="389"/>
  <c r="X56" i="389"/>
  <c r="X67" i="389"/>
  <c r="X55" i="389"/>
  <c r="AM87" i="390"/>
  <c r="AM77" i="390"/>
  <c r="X61" i="391"/>
  <c r="X86" i="390"/>
  <c r="X85" i="390"/>
  <c r="X65" i="390"/>
  <c r="X57" i="390"/>
  <c r="X86" i="389"/>
  <c r="X65" i="389"/>
  <c r="X59" i="390"/>
  <c r="AM78" i="389"/>
  <c r="X70" i="389"/>
  <c r="X66" i="389"/>
  <c r="X62" i="389"/>
  <c r="X54" i="389"/>
  <c r="AM88" i="389"/>
  <c r="X55" i="391"/>
  <c r="X72" i="390"/>
  <c r="X66" i="390"/>
  <c r="X63" i="390"/>
  <c r="X55" i="390"/>
  <c r="AM83" i="389"/>
  <c r="X82" i="389"/>
  <c r="AM81" i="389"/>
  <c r="X80" i="389"/>
  <c r="X77" i="389"/>
  <c r="X73" i="389"/>
  <c r="X69" i="389"/>
  <c r="X61" i="389"/>
  <c r="X57" i="389"/>
  <c r="X53" i="389"/>
  <c r="X70" i="390"/>
  <c r="AM87" i="389"/>
  <c r="AM77" i="389"/>
  <c r="X74" i="389"/>
  <c r="X58" i="389"/>
  <c r="X61" i="390"/>
  <c r="X53" i="390"/>
  <c r="X81" i="389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14" i="387"/>
  <c r="F14" i="387" s="1"/>
  <c r="E12" i="387"/>
  <c r="F12" i="387" s="1"/>
  <c r="E10" i="387"/>
  <c r="F10" i="387" s="1"/>
  <c r="E13" i="387"/>
  <c r="F13" i="387" s="1"/>
  <c r="E11" i="387"/>
  <c r="F11" i="387" s="1"/>
  <c r="X88" i="386"/>
  <c r="AM85" i="386"/>
  <c r="X84" i="386"/>
  <c r="AM81" i="386"/>
  <c r="X80" i="386"/>
  <c r="AM86" i="386"/>
  <c r="X85" i="386"/>
  <c r="AM82" i="386"/>
  <c r="X81" i="386"/>
  <c r="AM88" i="386"/>
  <c r="X87" i="386"/>
  <c r="AM84" i="386"/>
  <c r="X83" i="386"/>
  <c r="AM80" i="386"/>
  <c r="X79" i="386"/>
  <c r="X75" i="386"/>
  <c r="X86" i="386"/>
  <c r="AM83" i="386"/>
  <c r="AM78" i="386"/>
  <c r="X77" i="386"/>
  <c r="X70" i="386"/>
  <c r="X66" i="386"/>
  <c r="X62" i="386"/>
  <c r="X58" i="386"/>
  <c r="X74" i="386"/>
  <c r="X69" i="386"/>
  <c r="X65" i="386"/>
  <c r="X61" i="386"/>
  <c r="AM79" i="386"/>
  <c r="X73" i="386"/>
  <c r="X71" i="386"/>
  <c r="X67" i="386"/>
  <c r="X63" i="386"/>
  <c r="X59" i="386"/>
  <c r="X55" i="386"/>
  <c r="AM77" i="386"/>
  <c r="X57" i="386"/>
  <c r="X53" i="386"/>
  <c r="X76" i="386"/>
  <c r="X82" i="386"/>
  <c r="X78" i="386"/>
  <c r="X54" i="386"/>
  <c r="AM87" i="386"/>
  <c r="X72" i="386"/>
  <c r="X68" i="386"/>
  <c r="X64" i="386"/>
  <c r="X60" i="386"/>
  <c r="X56" i="386"/>
  <c r="X88" i="385"/>
  <c r="AM85" i="385"/>
  <c r="X84" i="385"/>
  <c r="AM81" i="385"/>
  <c r="AM86" i="385"/>
  <c r="X85" i="385"/>
  <c r="AM82" i="385"/>
  <c r="X81" i="385"/>
  <c r="AM88" i="385"/>
  <c r="X87" i="385"/>
  <c r="AM84" i="385"/>
  <c r="X83" i="385"/>
  <c r="AM80" i="385"/>
  <c r="X79" i="385"/>
  <c r="X75" i="385"/>
  <c r="X86" i="385"/>
  <c r="AM83" i="385"/>
  <c r="X80" i="385"/>
  <c r="AM79" i="385"/>
  <c r="X73" i="385"/>
  <c r="X71" i="385"/>
  <c r="X67" i="385"/>
  <c r="X63" i="385"/>
  <c r="X59" i="385"/>
  <c r="AM78" i="385"/>
  <c r="X77" i="385"/>
  <c r="X70" i="385"/>
  <c r="X66" i="385"/>
  <c r="X62" i="385"/>
  <c r="X78" i="385"/>
  <c r="AM77" i="385"/>
  <c r="X76" i="385"/>
  <c r="X72" i="385"/>
  <c r="X68" i="385"/>
  <c r="X64" i="385"/>
  <c r="X60" i="385"/>
  <c r="X56" i="385"/>
  <c r="X58" i="385"/>
  <c r="X82" i="385"/>
  <c r="X69" i="385"/>
  <c r="X65" i="385"/>
  <c r="X61" i="385"/>
  <c r="X55" i="385"/>
  <c r="X53" i="385"/>
  <c r="AM87" i="385"/>
  <c r="X57" i="385"/>
  <c r="X54" i="385"/>
  <c r="X74" i="385"/>
  <c r="X88" i="384"/>
  <c r="AM85" i="384"/>
  <c r="X84" i="384"/>
  <c r="AM81" i="384"/>
  <c r="X80" i="384"/>
  <c r="AM86" i="384"/>
  <c r="X85" i="384"/>
  <c r="AM82" i="384"/>
  <c r="X81" i="384"/>
  <c r="AM88" i="384"/>
  <c r="X87" i="384"/>
  <c r="AM84" i="384"/>
  <c r="X83" i="384"/>
  <c r="AM80" i="384"/>
  <c r="X79" i="384"/>
  <c r="X75" i="384"/>
  <c r="X86" i="384"/>
  <c r="AM83" i="384"/>
  <c r="AM78" i="384"/>
  <c r="X77" i="384"/>
  <c r="X70" i="384"/>
  <c r="X66" i="384"/>
  <c r="X62" i="384"/>
  <c r="X58" i="384"/>
  <c r="X74" i="384"/>
  <c r="X69" i="384"/>
  <c r="X65" i="384"/>
  <c r="X61" i="384"/>
  <c r="AM79" i="384"/>
  <c r="X73" i="384"/>
  <c r="X71" i="384"/>
  <c r="X67" i="384"/>
  <c r="X63" i="384"/>
  <c r="X59" i="384"/>
  <c r="X55" i="384"/>
  <c r="X76" i="384"/>
  <c r="X53" i="384"/>
  <c r="X60" i="384"/>
  <c r="X54" i="384"/>
  <c r="X82" i="384"/>
  <c r="X72" i="384"/>
  <c r="X68" i="384"/>
  <c r="X64" i="384"/>
  <c r="AM77" i="384"/>
  <c r="X56" i="384"/>
  <c r="AM87" i="384"/>
  <c r="X78" i="384"/>
  <c r="X57" i="384"/>
  <c r="X88" i="383"/>
  <c r="AM85" i="383"/>
  <c r="X84" i="383"/>
  <c r="AM86" i="383"/>
  <c r="X85" i="383"/>
  <c r="AM82" i="383"/>
  <c r="X81" i="383"/>
  <c r="AM87" i="383"/>
  <c r="X86" i="383"/>
  <c r="AM83" i="383"/>
  <c r="X82" i="383"/>
  <c r="AM79" i="383"/>
  <c r="X78" i="383"/>
  <c r="X76" i="383"/>
  <c r="X72" i="383"/>
  <c r="AM88" i="383"/>
  <c r="X87" i="383"/>
  <c r="AM84" i="383"/>
  <c r="X83" i="383"/>
  <c r="AM80" i="383"/>
  <c r="X79" i="383"/>
  <c r="X75" i="383"/>
  <c r="X68" i="383"/>
  <c r="X64" i="383"/>
  <c r="X60" i="383"/>
  <c r="X56" i="383"/>
  <c r="X80" i="383"/>
  <c r="X71" i="383"/>
  <c r="X67" i="383"/>
  <c r="X63" i="383"/>
  <c r="X59" i="383"/>
  <c r="X55" i="383"/>
  <c r="AM81" i="383"/>
  <c r="X77" i="383"/>
  <c r="X73" i="383"/>
  <c r="X70" i="383"/>
  <c r="X66" i="383"/>
  <c r="X62" i="383"/>
  <c r="X58" i="383"/>
  <c r="X54" i="383"/>
  <c r="AM78" i="383"/>
  <c r="AM77" i="383"/>
  <c r="X74" i="383"/>
  <c r="X69" i="383"/>
  <c r="X65" i="383"/>
  <c r="X61" i="383"/>
  <c r="X57" i="383"/>
  <c r="X53" i="383"/>
  <c r="X88" i="382"/>
  <c r="AM85" i="382"/>
  <c r="X84" i="382"/>
  <c r="AM81" i="382"/>
  <c r="X80" i="382"/>
  <c r="AM77" i="382"/>
  <c r="X74" i="382"/>
  <c r="AM87" i="382"/>
  <c r="X86" i="382"/>
  <c r="AM83" i="382"/>
  <c r="X82" i="382"/>
  <c r="AM79" i="382"/>
  <c r="X78" i="382"/>
  <c r="X76" i="382"/>
  <c r="X72" i="382"/>
  <c r="AM88" i="382"/>
  <c r="X87" i="382"/>
  <c r="AM84" i="382"/>
  <c r="X83" i="382"/>
  <c r="AM80" i="382"/>
  <c r="X79" i="382"/>
  <c r="X75" i="382"/>
  <c r="AM86" i="382"/>
  <c r="X81" i="382"/>
  <c r="X69" i="382"/>
  <c r="X65" i="382"/>
  <c r="X61" i="382"/>
  <c r="X57" i="382"/>
  <c r="X53" i="382"/>
  <c r="AM82" i="382"/>
  <c r="X77" i="382"/>
  <c r="X73" i="382"/>
  <c r="X68" i="382"/>
  <c r="X64" i="382"/>
  <c r="X60" i="382"/>
  <c r="X56" i="382"/>
  <c r="AM78" i="382"/>
  <c r="X85" i="382"/>
  <c r="X70" i="382"/>
  <c r="X66" i="382"/>
  <c r="X62" i="382"/>
  <c r="X58" i="382"/>
  <c r="X54" i="382"/>
  <c r="X71" i="382"/>
  <c r="X67" i="382"/>
  <c r="X63" i="382"/>
  <c r="X59" i="382"/>
  <c r="X55" i="382"/>
  <c r="X88" i="381"/>
  <c r="AM85" i="381"/>
  <c r="X84" i="381"/>
  <c r="AM81" i="381"/>
  <c r="AM86" i="381"/>
  <c r="X85" i="381"/>
  <c r="AM82" i="381"/>
  <c r="X81" i="381"/>
  <c r="AM88" i="381"/>
  <c r="X87" i="381"/>
  <c r="AM84" i="381"/>
  <c r="X83" i="381"/>
  <c r="AM80" i="381"/>
  <c r="X79" i="381"/>
  <c r="X75" i="381"/>
  <c r="X86" i="381"/>
  <c r="AM83" i="381"/>
  <c r="AM78" i="381"/>
  <c r="X77" i="381"/>
  <c r="X70" i="381"/>
  <c r="X66" i="381"/>
  <c r="X62" i="381"/>
  <c r="X58" i="381"/>
  <c r="X74" i="381"/>
  <c r="X69" i="381"/>
  <c r="X65" i="381"/>
  <c r="X80" i="381"/>
  <c r="AM79" i="381"/>
  <c r="X73" i="381"/>
  <c r="X71" i="381"/>
  <c r="X67" i="381"/>
  <c r="X63" i="381"/>
  <c r="X59" i="381"/>
  <c r="X55" i="381"/>
  <c r="X78" i="381"/>
  <c r="X61" i="381"/>
  <c r="X57" i="381"/>
  <c r="X56" i="381"/>
  <c r="X54" i="381"/>
  <c r="X64" i="381"/>
  <c r="X82" i="381"/>
  <c r="X76" i="381"/>
  <c r="AM87" i="381"/>
  <c r="AM77" i="381"/>
  <c r="X60" i="381"/>
  <c r="X72" i="381"/>
  <c r="X68" i="381"/>
  <c r="X53" i="381"/>
  <c r="AM86" i="380"/>
  <c r="X85" i="380"/>
  <c r="AM82" i="380"/>
  <c r="X81" i="380"/>
  <c r="AM78" i="380"/>
  <c r="X77" i="380"/>
  <c r="X73" i="380"/>
  <c r="AM87" i="380"/>
  <c r="X86" i="380"/>
  <c r="AM83" i="380"/>
  <c r="X82" i="380"/>
  <c r="AM79" i="380"/>
  <c r="X78" i="380"/>
  <c r="X76" i="380"/>
  <c r="X72" i="380"/>
  <c r="AM85" i="380"/>
  <c r="AM84" i="380"/>
  <c r="X83" i="380"/>
  <c r="AM77" i="380"/>
  <c r="X74" i="380"/>
  <c r="X67" i="380"/>
  <c r="X63" i="380"/>
  <c r="X59" i="380"/>
  <c r="X88" i="380"/>
  <c r="X80" i="380"/>
  <c r="X75" i="380"/>
  <c r="X71" i="380"/>
  <c r="X70" i="380"/>
  <c r="X66" i="380"/>
  <c r="X62" i="380"/>
  <c r="X58" i="380"/>
  <c r="AM81" i="380"/>
  <c r="X68" i="380"/>
  <c r="X64" i="380"/>
  <c r="X60" i="380"/>
  <c r="X53" i="380"/>
  <c r="X87" i="380"/>
  <c r="AM88" i="380"/>
  <c r="X84" i="380"/>
  <c r="X79" i="380"/>
  <c r="X69" i="380"/>
  <c r="X65" i="380"/>
  <c r="X61" i="380"/>
  <c r="X57" i="380"/>
  <c r="AM80" i="380"/>
  <c r="X56" i="380"/>
  <c r="X55" i="380"/>
  <c r="X54" i="380"/>
  <c r="X88" i="379"/>
  <c r="AM85" i="379"/>
  <c r="X84" i="379"/>
  <c r="AM81" i="379"/>
  <c r="X80" i="379"/>
  <c r="AM77" i="379"/>
  <c r="X74" i="379"/>
  <c r="AM86" i="379"/>
  <c r="X85" i="379"/>
  <c r="AM82" i="379"/>
  <c r="X81" i="379"/>
  <c r="AM78" i="379"/>
  <c r="X77" i="379"/>
  <c r="X73" i="379"/>
  <c r="X72" i="379"/>
  <c r="X68" i="379"/>
  <c r="X64" i="379"/>
  <c r="X60" i="379"/>
  <c r="X87" i="379"/>
  <c r="X86" i="379"/>
  <c r="X83" i="379"/>
  <c r="X82" i="379"/>
  <c r="X79" i="379"/>
  <c r="X78" i="379"/>
  <c r="X71" i="379"/>
  <c r="X67" i="379"/>
  <c r="X63" i="379"/>
  <c r="X59" i="379"/>
  <c r="AM87" i="379"/>
  <c r="AM79" i="379"/>
  <c r="X70" i="379"/>
  <c r="X66" i="379"/>
  <c r="X62" i="379"/>
  <c r="X58" i="379"/>
  <c r="X55" i="379"/>
  <c r="AM83" i="379"/>
  <c r="X75" i="379"/>
  <c r="X57" i="379"/>
  <c r="X53" i="379"/>
  <c r="AM84" i="379"/>
  <c r="X76" i="379"/>
  <c r="X69" i="379"/>
  <c r="X65" i="379"/>
  <c r="X61" i="379"/>
  <c r="X56" i="379"/>
  <c r="AM88" i="379"/>
  <c r="AM80" i="379"/>
  <c r="X54" i="379"/>
  <c r="X88" i="378"/>
  <c r="AM85" i="378"/>
  <c r="X84" i="378"/>
  <c r="AM81" i="378"/>
  <c r="AM88" i="378"/>
  <c r="X87" i="378"/>
  <c r="AM84" i="378"/>
  <c r="X83" i="378"/>
  <c r="AM80" i="378"/>
  <c r="X79" i="378"/>
  <c r="X75" i="378"/>
  <c r="X78" i="378"/>
  <c r="X80" i="378"/>
  <c r="AM79" i="378"/>
  <c r="X73" i="378"/>
  <c r="X71" i="378"/>
  <c r="X67" i="378"/>
  <c r="X63" i="378"/>
  <c r="X86" i="378"/>
  <c r="X85" i="378"/>
  <c r="X82" i="378"/>
  <c r="X81" i="378"/>
  <c r="AM78" i="378"/>
  <c r="X77" i="378"/>
  <c r="X70" i="378"/>
  <c r="X66" i="378"/>
  <c r="X76" i="378"/>
  <c r="X72" i="378"/>
  <c r="X64" i="378"/>
  <c r="X58" i="378"/>
  <c r="X54" i="378"/>
  <c r="AM83" i="378"/>
  <c r="AM87" i="378"/>
  <c r="AM86" i="378"/>
  <c r="X74" i="378"/>
  <c r="X65" i="378"/>
  <c r="X62" i="378"/>
  <c r="X61" i="378"/>
  <c r="X57" i="378"/>
  <c r="X53" i="378"/>
  <c r="AM82" i="378"/>
  <c r="X59" i="378"/>
  <c r="X55" i="378"/>
  <c r="AM77" i="378"/>
  <c r="X68" i="378"/>
  <c r="X60" i="378"/>
  <c r="X56" i="378"/>
  <c r="X69" i="378"/>
  <c r="X88" i="377"/>
  <c r="AM85" i="377"/>
  <c r="X84" i="377"/>
  <c r="AM81" i="377"/>
  <c r="X80" i="377"/>
  <c r="AM86" i="377"/>
  <c r="X85" i="377"/>
  <c r="AM82" i="377"/>
  <c r="X81" i="377"/>
  <c r="AM78" i="377"/>
  <c r="AM88" i="377"/>
  <c r="X87" i="377"/>
  <c r="AM84" i="377"/>
  <c r="X83" i="377"/>
  <c r="AM80" i="377"/>
  <c r="X79" i="377"/>
  <c r="X75" i="377"/>
  <c r="X86" i="377"/>
  <c r="AM83" i="377"/>
  <c r="X78" i="377"/>
  <c r="AM77" i="377"/>
  <c r="X76" i="377"/>
  <c r="X72" i="377"/>
  <c r="X68" i="377"/>
  <c r="X64" i="377"/>
  <c r="X60" i="377"/>
  <c r="X56" i="377"/>
  <c r="X73" i="377"/>
  <c r="X71" i="377"/>
  <c r="X67" i="377"/>
  <c r="X63" i="377"/>
  <c r="X59" i="377"/>
  <c r="X74" i="377"/>
  <c r="X69" i="377"/>
  <c r="X65" i="377"/>
  <c r="X61" i="377"/>
  <c r="X57" i="377"/>
  <c r="X53" i="377"/>
  <c r="AM79" i="377"/>
  <c r="X62" i="377"/>
  <c r="X58" i="377"/>
  <c r="X82" i="377"/>
  <c r="X55" i="377"/>
  <c r="X54" i="377"/>
  <c r="X77" i="377"/>
  <c r="X66" i="377"/>
  <c r="AM87" i="377"/>
  <c r="X70" i="377"/>
  <c r="X88" i="376"/>
  <c r="AM85" i="376"/>
  <c r="X84" i="376"/>
  <c r="AM81" i="376"/>
  <c r="X80" i="376"/>
  <c r="AM86" i="376"/>
  <c r="X85" i="376"/>
  <c r="AM82" i="376"/>
  <c r="X81" i="376"/>
  <c r="AM88" i="376"/>
  <c r="X87" i="376"/>
  <c r="AM84" i="376"/>
  <c r="X83" i="376"/>
  <c r="AM80" i="376"/>
  <c r="X79" i="376"/>
  <c r="X75" i="376"/>
  <c r="X86" i="376"/>
  <c r="AM83" i="376"/>
  <c r="X78" i="376"/>
  <c r="AM77" i="376"/>
  <c r="X76" i="376"/>
  <c r="X72" i="376"/>
  <c r="X68" i="376"/>
  <c r="X64" i="376"/>
  <c r="X60" i="376"/>
  <c r="X56" i="376"/>
  <c r="AM79" i="376"/>
  <c r="X73" i="376"/>
  <c r="X71" i="376"/>
  <c r="X67" i="376"/>
  <c r="X63" i="376"/>
  <c r="X59" i="376"/>
  <c r="X74" i="376"/>
  <c r="X69" i="376"/>
  <c r="X65" i="376"/>
  <c r="X61" i="376"/>
  <c r="X57" i="376"/>
  <c r="X53" i="376"/>
  <c r="X77" i="376"/>
  <c r="X70" i="376"/>
  <c r="X66" i="376"/>
  <c r="X62" i="376"/>
  <c r="X58" i="376"/>
  <c r="X82" i="376"/>
  <c r="X55" i="376"/>
  <c r="AM87" i="376"/>
  <c r="AM78" i="376"/>
  <c r="X54" i="376"/>
  <c r="X88" i="375"/>
  <c r="AM85" i="375"/>
  <c r="X84" i="375"/>
  <c r="AM81" i="375"/>
  <c r="AM86" i="375"/>
  <c r="X85" i="375"/>
  <c r="AM82" i="375"/>
  <c r="X81" i="375"/>
  <c r="AM88" i="375"/>
  <c r="X87" i="375"/>
  <c r="AM84" i="375"/>
  <c r="X83" i="375"/>
  <c r="AM80" i="375"/>
  <c r="X79" i="375"/>
  <c r="X75" i="375"/>
  <c r="X86" i="375"/>
  <c r="AM83" i="375"/>
  <c r="AM78" i="375"/>
  <c r="X77" i="375"/>
  <c r="X70" i="375"/>
  <c r="X66" i="375"/>
  <c r="X62" i="375"/>
  <c r="X58" i="375"/>
  <c r="X74" i="375"/>
  <c r="X69" i="375"/>
  <c r="X65" i="375"/>
  <c r="X61" i="375"/>
  <c r="X80" i="375"/>
  <c r="AM79" i="375"/>
  <c r="X73" i="375"/>
  <c r="X71" i="375"/>
  <c r="X67" i="375"/>
  <c r="X63" i="375"/>
  <c r="X59" i="375"/>
  <c r="X55" i="375"/>
  <c r="X78" i="375"/>
  <c r="X53" i="375"/>
  <c r="X68" i="375"/>
  <c r="X64" i="375"/>
  <c r="X56" i="375"/>
  <c r="X82" i="375"/>
  <c r="X76" i="375"/>
  <c r="X60" i="375"/>
  <c r="X57" i="375"/>
  <c r="AM87" i="375"/>
  <c r="AM77" i="375"/>
  <c r="X72" i="375"/>
  <c r="X54" i="375"/>
  <c r="X88" i="374"/>
  <c r="AM85" i="374"/>
  <c r="X84" i="374"/>
  <c r="AM81" i="374"/>
  <c r="AM86" i="374"/>
  <c r="X85" i="374"/>
  <c r="AM82" i="374"/>
  <c r="X81" i="374"/>
  <c r="AM78" i="374"/>
  <c r="AM88" i="374"/>
  <c r="X87" i="374"/>
  <c r="AM84" i="374"/>
  <c r="X83" i="374"/>
  <c r="AM80" i="374"/>
  <c r="X79" i="374"/>
  <c r="X75" i="374"/>
  <c r="X86" i="374"/>
  <c r="AM83" i="374"/>
  <c r="X74" i="374"/>
  <c r="X69" i="374"/>
  <c r="X65" i="374"/>
  <c r="X61" i="374"/>
  <c r="X57" i="374"/>
  <c r="AM79" i="374"/>
  <c r="X77" i="374"/>
  <c r="X70" i="374"/>
  <c r="X66" i="374"/>
  <c r="X62" i="374"/>
  <c r="X58" i="374"/>
  <c r="X54" i="374"/>
  <c r="X78" i="374"/>
  <c r="AM77" i="374"/>
  <c r="X71" i="374"/>
  <c r="X67" i="374"/>
  <c r="X63" i="374"/>
  <c r="X59" i="374"/>
  <c r="X72" i="374"/>
  <c r="X68" i="374"/>
  <c r="X56" i="374"/>
  <c r="AM87" i="374"/>
  <c r="X53" i="374"/>
  <c r="X82" i="374"/>
  <c r="X80" i="374"/>
  <c r="X76" i="374"/>
  <c r="X73" i="374"/>
  <c r="X64" i="374"/>
  <c r="X60" i="374"/>
  <c r="X55" i="374"/>
  <c r="X88" i="373"/>
  <c r="AM85" i="373"/>
  <c r="X84" i="373"/>
  <c r="AM81" i="373"/>
  <c r="X80" i="373"/>
  <c r="AM86" i="373"/>
  <c r="X85" i="373"/>
  <c r="AM82" i="373"/>
  <c r="X81" i="373"/>
  <c r="AM88" i="373"/>
  <c r="X87" i="373"/>
  <c r="AM84" i="373"/>
  <c r="X83" i="373"/>
  <c r="AM80" i="373"/>
  <c r="X79" i="373"/>
  <c r="X75" i="373"/>
  <c r="X86" i="373"/>
  <c r="AM83" i="373"/>
  <c r="X73" i="373"/>
  <c r="X71" i="373"/>
  <c r="X67" i="373"/>
  <c r="X63" i="373"/>
  <c r="X59" i="373"/>
  <c r="AM78" i="373"/>
  <c r="X77" i="373"/>
  <c r="X70" i="373"/>
  <c r="X66" i="373"/>
  <c r="X62" i="373"/>
  <c r="X78" i="373"/>
  <c r="AM77" i="373"/>
  <c r="X76" i="373"/>
  <c r="X72" i="373"/>
  <c r="X68" i="373"/>
  <c r="X64" i="373"/>
  <c r="X60" i="373"/>
  <c r="X56" i="373"/>
  <c r="AM79" i="373"/>
  <c r="X57" i="373"/>
  <c r="X82" i="373"/>
  <c r="X58" i="373"/>
  <c r="X54" i="373"/>
  <c r="X69" i="373"/>
  <c r="X65" i="373"/>
  <c r="AM87" i="373"/>
  <c r="X74" i="373"/>
  <c r="X55" i="373"/>
  <c r="X53" i="373"/>
  <c r="X61" i="373"/>
  <c r="AM86" i="372"/>
  <c r="X85" i="372"/>
  <c r="AM82" i="372"/>
  <c r="X81" i="372"/>
  <c r="AM78" i="372"/>
  <c r="X77" i="372"/>
  <c r="X73" i="372"/>
  <c r="AM87" i="372"/>
  <c r="X86" i="372"/>
  <c r="AM83" i="372"/>
  <c r="X82" i="372"/>
  <c r="AM79" i="372"/>
  <c r="X78" i="372"/>
  <c r="X76" i="372"/>
  <c r="X72" i="372"/>
  <c r="AM88" i="372"/>
  <c r="X87" i="372"/>
  <c r="AM84" i="372"/>
  <c r="X83" i="372"/>
  <c r="AM80" i="372"/>
  <c r="X79" i="372"/>
  <c r="X75" i="372"/>
  <c r="AM81" i="372"/>
  <c r="X67" i="372"/>
  <c r="X63" i="372"/>
  <c r="X59" i="372"/>
  <c r="X55" i="372"/>
  <c r="X88" i="372"/>
  <c r="AM77" i="372"/>
  <c r="X74" i="372"/>
  <c r="X71" i="372"/>
  <c r="X70" i="372"/>
  <c r="X66" i="372"/>
  <c r="X62" i="372"/>
  <c r="X58" i="372"/>
  <c r="AM85" i="372"/>
  <c r="X80" i="372"/>
  <c r="X68" i="372"/>
  <c r="X64" i="372"/>
  <c r="X60" i="372"/>
  <c r="X56" i="372"/>
  <c r="X88" i="371"/>
  <c r="AM85" i="371"/>
  <c r="X84" i="371"/>
  <c r="X84" i="372"/>
  <c r="X69" i="372"/>
  <c r="X65" i="372"/>
  <c r="X61" i="372"/>
  <c r="X57" i="372"/>
  <c r="AM88" i="371"/>
  <c r="X85" i="371"/>
  <c r="AM84" i="371"/>
  <c r="AM82" i="371"/>
  <c r="X81" i="371"/>
  <c r="AM78" i="371"/>
  <c r="X77" i="371"/>
  <c r="X73" i="371"/>
  <c r="X53" i="372"/>
  <c r="X87" i="371"/>
  <c r="AM86" i="371"/>
  <c r="AM83" i="371"/>
  <c r="X82" i="371"/>
  <c r="AM79" i="371"/>
  <c r="X78" i="371"/>
  <c r="X76" i="371"/>
  <c r="AM87" i="371"/>
  <c r="X86" i="371"/>
  <c r="X83" i="371"/>
  <c r="AM81" i="371"/>
  <c r="X80" i="371"/>
  <c r="AM77" i="371"/>
  <c r="X74" i="371"/>
  <c r="X70" i="371"/>
  <c r="X66" i="371"/>
  <c r="X62" i="371"/>
  <c r="X58" i="371"/>
  <c r="X54" i="371"/>
  <c r="X71" i="371"/>
  <c r="X69" i="371"/>
  <c r="X67" i="371"/>
  <c r="X65" i="371"/>
  <c r="X63" i="371"/>
  <c r="X61" i="371"/>
  <c r="X59" i="371"/>
  <c r="X57" i="371"/>
  <c r="X55" i="371"/>
  <c r="X53" i="371"/>
  <c r="X72" i="371"/>
  <c r="X64" i="371"/>
  <c r="X54" i="372"/>
  <c r="AM80" i="371"/>
  <c r="X75" i="371"/>
  <c r="X79" i="371"/>
  <c r="X68" i="371"/>
  <c r="X60" i="371"/>
  <c r="X56" i="371"/>
  <c r="X88" i="364"/>
  <c r="AM85" i="364"/>
  <c r="X84" i="364"/>
  <c r="AM81" i="364"/>
  <c r="X80" i="364"/>
  <c r="AM86" i="364"/>
  <c r="X85" i="364"/>
  <c r="AM82" i="364"/>
  <c r="X81" i="364"/>
  <c r="AM78" i="364"/>
  <c r="X77" i="364"/>
  <c r="AM88" i="364"/>
  <c r="X87" i="364"/>
  <c r="AM84" i="364"/>
  <c r="X83" i="364"/>
  <c r="AM80" i="364"/>
  <c r="X79" i="364"/>
  <c r="X75" i="364"/>
  <c r="X86" i="364"/>
  <c r="AM83" i="364"/>
  <c r="X73" i="364"/>
  <c r="X71" i="364"/>
  <c r="X67" i="364"/>
  <c r="X63" i="364"/>
  <c r="X59" i="364"/>
  <c r="X55" i="364"/>
  <c r="AM77" i="364"/>
  <c r="X76" i="364"/>
  <c r="X72" i="364"/>
  <c r="X68" i="364"/>
  <c r="X64" i="364"/>
  <c r="X60" i="364"/>
  <c r="X56" i="364"/>
  <c r="AM87" i="364"/>
  <c r="X70" i="364"/>
  <c r="X66" i="364"/>
  <c r="X62" i="364"/>
  <c r="X58" i="364"/>
  <c r="X54" i="364"/>
  <c r="X74" i="364"/>
  <c r="X53" i="364"/>
  <c r="AM79" i="364"/>
  <c r="X82" i="364"/>
  <c r="X78" i="364"/>
  <c r="X69" i="364"/>
  <c r="X65" i="364"/>
  <c r="X57" i="364"/>
  <c r="X61" i="364"/>
  <c r="X88" i="363"/>
  <c r="AM85" i="363"/>
  <c r="X84" i="363"/>
  <c r="AM81" i="363"/>
  <c r="AM86" i="363"/>
  <c r="X85" i="363"/>
  <c r="AM82" i="363"/>
  <c r="X81" i="363"/>
  <c r="AM88" i="363"/>
  <c r="X87" i="363"/>
  <c r="AM84" i="363"/>
  <c r="X83" i="363"/>
  <c r="AM80" i="363"/>
  <c r="X79" i="363"/>
  <c r="X75" i="363"/>
  <c r="X86" i="363"/>
  <c r="AM83" i="363"/>
  <c r="X74" i="363"/>
  <c r="X69" i="363"/>
  <c r="X65" i="363"/>
  <c r="X61" i="363"/>
  <c r="X57" i="363"/>
  <c r="X78" i="363"/>
  <c r="AM77" i="363"/>
  <c r="X76" i="363"/>
  <c r="X72" i="363"/>
  <c r="X68" i="363"/>
  <c r="X64" i="363"/>
  <c r="X60" i="363"/>
  <c r="AM78" i="363"/>
  <c r="X77" i="363"/>
  <c r="X70" i="363"/>
  <c r="X66" i="363"/>
  <c r="X62" i="363"/>
  <c r="X58" i="363"/>
  <c r="X54" i="363"/>
  <c r="X80" i="363"/>
  <c r="X59" i="363"/>
  <c r="X55" i="363"/>
  <c r="X53" i="363"/>
  <c r="X73" i="363"/>
  <c r="X56" i="363"/>
  <c r="X82" i="363"/>
  <c r="X67" i="363"/>
  <c r="X63" i="363"/>
  <c r="AM87" i="363"/>
  <c r="AM79" i="363"/>
  <c r="X71" i="363"/>
  <c r="X88" i="362"/>
  <c r="AM85" i="362"/>
  <c r="X84" i="362"/>
  <c r="AM81" i="362"/>
  <c r="X80" i="362"/>
  <c r="AM86" i="362"/>
  <c r="X85" i="362"/>
  <c r="AM82" i="362"/>
  <c r="X81" i="362"/>
  <c r="AM78" i="362"/>
  <c r="X77" i="362"/>
  <c r="X73" i="362"/>
  <c r="AM87" i="362"/>
  <c r="X86" i="362"/>
  <c r="AM83" i="362"/>
  <c r="X87" i="362"/>
  <c r="AM84" i="362"/>
  <c r="X82" i="362"/>
  <c r="X70" i="362"/>
  <c r="X66" i="362"/>
  <c r="X62" i="362"/>
  <c r="X58" i="362"/>
  <c r="AM88" i="362"/>
  <c r="X79" i="362"/>
  <c r="X75" i="362"/>
  <c r="X69" i="362"/>
  <c r="X65" i="362"/>
  <c r="X61" i="362"/>
  <c r="AM80" i="362"/>
  <c r="AM79" i="362"/>
  <c r="X68" i="362"/>
  <c r="X64" i="362"/>
  <c r="X60" i="362"/>
  <c r="X56" i="362"/>
  <c r="X83" i="362"/>
  <c r="X76" i="362"/>
  <c r="X72" i="362"/>
  <c r="X71" i="362"/>
  <c r="X67" i="362"/>
  <c r="X63" i="362"/>
  <c r="X59" i="362"/>
  <c r="X57" i="362"/>
  <c r="X53" i="362"/>
  <c r="X54" i="362"/>
  <c r="AM77" i="362"/>
  <c r="X74" i="362"/>
  <c r="X55" i="362"/>
  <c r="X78" i="362"/>
  <c r="X88" i="360"/>
  <c r="AM85" i="360"/>
  <c r="X84" i="360"/>
  <c r="AM81" i="360"/>
  <c r="AM86" i="360"/>
  <c r="X85" i="360"/>
  <c r="AM82" i="360"/>
  <c r="X81" i="360"/>
  <c r="AM78" i="360"/>
  <c r="AM87" i="360"/>
  <c r="X86" i="360"/>
  <c r="AM83" i="360"/>
  <c r="X82" i="360"/>
  <c r="AM79" i="360"/>
  <c r="X78" i="360"/>
  <c r="X76" i="360"/>
  <c r="X72" i="360"/>
  <c r="AM77" i="360"/>
  <c r="X87" i="360"/>
  <c r="AM84" i="360"/>
  <c r="AM80" i="360"/>
  <c r="X79" i="360"/>
  <c r="X69" i="360"/>
  <c r="X65" i="360"/>
  <c r="X61" i="360"/>
  <c r="X57" i="360"/>
  <c r="X54" i="360"/>
  <c r="AM88" i="360"/>
  <c r="X75" i="360"/>
  <c r="X67" i="360"/>
  <c r="X63" i="360"/>
  <c r="X59" i="360"/>
  <c r="X55" i="360"/>
  <c r="X77" i="360"/>
  <c r="X71" i="360"/>
  <c r="X83" i="360"/>
  <c r="X74" i="360"/>
  <c r="X73" i="360"/>
  <c r="X70" i="360"/>
  <c r="X68" i="360"/>
  <c r="X66" i="360"/>
  <c r="X64" i="360"/>
  <c r="X62" i="360"/>
  <c r="X60" i="360"/>
  <c r="X58" i="360"/>
  <c r="X56" i="360"/>
  <c r="X53" i="360"/>
  <c r="X80" i="360"/>
  <c r="X88" i="359"/>
  <c r="AM85" i="359"/>
  <c r="X84" i="359"/>
  <c r="AM81" i="359"/>
  <c r="AM86" i="359"/>
  <c r="X85" i="359"/>
  <c r="AM82" i="359"/>
  <c r="X81" i="359"/>
  <c r="AM78" i="359"/>
  <c r="AM87" i="359"/>
  <c r="X86" i="359"/>
  <c r="AM83" i="359"/>
  <c r="X82" i="359"/>
  <c r="AM79" i="359"/>
  <c r="X78" i="359"/>
  <c r="X76" i="359"/>
  <c r="X72" i="359"/>
  <c r="AM80" i="359"/>
  <c r="X79" i="359"/>
  <c r="X77" i="359"/>
  <c r="X75" i="359"/>
  <c r="X73" i="359"/>
  <c r="X87" i="359"/>
  <c r="AM84" i="359"/>
  <c r="X80" i="359"/>
  <c r="X67" i="359"/>
  <c r="X63" i="359"/>
  <c r="X59" i="359"/>
  <c r="X55" i="359"/>
  <c r="X71" i="359"/>
  <c r="X69" i="359"/>
  <c r="X65" i="359"/>
  <c r="X61" i="359"/>
  <c r="X57" i="359"/>
  <c r="X54" i="359"/>
  <c r="X64" i="359"/>
  <c r="X62" i="359"/>
  <c r="AM88" i="359"/>
  <c r="AM77" i="359"/>
  <c r="X53" i="359"/>
  <c r="X68" i="359"/>
  <c r="X60" i="359"/>
  <c r="X56" i="359"/>
  <c r="X83" i="359"/>
  <c r="X74" i="359"/>
  <c r="X70" i="359"/>
  <c r="X66" i="359"/>
  <c r="X58" i="359"/>
  <c r="X88" i="356"/>
  <c r="AM85" i="356"/>
  <c r="X84" i="356"/>
  <c r="AM81" i="356"/>
  <c r="X80" i="356"/>
  <c r="AM77" i="356"/>
  <c r="X74" i="356"/>
  <c r="AM86" i="356"/>
  <c r="X85" i="356"/>
  <c r="AM82" i="356"/>
  <c r="X81" i="356"/>
  <c r="AM78" i="356"/>
  <c r="X77" i="356"/>
  <c r="AM87" i="356"/>
  <c r="X86" i="356"/>
  <c r="AM83" i="356"/>
  <c r="X82" i="356"/>
  <c r="AM79" i="356"/>
  <c r="X78" i="356"/>
  <c r="X76" i="356"/>
  <c r="AM88" i="356"/>
  <c r="X87" i="356"/>
  <c r="AM84" i="356"/>
  <c r="X83" i="356"/>
  <c r="AM80" i="356"/>
  <c r="X79" i="356"/>
  <c r="X75" i="356"/>
  <c r="X68" i="356"/>
  <c r="X64" i="356"/>
  <c r="X60" i="356"/>
  <c r="X56" i="356"/>
  <c r="X73" i="356"/>
  <c r="X72" i="356"/>
  <c r="X70" i="356"/>
  <c r="X66" i="356"/>
  <c r="X54" i="356"/>
  <c r="X71" i="356"/>
  <c r="X67" i="356"/>
  <c r="X63" i="356"/>
  <c r="X59" i="356"/>
  <c r="X55" i="356"/>
  <c r="X69" i="356"/>
  <c r="X65" i="356"/>
  <c r="X61" i="356"/>
  <c r="X57" i="356"/>
  <c r="X53" i="356"/>
  <c r="X62" i="356"/>
  <c r="X58" i="356"/>
  <c r="X88" i="355"/>
  <c r="AM85" i="355"/>
  <c r="X84" i="355"/>
  <c r="AM81" i="355"/>
  <c r="AM86" i="355"/>
  <c r="X85" i="355"/>
  <c r="AM82" i="355"/>
  <c r="X81" i="355"/>
  <c r="AM88" i="355"/>
  <c r="X87" i="355"/>
  <c r="AM84" i="355"/>
  <c r="X83" i="355"/>
  <c r="AM80" i="355"/>
  <c r="X79" i="355"/>
  <c r="X75" i="355"/>
  <c r="X86" i="355"/>
  <c r="AM83" i="355"/>
  <c r="X74" i="355"/>
  <c r="X69" i="355"/>
  <c r="X65" i="355"/>
  <c r="X61" i="355"/>
  <c r="X57" i="355"/>
  <c r="X78" i="355"/>
  <c r="AM77" i="355"/>
  <c r="X76" i="355"/>
  <c r="X72" i="355"/>
  <c r="X68" i="355"/>
  <c r="X64" i="355"/>
  <c r="X60" i="355"/>
  <c r="AM78" i="355"/>
  <c r="X77" i="355"/>
  <c r="X70" i="355"/>
  <c r="X66" i="355"/>
  <c r="X62" i="355"/>
  <c r="X58" i="355"/>
  <c r="X54" i="355"/>
  <c r="X80" i="355"/>
  <c r="X59" i="355"/>
  <c r="X55" i="355"/>
  <c r="X53" i="355"/>
  <c r="X82" i="355"/>
  <c r="X71" i="355"/>
  <c r="X63" i="355"/>
  <c r="AM87" i="355"/>
  <c r="AM79" i="355"/>
  <c r="X73" i="355"/>
  <c r="X67" i="355"/>
  <c r="X56" i="355"/>
  <c r="X88" i="354"/>
  <c r="AM85" i="354"/>
  <c r="X84" i="354"/>
  <c r="AM81" i="354"/>
  <c r="AM86" i="354"/>
  <c r="X85" i="354"/>
  <c r="AM82" i="354"/>
  <c r="X81" i="354"/>
  <c r="AM88" i="354"/>
  <c r="X87" i="354"/>
  <c r="AM84" i="354"/>
  <c r="X83" i="354"/>
  <c r="AM80" i="354"/>
  <c r="X79" i="354"/>
  <c r="X75" i="354"/>
  <c r="X86" i="354"/>
  <c r="AM83" i="354"/>
  <c r="X78" i="354"/>
  <c r="AM77" i="354"/>
  <c r="X76" i="354"/>
  <c r="X72" i="354"/>
  <c r="X68" i="354"/>
  <c r="X64" i="354"/>
  <c r="X60" i="354"/>
  <c r="X80" i="354"/>
  <c r="AM79" i="354"/>
  <c r="X73" i="354"/>
  <c r="X71" i="354"/>
  <c r="X67" i="354"/>
  <c r="X63" i="354"/>
  <c r="X74" i="354"/>
  <c r="X69" i="354"/>
  <c r="X65" i="354"/>
  <c r="X61" i="354"/>
  <c r="X57" i="354"/>
  <c r="X53" i="354"/>
  <c r="AM78" i="354"/>
  <c r="X82" i="354"/>
  <c r="X77" i="354"/>
  <c r="X70" i="354"/>
  <c r="X66" i="354"/>
  <c r="X62" i="354"/>
  <c r="X56" i="354"/>
  <c r="X54" i="354"/>
  <c r="AM87" i="354"/>
  <c r="X59" i="354"/>
  <c r="X55" i="354"/>
  <c r="X58" i="354"/>
  <c r="X88" i="353"/>
  <c r="AM85" i="353"/>
  <c r="X84" i="353"/>
  <c r="AM81" i="353"/>
  <c r="AM86" i="353"/>
  <c r="X85" i="353"/>
  <c r="AM82" i="353"/>
  <c r="X81" i="353"/>
  <c r="AM88" i="353"/>
  <c r="X87" i="353"/>
  <c r="AM84" i="353"/>
  <c r="X83" i="353"/>
  <c r="AM80" i="353"/>
  <c r="X79" i="353"/>
  <c r="X75" i="353"/>
  <c r="X86" i="353"/>
  <c r="AM83" i="353"/>
  <c r="X74" i="353"/>
  <c r="X69" i="353"/>
  <c r="X65" i="353"/>
  <c r="X61" i="353"/>
  <c r="X78" i="353"/>
  <c r="AM77" i="353"/>
  <c r="X76" i="353"/>
  <c r="X72" i="353"/>
  <c r="X68" i="353"/>
  <c r="X64" i="353"/>
  <c r="X60" i="353"/>
  <c r="AM78" i="353"/>
  <c r="X77" i="353"/>
  <c r="X70" i="353"/>
  <c r="X66" i="353"/>
  <c r="X62" i="353"/>
  <c r="X58" i="353"/>
  <c r="X54" i="353"/>
  <c r="X73" i="353"/>
  <c r="X71" i="353"/>
  <c r="X67" i="353"/>
  <c r="X63" i="353"/>
  <c r="X59" i="353"/>
  <c r="X57" i="353"/>
  <c r="X82" i="353"/>
  <c r="AM79" i="353"/>
  <c r="X56" i="353"/>
  <c r="AM87" i="353"/>
  <c r="X55" i="353"/>
  <c r="X53" i="353"/>
  <c r="X80" i="353"/>
  <c r="X88" i="351"/>
  <c r="AM85" i="351"/>
  <c r="X84" i="351"/>
  <c r="AM81" i="351"/>
  <c r="X80" i="351"/>
  <c r="AM77" i="351"/>
  <c r="X74" i="351"/>
  <c r="AM86" i="351"/>
  <c r="X85" i="351"/>
  <c r="AM82" i="351"/>
  <c r="X81" i="351"/>
  <c r="AM78" i="351"/>
  <c r="X77" i="351"/>
  <c r="X73" i="351"/>
  <c r="AM88" i="351"/>
  <c r="X87" i="351"/>
  <c r="AM84" i="351"/>
  <c r="X83" i="351"/>
  <c r="AM80" i="351"/>
  <c r="X79" i="351"/>
  <c r="X75" i="351"/>
  <c r="X86" i="351"/>
  <c r="AM83" i="351"/>
  <c r="X78" i="351"/>
  <c r="X71" i="351"/>
  <c r="X67" i="351"/>
  <c r="X63" i="351"/>
  <c r="X59" i="351"/>
  <c r="X55" i="351"/>
  <c r="AM79" i="351"/>
  <c r="X70" i="351"/>
  <c r="X66" i="351"/>
  <c r="X62" i="351"/>
  <c r="X58" i="351"/>
  <c r="X54" i="351"/>
  <c r="AM87" i="351"/>
  <c r="X82" i="351"/>
  <c r="X72" i="351"/>
  <c r="X68" i="351"/>
  <c r="X64" i="351"/>
  <c r="X60" i="351"/>
  <c r="X56" i="351"/>
  <c r="X76" i="351"/>
  <c r="X69" i="351"/>
  <c r="X65" i="351"/>
  <c r="X61" i="351"/>
  <c r="X57" i="351"/>
  <c r="X53" i="351"/>
  <c r="X88" i="350"/>
  <c r="AM85" i="350"/>
  <c r="X84" i="350"/>
  <c r="AM81" i="350"/>
  <c r="X80" i="350"/>
  <c r="AM77" i="350"/>
  <c r="X74" i="350"/>
  <c r="AM86" i="350"/>
  <c r="X85" i="350"/>
  <c r="AM82" i="350"/>
  <c r="X81" i="350"/>
  <c r="AM78" i="350"/>
  <c r="X77" i="350"/>
  <c r="X73" i="350"/>
  <c r="AM88" i="350"/>
  <c r="X87" i="350"/>
  <c r="AM84" i="350"/>
  <c r="X83" i="350"/>
  <c r="AM80" i="350"/>
  <c r="X79" i="350"/>
  <c r="X75" i="350"/>
  <c r="X86" i="350"/>
  <c r="AM83" i="350"/>
  <c r="X78" i="350"/>
  <c r="X71" i="350"/>
  <c r="X67" i="350"/>
  <c r="X63" i="350"/>
  <c r="X59" i="350"/>
  <c r="X55" i="350"/>
  <c r="X82" i="350"/>
  <c r="X76" i="350"/>
  <c r="X70" i="350"/>
  <c r="X66" i="350"/>
  <c r="X62" i="350"/>
  <c r="X58" i="350"/>
  <c r="X54" i="350"/>
  <c r="AM87" i="350"/>
  <c r="AM79" i="350"/>
  <c r="X72" i="350"/>
  <c r="X68" i="350"/>
  <c r="X64" i="350"/>
  <c r="X60" i="350"/>
  <c r="X56" i="350"/>
  <c r="X69" i="350"/>
  <c r="X65" i="350"/>
  <c r="X61" i="350"/>
  <c r="X57" i="350"/>
  <c r="X53" i="350"/>
  <c r="X88" i="349"/>
  <c r="AM85" i="349"/>
  <c r="X84" i="349"/>
  <c r="AM86" i="349"/>
  <c r="X85" i="349"/>
  <c r="AM82" i="349"/>
  <c r="X81" i="349"/>
  <c r="AM87" i="349"/>
  <c r="X86" i="349"/>
  <c r="AM83" i="349"/>
  <c r="X82" i="349"/>
  <c r="AM79" i="349"/>
  <c r="X78" i="349"/>
  <c r="X76" i="349"/>
  <c r="X72" i="349"/>
  <c r="AM77" i="349"/>
  <c r="X74" i="349"/>
  <c r="X68" i="349"/>
  <c r="X64" i="349"/>
  <c r="X60" i="349"/>
  <c r="X87" i="349"/>
  <c r="X67" i="349"/>
  <c r="X63" i="349"/>
  <c r="X59" i="349"/>
  <c r="AM88" i="349"/>
  <c r="X83" i="349"/>
  <c r="X80" i="349"/>
  <c r="X77" i="349"/>
  <c r="X75" i="349"/>
  <c r="X73" i="349"/>
  <c r="X71" i="349"/>
  <c r="AM81" i="349"/>
  <c r="AM80" i="349"/>
  <c r="X70" i="349"/>
  <c r="X66" i="349"/>
  <c r="X62" i="349"/>
  <c r="X58" i="349"/>
  <c r="X54" i="349"/>
  <c r="AM78" i="349"/>
  <c r="X53" i="349"/>
  <c r="AM84" i="349"/>
  <c r="X79" i="349"/>
  <c r="X56" i="349"/>
  <c r="X69" i="349"/>
  <c r="X65" i="349"/>
  <c r="X61" i="349"/>
  <c r="X57" i="349"/>
  <c r="X55" i="349"/>
  <c r="AM86" i="348"/>
  <c r="X85" i="348"/>
  <c r="AM82" i="348"/>
  <c r="X81" i="348"/>
  <c r="AM78" i="348"/>
  <c r="X77" i="348"/>
  <c r="X73" i="348"/>
  <c r="X82" i="348"/>
  <c r="AM81" i="348"/>
  <c r="X70" i="348"/>
  <c r="X66" i="348"/>
  <c r="AM87" i="348"/>
  <c r="X86" i="348"/>
  <c r="X84" i="348"/>
  <c r="X79" i="348"/>
  <c r="X61" i="348"/>
  <c r="X57" i="348"/>
  <c r="X53" i="348"/>
  <c r="AM88" i="348"/>
  <c r="X88" i="348"/>
  <c r="AM84" i="348"/>
  <c r="AM79" i="348"/>
  <c r="X78" i="348"/>
  <c r="X74" i="348"/>
  <c r="X72" i="348"/>
  <c r="X68" i="348"/>
  <c r="X64" i="348"/>
  <c r="AM80" i="348"/>
  <c r="X80" i="348"/>
  <c r="X69" i="348"/>
  <c r="X71" i="348"/>
  <c r="X60" i="348"/>
  <c r="X58" i="348"/>
  <c r="X56" i="348"/>
  <c r="X54" i="348"/>
  <c r="AM85" i="348"/>
  <c r="AM83" i="348"/>
  <c r="X83" i="348"/>
  <c r="X65" i="348"/>
  <c r="X62" i="348"/>
  <c r="X87" i="348"/>
  <c r="AM77" i="348"/>
  <c r="X76" i="348"/>
  <c r="X75" i="348"/>
  <c r="X67" i="348"/>
  <c r="X63" i="348"/>
  <c r="X59" i="348"/>
  <c r="X55" i="348"/>
  <c r="E23" i="252"/>
  <c r="F23" i="252" s="1"/>
  <c r="E24" i="252"/>
  <c r="F24" i="252" s="1"/>
  <c r="E12" i="255"/>
  <c r="F12" i="255" s="1"/>
  <c r="E12" i="254"/>
  <c r="F12" i="254" s="1"/>
  <c r="E16" i="253"/>
  <c r="F16" i="253" s="1"/>
  <c r="E11" i="255"/>
  <c r="F11" i="255" s="1"/>
  <c r="E13" i="255"/>
  <c r="F13" i="255" s="1"/>
  <c r="E25" i="252"/>
  <c r="F25" i="252" s="1"/>
  <c r="E10" i="255"/>
  <c r="F10" i="255" s="1"/>
  <c r="E17" i="253"/>
  <c r="F17" i="253" s="1"/>
  <c r="E11" i="253"/>
  <c r="F11" i="253" s="1"/>
  <c r="E22" i="252"/>
  <c r="F22" i="252" s="1"/>
  <c r="E11" i="254"/>
  <c r="F11" i="254" s="1"/>
  <c r="E18" i="253"/>
  <c r="F18" i="253" s="1"/>
  <c r="E13" i="254"/>
  <c r="F13" i="254" s="1"/>
  <c r="E19" i="253"/>
  <c r="F19" i="253" s="1"/>
  <c r="E12" i="221"/>
  <c r="F12" i="221" s="1"/>
  <c r="G4" i="345"/>
  <c r="G4" i="346"/>
  <c r="E21" i="346"/>
  <c r="F21" i="346" s="1"/>
  <c r="E19" i="346"/>
  <c r="F19" i="346" s="1"/>
  <c r="E17" i="346"/>
  <c r="F17" i="346" s="1"/>
  <c r="E12" i="346"/>
  <c r="F12" i="346" s="1"/>
  <c r="E10" i="346"/>
  <c r="F10" i="346" s="1"/>
  <c r="E17" i="252"/>
  <c r="F17" i="252" s="1"/>
  <c r="E20" i="346"/>
  <c r="F20" i="346" s="1"/>
  <c r="E18" i="346"/>
  <c r="F18" i="346" s="1"/>
  <c r="E13" i="346"/>
  <c r="F13" i="346" s="1"/>
  <c r="E11" i="346"/>
  <c r="F11" i="346" s="1"/>
  <c r="E12" i="252"/>
  <c r="F12" i="252" s="1"/>
  <c r="E21" i="251"/>
  <c r="F21" i="251" s="1"/>
  <c r="E12" i="203"/>
  <c r="F12" i="203" s="1"/>
  <c r="E16" i="252"/>
  <c r="F16" i="252" s="1"/>
  <c r="E11" i="248"/>
  <c r="F11" i="248" s="1"/>
  <c r="E22" i="251"/>
  <c r="F22" i="251" s="1"/>
  <c r="E23" i="251"/>
  <c r="F23" i="251" s="1"/>
  <c r="E18" i="252"/>
  <c r="F18" i="252" s="1"/>
  <c r="E20" i="251"/>
  <c r="F20" i="251" s="1"/>
  <c r="E13" i="345"/>
  <c r="F13" i="345" s="1"/>
  <c r="E21" i="345"/>
  <c r="F21" i="345" s="1"/>
  <c r="E19" i="345"/>
  <c r="F19" i="345" s="1"/>
  <c r="E14" i="345"/>
  <c r="F14" i="345" s="1"/>
  <c r="E11" i="345"/>
  <c r="F11" i="345" s="1"/>
  <c r="E12" i="345"/>
  <c r="F12" i="345" s="1"/>
  <c r="E10" i="345"/>
  <c r="F10" i="345" s="1"/>
  <c r="E22" i="345"/>
  <c r="F22" i="345" s="1"/>
  <c r="E20" i="345"/>
  <c r="F20" i="345" s="1"/>
  <c r="E18" i="345"/>
  <c r="F18" i="345" s="1"/>
  <c r="G4" i="255"/>
  <c r="E29" i="255"/>
  <c r="F29" i="255" s="1"/>
  <c r="E27" i="255"/>
  <c r="F27" i="255" s="1"/>
  <c r="E22" i="255"/>
  <c r="F22" i="255" s="1"/>
  <c r="E21" i="255"/>
  <c r="F21" i="255" s="1"/>
  <c r="E17" i="255"/>
  <c r="F17" i="255" s="1"/>
  <c r="E30" i="255"/>
  <c r="F30" i="255" s="1"/>
  <c r="E28" i="255"/>
  <c r="F28" i="255" s="1"/>
  <c r="E26" i="255"/>
  <c r="F26" i="255" s="1"/>
  <c r="E20" i="255"/>
  <c r="F20" i="255" s="1"/>
  <c r="E16" i="255"/>
  <c r="F16" i="255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32" i="254"/>
  <c r="F32" i="254" s="1"/>
  <c r="E30" i="254"/>
  <c r="F30" i="254" s="1"/>
  <c r="G4" i="253"/>
  <c r="G4" i="254"/>
  <c r="E27" i="253"/>
  <c r="F27" i="253" s="1"/>
  <c r="E25" i="253"/>
  <c r="F25" i="253" s="1"/>
  <c r="E23" i="253"/>
  <c r="F23" i="253" s="1"/>
  <c r="E26" i="253"/>
  <c r="F26" i="253" s="1"/>
  <c r="E24" i="253"/>
  <c r="F24" i="253" s="1"/>
  <c r="E10" i="253"/>
  <c r="F10" i="253" s="1"/>
  <c r="E13" i="253"/>
  <c r="F13" i="253" s="1"/>
  <c r="E12" i="253"/>
  <c r="F12" i="253" s="1"/>
  <c r="E33" i="252"/>
  <c r="F33" i="252" s="1"/>
  <c r="E31" i="252"/>
  <c r="F31" i="252" s="1"/>
  <c r="E29" i="252"/>
  <c r="F29" i="252" s="1"/>
  <c r="E13" i="252"/>
  <c r="F13" i="252" s="1"/>
  <c r="E10" i="252"/>
  <c r="F10" i="252" s="1"/>
  <c r="E32" i="252"/>
  <c r="F32" i="252" s="1"/>
  <c r="E30" i="252"/>
  <c r="F30" i="252" s="1"/>
  <c r="E19" i="252"/>
  <c r="F19" i="252" s="1"/>
  <c r="E11" i="252"/>
  <c r="F11" i="252" s="1"/>
  <c r="G4" i="251"/>
  <c r="G4" i="252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6" i="250"/>
  <c r="F16" i="250" s="1"/>
  <c r="E24" i="250"/>
  <c r="F24" i="250" s="1"/>
  <c r="E22" i="250"/>
  <c r="F22" i="250" s="1"/>
  <c r="E20" i="250"/>
  <c r="F20" i="250" s="1"/>
  <c r="E15" i="250"/>
  <c r="F15" i="250" s="1"/>
  <c r="E11" i="250"/>
  <c r="F11" i="250" s="1"/>
  <c r="E23" i="250"/>
  <c r="F23" i="250" s="1"/>
  <c r="E21" i="250"/>
  <c r="F21" i="250" s="1"/>
  <c r="E12" i="250"/>
  <c r="F12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3" i="248"/>
  <c r="F13" i="248" s="1"/>
  <c r="E10" i="248"/>
  <c r="F10" i="248" s="1"/>
  <c r="E24" i="248"/>
  <c r="F24" i="248" s="1"/>
  <c r="E22" i="248"/>
  <c r="F22" i="248" s="1"/>
  <c r="E17" i="248"/>
  <c r="F17" i="248" s="1"/>
  <c r="E16" i="248"/>
  <c r="F16" i="248" s="1"/>
  <c r="E12" i="248"/>
  <c r="F12" i="248" s="1"/>
  <c r="G4" i="230"/>
  <c r="G4" i="248"/>
  <c r="E20" i="230"/>
  <c r="F20" i="230" s="1"/>
  <c r="E18" i="230"/>
  <c r="F18" i="230" s="1"/>
  <c r="E16" i="230"/>
  <c r="F16" i="230" s="1"/>
  <c r="E12" i="230"/>
  <c r="F12" i="230" s="1"/>
  <c r="E10" i="230"/>
  <c r="F10" i="230" s="1"/>
  <c r="E19" i="230"/>
  <c r="F19" i="230" s="1"/>
  <c r="E17" i="230"/>
  <c r="F17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0" i="228"/>
  <c r="F20" i="228" s="1"/>
  <c r="E18" i="228"/>
  <c r="F18" i="228" s="1"/>
  <c r="E11" i="228"/>
  <c r="F11" i="228" s="1"/>
  <c r="E17" i="228"/>
  <c r="F17" i="228" s="1"/>
  <c r="E21" i="228"/>
  <c r="F21" i="228" s="1"/>
  <c r="E10" i="228"/>
  <c r="F10" i="228" s="1"/>
  <c r="E19" i="228"/>
  <c r="F19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1" i="221"/>
  <c r="F21" i="221" s="1"/>
  <c r="E19" i="221"/>
  <c r="F19" i="221" s="1"/>
  <c r="E17" i="221"/>
  <c r="F17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20" i="221"/>
  <c r="F20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3" i="221"/>
  <c r="F13" i="221" s="1"/>
  <c r="E13" i="219"/>
  <c r="F13" i="219" s="1"/>
  <c r="E10" i="219"/>
  <c r="F10" i="219" s="1"/>
  <c r="E20" i="218"/>
  <c r="F20" i="218" s="1"/>
  <c r="E17" i="218"/>
  <c r="F17" i="218" s="1"/>
  <c r="E18" i="221"/>
  <c r="F18" i="221" s="1"/>
  <c r="E20" i="219"/>
  <c r="F20" i="219" s="1"/>
  <c r="E11" i="219"/>
  <c r="F11" i="219" s="1"/>
  <c r="E13" i="218"/>
  <c r="F13" i="218" s="1"/>
  <c r="E18" i="218"/>
  <c r="F18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19" i="218"/>
  <c r="F19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1" i="218"/>
  <c r="F21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19" i="211"/>
  <c r="F19" i="211" s="1"/>
  <c r="E17" i="211"/>
  <c r="F17" i="211" s="1"/>
  <c r="E15" i="211"/>
  <c r="F15" i="211" s="1"/>
  <c r="E11" i="211"/>
  <c r="F11" i="211" s="1"/>
  <c r="E18" i="211"/>
  <c r="F18" i="211" s="1"/>
  <c r="E17" i="215"/>
  <c r="F17" i="215" s="1"/>
  <c r="E10" i="215"/>
  <c r="F10" i="215" s="1"/>
  <c r="E10" i="211"/>
  <c r="F10" i="211" s="1"/>
  <c r="E11" i="210"/>
  <c r="F11" i="210" s="1"/>
  <c r="E20" i="210"/>
  <c r="F20" i="210" s="1"/>
  <c r="E18" i="210"/>
  <c r="F18" i="210" s="1"/>
  <c r="E16" i="210"/>
  <c r="F16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19" i="210"/>
  <c r="F19" i="210" s="1"/>
  <c r="E18" i="208"/>
  <c r="F18" i="208" s="1"/>
  <c r="E10" i="208"/>
  <c r="F10" i="208" s="1"/>
  <c r="E17" i="207"/>
  <c r="F17" i="207" s="1"/>
  <c r="E18" i="206"/>
  <c r="F18" i="206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6" i="211"/>
  <c r="F16" i="211" s="1"/>
  <c r="E12" i="210"/>
  <c r="F12" i="210" s="1"/>
  <c r="E11" i="208"/>
  <c r="F11" i="208" s="1"/>
  <c r="E17" i="210"/>
  <c r="F17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19" i="204"/>
  <c r="F19" i="204" s="1"/>
  <c r="E17" i="203"/>
  <c r="F17" i="203" s="1"/>
  <c r="E10" i="203"/>
  <c r="F10" i="203" s="1"/>
  <c r="E18" i="204"/>
  <c r="F18" i="204" s="1"/>
  <c r="E15" i="204"/>
  <c r="F15" i="204" s="1"/>
  <c r="E21" i="203"/>
  <c r="F21" i="203" s="1"/>
  <c r="E18" i="203"/>
  <c r="F18" i="203" s="1"/>
  <c r="E17" i="204"/>
  <c r="F17" i="204" s="1"/>
  <c r="E10" i="204"/>
  <c r="F10" i="204" s="1"/>
  <c r="E20" i="203"/>
  <c r="F20" i="203" s="1"/>
  <c r="E11" i="203"/>
  <c r="F11" i="203" s="1"/>
  <c r="E16" i="204"/>
  <c r="F16" i="204" s="1"/>
  <c r="E11" i="204"/>
  <c r="F11" i="204" s="1"/>
  <c r="E19" i="203"/>
  <c r="F19" i="203" s="1"/>
  <c r="E13" i="203"/>
  <c r="F13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AA53" i="397" l="1"/>
  <c r="Z53" i="397"/>
  <c r="AN84" i="397"/>
  <c r="AO84" i="397" s="1"/>
  <c r="AA60" i="397"/>
  <c r="Z60" i="397"/>
  <c r="AA81" i="397"/>
  <c r="Z81" i="397"/>
  <c r="AA76" i="397"/>
  <c r="Z76" i="397"/>
  <c r="Z86" i="397"/>
  <c r="AA86" i="397"/>
  <c r="AN83" i="397"/>
  <c r="AO83" i="397"/>
  <c r="AA87" i="398"/>
  <c r="Z87" i="398"/>
  <c r="AA66" i="398"/>
  <c r="Z66" i="398"/>
  <c r="AN86" i="398"/>
  <c r="AO86" i="398"/>
  <c r="AA61" i="397"/>
  <c r="Z61" i="397"/>
  <c r="AA58" i="397"/>
  <c r="Z58" i="397"/>
  <c r="Z55" i="397"/>
  <c r="AA55" i="397"/>
  <c r="AN78" i="397"/>
  <c r="AO78" i="397"/>
  <c r="AA54" i="397"/>
  <c r="Z54" i="397"/>
  <c r="AN85" i="397"/>
  <c r="AO85" i="397"/>
  <c r="AA68" i="397"/>
  <c r="Z68" i="397"/>
  <c r="Z75" i="397"/>
  <c r="AA75" i="397"/>
  <c r="AA88" i="397"/>
  <c r="Z88" i="397"/>
  <c r="AN79" i="397"/>
  <c r="AO79" i="397"/>
  <c r="AN77" i="398"/>
  <c r="AO77" i="398" s="1"/>
  <c r="AA53" i="398"/>
  <c r="Z53" i="398"/>
  <c r="AO88" i="397"/>
  <c r="AN88" i="397"/>
  <c r="Z56" i="398"/>
  <c r="AA56" i="398"/>
  <c r="AA85" i="397"/>
  <c r="Z85" i="397"/>
  <c r="AA59" i="398"/>
  <c r="Z59" i="398"/>
  <c r="AO78" i="398"/>
  <c r="AN78" i="398"/>
  <c r="Z64" i="398"/>
  <c r="AA64" i="398"/>
  <c r="Z77" i="398"/>
  <c r="AA77" i="398"/>
  <c r="AA65" i="398"/>
  <c r="Z65" i="398"/>
  <c r="AA72" i="398"/>
  <c r="Z72" i="398"/>
  <c r="AA82" i="398"/>
  <c r="Z82" i="398"/>
  <c r="AN82" i="398"/>
  <c r="AO82" i="398" s="1"/>
  <c r="AO81" i="398"/>
  <c r="AN81" i="398"/>
  <c r="AN80" i="397"/>
  <c r="AO80" i="397" s="1"/>
  <c r="AA70" i="397"/>
  <c r="Z70" i="397"/>
  <c r="Z63" i="397"/>
  <c r="AA63" i="397"/>
  <c r="AA74" i="397"/>
  <c r="Z74" i="397"/>
  <c r="Z71" i="397"/>
  <c r="AA71" i="397"/>
  <c r="Z83" i="397"/>
  <c r="AA83" i="397"/>
  <c r="AA67" i="398"/>
  <c r="Z67" i="398"/>
  <c r="AN80" i="398"/>
  <c r="AO80" i="398"/>
  <c r="Z73" i="398"/>
  <c r="AA73" i="398"/>
  <c r="AN88" i="398"/>
  <c r="AO88" i="398" s="1"/>
  <c r="AA80" i="398"/>
  <c r="Z80" i="398"/>
  <c r="AA78" i="398"/>
  <c r="Z78" i="398"/>
  <c r="AN85" i="398"/>
  <c r="AO85" i="398" s="1"/>
  <c r="Z65" i="397"/>
  <c r="AA65" i="397"/>
  <c r="AA66" i="397"/>
  <c r="Z66" i="397"/>
  <c r="Z59" i="397"/>
  <c r="AA59" i="397"/>
  <c r="Z79" i="397"/>
  <c r="AA79" i="397"/>
  <c r="AA62" i="397"/>
  <c r="Z62" i="397"/>
  <c r="AA56" i="397"/>
  <c r="Z56" i="397"/>
  <c r="AA69" i="397"/>
  <c r="Z69" i="397"/>
  <c r="AA77" i="397"/>
  <c r="Z77" i="397"/>
  <c r="AA72" i="397"/>
  <c r="Z72" i="397"/>
  <c r="AN82" i="397"/>
  <c r="AO82" i="397" s="1"/>
  <c r="AA84" i="397"/>
  <c r="Z84" i="397"/>
  <c r="AA82" i="397"/>
  <c r="Z82" i="397"/>
  <c r="Z60" i="398"/>
  <c r="AA60" i="398"/>
  <c r="AA62" i="398"/>
  <c r="Z62" i="398"/>
  <c r="AN86" i="397"/>
  <c r="AO86" i="397" s="1"/>
  <c r="AA63" i="398"/>
  <c r="Z63" i="398"/>
  <c r="Z79" i="398"/>
  <c r="AA79" i="398"/>
  <c r="Z68" i="398"/>
  <c r="AA68" i="398"/>
  <c r="AN84" i="398"/>
  <c r="AO84" i="398" s="1"/>
  <c r="AA69" i="398"/>
  <c r="Z69" i="398"/>
  <c r="AA76" i="398"/>
  <c r="Z76" i="398"/>
  <c r="AO83" i="398"/>
  <c r="AN83" i="398"/>
  <c r="Z85" i="398"/>
  <c r="AA85" i="398"/>
  <c r="AA84" i="398"/>
  <c r="Z84" i="398"/>
  <c r="AA86" i="398"/>
  <c r="Z86" i="398"/>
  <c r="Z57" i="397"/>
  <c r="AA57" i="397"/>
  <c r="AA57" i="398"/>
  <c r="Z57" i="398"/>
  <c r="AA74" i="398"/>
  <c r="Z74" i="398"/>
  <c r="Z67" i="397"/>
  <c r="AA67" i="397"/>
  <c r="AA80" i="397"/>
  <c r="Z80" i="397"/>
  <c r="AN77" i="397"/>
  <c r="AO77" i="397" s="1"/>
  <c r="AA64" i="397"/>
  <c r="Z64" i="397"/>
  <c r="AA73" i="397"/>
  <c r="Z73" i="397"/>
  <c r="AO81" i="397"/>
  <c r="AN81" i="397"/>
  <c r="Z78" i="397"/>
  <c r="AA78" i="397"/>
  <c r="Z58" i="398"/>
  <c r="AA58" i="398"/>
  <c r="AN87" i="397"/>
  <c r="AO87" i="397"/>
  <c r="AA87" i="397"/>
  <c r="Z87" i="397"/>
  <c r="Z54" i="398"/>
  <c r="AA54" i="398"/>
  <c r="AA70" i="398"/>
  <c r="Z70" i="398"/>
  <c r="AA55" i="398"/>
  <c r="Z55" i="398"/>
  <c r="AA71" i="398"/>
  <c r="Z71" i="398"/>
  <c r="AA81" i="398"/>
  <c r="Z81" i="398"/>
  <c r="Z75" i="398"/>
  <c r="AA75" i="398"/>
  <c r="AA61" i="398"/>
  <c r="Z61" i="398"/>
  <c r="AA83" i="398"/>
  <c r="Z83" i="398"/>
  <c r="AN79" i="398"/>
  <c r="AO79" i="398" s="1"/>
  <c r="AO87" i="398"/>
  <c r="AN87" i="398"/>
  <c r="AA88" i="398"/>
  <c r="Z88" i="398"/>
  <c r="Z70" i="392"/>
  <c r="AA70" i="392"/>
  <c r="AN81" i="392"/>
  <c r="AO81" i="392" s="1"/>
  <c r="Z56" i="393"/>
  <c r="AA56" i="393"/>
  <c r="Z64" i="393"/>
  <c r="AA64" i="393"/>
  <c r="Z72" i="393"/>
  <c r="AA72" i="393"/>
  <c r="AN87" i="395"/>
  <c r="AO87" i="395" s="1"/>
  <c r="Z78" i="392"/>
  <c r="AA78" i="392"/>
  <c r="AN78" i="393"/>
  <c r="AO78" i="393" s="1"/>
  <c r="Z57" i="394"/>
  <c r="AA57" i="394"/>
  <c r="AA73" i="392"/>
  <c r="Z73" i="392"/>
  <c r="Z54" i="392"/>
  <c r="AA54" i="392"/>
  <c r="AN77" i="392"/>
  <c r="AO77" i="392" s="1"/>
  <c r="AN85" i="392"/>
  <c r="AO85" i="392" s="1"/>
  <c r="AA81" i="395"/>
  <c r="Z81" i="395"/>
  <c r="AN87" i="393"/>
  <c r="AO87" i="393" s="1"/>
  <c r="Z63" i="394"/>
  <c r="AA63" i="394"/>
  <c r="AN78" i="394"/>
  <c r="AO78" i="394" s="1"/>
  <c r="Z58" i="392"/>
  <c r="AA58" i="392"/>
  <c r="AN83" i="392"/>
  <c r="AO83" i="392" s="1"/>
  <c r="AA63" i="393"/>
  <c r="Z63" i="393"/>
  <c r="AA76" i="393"/>
  <c r="Z76" i="393"/>
  <c r="AA83" i="393"/>
  <c r="Z83" i="393"/>
  <c r="AA59" i="392"/>
  <c r="Z59" i="392"/>
  <c r="AA75" i="392"/>
  <c r="Z75" i="392"/>
  <c r="AN84" i="392"/>
  <c r="AO84" i="392" s="1"/>
  <c r="AA57" i="393"/>
  <c r="Z57" i="393"/>
  <c r="AA73" i="393"/>
  <c r="Z73" i="393"/>
  <c r="AA74" i="394"/>
  <c r="Z74" i="394"/>
  <c r="Z71" i="395"/>
  <c r="AA71" i="395"/>
  <c r="Z73" i="395"/>
  <c r="AA73" i="395"/>
  <c r="Z84" i="393"/>
  <c r="AA84" i="393"/>
  <c r="AA60" i="394"/>
  <c r="Z60" i="394"/>
  <c r="AN77" i="394"/>
  <c r="AO77" i="394" s="1"/>
  <c r="AN85" i="394"/>
  <c r="AO85" i="394" s="1"/>
  <c r="AA78" i="395"/>
  <c r="Z78" i="395"/>
  <c r="AA58" i="394"/>
  <c r="Z58" i="394"/>
  <c r="AA77" i="394"/>
  <c r="Z77" i="394"/>
  <c r="AA85" i="394"/>
  <c r="Z85" i="394"/>
  <c r="AA72" i="395"/>
  <c r="Z72" i="395"/>
  <c r="Z78" i="394"/>
  <c r="AA78" i="394"/>
  <c r="AA86" i="394"/>
  <c r="Z86" i="394"/>
  <c r="AA67" i="395"/>
  <c r="Z67" i="395"/>
  <c r="AO79" i="395"/>
  <c r="AN79" i="395"/>
  <c r="AA64" i="396"/>
  <c r="Z64" i="396"/>
  <c r="Z61" i="395"/>
  <c r="AA61" i="395"/>
  <c r="Z86" i="395"/>
  <c r="AA86" i="395"/>
  <c r="AA66" i="395"/>
  <c r="Z66" i="395"/>
  <c r="Z80" i="395"/>
  <c r="AA80" i="395"/>
  <c r="AO88" i="395"/>
  <c r="AN88" i="395"/>
  <c r="AN84" i="395"/>
  <c r="AO84" i="395" s="1"/>
  <c r="AA85" i="395"/>
  <c r="Z85" i="395"/>
  <c r="AA67" i="396"/>
  <c r="Z67" i="396"/>
  <c r="AA59" i="396"/>
  <c r="Z59" i="396"/>
  <c r="AA58" i="396"/>
  <c r="Z58" i="396"/>
  <c r="AO77" i="396"/>
  <c r="AN77" i="396"/>
  <c r="AO81" i="396"/>
  <c r="AN81" i="396"/>
  <c r="AO80" i="396"/>
  <c r="AN80" i="396"/>
  <c r="AO88" i="396"/>
  <c r="AN88" i="396"/>
  <c r="Z82" i="396"/>
  <c r="AA82" i="396"/>
  <c r="AA73" i="396"/>
  <c r="Z73" i="396"/>
  <c r="AO82" i="396"/>
  <c r="AN82" i="396"/>
  <c r="Z76" i="392"/>
  <c r="AA76" i="392"/>
  <c r="AO86" i="392"/>
  <c r="AN86" i="392"/>
  <c r="AA58" i="393"/>
  <c r="Z58" i="393"/>
  <c r="AA66" i="393"/>
  <c r="Z66" i="393"/>
  <c r="AA74" i="393"/>
  <c r="Z74" i="393"/>
  <c r="AA57" i="392"/>
  <c r="Z57" i="392"/>
  <c r="AA81" i="392"/>
  <c r="Z81" i="392"/>
  <c r="AO80" i="393"/>
  <c r="AN80" i="393"/>
  <c r="Z73" i="394"/>
  <c r="AA73" i="394"/>
  <c r="AO79" i="392"/>
  <c r="AN79" i="392"/>
  <c r="Z60" i="392"/>
  <c r="AA60" i="392"/>
  <c r="AA82" i="392"/>
  <c r="Z82" i="392"/>
  <c r="AA78" i="393"/>
  <c r="Z78" i="393"/>
  <c r="AO79" i="393"/>
  <c r="AN79" i="393"/>
  <c r="Z53" i="394"/>
  <c r="AA53" i="394"/>
  <c r="Z69" i="394"/>
  <c r="AA69" i="394"/>
  <c r="Z79" i="394"/>
  <c r="AA79" i="394"/>
  <c r="AA65" i="392"/>
  <c r="Z65" i="392"/>
  <c r="Z84" i="392"/>
  <c r="AA84" i="392"/>
  <c r="AA67" i="393"/>
  <c r="Z67" i="393"/>
  <c r="Z77" i="393"/>
  <c r="AA77" i="393"/>
  <c r="AN84" i="393"/>
  <c r="AO84" i="393" s="1"/>
  <c r="AA63" i="392"/>
  <c r="Z63" i="392"/>
  <c r="Z79" i="392"/>
  <c r="AA79" i="392"/>
  <c r="Z87" i="392"/>
  <c r="AA87" i="392"/>
  <c r="AA61" i="393"/>
  <c r="Z61" i="393"/>
  <c r="AA82" i="393"/>
  <c r="Z82" i="393"/>
  <c r="AN82" i="394"/>
  <c r="AO82" i="394"/>
  <c r="AA77" i="395"/>
  <c r="Z77" i="395"/>
  <c r="AN77" i="393"/>
  <c r="AO77" i="393" s="1"/>
  <c r="AN85" i="393"/>
  <c r="AO85" i="393" s="1"/>
  <c r="AA64" i="394"/>
  <c r="Z64" i="394"/>
  <c r="AN80" i="394"/>
  <c r="AO80" i="394" s="1"/>
  <c r="Z87" i="394"/>
  <c r="AA87" i="394"/>
  <c r="AA82" i="395"/>
  <c r="Z82" i="395"/>
  <c r="AA62" i="394"/>
  <c r="Z62" i="394"/>
  <c r="AA80" i="394"/>
  <c r="Z80" i="394"/>
  <c r="AN86" i="394"/>
  <c r="AO86" i="394" s="1"/>
  <c r="Z57" i="396"/>
  <c r="AA57" i="396"/>
  <c r="AN79" i="394"/>
  <c r="AO79" i="394" s="1"/>
  <c r="AO87" i="394"/>
  <c r="AN87" i="394"/>
  <c r="Z69" i="395"/>
  <c r="AA69" i="395"/>
  <c r="AO82" i="395"/>
  <c r="AN82" i="395"/>
  <c r="Z65" i="396"/>
  <c r="AA65" i="396"/>
  <c r="AA68" i="395"/>
  <c r="Z68" i="395"/>
  <c r="Z54" i="395"/>
  <c r="AA54" i="395"/>
  <c r="Z70" i="395"/>
  <c r="AA70" i="395"/>
  <c r="AN81" i="395"/>
  <c r="AO81" i="395"/>
  <c r="Z79" i="395"/>
  <c r="AA79" i="395"/>
  <c r="Z55" i="396"/>
  <c r="AA55" i="396"/>
  <c r="AN86" i="395"/>
  <c r="AO86" i="395" s="1"/>
  <c r="Z69" i="396"/>
  <c r="AA69" i="396"/>
  <c r="Z61" i="396"/>
  <c r="AA61" i="396"/>
  <c r="Z62" i="396"/>
  <c r="AA62" i="396"/>
  <c r="AA80" i="396"/>
  <c r="Z80" i="396"/>
  <c r="AA84" i="396"/>
  <c r="Z84" i="396"/>
  <c r="AA83" i="396"/>
  <c r="Z83" i="396"/>
  <c r="Z76" i="396"/>
  <c r="AA76" i="396"/>
  <c r="AN83" i="396"/>
  <c r="AO83" i="396" s="1"/>
  <c r="AA77" i="396"/>
  <c r="Z77" i="396"/>
  <c r="AA85" i="396"/>
  <c r="Z85" i="396"/>
  <c r="AN78" i="392"/>
  <c r="AO78" i="392" s="1"/>
  <c r="Z88" i="392"/>
  <c r="AA88" i="392"/>
  <c r="Z60" i="393"/>
  <c r="AA60" i="393"/>
  <c r="Z68" i="393"/>
  <c r="AA68" i="393"/>
  <c r="AA86" i="393"/>
  <c r="Z86" i="393"/>
  <c r="AA68" i="392"/>
  <c r="Z68" i="392"/>
  <c r="Z86" i="392"/>
  <c r="AA86" i="392"/>
  <c r="AN82" i="393"/>
  <c r="AO82" i="393" s="1"/>
  <c r="AA61" i="392"/>
  <c r="Z61" i="392"/>
  <c r="AO87" i="392"/>
  <c r="AN87" i="392"/>
  <c r="Z66" i="392"/>
  <c r="AA66" i="392"/>
  <c r="AO82" i="392"/>
  <c r="AN82" i="392"/>
  <c r="Z65" i="394"/>
  <c r="AA65" i="394"/>
  <c r="Z85" i="393"/>
  <c r="AA85" i="393"/>
  <c r="Z55" i="394"/>
  <c r="AA55" i="394"/>
  <c r="Z71" i="394"/>
  <c r="AA71" i="394"/>
  <c r="AA53" i="392"/>
  <c r="Z53" i="392"/>
  <c r="Z72" i="392"/>
  <c r="AA72" i="392"/>
  <c r="AA55" i="393"/>
  <c r="Z55" i="393"/>
  <c r="AA71" i="393"/>
  <c r="Z71" i="393"/>
  <c r="Z79" i="393"/>
  <c r="AA79" i="393"/>
  <c r="AN86" i="393"/>
  <c r="AO86" i="393" s="1"/>
  <c r="Z67" i="392"/>
  <c r="AA67" i="392"/>
  <c r="AN80" i="392"/>
  <c r="AO80" i="392" s="1"/>
  <c r="AN88" i="392"/>
  <c r="AO88" i="392" s="1"/>
  <c r="AA65" i="393"/>
  <c r="Z65" i="393"/>
  <c r="AN83" i="393"/>
  <c r="AO83" i="393" s="1"/>
  <c r="Z55" i="395"/>
  <c r="AA55" i="395"/>
  <c r="Z57" i="395"/>
  <c r="AA57" i="395"/>
  <c r="AA80" i="393"/>
  <c r="Z80" i="393"/>
  <c r="AA88" i="393"/>
  <c r="Z88" i="393"/>
  <c r="AA68" i="394"/>
  <c r="Z68" i="394"/>
  <c r="AA81" i="394"/>
  <c r="Z81" i="394"/>
  <c r="AA56" i="396"/>
  <c r="Z56" i="396"/>
  <c r="AA66" i="394"/>
  <c r="Z66" i="394"/>
  <c r="AO81" i="394"/>
  <c r="AN81" i="394"/>
  <c r="AN88" i="394"/>
  <c r="AO88" i="394" s="1"/>
  <c r="AA71" i="396"/>
  <c r="Z71" i="396"/>
  <c r="Z82" i="394"/>
  <c r="AA82" i="394"/>
  <c r="Z53" i="395"/>
  <c r="AA53" i="395"/>
  <c r="AA76" i="395"/>
  <c r="Z76" i="395"/>
  <c r="AN83" i="395"/>
  <c r="AO83" i="395" s="1"/>
  <c r="AA88" i="394"/>
  <c r="Z88" i="394"/>
  <c r="AA75" i="395"/>
  <c r="Z75" i="395"/>
  <c r="AA58" i="395"/>
  <c r="Z58" i="395"/>
  <c r="AA74" i="395"/>
  <c r="Z74" i="395"/>
  <c r="Z84" i="395"/>
  <c r="AA84" i="395"/>
  <c r="AN80" i="395"/>
  <c r="AO80" i="395"/>
  <c r="Z63" i="396"/>
  <c r="AA63" i="396"/>
  <c r="AA72" i="396"/>
  <c r="Z72" i="396"/>
  <c r="AA68" i="396"/>
  <c r="Z68" i="396"/>
  <c r="AA66" i="396"/>
  <c r="Z66" i="396"/>
  <c r="AO85" i="396"/>
  <c r="AN85" i="396"/>
  <c r="AA75" i="396"/>
  <c r="Z75" i="396"/>
  <c r="AO84" i="396"/>
  <c r="AN84" i="396"/>
  <c r="Z78" i="396"/>
  <c r="AA78" i="396"/>
  <c r="Z86" i="396"/>
  <c r="AA86" i="396"/>
  <c r="AN78" i="396"/>
  <c r="AO78" i="396" s="1"/>
  <c r="AO86" i="396"/>
  <c r="AN86" i="396"/>
  <c r="AA64" i="392"/>
  <c r="Z64" i="392"/>
  <c r="Z80" i="392"/>
  <c r="AA80" i="392"/>
  <c r="AA54" i="393"/>
  <c r="Z54" i="393"/>
  <c r="AA62" i="393"/>
  <c r="Z62" i="393"/>
  <c r="AA70" i="393"/>
  <c r="Z70" i="393"/>
  <c r="Z59" i="394"/>
  <c r="AA59" i="394"/>
  <c r="AA69" i="392"/>
  <c r="Z69" i="392"/>
  <c r="Z62" i="392"/>
  <c r="AA62" i="392"/>
  <c r="Z67" i="394"/>
  <c r="AA67" i="394"/>
  <c r="AA77" i="392"/>
  <c r="Z77" i="392"/>
  <c r="AA85" i="392"/>
  <c r="Z85" i="392"/>
  <c r="Z83" i="394"/>
  <c r="AA83" i="394"/>
  <c r="Z87" i="393"/>
  <c r="AA87" i="393"/>
  <c r="Z61" i="394"/>
  <c r="AA61" i="394"/>
  <c r="Z75" i="394"/>
  <c r="AA75" i="394"/>
  <c r="AA56" i="392"/>
  <c r="Z56" i="392"/>
  <c r="Z74" i="392"/>
  <c r="AA74" i="392"/>
  <c r="AA59" i="393"/>
  <c r="Z59" i="393"/>
  <c r="AA75" i="393"/>
  <c r="Z75" i="393"/>
  <c r="Z81" i="393"/>
  <c r="AA81" i="393"/>
  <c r="AA55" i="392"/>
  <c r="Z55" i="392"/>
  <c r="AA71" i="392"/>
  <c r="Z71" i="392"/>
  <c r="AA83" i="392"/>
  <c r="Z83" i="392"/>
  <c r="AA53" i="393"/>
  <c r="Z53" i="393"/>
  <c r="AA69" i="393"/>
  <c r="Z69" i="393"/>
  <c r="AN88" i="393"/>
  <c r="AO88" i="393" s="1"/>
  <c r="Z65" i="395"/>
  <c r="AA65" i="395"/>
  <c r="Z63" i="395"/>
  <c r="AA63" i="395"/>
  <c r="AN81" i="393"/>
  <c r="AO81" i="393" s="1"/>
  <c r="AA56" i="394"/>
  <c r="Z56" i="394"/>
  <c r="AA72" i="394"/>
  <c r="Z72" i="394"/>
  <c r="AA84" i="394"/>
  <c r="Z84" i="394"/>
  <c r="AA64" i="395"/>
  <c r="Z64" i="395"/>
  <c r="AA54" i="394"/>
  <c r="Z54" i="394"/>
  <c r="AA70" i="394"/>
  <c r="Z70" i="394"/>
  <c r="AN84" i="394"/>
  <c r="AO84" i="394"/>
  <c r="AA56" i="395"/>
  <c r="Z56" i="395"/>
  <c r="AA76" i="394"/>
  <c r="Z76" i="394"/>
  <c r="AN83" i="394"/>
  <c r="AO83" i="394" s="1"/>
  <c r="AA60" i="395"/>
  <c r="Z60" i="395"/>
  <c r="AN78" i="395"/>
  <c r="AO78" i="395" s="1"/>
  <c r="AA88" i="395"/>
  <c r="Z88" i="395"/>
  <c r="AA59" i="395"/>
  <c r="Z59" i="395"/>
  <c r="AN85" i="395"/>
  <c r="AO85" i="395" s="1"/>
  <c r="Z62" i="395"/>
  <c r="AA62" i="395"/>
  <c r="AN77" i="395"/>
  <c r="AO77" i="395" s="1"/>
  <c r="AA87" i="395"/>
  <c r="Z87" i="395"/>
  <c r="Z83" i="395"/>
  <c r="AA83" i="395"/>
  <c r="AA74" i="396"/>
  <c r="Z74" i="396"/>
  <c r="AA60" i="396"/>
  <c r="Z60" i="396"/>
  <c r="AA53" i="396"/>
  <c r="Z53" i="396"/>
  <c r="Z54" i="396"/>
  <c r="AA54" i="396"/>
  <c r="Z70" i="396"/>
  <c r="AA70" i="396"/>
  <c r="AA88" i="396"/>
  <c r="Z88" i="396"/>
  <c r="AA79" i="396"/>
  <c r="Z79" i="396"/>
  <c r="AA87" i="396"/>
  <c r="Z87" i="396"/>
  <c r="AN79" i="396"/>
  <c r="AO79" i="396" s="1"/>
  <c r="AN87" i="396"/>
  <c r="AO87" i="396" s="1"/>
  <c r="AA81" i="396"/>
  <c r="Z81" i="396"/>
  <c r="AA61" i="390"/>
  <c r="Z61" i="390"/>
  <c r="AN87" i="389"/>
  <c r="AO87" i="389" s="1"/>
  <c r="AA61" i="389"/>
  <c r="Z61" i="389"/>
  <c r="Z80" i="389"/>
  <c r="AA80" i="389"/>
  <c r="Z55" i="390"/>
  <c r="AA55" i="390"/>
  <c r="Z55" i="391"/>
  <c r="AA55" i="391"/>
  <c r="Z66" i="389"/>
  <c r="AA66" i="389"/>
  <c r="AA65" i="389"/>
  <c r="Z65" i="389"/>
  <c r="Z85" i="390"/>
  <c r="AA85" i="390"/>
  <c r="AN87" i="390"/>
  <c r="AO87" i="390" s="1"/>
  <c r="AA60" i="389"/>
  <c r="Z60" i="389"/>
  <c r="AA76" i="389"/>
  <c r="Z76" i="389"/>
  <c r="AA83" i="389"/>
  <c r="Z83" i="389"/>
  <c r="AN86" i="390"/>
  <c r="AO86" i="390" s="1"/>
  <c r="Z71" i="389"/>
  <c r="AA71" i="389"/>
  <c r="AN84" i="389"/>
  <c r="AO84" i="389" s="1"/>
  <c r="AA54" i="390"/>
  <c r="Z54" i="390"/>
  <c r="AA76" i="390"/>
  <c r="Z76" i="390"/>
  <c r="AN85" i="389"/>
  <c r="AO85" i="389" s="1"/>
  <c r="Z64" i="390"/>
  <c r="AA64" i="390"/>
  <c r="AN83" i="390"/>
  <c r="AO83" i="390" s="1"/>
  <c r="AA69" i="390"/>
  <c r="Z69" i="390"/>
  <c r="AA54" i="391"/>
  <c r="Z54" i="391"/>
  <c r="Z79" i="390"/>
  <c r="AA79" i="390"/>
  <c r="Z87" i="390"/>
  <c r="AA87" i="390"/>
  <c r="AA65" i="391"/>
  <c r="Z65" i="391"/>
  <c r="Z88" i="390"/>
  <c r="AA88" i="390"/>
  <c r="Z59" i="391"/>
  <c r="AA59" i="391"/>
  <c r="AA73" i="391"/>
  <c r="Z73" i="391"/>
  <c r="Z60" i="391"/>
  <c r="AA60" i="391"/>
  <c r="Z76" i="391"/>
  <c r="AA76" i="391"/>
  <c r="AN83" i="391"/>
  <c r="AO83" i="391" s="1"/>
  <c r="AN80" i="391"/>
  <c r="AO80" i="391" s="1"/>
  <c r="AN88" i="391"/>
  <c r="AO88" i="391" s="1"/>
  <c r="Z85" i="391"/>
  <c r="AA85" i="391"/>
  <c r="AN81" i="391"/>
  <c r="AO81" i="391" s="1"/>
  <c r="AA81" i="389"/>
  <c r="Z81" i="389"/>
  <c r="AA58" i="389"/>
  <c r="Z58" i="389"/>
  <c r="Z70" i="390"/>
  <c r="AA70" i="390"/>
  <c r="AA69" i="389"/>
  <c r="Z69" i="389"/>
  <c r="AN81" i="389"/>
  <c r="AO81" i="389"/>
  <c r="Z63" i="390"/>
  <c r="AA63" i="390"/>
  <c r="AN88" i="389"/>
  <c r="AO88" i="389"/>
  <c r="Z70" i="389"/>
  <c r="AA70" i="389"/>
  <c r="AA86" i="389"/>
  <c r="Z86" i="389"/>
  <c r="AA86" i="390"/>
  <c r="Z86" i="390"/>
  <c r="Z55" i="389"/>
  <c r="AA55" i="389"/>
  <c r="Z64" i="389"/>
  <c r="AA64" i="389"/>
  <c r="AA78" i="389"/>
  <c r="Z78" i="389"/>
  <c r="Z74" i="390"/>
  <c r="AA74" i="390"/>
  <c r="AA62" i="391"/>
  <c r="Z62" i="391"/>
  <c r="Z75" i="389"/>
  <c r="AA75" i="389"/>
  <c r="Z85" i="389"/>
  <c r="AA85" i="389"/>
  <c r="AA58" i="390"/>
  <c r="Z58" i="390"/>
  <c r="AA78" i="390"/>
  <c r="Z78" i="390"/>
  <c r="Z88" i="389"/>
  <c r="AA88" i="389"/>
  <c r="AN79" i="390"/>
  <c r="AO79" i="390" s="1"/>
  <c r="AA69" i="391"/>
  <c r="Z69" i="391"/>
  <c r="AA73" i="390"/>
  <c r="Z73" i="390"/>
  <c r="AA70" i="391"/>
  <c r="Z70" i="391"/>
  <c r="AN80" i="390"/>
  <c r="AO80" i="390" s="1"/>
  <c r="AN88" i="390"/>
  <c r="AO88" i="390" s="1"/>
  <c r="AN81" i="390"/>
  <c r="AO81" i="390" s="1"/>
  <c r="Z56" i="391"/>
  <c r="AA56" i="391"/>
  <c r="Z63" i="391"/>
  <c r="AA63" i="391"/>
  <c r="AN79" i="391"/>
  <c r="AO79" i="391" s="1"/>
  <c r="AA64" i="391"/>
  <c r="Z64" i="391"/>
  <c r="AN77" i="391"/>
  <c r="AO77" i="391"/>
  <c r="AA86" i="391"/>
  <c r="Z86" i="391"/>
  <c r="AA83" i="391"/>
  <c r="Z83" i="391"/>
  <c r="AN78" i="391"/>
  <c r="AO78" i="391" s="1"/>
  <c r="AN86" i="391"/>
  <c r="AO86" i="391" s="1"/>
  <c r="Z84" i="391"/>
  <c r="AA84" i="391"/>
  <c r="AA74" i="389"/>
  <c r="Z74" i="389"/>
  <c r="AA53" i="389"/>
  <c r="Z53" i="389"/>
  <c r="AA73" i="389"/>
  <c r="Z73" i="389"/>
  <c r="AA82" i="389"/>
  <c r="Z82" i="389"/>
  <c r="Z66" i="390"/>
  <c r="AA66" i="390"/>
  <c r="AA54" i="389"/>
  <c r="Z54" i="389"/>
  <c r="AN78" i="389"/>
  <c r="AO78" i="389" s="1"/>
  <c r="AA57" i="390"/>
  <c r="Z57" i="390"/>
  <c r="AA61" i="391"/>
  <c r="Z61" i="391"/>
  <c r="Z67" i="389"/>
  <c r="AA67" i="389"/>
  <c r="AA68" i="389"/>
  <c r="Z68" i="389"/>
  <c r="AN79" i="389"/>
  <c r="AO79" i="389" s="1"/>
  <c r="AA81" i="390"/>
  <c r="Z81" i="390"/>
  <c r="Z59" i="389"/>
  <c r="AA59" i="389"/>
  <c r="Z79" i="389"/>
  <c r="AA79" i="389"/>
  <c r="AN86" i="389"/>
  <c r="AO86" i="389" s="1"/>
  <c r="AA62" i="390"/>
  <c r="Z62" i="390"/>
  <c r="Z56" i="390"/>
  <c r="AA56" i="390"/>
  <c r="Z80" i="390"/>
  <c r="AA80" i="390"/>
  <c r="AA77" i="391"/>
  <c r="Z77" i="391"/>
  <c r="AA77" i="390"/>
  <c r="Z77" i="390"/>
  <c r="Z71" i="390"/>
  <c r="AA71" i="390"/>
  <c r="AA83" i="390"/>
  <c r="Z83" i="390"/>
  <c r="AA53" i="391"/>
  <c r="Z53" i="391"/>
  <c r="Z84" i="390"/>
  <c r="AA84" i="390"/>
  <c r="AA58" i="391"/>
  <c r="Z58" i="391"/>
  <c r="Z67" i="391"/>
  <c r="AA67" i="391"/>
  <c r="AA82" i="391"/>
  <c r="Z82" i="391"/>
  <c r="Z68" i="391"/>
  <c r="AA68" i="391"/>
  <c r="Z78" i="391"/>
  <c r="AA78" i="391"/>
  <c r="AA75" i="391"/>
  <c r="Z75" i="391"/>
  <c r="AN84" i="391"/>
  <c r="AO84" i="391" s="1"/>
  <c r="Z81" i="391"/>
  <c r="AA81" i="391"/>
  <c r="AN85" i="391"/>
  <c r="AO85" i="391" s="1"/>
  <c r="AA53" i="390"/>
  <c r="Z53" i="390"/>
  <c r="AO77" i="389"/>
  <c r="AN77" i="389"/>
  <c r="AA57" i="389"/>
  <c r="Z57" i="389"/>
  <c r="AA77" i="389"/>
  <c r="Z77" i="389"/>
  <c r="AN83" i="389"/>
  <c r="AO83" i="389" s="1"/>
  <c r="AA72" i="390"/>
  <c r="Z72" i="390"/>
  <c r="Z62" i="389"/>
  <c r="AA62" i="389"/>
  <c r="Z59" i="390"/>
  <c r="AA59" i="390"/>
  <c r="AA65" i="390"/>
  <c r="Z65" i="390"/>
  <c r="AN77" i="390"/>
  <c r="AO77" i="390" s="1"/>
  <c r="Z56" i="389"/>
  <c r="AA56" i="389"/>
  <c r="AA72" i="389"/>
  <c r="Z72" i="389"/>
  <c r="AN82" i="389"/>
  <c r="AO82" i="389" s="1"/>
  <c r="AA82" i="390"/>
  <c r="Z82" i="390"/>
  <c r="Z63" i="389"/>
  <c r="AA63" i="389"/>
  <c r="AN80" i="389"/>
  <c r="AO80" i="389" s="1"/>
  <c r="Z87" i="389"/>
  <c r="AA87" i="389"/>
  <c r="AA68" i="390"/>
  <c r="Z68" i="390"/>
  <c r="AA84" i="389"/>
  <c r="Z84" i="389"/>
  <c r="Z60" i="390"/>
  <c r="AA60" i="390"/>
  <c r="AN82" i="390"/>
  <c r="AO82" i="390" s="1"/>
  <c r="Z67" i="390"/>
  <c r="AA67" i="390"/>
  <c r="AN78" i="390"/>
  <c r="AO78" i="390" s="1"/>
  <c r="Z75" i="390"/>
  <c r="AA75" i="390"/>
  <c r="AN84" i="390"/>
  <c r="AO84" i="390" s="1"/>
  <c r="AA57" i="391"/>
  <c r="Z57" i="391"/>
  <c r="AN85" i="390"/>
  <c r="AO85" i="390" s="1"/>
  <c r="AA66" i="391"/>
  <c r="Z66" i="391"/>
  <c r="Z71" i="391"/>
  <c r="AA71" i="391"/>
  <c r="AN87" i="391"/>
  <c r="AO87" i="391" s="1"/>
  <c r="Z72" i="391"/>
  <c r="AA72" i="391"/>
  <c r="Z74" i="391"/>
  <c r="AA74" i="391"/>
  <c r="AA79" i="391"/>
  <c r="Z79" i="391"/>
  <c r="AA87" i="391"/>
  <c r="Z87" i="391"/>
  <c r="AN82" i="391"/>
  <c r="AO82" i="391" s="1"/>
  <c r="Z80" i="391"/>
  <c r="AA80" i="391"/>
  <c r="Z88" i="391"/>
  <c r="AA88" i="391"/>
  <c r="H10" i="387"/>
  <c r="I10" i="387"/>
  <c r="Q10" i="387"/>
  <c r="J10" i="387"/>
  <c r="R10" i="387"/>
  <c r="N10" i="387"/>
  <c r="V10" i="387"/>
  <c r="M10" i="387"/>
  <c r="U10" i="387"/>
  <c r="O10" i="387"/>
  <c r="L10" i="387"/>
  <c r="K10" i="387"/>
  <c r="G10" i="387"/>
  <c r="T10" i="387"/>
  <c r="S10" i="387"/>
  <c r="P10" i="387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G12" i="387"/>
  <c r="U12" i="387"/>
  <c r="I12" i="387"/>
  <c r="Q12" i="387"/>
  <c r="M12" i="387"/>
  <c r="N12" i="387"/>
  <c r="T12" i="387"/>
  <c r="O12" i="387"/>
  <c r="J12" i="387"/>
  <c r="P12" i="387"/>
  <c r="K12" i="387"/>
  <c r="V12" i="387"/>
  <c r="L12" i="387"/>
  <c r="R12" i="387"/>
  <c r="H12" i="387"/>
  <c r="S12" i="387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G11" i="387"/>
  <c r="U11" i="387"/>
  <c r="I11" i="387"/>
  <c r="Q11" i="387"/>
  <c r="M11" i="387"/>
  <c r="N11" i="387"/>
  <c r="T11" i="387"/>
  <c r="K11" i="387"/>
  <c r="J11" i="387"/>
  <c r="P11" i="387"/>
  <c r="V11" i="387"/>
  <c r="L11" i="387"/>
  <c r="S11" i="387"/>
  <c r="R11" i="387"/>
  <c r="H11" i="387"/>
  <c r="O11" i="387"/>
  <c r="G14" i="387"/>
  <c r="P14" i="387"/>
  <c r="I14" i="387"/>
  <c r="Q14" i="387"/>
  <c r="M14" i="387"/>
  <c r="U14" i="387"/>
  <c r="T14" i="387"/>
  <c r="L14" i="387"/>
  <c r="N14" i="387"/>
  <c r="J14" i="387"/>
  <c r="S14" i="387"/>
  <c r="V14" i="387"/>
  <c r="O14" i="387"/>
  <c r="R14" i="387"/>
  <c r="H14" i="387"/>
  <c r="K14" i="387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G13" i="387"/>
  <c r="N13" i="387"/>
  <c r="T13" i="387"/>
  <c r="U13" i="387"/>
  <c r="S13" i="387"/>
  <c r="Q13" i="387"/>
  <c r="J13" i="387"/>
  <c r="P13" i="387"/>
  <c r="I13" i="387"/>
  <c r="O13" i="387"/>
  <c r="V13" i="387"/>
  <c r="M13" i="387"/>
  <c r="L13" i="387"/>
  <c r="K13" i="387"/>
  <c r="R13" i="387"/>
  <c r="H13" i="387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O88" i="388"/>
  <c r="AN88" i="388"/>
  <c r="AA86" i="388"/>
  <c r="Z86" i="388"/>
  <c r="AN82" i="388"/>
  <c r="AO82" i="388" s="1"/>
  <c r="AA80" i="388"/>
  <c r="Z80" i="388"/>
  <c r="AA88" i="388"/>
  <c r="Z88" i="388"/>
  <c r="AA60" i="386"/>
  <c r="Z60" i="386"/>
  <c r="AN87" i="386"/>
  <c r="AO87" i="386" s="1"/>
  <c r="AA76" i="386"/>
  <c r="Z76" i="386"/>
  <c r="Z55" i="386"/>
  <c r="AA55" i="386"/>
  <c r="AA71" i="386"/>
  <c r="Z71" i="386"/>
  <c r="Z65" i="386"/>
  <c r="AA65" i="386"/>
  <c r="Z62" i="386"/>
  <c r="AA62" i="386"/>
  <c r="AN78" i="386"/>
  <c r="AO78" i="386" s="1"/>
  <c r="Z79" i="386"/>
  <c r="AA79" i="386"/>
  <c r="AA87" i="386"/>
  <c r="Z87" i="386"/>
  <c r="Z85" i="386"/>
  <c r="AA85" i="386"/>
  <c r="AN81" i="386"/>
  <c r="AO81" i="386" s="1"/>
  <c r="AA64" i="386"/>
  <c r="Z64" i="386"/>
  <c r="Z54" i="386"/>
  <c r="AA54" i="386"/>
  <c r="AA53" i="386"/>
  <c r="Z53" i="386"/>
  <c r="AA59" i="386"/>
  <c r="Z59" i="386"/>
  <c r="AA73" i="386"/>
  <c r="Z73" i="386"/>
  <c r="Z69" i="386"/>
  <c r="AA69" i="386"/>
  <c r="Z66" i="386"/>
  <c r="AA66" i="386"/>
  <c r="AN83" i="386"/>
  <c r="AO83" i="386" s="1"/>
  <c r="AN80" i="386"/>
  <c r="AO80" i="386" s="1"/>
  <c r="AN88" i="386"/>
  <c r="AO88" i="386" s="1"/>
  <c r="Z84" i="386"/>
  <c r="AA84" i="386"/>
  <c r="AA68" i="386"/>
  <c r="Z68" i="386"/>
  <c r="AA78" i="386"/>
  <c r="Z78" i="386"/>
  <c r="Z57" i="386"/>
  <c r="AA57" i="386"/>
  <c r="AA63" i="386"/>
  <c r="Z63" i="386"/>
  <c r="AN79" i="386"/>
  <c r="AO79" i="386" s="1"/>
  <c r="Z74" i="386"/>
  <c r="AA74" i="386"/>
  <c r="Z70" i="386"/>
  <c r="AA70" i="386"/>
  <c r="AA86" i="386"/>
  <c r="Z86" i="386"/>
  <c r="AA83" i="386"/>
  <c r="Z83" i="386"/>
  <c r="Z81" i="386"/>
  <c r="AA81" i="386"/>
  <c r="AN85" i="386"/>
  <c r="AO85" i="386" s="1"/>
  <c r="AN86" i="386"/>
  <c r="AO86" i="386" s="1"/>
  <c r="AA56" i="386"/>
  <c r="Z56" i="386"/>
  <c r="AA72" i="386"/>
  <c r="Z72" i="386"/>
  <c r="AA82" i="386"/>
  <c r="Z82" i="386"/>
  <c r="AN77" i="386"/>
  <c r="AO77" i="386" s="1"/>
  <c r="AA67" i="386"/>
  <c r="Z67" i="386"/>
  <c r="Z61" i="386"/>
  <c r="AA61" i="386"/>
  <c r="Z58" i="386"/>
  <c r="AA58" i="386"/>
  <c r="AA77" i="386"/>
  <c r="Z77" i="386"/>
  <c r="Z75" i="386"/>
  <c r="AA75" i="386"/>
  <c r="AN84" i="386"/>
  <c r="AO84" i="386" s="1"/>
  <c r="AN82" i="386"/>
  <c r="AO82" i="386" s="1"/>
  <c r="Z80" i="386"/>
  <c r="AA80" i="386"/>
  <c r="Z88" i="386"/>
  <c r="AA88" i="386"/>
  <c r="AA54" i="385"/>
  <c r="Z54" i="385"/>
  <c r="Z55" i="385"/>
  <c r="AA55" i="385"/>
  <c r="AA82" i="385"/>
  <c r="Z82" i="385"/>
  <c r="AA64" i="385"/>
  <c r="Z64" i="385"/>
  <c r="AN77" i="385"/>
  <c r="AO77" i="385" s="1"/>
  <c r="Z70" i="385"/>
  <c r="AA70" i="385"/>
  <c r="Z63" i="385"/>
  <c r="AA63" i="385"/>
  <c r="AN79" i="385"/>
  <c r="AO79" i="385" s="1"/>
  <c r="Z75" i="385"/>
  <c r="AA75" i="385"/>
  <c r="AN84" i="385"/>
  <c r="AO84" i="385" s="1"/>
  <c r="AN82" i="385"/>
  <c r="AO82" i="385" s="1"/>
  <c r="AN81" i="385"/>
  <c r="AO81" i="385" s="1"/>
  <c r="Z85" i="385"/>
  <c r="AA85" i="385"/>
  <c r="AN87" i="385"/>
  <c r="AO87" i="385" s="1"/>
  <c r="AA65" i="385"/>
  <c r="Z65" i="385"/>
  <c r="AA56" i="385"/>
  <c r="Z56" i="385"/>
  <c r="AA72" i="385"/>
  <c r="Z72" i="385"/>
  <c r="Z62" i="385"/>
  <c r="AA62" i="385"/>
  <c r="AN78" i="385"/>
  <c r="AO78" i="385" s="1"/>
  <c r="Z71" i="385"/>
  <c r="AA71" i="385"/>
  <c r="AN83" i="385"/>
  <c r="AO83" i="385" s="1"/>
  <c r="AN80" i="385"/>
  <c r="AO80" i="385" s="1"/>
  <c r="AN88" i="385"/>
  <c r="AO88" i="385" s="1"/>
  <c r="AN86" i="385"/>
  <c r="AO86" i="385" s="1"/>
  <c r="AN85" i="385"/>
  <c r="AO85" i="385" s="1"/>
  <c r="AA57" i="385"/>
  <c r="Z57" i="385"/>
  <c r="AA61" i="385"/>
  <c r="Z61" i="385"/>
  <c r="Z58" i="385"/>
  <c r="AA58" i="385"/>
  <c r="AA68" i="385"/>
  <c r="Z68" i="385"/>
  <c r="AA78" i="385"/>
  <c r="Z78" i="385"/>
  <c r="AA77" i="385"/>
  <c r="Z77" i="385"/>
  <c r="Z67" i="385"/>
  <c r="AA67" i="385"/>
  <c r="Z80" i="385"/>
  <c r="AA80" i="385"/>
  <c r="AA79" i="385"/>
  <c r="Z79" i="385"/>
  <c r="AA87" i="385"/>
  <c r="Z87" i="385"/>
  <c r="Z84" i="385"/>
  <c r="AA84" i="385"/>
  <c r="Z74" i="385"/>
  <c r="AA74" i="385"/>
  <c r="Z53" i="385"/>
  <c r="AA53" i="385"/>
  <c r="AA69" i="385"/>
  <c r="Z69" i="385"/>
  <c r="AA60" i="385"/>
  <c r="Z60" i="385"/>
  <c r="AA76" i="385"/>
  <c r="Z76" i="385"/>
  <c r="Z66" i="385"/>
  <c r="AA66" i="385"/>
  <c r="Z59" i="385"/>
  <c r="AA59" i="385"/>
  <c r="AA73" i="385"/>
  <c r="Z73" i="385"/>
  <c r="AA86" i="385"/>
  <c r="Z86" i="385"/>
  <c r="AA83" i="385"/>
  <c r="Z83" i="385"/>
  <c r="Z81" i="385"/>
  <c r="AA81" i="385"/>
  <c r="Z88" i="385"/>
  <c r="AA88" i="385"/>
  <c r="AA78" i="384"/>
  <c r="Z78" i="384"/>
  <c r="AA64" i="384"/>
  <c r="Z64" i="384"/>
  <c r="Z54" i="384"/>
  <c r="AA54" i="384"/>
  <c r="Z55" i="384"/>
  <c r="AA55" i="384"/>
  <c r="AA71" i="384"/>
  <c r="Z71" i="384"/>
  <c r="Z65" i="384"/>
  <c r="AA65" i="384"/>
  <c r="Z62" i="384"/>
  <c r="AA62" i="384"/>
  <c r="AN78" i="384"/>
  <c r="AO78" i="384" s="1"/>
  <c r="Z79" i="384"/>
  <c r="AA79" i="384"/>
  <c r="AA87" i="384"/>
  <c r="Z87" i="384"/>
  <c r="Z85" i="384"/>
  <c r="AA85" i="384"/>
  <c r="AN81" i="384"/>
  <c r="AO81" i="384" s="1"/>
  <c r="AN87" i="384"/>
  <c r="AO87" i="384" s="1"/>
  <c r="AA68" i="384"/>
  <c r="Z68" i="384"/>
  <c r="AA60" i="384"/>
  <c r="Z60" i="384"/>
  <c r="Z59" i="384"/>
  <c r="AA59" i="384"/>
  <c r="AA73" i="384"/>
  <c r="Z73" i="384"/>
  <c r="Z69" i="384"/>
  <c r="AA69" i="384"/>
  <c r="Z66" i="384"/>
  <c r="AA66" i="384"/>
  <c r="AN83" i="384"/>
  <c r="AO83" i="384" s="1"/>
  <c r="AN80" i="384"/>
  <c r="AO80" i="384" s="1"/>
  <c r="AN88" i="384"/>
  <c r="AO88" i="384" s="1"/>
  <c r="AN86" i="384"/>
  <c r="AO86" i="384" s="1"/>
  <c r="Z84" i="384"/>
  <c r="AA84" i="384"/>
  <c r="AA56" i="384"/>
  <c r="Z56" i="384"/>
  <c r="AA72" i="384"/>
  <c r="Z72" i="384"/>
  <c r="AA53" i="384"/>
  <c r="Z53" i="384"/>
  <c r="AA63" i="384"/>
  <c r="Z63" i="384"/>
  <c r="AN79" i="384"/>
  <c r="AO79" i="384" s="1"/>
  <c r="Z74" i="384"/>
  <c r="AA74" i="384"/>
  <c r="Z70" i="384"/>
  <c r="AA70" i="384"/>
  <c r="AA86" i="384"/>
  <c r="Z86" i="384"/>
  <c r="AA83" i="384"/>
  <c r="Z83" i="384"/>
  <c r="Z81" i="384"/>
  <c r="AA81" i="384"/>
  <c r="AN85" i="384"/>
  <c r="AO85" i="384" s="1"/>
  <c r="Z57" i="384"/>
  <c r="AA57" i="384"/>
  <c r="AN77" i="384"/>
  <c r="AO77" i="384" s="1"/>
  <c r="AA82" i="384"/>
  <c r="Z82" i="384"/>
  <c r="AA76" i="384"/>
  <c r="Z76" i="384"/>
  <c r="AA67" i="384"/>
  <c r="Z67" i="384"/>
  <c r="Z61" i="384"/>
  <c r="AA61" i="384"/>
  <c r="Z58" i="384"/>
  <c r="AA58" i="384"/>
  <c r="AA77" i="384"/>
  <c r="Z77" i="384"/>
  <c r="Z75" i="384"/>
  <c r="AA75" i="384"/>
  <c r="AN84" i="384"/>
  <c r="AO84" i="384" s="1"/>
  <c r="AN82" i="384"/>
  <c r="AO82" i="384" s="1"/>
  <c r="Z80" i="384"/>
  <c r="AA80" i="384"/>
  <c r="Z88" i="384"/>
  <c r="AA88" i="384"/>
  <c r="AA57" i="383"/>
  <c r="Z57" i="383"/>
  <c r="AA74" i="383"/>
  <c r="Z74" i="383"/>
  <c r="AA58" i="383"/>
  <c r="Z58" i="383"/>
  <c r="AA73" i="383"/>
  <c r="Z73" i="383"/>
  <c r="Z59" i="383"/>
  <c r="AA59" i="383"/>
  <c r="AA80" i="383"/>
  <c r="Z80" i="383"/>
  <c r="AA68" i="383"/>
  <c r="Z68" i="383"/>
  <c r="AA83" i="383"/>
  <c r="Z83" i="383"/>
  <c r="Z72" i="383"/>
  <c r="AA72" i="383"/>
  <c r="AA82" i="383"/>
  <c r="Z82" i="383"/>
  <c r="AA81" i="383"/>
  <c r="Z81" i="383"/>
  <c r="AA61" i="383"/>
  <c r="Z61" i="383"/>
  <c r="AN77" i="383"/>
  <c r="AO77" i="383" s="1"/>
  <c r="AA62" i="383"/>
  <c r="Z62" i="383"/>
  <c r="AA77" i="383"/>
  <c r="Z77" i="383"/>
  <c r="Z63" i="383"/>
  <c r="AA63" i="383"/>
  <c r="AA56" i="383"/>
  <c r="Z56" i="383"/>
  <c r="Z75" i="383"/>
  <c r="AA75" i="383"/>
  <c r="AN84" i="383"/>
  <c r="AO84" i="383" s="1"/>
  <c r="Z76" i="383"/>
  <c r="AA76" i="383"/>
  <c r="AN83" i="383"/>
  <c r="AO83" i="383" s="1"/>
  <c r="AN82" i="383"/>
  <c r="AO82" i="383" s="1"/>
  <c r="AA84" i="383"/>
  <c r="Z84" i="383"/>
  <c r="AA65" i="383"/>
  <c r="Z65" i="383"/>
  <c r="AN78" i="383"/>
  <c r="AO78" i="383" s="1"/>
  <c r="AA66" i="383"/>
  <c r="Z66" i="383"/>
  <c r="AN81" i="383"/>
  <c r="AO81" i="383" s="1"/>
  <c r="Z67" i="383"/>
  <c r="AA67" i="383"/>
  <c r="AA60" i="383"/>
  <c r="Z60" i="383"/>
  <c r="Z79" i="383"/>
  <c r="AA79" i="383"/>
  <c r="AA87" i="383"/>
  <c r="Z87" i="383"/>
  <c r="AA78" i="383"/>
  <c r="Z78" i="383"/>
  <c r="AA86" i="383"/>
  <c r="Z86" i="383"/>
  <c r="Z85" i="383"/>
  <c r="AA85" i="383"/>
  <c r="AN85" i="383"/>
  <c r="AO85" i="383" s="1"/>
  <c r="AA53" i="383"/>
  <c r="Z53" i="383"/>
  <c r="AA69" i="383"/>
  <c r="Z69" i="383"/>
  <c r="AA54" i="383"/>
  <c r="Z54" i="383"/>
  <c r="AA70" i="383"/>
  <c r="Z70" i="383"/>
  <c r="Z55" i="383"/>
  <c r="AA55" i="383"/>
  <c r="Z71" i="383"/>
  <c r="AA71" i="383"/>
  <c r="AA64" i="383"/>
  <c r="Z64" i="383"/>
  <c r="AN80" i="383"/>
  <c r="AO80" i="383" s="1"/>
  <c r="AN88" i="383"/>
  <c r="AO88" i="383" s="1"/>
  <c r="AN79" i="383"/>
  <c r="AO79" i="383" s="1"/>
  <c r="AN87" i="383"/>
  <c r="AO87" i="383" s="1"/>
  <c r="AN86" i="383"/>
  <c r="AO86" i="383" s="1"/>
  <c r="AA88" i="383"/>
  <c r="Z88" i="383"/>
  <c r="AA59" i="382"/>
  <c r="Z59" i="382"/>
  <c r="AA54" i="382"/>
  <c r="Z54" i="382"/>
  <c r="AA70" i="382"/>
  <c r="Z70" i="382"/>
  <c r="Z60" i="382"/>
  <c r="AA60" i="382"/>
  <c r="Z77" i="382"/>
  <c r="AA77" i="382"/>
  <c r="Z57" i="382"/>
  <c r="AA57" i="382"/>
  <c r="Z81" i="382"/>
  <c r="AA81" i="382"/>
  <c r="AN80" i="382"/>
  <c r="AO80" i="382" s="1"/>
  <c r="AN88" i="382"/>
  <c r="AO88" i="382" s="1"/>
  <c r="AN79" i="382"/>
  <c r="AO79" i="382" s="1"/>
  <c r="AN87" i="382"/>
  <c r="AO87" i="382" s="1"/>
  <c r="AN81" i="382"/>
  <c r="AO81" i="382" s="1"/>
  <c r="AA63" i="382"/>
  <c r="Z63" i="382"/>
  <c r="AA58" i="382"/>
  <c r="Z58" i="382"/>
  <c r="Z85" i="382"/>
  <c r="AA85" i="382"/>
  <c r="Z64" i="382"/>
  <c r="AA64" i="382"/>
  <c r="AN82" i="382"/>
  <c r="AO82" i="382" s="1"/>
  <c r="Z61" i="382"/>
  <c r="AA61" i="382"/>
  <c r="AN86" i="382"/>
  <c r="AO86" i="382" s="1"/>
  <c r="Z83" i="382"/>
  <c r="AA83" i="382"/>
  <c r="AA72" i="382"/>
  <c r="Z72" i="382"/>
  <c r="AA82" i="382"/>
  <c r="Z82" i="382"/>
  <c r="AA74" i="382"/>
  <c r="Z74" i="382"/>
  <c r="AA84" i="382"/>
  <c r="Z84" i="382"/>
  <c r="AA67" i="382"/>
  <c r="Z67" i="382"/>
  <c r="AA62" i="382"/>
  <c r="Z62" i="382"/>
  <c r="AN78" i="382"/>
  <c r="AO78" i="382" s="1"/>
  <c r="Z68" i="382"/>
  <c r="AA68" i="382"/>
  <c r="Z65" i="382"/>
  <c r="AA65" i="382"/>
  <c r="Z75" i="382"/>
  <c r="AA75" i="382"/>
  <c r="AN84" i="382"/>
  <c r="AO84" i="382" s="1"/>
  <c r="AA76" i="382"/>
  <c r="Z76" i="382"/>
  <c r="AN83" i="382"/>
  <c r="AO83" i="382" s="1"/>
  <c r="AN77" i="382"/>
  <c r="AO77" i="382" s="1"/>
  <c r="AN85" i="382"/>
  <c r="AO85" i="382" s="1"/>
  <c r="AA55" i="382"/>
  <c r="Z55" i="382"/>
  <c r="AA71" i="382"/>
  <c r="Z71" i="382"/>
  <c r="AA66" i="382"/>
  <c r="Z66" i="382"/>
  <c r="Z56" i="382"/>
  <c r="AA56" i="382"/>
  <c r="Z73" i="382"/>
  <c r="AA73" i="382"/>
  <c r="Z53" i="382"/>
  <c r="AA53" i="382"/>
  <c r="Z69" i="382"/>
  <c r="AA69" i="382"/>
  <c r="Z79" i="382"/>
  <c r="AA79" i="382"/>
  <c r="Z87" i="382"/>
  <c r="AA87" i="382"/>
  <c r="AA78" i="382"/>
  <c r="Z78" i="382"/>
  <c r="AA86" i="382"/>
  <c r="Z86" i="382"/>
  <c r="AA80" i="382"/>
  <c r="Z80" i="382"/>
  <c r="AA88" i="382"/>
  <c r="Z88" i="382"/>
  <c r="AA68" i="381"/>
  <c r="Z68" i="381"/>
  <c r="AN87" i="381"/>
  <c r="AO87" i="381" s="1"/>
  <c r="Z54" i="381"/>
  <c r="AA54" i="381"/>
  <c r="AA78" i="381"/>
  <c r="Z78" i="381"/>
  <c r="AA67" i="381"/>
  <c r="Z67" i="381"/>
  <c r="Z80" i="381"/>
  <c r="AA80" i="381"/>
  <c r="Z58" i="381"/>
  <c r="AA58" i="381"/>
  <c r="AA77" i="381"/>
  <c r="Z77" i="381"/>
  <c r="Z75" i="381"/>
  <c r="AA75" i="381"/>
  <c r="AN84" i="381"/>
  <c r="AO84" i="381" s="1"/>
  <c r="AN82" i="381"/>
  <c r="AO82" i="381" s="1"/>
  <c r="AN81" i="381"/>
  <c r="AO81" i="381" s="1"/>
  <c r="AA72" i="381"/>
  <c r="Z72" i="381"/>
  <c r="AA76" i="381"/>
  <c r="Z76" i="381"/>
  <c r="Z56" i="381"/>
  <c r="AA56" i="381"/>
  <c r="AA55" i="381"/>
  <c r="Z55" i="381"/>
  <c r="AA71" i="381"/>
  <c r="Z71" i="381"/>
  <c r="Z65" i="381"/>
  <c r="AA65" i="381"/>
  <c r="Z62" i="381"/>
  <c r="AA62" i="381"/>
  <c r="AN78" i="381"/>
  <c r="AO78" i="381" s="1"/>
  <c r="Z79" i="381"/>
  <c r="AA79" i="381"/>
  <c r="AA87" i="381"/>
  <c r="Z87" i="381"/>
  <c r="Z85" i="381"/>
  <c r="AA85" i="381"/>
  <c r="Z84" i="381"/>
  <c r="AA84" i="381"/>
  <c r="AA60" i="381"/>
  <c r="Z60" i="381"/>
  <c r="AA82" i="381"/>
  <c r="Z82" i="381"/>
  <c r="Z57" i="381"/>
  <c r="AA57" i="381"/>
  <c r="AA59" i="381"/>
  <c r="Z59" i="381"/>
  <c r="AA73" i="381"/>
  <c r="Z73" i="381"/>
  <c r="Z69" i="381"/>
  <c r="AA69" i="381"/>
  <c r="Z66" i="381"/>
  <c r="AA66" i="381"/>
  <c r="AN83" i="381"/>
  <c r="AO83" i="381" s="1"/>
  <c r="AN80" i="381"/>
  <c r="AO80" i="381" s="1"/>
  <c r="AN88" i="381"/>
  <c r="AO88" i="381" s="1"/>
  <c r="AN86" i="381"/>
  <c r="AO86" i="381" s="1"/>
  <c r="AN85" i="381"/>
  <c r="AO85" i="381" s="1"/>
  <c r="AA53" i="381"/>
  <c r="Z53" i="381"/>
  <c r="AN77" i="381"/>
  <c r="AO77" i="381" s="1"/>
  <c r="AA64" i="381"/>
  <c r="Z64" i="381"/>
  <c r="Z61" i="381"/>
  <c r="AA61" i="381"/>
  <c r="AA63" i="381"/>
  <c r="Z63" i="381"/>
  <c r="AN79" i="381"/>
  <c r="AO79" i="381" s="1"/>
  <c r="Z74" i="381"/>
  <c r="AA74" i="381"/>
  <c r="Z70" i="381"/>
  <c r="AA70" i="381"/>
  <c r="AA86" i="381"/>
  <c r="Z86" i="381"/>
  <c r="AA83" i="381"/>
  <c r="Z83" i="381"/>
  <c r="Z81" i="381"/>
  <c r="AA81" i="381"/>
  <c r="Z88" i="381"/>
  <c r="AA88" i="381"/>
  <c r="AA55" i="380"/>
  <c r="Z55" i="380"/>
  <c r="AA61" i="380"/>
  <c r="Z61" i="380"/>
  <c r="AA84" i="380"/>
  <c r="Z84" i="380"/>
  <c r="AA60" i="380"/>
  <c r="Z60" i="380"/>
  <c r="Z58" i="380"/>
  <c r="AA58" i="380"/>
  <c r="AA71" i="380"/>
  <c r="Z71" i="380"/>
  <c r="AA59" i="380"/>
  <c r="Z59" i="380"/>
  <c r="AN77" i="380"/>
  <c r="AO77" i="380" s="1"/>
  <c r="Z72" i="380"/>
  <c r="AA72" i="380"/>
  <c r="Z82" i="380"/>
  <c r="AA82" i="380"/>
  <c r="AA73" i="380"/>
  <c r="Z73" i="380"/>
  <c r="AN82" i="380"/>
  <c r="AO82" i="380" s="1"/>
  <c r="AA56" i="380"/>
  <c r="Z56" i="380"/>
  <c r="AA65" i="380"/>
  <c r="Z65" i="380"/>
  <c r="AN88" i="380"/>
  <c r="AO88" i="380" s="1"/>
  <c r="AA64" i="380"/>
  <c r="Z64" i="380"/>
  <c r="Z62" i="380"/>
  <c r="AA62" i="380"/>
  <c r="AA75" i="380"/>
  <c r="Z75" i="380"/>
  <c r="AA63" i="380"/>
  <c r="Z63" i="380"/>
  <c r="AA83" i="380"/>
  <c r="Z83" i="380"/>
  <c r="Z76" i="380"/>
  <c r="AA76" i="380"/>
  <c r="AN83" i="380"/>
  <c r="AO83" i="380" s="1"/>
  <c r="AA77" i="380"/>
  <c r="Z77" i="380"/>
  <c r="AA85" i="380"/>
  <c r="Z85" i="380"/>
  <c r="AN80" i="380"/>
  <c r="AO80" i="380" s="1"/>
  <c r="AA69" i="380"/>
  <c r="Z69" i="380"/>
  <c r="AA87" i="380"/>
  <c r="Z87" i="380"/>
  <c r="AA68" i="380"/>
  <c r="Z68" i="380"/>
  <c r="Z66" i="380"/>
  <c r="AA66" i="380"/>
  <c r="AA80" i="380"/>
  <c r="Z80" i="380"/>
  <c r="AA67" i="380"/>
  <c r="Z67" i="380"/>
  <c r="AN84" i="380"/>
  <c r="AO84" i="380" s="1"/>
  <c r="Z78" i="380"/>
  <c r="AA78" i="380"/>
  <c r="Z86" i="380"/>
  <c r="AA86" i="380"/>
  <c r="AN78" i="380"/>
  <c r="AO78" i="380" s="1"/>
  <c r="AN86" i="380"/>
  <c r="AO86" i="380" s="1"/>
  <c r="AA54" i="380"/>
  <c r="Z54" i="380"/>
  <c r="AA57" i="380"/>
  <c r="Z57" i="380"/>
  <c r="AA79" i="380"/>
  <c r="Z79" i="380"/>
  <c r="Z53" i="380"/>
  <c r="AA53" i="380"/>
  <c r="AN81" i="380"/>
  <c r="AO81" i="380" s="1"/>
  <c r="Z70" i="380"/>
  <c r="AA70" i="380"/>
  <c r="AA88" i="380"/>
  <c r="Z88" i="380"/>
  <c r="AA74" i="380"/>
  <c r="Z74" i="380"/>
  <c r="AN85" i="380"/>
  <c r="AO85" i="380" s="1"/>
  <c r="AN79" i="380"/>
  <c r="AO79" i="380" s="1"/>
  <c r="AN87" i="380"/>
  <c r="AO87" i="380" s="1"/>
  <c r="Z81" i="380"/>
  <c r="AA81" i="380"/>
  <c r="AN80" i="379"/>
  <c r="AO80" i="379" s="1"/>
  <c r="AA65" i="379"/>
  <c r="Z65" i="379"/>
  <c r="AA53" i="379"/>
  <c r="Z53" i="379"/>
  <c r="AA55" i="379"/>
  <c r="Z55" i="379"/>
  <c r="AA70" i="379"/>
  <c r="Z70" i="379"/>
  <c r="Z63" i="379"/>
  <c r="AA63" i="379"/>
  <c r="AA79" i="379"/>
  <c r="Z79" i="379"/>
  <c r="AA87" i="379"/>
  <c r="Z87" i="379"/>
  <c r="AA72" i="379"/>
  <c r="Z72" i="379"/>
  <c r="Z81" i="379"/>
  <c r="AA81" i="379"/>
  <c r="AN81" i="379"/>
  <c r="AO81" i="379" s="1"/>
  <c r="AN88" i="379"/>
  <c r="AO88" i="379" s="1"/>
  <c r="AA69" i="379"/>
  <c r="Z69" i="379"/>
  <c r="AA57" i="379"/>
  <c r="Z57" i="379"/>
  <c r="AA58" i="379"/>
  <c r="Z58" i="379"/>
  <c r="AN79" i="379"/>
  <c r="AO79" i="379" s="1"/>
  <c r="Z67" i="379"/>
  <c r="AA67" i="379"/>
  <c r="AA82" i="379"/>
  <c r="Z82" i="379"/>
  <c r="AA60" i="379"/>
  <c r="Z60" i="379"/>
  <c r="Z73" i="379"/>
  <c r="AA73" i="379"/>
  <c r="AN82" i="379"/>
  <c r="AO82" i="379" s="1"/>
  <c r="Z74" i="379"/>
  <c r="AA74" i="379"/>
  <c r="Z84" i="379"/>
  <c r="AA84" i="379"/>
  <c r="Z56" i="379"/>
  <c r="AA56" i="379"/>
  <c r="AA76" i="379"/>
  <c r="Z76" i="379"/>
  <c r="AA75" i="379"/>
  <c r="Z75" i="379"/>
  <c r="AA62" i="379"/>
  <c r="Z62" i="379"/>
  <c r="AN87" i="379"/>
  <c r="AO87" i="379" s="1"/>
  <c r="Z71" i="379"/>
  <c r="AA71" i="379"/>
  <c r="AA83" i="379"/>
  <c r="Z83" i="379"/>
  <c r="AA64" i="379"/>
  <c r="Z64" i="379"/>
  <c r="Z77" i="379"/>
  <c r="AA77" i="379"/>
  <c r="Z85" i="379"/>
  <c r="AA85" i="379"/>
  <c r="AN77" i="379"/>
  <c r="AO77" i="379" s="1"/>
  <c r="AN85" i="379"/>
  <c r="AO85" i="379" s="1"/>
  <c r="Z54" i="379"/>
  <c r="AA54" i="379"/>
  <c r="AA61" i="379"/>
  <c r="Z61" i="379"/>
  <c r="AN84" i="379"/>
  <c r="AO84" i="379" s="1"/>
  <c r="AN83" i="379"/>
  <c r="AO83" i="379" s="1"/>
  <c r="AA66" i="379"/>
  <c r="Z66" i="379"/>
  <c r="Z59" i="379"/>
  <c r="AA59" i="379"/>
  <c r="AA78" i="379"/>
  <c r="Z78" i="379"/>
  <c r="AA86" i="379"/>
  <c r="Z86" i="379"/>
  <c r="AA68" i="379"/>
  <c r="Z68" i="379"/>
  <c r="AN78" i="379"/>
  <c r="AO78" i="379" s="1"/>
  <c r="AN86" i="379"/>
  <c r="AO86" i="379" s="1"/>
  <c r="Z80" i="379"/>
  <c r="AA80" i="379"/>
  <c r="Z88" i="379"/>
  <c r="AA88" i="379"/>
  <c r="AA56" i="378"/>
  <c r="Z56" i="378"/>
  <c r="AA55" i="378"/>
  <c r="Z55" i="378"/>
  <c r="Z57" i="378"/>
  <c r="AA57" i="378"/>
  <c r="Z74" i="378"/>
  <c r="AA74" i="378"/>
  <c r="Z54" i="378"/>
  <c r="AA54" i="378"/>
  <c r="AA76" i="378"/>
  <c r="Z76" i="378"/>
  <c r="AN78" i="378"/>
  <c r="AO78" i="378" s="1"/>
  <c r="AA86" i="378"/>
  <c r="Z86" i="378"/>
  <c r="AA73" i="378"/>
  <c r="Z73" i="378"/>
  <c r="Z75" i="378"/>
  <c r="AA75" i="378"/>
  <c r="AN84" i="378"/>
  <c r="AO84" i="378" s="1"/>
  <c r="AN81" i="378"/>
  <c r="AO81" i="378" s="1"/>
  <c r="AA60" i="378"/>
  <c r="Z60" i="378"/>
  <c r="AA59" i="378"/>
  <c r="Z59" i="378"/>
  <c r="Z61" i="378"/>
  <c r="AA61" i="378"/>
  <c r="AN86" i="378"/>
  <c r="AO86" i="378" s="1"/>
  <c r="Z58" i="378"/>
  <c r="AA58" i="378"/>
  <c r="Z66" i="378"/>
  <c r="AA66" i="378"/>
  <c r="Z81" i="378"/>
  <c r="AA81" i="378"/>
  <c r="AA63" i="378"/>
  <c r="Z63" i="378"/>
  <c r="AN79" i="378"/>
  <c r="AO79" i="378" s="1"/>
  <c r="AA79" i="378"/>
  <c r="Z79" i="378"/>
  <c r="AA87" i="378"/>
  <c r="Z87" i="378"/>
  <c r="Z84" i="378"/>
  <c r="AA84" i="378"/>
  <c r="AA68" i="378"/>
  <c r="Z68" i="378"/>
  <c r="AN82" i="378"/>
  <c r="AO82" i="378" s="1"/>
  <c r="Z62" i="378"/>
  <c r="AA62" i="378"/>
  <c r="AN87" i="378"/>
  <c r="AO87" i="378" s="1"/>
  <c r="AA64" i="378"/>
  <c r="Z64" i="378"/>
  <c r="Z70" i="378"/>
  <c r="AA70" i="378"/>
  <c r="AA82" i="378"/>
  <c r="Z82" i="378"/>
  <c r="Z67" i="378"/>
  <c r="AA67" i="378"/>
  <c r="Z80" i="378"/>
  <c r="AA80" i="378"/>
  <c r="AN80" i="378"/>
  <c r="AO80" i="378" s="1"/>
  <c r="AN88" i="378"/>
  <c r="AO88" i="378" s="1"/>
  <c r="AN85" i="378"/>
  <c r="AO85" i="378" s="1"/>
  <c r="AA69" i="378"/>
  <c r="Z69" i="378"/>
  <c r="AN77" i="378"/>
  <c r="AO77" i="378" s="1"/>
  <c r="Z53" i="378"/>
  <c r="AA53" i="378"/>
  <c r="AA65" i="378"/>
  <c r="Z65" i="378"/>
  <c r="AN83" i="378"/>
  <c r="AO83" i="378" s="1"/>
  <c r="AA72" i="378"/>
  <c r="Z72" i="378"/>
  <c r="AA77" i="378"/>
  <c r="Z77" i="378"/>
  <c r="Z85" i="378"/>
  <c r="AA85" i="378"/>
  <c r="AA71" i="378"/>
  <c r="Z71" i="378"/>
  <c r="AA78" i="378"/>
  <c r="Z78" i="378"/>
  <c r="AA83" i="378"/>
  <c r="Z83" i="378"/>
  <c r="Z88" i="378"/>
  <c r="AA88" i="378"/>
  <c r="AN87" i="377"/>
  <c r="AO87" i="377" s="1"/>
  <c r="Z55" i="377"/>
  <c r="AA55" i="377"/>
  <c r="AN79" i="377"/>
  <c r="AO79" i="377" s="1"/>
  <c r="AA65" i="377"/>
  <c r="Z65" i="377"/>
  <c r="Z63" i="377"/>
  <c r="AA63" i="377"/>
  <c r="Z56" i="377"/>
  <c r="AA56" i="377"/>
  <c r="Z72" i="377"/>
  <c r="AA72" i="377"/>
  <c r="AN83" i="377"/>
  <c r="AO83" i="377" s="1"/>
  <c r="AN80" i="377"/>
  <c r="AO80" i="377" s="1"/>
  <c r="AN88" i="377"/>
  <c r="AO88" i="377" s="1"/>
  <c r="Z85" i="377"/>
  <c r="AA85" i="377"/>
  <c r="AN81" i="377"/>
  <c r="AO81" i="377" s="1"/>
  <c r="AA66" i="377"/>
  <c r="Z66" i="377"/>
  <c r="AA82" i="377"/>
  <c r="Z82" i="377"/>
  <c r="AA53" i="377"/>
  <c r="Z53" i="377"/>
  <c r="AA69" i="377"/>
  <c r="Z69" i="377"/>
  <c r="Z67" i="377"/>
  <c r="AA67" i="377"/>
  <c r="Z60" i="377"/>
  <c r="AA60" i="377"/>
  <c r="Z76" i="377"/>
  <c r="AA76" i="377"/>
  <c r="AA86" i="377"/>
  <c r="Z86" i="377"/>
  <c r="AA83" i="377"/>
  <c r="Z83" i="377"/>
  <c r="AN78" i="377"/>
  <c r="AO78" i="377" s="1"/>
  <c r="AN86" i="377"/>
  <c r="AO86" i="377" s="1"/>
  <c r="Z84" i="377"/>
  <c r="AA84" i="377"/>
  <c r="AA77" i="377"/>
  <c r="Z77" i="377"/>
  <c r="AA58" i="377"/>
  <c r="Z58" i="377"/>
  <c r="AA57" i="377"/>
  <c r="Z57" i="377"/>
  <c r="Z74" i="377"/>
  <c r="AA74" i="377"/>
  <c r="Z71" i="377"/>
  <c r="AA71" i="377"/>
  <c r="Z64" i="377"/>
  <c r="AA64" i="377"/>
  <c r="AN77" i="377"/>
  <c r="AO77" i="377" s="1"/>
  <c r="AA75" i="377"/>
  <c r="Z75" i="377"/>
  <c r="AN84" i="377"/>
  <c r="AO84" i="377" s="1"/>
  <c r="Z81" i="377"/>
  <c r="AA81" i="377"/>
  <c r="AN85" i="377"/>
  <c r="AO85" i="377" s="1"/>
  <c r="AA70" i="377"/>
  <c r="Z70" i="377"/>
  <c r="Z54" i="377"/>
  <c r="AA54" i="377"/>
  <c r="AA62" i="377"/>
  <c r="Z62" i="377"/>
  <c r="AA61" i="377"/>
  <c r="Z61" i="377"/>
  <c r="Z59" i="377"/>
  <c r="AA59" i="377"/>
  <c r="AA73" i="377"/>
  <c r="Z73" i="377"/>
  <c r="Z68" i="377"/>
  <c r="AA68" i="377"/>
  <c r="Z78" i="377"/>
  <c r="AA78" i="377"/>
  <c r="AA79" i="377"/>
  <c r="Z79" i="377"/>
  <c r="AA87" i="377"/>
  <c r="Z87" i="377"/>
  <c r="AN82" i="377"/>
  <c r="AO82" i="377" s="1"/>
  <c r="Z80" i="377"/>
  <c r="AA80" i="377"/>
  <c r="Z88" i="377"/>
  <c r="AA88" i="377"/>
  <c r="AN78" i="376"/>
  <c r="AO78" i="376" s="1"/>
  <c r="AA58" i="376"/>
  <c r="Z58" i="376"/>
  <c r="AA77" i="376"/>
  <c r="Z77" i="376"/>
  <c r="AA65" i="376"/>
  <c r="Z65" i="376"/>
  <c r="Z63" i="376"/>
  <c r="AA63" i="376"/>
  <c r="AN79" i="376"/>
  <c r="AO79" i="376" s="1"/>
  <c r="Z68" i="376"/>
  <c r="AA68" i="376"/>
  <c r="Z78" i="376"/>
  <c r="AA78" i="376"/>
  <c r="AA79" i="376"/>
  <c r="Z79" i="376"/>
  <c r="AA87" i="376"/>
  <c r="Z87" i="376"/>
  <c r="Z85" i="376"/>
  <c r="AA85" i="376"/>
  <c r="AN81" i="376"/>
  <c r="AO81" i="376" s="1"/>
  <c r="AN87" i="376"/>
  <c r="AO87" i="376" s="1"/>
  <c r="AA62" i="376"/>
  <c r="Z62" i="376"/>
  <c r="Z53" i="376"/>
  <c r="AA53" i="376"/>
  <c r="AA69" i="376"/>
  <c r="Z69" i="376"/>
  <c r="Z67" i="376"/>
  <c r="AA67" i="376"/>
  <c r="Z56" i="376"/>
  <c r="AA56" i="376"/>
  <c r="Z72" i="376"/>
  <c r="AA72" i="376"/>
  <c r="AN83" i="376"/>
  <c r="AO83" i="376" s="1"/>
  <c r="AN80" i="376"/>
  <c r="AO80" i="376" s="1"/>
  <c r="AN88" i="376"/>
  <c r="AO88" i="376" s="1"/>
  <c r="AN86" i="376"/>
  <c r="AO86" i="376" s="1"/>
  <c r="Z84" i="376"/>
  <c r="AA84" i="376"/>
  <c r="AA55" i="376"/>
  <c r="Z55" i="376"/>
  <c r="AA66" i="376"/>
  <c r="Z66" i="376"/>
  <c r="AA57" i="376"/>
  <c r="Z57" i="376"/>
  <c r="Z74" i="376"/>
  <c r="AA74" i="376"/>
  <c r="Z71" i="376"/>
  <c r="AA71" i="376"/>
  <c r="Z60" i="376"/>
  <c r="AA60" i="376"/>
  <c r="Z76" i="376"/>
  <c r="AA76" i="376"/>
  <c r="AA86" i="376"/>
  <c r="Z86" i="376"/>
  <c r="AA83" i="376"/>
  <c r="Z83" i="376"/>
  <c r="Z81" i="376"/>
  <c r="AA81" i="376"/>
  <c r="AN85" i="376"/>
  <c r="AO85" i="376" s="1"/>
  <c r="AA54" i="376"/>
  <c r="Z54" i="376"/>
  <c r="AA82" i="376"/>
  <c r="Z82" i="376"/>
  <c r="AA70" i="376"/>
  <c r="Z70" i="376"/>
  <c r="AA61" i="376"/>
  <c r="Z61" i="376"/>
  <c r="Z59" i="376"/>
  <c r="AA59" i="376"/>
  <c r="AA73" i="376"/>
  <c r="Z73" i="376"/>
  <c r="Z64" i="376"/>
  <c r="AA64" i="376"/>
  <c r="AN77" i="376"/>
  <c r="AO77" i="376" s="1"/>
  <c r="AA75" i="376"/>
  <c r="Z75" i="376"/>
  <c r="AN84" i="376"/>
  <c r="AO84" i="376" s="1"/>
  <c r="AN82" i="376"/>
  <c r="AO82" i="376" s="1"/>
  <c r="Z80" i="376"/>
  <c r="AA80" i="376"/>
  <c r="Z88" i="376"/>
  <c r="AA88" i="376"/>
  <c r="AA72" i="375"/>
  <c r="Z72" i="375"/>
  <c r="AA60" i="375"/>
  <c r="Z60" i="375"/>
  <c r="AA64" i="375"/>
  <c r="Z64" i="375"/>
  <c r="Z55" i="375"/>
  <c r="AA55" i="375"/>
  <c r="AA71" i="375"/>
  <c r="Z71" i="375"/>
  <c r="Z61" i="375"/>
  <c r="AA61" i="375"/>
  <c r="Z58" i="375"/>
  <c r="AA58" i="375"/>
  <c r="AA77" i="375"/>
  <c r="Z77" i="375"/>
  <c r="Z75" i="375"/>
  <c r="AA75" i="375"/>
  <c r="AN84" i="375"/>
  <c r="AO84" i="375" s="1"/>
  <c r="AN82" i="375"/>
  <c r="AO82" i="375" s="1"/>
  <c r="AN81" i="375"/>
  <c r="AO81" i="375" s="1"/>
  <c r="AN77" i="375"/>
  <c r="AO77" i="375" s="1"/>
  <c r="AA76" i="375"/>
  <c r="Z76" i="375"/>
  <c r="AA68" i="375"/>
  <c r="Z68" i="375"/>
  <c r="Z59" i="375"/>
  <c r="AA59" i="375"/>
  <c r="AA73" i="375"/>
  <c r="Z73" i="375"/>
  <c r="Z65" i="375"/>
  <c r="AA65" i="375"/>
  <c r="Z62" i="375"/>
  <c r="AA62" i="375"/>
  <c r="AN78" i="375"/>
  <c r="AO78" i="375" s="1"/>
  <c r="Z79" i="375"/>
  <c r="AA79" i="375"/>
  <c r="AA87" i="375"/>
  <c r="Z87" i="375"/>
  <c r="Z85" i="375"/>
  <c r="AA85" i="375"/>
  <c r="Z84" i="375"/>
  <c r="AA84" i="375"/>
  <c r="AN87" i="375"/>
  <c r="AO87" i="375" s="1"/>
  <c r="AA82" i="375"/>
  <c r="Z82" i="375"/>
  <c r="AA53" i="375"/>
  <c r="Z53" i="375"/>
  <c r="AA63" i="375"/>
  <c r="Z63" i="375"/>
  <c r="AN79" i="375"/>
  <c r="AO79" i="375" s="1"/>
  <c r="Z69" i="375"/>
  <c r="AA69" i="375"/>
  <c r="Z66" i="375"/>
  <c r="AA66" i="375"/>
  <c r="AN83" i="375"/>
  <c r="AO83" i="375" s="1"/>
  <c r="AN80" i="375"/>
  <c r="AO80" i="375" s="1"/>
  <c r="AN88" i="375"/>
  <c r="AO88" i="375" s="1"/>
  <c r="AN86" i="375"/>
  <c r="AO86" i="375" s="1"/>
  <c r="AN85" i="375"/>
  <c r="AO85" i="375" s="1"/>
  <c r="Z54" i="375"/>
  <c r="AA54" i="375"/>
  <c r="Z57" i="375"/>
  <c r="AA57" i="375"/>
  <c r="AA56" i="375"/>
  <c r="Z56" i="375"/>
  <c r="AA78" i="375"/>
  <c r="Z78" i="375"/>
  <c r="AA67" i="375"/>
  <c r="Z67" i="375"/>
  <c r="Z80" i="375"/>
  <c r="AA80" i="375"/>
  <c r="Z74" i="375"/>
  <c r="AA74" i="375"/>
  <c r="Z70" i="375"/>
  <c r="AA70" i="375"/>
  <c r="AA86" i="375"/>
  <c r="Z86" i="375"/>
  <c r="AA83" i="375"/>
  <c r="Z83" i="375"/>
  <c r="Z81" i="375"/>
  <c r="AA81" i="375"/>
  <c r="Z88" i="375"/>
  <c r="AA88" i="375"/>
  <c r="Z60" i="374"/>
  <c r="AA60" i="374"/>
  <c r="Z80" i="374"/>
  <c r="AA80" i="374"/>
  <c r="Z56" i="374"/>
  <c r="AA56" i="374"/>
  <c r="AA63" i="374"/>
  <c r="Z63" i="374"/>
  <c r="Z78" i="374"/>
  <c r="AA78" i="374"/>
  <c r="AA66" i="374"/>
  <c r="Z66" i="374"/>
  <c r="Z57" i="374"/>
  <c r="AA57" i="374"/>
  <c r="Z74" i="374"/>
  <c r="AA74" i="374"/>
  <c r="AA79" i="374"/>
  <c r="Z79" i="374"/>
  <c r="AA87" i="374"/>
  <c r="Z87" i="374"/>
  <c r="AN82" i="374"/>
  <c r="AO82" i="374" s="1"/>
  <c r="AN81" i="374"/>
  <c r="AO81" i="374" s="1"/>
  <c r="Z64" i="374"/>
  <c r="AA64" i="374"/>
  <c r="AA82" i="374"/>
  <c r="Z82" i="374"/>
  <c r="Z68" i="374"/>
  <c r="AA68" i="374"/>
  <c r="AA67" i="374"/>
  <c r="Z67" i="374"/>
  <c r="AA54" i="374"/>
  <c r="Z54" i="374"/>
  <c r="AA70" i="374"/>
  <c r="Z70" i="374"/>
  <c r="Z61" i="374"/>
  <c r="AA61" i="374"/>
  <c r="AN83" i="374"/>
  <c r="AO83" i="374" s="1"/>
  <c r="AN80" i="374"/>
  <c r="AO80" i="374" s="1"/>
  <c r="AN88" i="374"/>
  <c r="AO88" i="374" s="1"/>
  <c r="Z85" i="374"/>
  <c r="AA85" i="374"/>
  <c r="Z84" i="374"/>
  <c r="AA84" i="374"/>
  <c r="AA73" i="374"/>
  <c r="Z73" i="374"/>
  <c r="Z53" i="374"/>
  <c r="AA53" i="374"/>
  <c r="Z72" i="374"/>
  <c r="AA72" i="374"/>
  <c r="AA71" i="374"/>
  <c r="Z71" i="374"/>
  <c r="AA58" i="374"/>
  <c r="Z58" i="374"/>
  <c r="AA77" i="374"/>
  <c r="Z77" i="374"/>
  <c r="Z65" i="374"/>
  <c r="AA65" i="374"/>
  <c r="AA86" i="374"/>
  <c r="Z86" i="374"/>
  <c r="AA83" i="374"/>
  <c r="Z83" i="374"/>
  <c r="AN78" i="374"/>
  <c r="AO78" i="374" s="1"/>
  <c r="AN86" i="374"/>
  <c r="AO86" i="374" s="1"/>
  <c r="AN85" i="374"/>
  <c r="AO85" i="374" s="1"/>
  <c r="AA55" i="374"/>
  <c r="Z55" i="374"/>
  <c r="Z76" i="374"/>
  <c r="AA76" i="374"/>
  <c r="AN87" i="374"/>
  <c r="AO87" i="374" s="1"/>
  <c r="AA59" i="374"/>
  <c r="Z59" i="374"/>
  <c r="AN77" i="374"/>
  <c r="AO77" i="374" s="1"/>
  <c r="AA62" i="374"/>
  <c r="Z62" i="374"/>
  <c r="AN79" i="374"/>
  <c r="AO79" i="374" s="1"/>
  <c r="Z69" i="374"/>
  <c r="AA69" i="374"/>
  <c r="AA75" i="374"/>
  <c r="Z75" i="374"/>
  <c r="AN84" i="374"/>
  <c r="AO84" i="374" s="1"/>
  <c r="Z81" i="374"/>
  <c r="AA81" i="374"/>
  <c r="Z88" i="374"/>
  <c r="AA88" i="374"/>
  <c r="AA53" i="373"/>
  <c r="Z53" i="373"/>
  <c r="AA65" i="373"/>
  <c r="Z65" i="373"/>
  <c r="AA82" i="373"/>
  <c r="Z82" i="373"/>
  <c r="AA60" i="373"/>
  <c r="Z60" i="373"/>
  <c r="AA76" i="373"/>
  <c r="Z76" i="373"/>
  <c r="Z66" i="373"/>
  <c r="AA66" i="373"/>
  <c r="Z59" i="373"/>
  <c r="AA59" i="373"/>
  <c r="AA73" i="373"/>
  <c r="Z73" i="373"/>
  <c r="AA79" i="373"/>
  <c r="Z79" i="373"/>
  <c r="AA87" i="373"/>
  <c r="Z87" i="373"/>
  <c r="Z85" i="373"/>
  <c r="AA85" i="373"/>
  <c r="AN81" i="373"/>
  <c r="AO81" i="373" s="1"/>
  <c r="Z55" i="373"/>
  <c r="AA55" i="373"/>
  <c r="AA69" i="373"/>
  <c r="Z69" i="373"/>
  <c r="AA57" i="373"/>
  <c r="Z57" i="373"/>
  <c r="AA64" i="373"/>
  <c r="Z64" i="373"/>
  <c r="AN77" i="373"/>
  <c r="AO77" i="373" s="1"/>
  <c r="Z70" i="373"/>
  <c r="AA70" i="373"/>
  <c r="Z63" i="373"/>
  <c r="AA63" i="373"/>
  <c r="AN83" i="373"/>
  <c r="AO83" i="373" s="1"/>
  <c r="AN80" i="373"/>
  <c r="AO80" i="373" s="1"/>
  <c r="AN88" i="373"/>
  <c r="AO88" i="373" s="1"/>
  <c r="AN86" i="373"/>
  <c r="AO86" i="373" s="1"/>
  <c r="Z84" i="373"/>
  <c r="AA84" i="373"/>
  <c r="Z74" i="373"/>
  <c r="AA74" i="373"/>
  <c r="AA54" i="373"/>
  <c r="Z54" i="373"/>
  <c r="AN79" i="373"/>
  <c r="AO79" i="373" s="1"/>
  <c r="AA68" i="373"/>
  <c r="Z68" i="373"/>
  <c r="AA78" i="373"/>
  <c r="Z78" i="373"/>
  <c r="AA77" i="373"/>
  <c r="Z77" i="373"/>
  <c r="Z67" i="373"/>
  <c r="AA67" i="373"/>
  <c r="AA86" i="373"/>
  <c r="Z86" i="373"/>
  <c r="AA83" i="373"/>
  <c r="Z83" i="373"/>
  <c r="Z81" i="373"/>
  <c r="AA81" i="373"/>
  <c r="AN85" i="373"/>
  <c r="AO85" i="373" s="1"/>
  <c r="AA61" i="373"/>
  <c r="Z61" i="373"/>
  <c r="AN87" i="373"/>
  <c r="AO87" i="373" s="1"/>
  <c r="Z58" i="373"/>
  <c r="AA58" i="373"/>
  <c r="AA56" i="373"/>
  <c r="Z56" i="373"/>
  <c r="AA72" i="373"/>
  <c r="Z72" i="373"/>
  <c r="Z62" i="373"/>
  <c r="AA62" i="373"/>
  <c r="AN78" i="373"/>
  <c r="AO78" i="373" s="1"/>
  <c r="Z71" i="373"/>
  <c r="AA71" i="373"/>
  <c r="Z75" i="373"/>
  <c r="AA75" i="373"/>
  <c r="AN84" i="373"/>
  <c r="AO84" i="373" s="1"/>
  <c r="AN82" i="373"/>
  <c r="AO82" i="373" s="1"/>
  <c r="Z80" i="373"/>
  <c r="AA80" i="373"/>
  <c r="Z88" i="373"/>
  <c r="AA88" i="373"/>
  <c r="AA68" i="371"/>
  <c r="Z68" i="371"/>
  <c r="Z54" i="372"/>
  <c r="AA54" i="372"/>
  <c r="Z55" i="371"/>
  <c r="AA55" i="371"/>
  <c r="Z63" i="371"/>
  <c r="AA63" i="371"/>
  <c r="Z71" i="371"/>
  <c r="AA71" i="371"/>
  <c r="AA66" i="371"/>
  <c r="Z66" i="371"/>
  <c r="AA80" i="371"/>
  <c r="Z80" i="371"/>
  <c r="AN87" i="371"/>
  <c r="AO87" i="371" s="1"/>
  <c r="Z82" i="371"/>
  <c r="AA82" i="371"/>
  <c r="AA53" i="372"/>
  <c r="Z53" i="372"/>
  <c r="Z81" i="371"/>
  <c r="AA81" i="371"/>
  <c r="AN88" i="371"/>
  <c r="AO88" i="371" s="1"/>
  <c r="AA69" i="372"/>
  <c r="Z69" i="372"/>
  <c r="Z88" i="371"/>
  <c r="AA88" i="371"/>
  <c r="AA68" i="372"/>
  <c r="Z68" i="372"/>
  <c r="Z62" i="372"/>
  <c r="AA62" i="372"/>
  <c r="AA74" i="372"/>
  <c r="Z74" i="372"/>
  <c r="Z55" i="372"/>
  <c r="AA55" i="372"/>
  <c r="AN81" i="372"/>
  <c r="AO81" i="372" s="1"/>
  <c r="AA83" i="372"/>
  <c r="Z83" i="372"/>
  <c r="Z72" i="372"/>
  <c r="AA72" i="372"/>
  <c r="Z82" i="372"/>
  <c r="AA82" i="372"/>
  <c r="AA73" i="372"/>
  <c r="Z73" i="372"/>
  <c r="AN82" i="372"/>
  <c r="AO82" i="372" s="1"/>
  <c r="AA79" i="371"/>
  <c r="Z79" i="371"/>
  <c r="AA64" i="371"/>
  <c r="Z64" i="371"/>
  <c r="Z57" i="371"/>
  <c r="AA57" i="371"/>
  <c r="Z65" i="371"/>
  <c r="AA65" i="371"/>
  <c r="AA54" i="371"/>
  <c r="Z54" i="371"/>
  <c r="AA70" i="371"/>
  <c r="Z70" i="371"/>
  <c r="AN81" i="371"/>
  <c r="AO81" i="371" s="1"/>
  <c r="Z76" i="371"/>
  <c r="AA76" i="371"/>
  <c r="AN83" i="371"/>
  <c r="AO83" i="371" s="1"/>
  <c r="Z73" i="371"/>
  <c r="AA73" i="371"/>
  <c r="AN82" i="371"/>
  <c r="AO82" i="371" s="1"/>
  <c r="AA57" i="372"/>
  <c r="Z57" i="372"/>
  <c r="AA84" i="372"/>
  <c r="Z84" i="372"/>
  <c r="AA56" i="372"/>
  <c r="Z56" i="372"/>
  <c r="AA80" i="372"/>
  <c r="Z80" i="372"/>
  <c r="Z66" i="372"/>
  <c r="AA66" i="372"/>
  <c r="AN77" i="372"/>
  <c r="AO77" i="372" s="1"/>
  <c r="Z59" i="372"/>
  <c r="AA59" i="372"/>
  <c r="AA75" i="372"/>
  <c r="Z75" i="372"/>
  <c r="AN84" i="372"/>
  <c r="AO84" i="372" s="1"/>
  <c r="Z76" i="372"/>
  <c r="AA76" i="372"/>
  <c r="AN83" i="372"/>
  <c r="AO83" i="372" s="1"/>
  <c r="AA77" i="372"/>
  <c r="Z77" i="372"/>
  <c r="AA85" i="372"/>
  <c r="Z85" i="372"/>
  <c r="AA56" i="371"/>
  <c r="Z56" i="371"/>
  <c r="AA75" i="371"/>
  <c r="Z75" i="371"/>
  <c r="AA72" i="371"/>
  <c r="Z72" i="371"/>
  <c r="Z59" i="371"/>
  <c r="AA59" i="371"/>
  <c r="Z67" i="371"/>
  <c r="AA67" i="371"/>
  <c r="AA58" i="371"/>
  <c r="Z58" i="371"/>
  <c r="AA74" i="371"/>
  <c r="Z74" i="371"/>
  <c r="AA83" i="371"/>
  <c r="Z83" i="371"/>
  <c r="Z78" i="371"/>
  <c r="AA78" i="371"/>
  <c r="AN86" i="371"/>
  <c r="AO86" i="371" s="1"/>
  <c r="Z77" i="371"/>
  <c r="AA77" i="371"/>
  <c r="AN84" i="371"/>
  <c r="AO84" i="371" s="1"/>
  <c r="AA61" i="372"/>
  <c r="Z61" i="372"/>
  <c r="AA84" i="371"/>
  <c r="Z84" i="371"/>
  <c r="AA60" i="372"/>
  <c r="Z60" i="372"/>
  <c r="AN85" i="372"/>
  <c r="AO85" i="372" s="1"/>
  <c r="Z70" i="372"/>
  <c r="AA70" i="372"/>
  <c r="AA88" i="372"/>
  <c r="Z88" i="372"/>
  <c r="Z63" i="372"/>
  <c r="AA63" i="372"/>
  <c r="AA79" i="372"/>
  <c r="Z79" i="372"/>
  <c r="AA87" i="372"/>
  <c r="Z87" i="372"/>
  <c r="Z78" i="372"/>
  <c r="AA78" i="372"/>
  <c r="Z86" i="372"/>
  <c r="AA86" i="372"/>
  <c r="AN78" i="372"/>
  <c r="AO78" i="372" s="1"/>
  <c r="AN86" i="372"/>
  <c r="AO86" i="372" s="1"/>
  <c r="AA60" i="371"/>
  <c r="Z60" i="371"/>
  <c r="AN80" i="371"/>
  <c r="AO80" i="371" s="1"/>
  <c r="Z53" i="371"/>
  <c r="AA53" i="371"/>
  <c r="Z61" i="371"/>
  <c r="AA61" i="371"/>
  <c r="Z69" i="371"/>
  <c r="AA69" i="371"/>
  <c r="AA62" i="371"/>
  <c r="Z62" i="371"/>
  <c r="AN77" i="371"/>
  <c r="AO77" i="371" s="1"/>
  <c r="AA86" i="371"/>
  <c r="Z86" i="371"/>
  <c r="AN79" i="371"/>
  <c r="AO79" i="371" s="1"/>
  <c r="Z87" i="371"/>
  <c r="AA87" i="371"/>
  <c r="AN78" i="371"/>
  <c r="AO78" i="371" s="1"/>
  <c r="Z85" i="371"/>
  <c r="AA85" i="371"/>
  <c r="AA65" i="372"/>
  <c r="Z65" i="372"/>
  <c r="AN85" i="371"/>
  <c r="AO85" i="371" s="1"/>
  <c r="AA64" i="372"/>
  <c r="Z64" i="372"/>
  <c r="Z58" i="372"/>
  <c r="AA58" i="372"/>
  <c r="AA71" i="372"/>
  <c r="Z71" i="372"/>
  <c r="Z67" i="372"/>
  <c r="AA67" i="372"/>
  <c r="AN80" i="372"/>
  <c r="AO80" i="372" s="1"/>
  <c r="AN88" i="372"/>
  <c r="AO88" i="372" s="1"/>
  <c r="AN79" i="372"/>
  <c r="AO79" i="372" s="1"/>
  <c r="AN87" i="372"/>
  <c r="AO87" i="372" s="1"/>
  <c r="AA81" i="372"/>
  <c r="Z81" i="372"/>
  <c r="Z78" i="364"/>
  <c r="AA78" i="364"/>
  <c r="Z66" i="364"/>
  <c r="AA66" i="364"/>
  <c r="Z76" i="364"/>
  <c r="AA76" i="364"/>
  <c r="Z63" i="364"/>
  <c r="AA63" i="364"/>
  <c r="AN83" i="364"/>
  <c r="AO83" i="364" s="1"/>
  <c r="AN88" i="364"/>
  <c r="AO88" i="364" s="1"/>
  <c r="AN82" i="364"/>
  <c r="AO82" i="364" s="1"/>
  <c r="Z88" i="364"/>
  <c r="AA88" i="364"/>
  <c r="AA57" i="364"/>
  <c r="Z57" i="364"/>
  <c r="AA82" i="364"/>
  <c r="Z82" i="364"/>
  <c r="Z54" i="364"/>
  <c r="AA54" i="364"/>
  <c r="Z70" i="364"/>
  <c r="AA70" i="364"/>
  <c r="AA64" i="364"/>
  <c r="Z64" i="364"/>
  <c r="AN77" i="364"/>
  <c r="AO77" i="364" s="1"/>
  <c r="Z67" i="364"/>
  <c r="AA67" i="364"/>
  <c r="AA86" i="364"/>
  <c r="Z86" i="364"/>
  <c r="AA83" i="364"/>
  <c r="Z83" i="364"/>
  <c r="AA77" i="364"/>
  <c r="Z77" i="364"/>
  <c r="Z85" i="364"/>
  <c r="AA85" i="364"/>
  <c r="AN81" i="364"/>
  <c r="AO81" i="364" s="1"/>
  <c r="AA61" i="364"/>
  <c r="Z61" i="364"/>
  <c r="Z74" i="364"/>
  <c r="AA74" i="364"/>
  <c r="AA60" i="364"/>
  <c r="Z60" i="364"/>
  <c r="AN80" i="364"/>
  <c r="AO80" i="364" s="1"/>
  <c r="Z80" i="364"/>
  <c r="AA80" i="364"/>
  <c r="AA65" i="364"/>
  <c r="Z65" i="364"/>
  <c r="AN79" i="364"/>
  <c r="AO79" i="364" s="1"/>
  <c r="Z58" i="364"/>
  <c r="AA58" i="364"/>
  <c r="AN87" i="364"/>
  <c r="AO87" i="364" s="1"/>
  <c r="AA68" i="364"/>
  <c r="Z68" i="364"/>
  <c r="Z55" i="364"/>
  <c r="AA55" i="364"/>
  <c r="Z71" i="364"/>
  <c r="AA71" i="364"/>
  <c r="Z75" i="364"/>
  <c r="AA75" i="364"/>
  <c r="AN84" i="364"/>
  <c r="AO84" i="364" s="1"/>
  <c r="AN78" i="364"/>
  <c r="AO78" i="364" s="1"/>
  <c r="AN86" i="364"/>
  <c r="AO86" i="364" s="1"/>
  <c r="Z84" i="364"/>
  <c r="AA84" i="364"/>
  <c r="AA69" i="364"/>
  <c r="Z69" i="364"/>
  <c r="AA53" i="364"/>
  <c r="Z53" i="364"/>
  <c r="Z62" i="364"/>
  <c r="AA62" i="364"/>
  <c r="AA56" i="364"/>
  <c r="Z56" i="364"/>
  <c r="AA72" i="364"/>
  <c r="Z72" i="364"/>
  <c r="Z59" i="364"/>
  <c r="AA59" i="364"/>
  <c r="AA73" i="364"/>
  <c r="Z73" i="364"/>
  <c r="AA79" i="364"/>
  <c r="Z79" i="364"/>
  <c r="AA87" i="364"/>
  <c r="Z87" i="364"/>
  <c r="Z81" i="364"/>
  <c r="AA81" i="364"/>
  <c r="AN85" i="364"/>
  <c r="AO85" i="364" s="1"/>
  <c r="AN79" i="363"/>
  <c r="AO79" i="363" s="1"/>
  <c r="AA82" i="363"/>
  <c r="Z82" i="363"/>
  <c r="AA55" i="363"/>
  <c r="Z55" i="363"/>
  <c r="AA58" i="363"/>
  <c r="Z58" i="363"/>
  <c r="AA77" i="363"/>
  <c r="Z77" i="363"/>
  <c r="Z68" i="363"/>
  <c r="AA68" i="363"/>
  <c r="Z78" i="363"/>
  <c r="AA78" i="363"/>
  <c r="Z69" i="363"/>
  <c r="AA69" i="363"/>
  <c r="AA75" i="363"/>
  <c r="Z75" i="363"/>
  <c r="AN84" i="363"/>
  <c r="AO84" i="363" s="1"/>
  <c r="AN82" i="363"/>
  <c r="AO82" i="363" s="1"/>
  <c r="AN81" i="363"/>
  <c r="AO81" i="363" s="1"/>
  <c r="AN87" i="363"/>
  <c r="AO87" i="363" s="1"/>
  <c r="AA56" i="363"/>
  <c r="Z56" i="363"/>
  <c r="AA59" i="363"/>
  <c r="Z59" i="363"/>
  <c r="AA62" i="363"/>
  <c r="Z62" i="363"/>
  <c r="AN78" i="363"/>
  <c r="AO78" i="363" s="1"/>
  <c r="Z72" i="363"/>
  <c r="AA72" i="363"/>
  <c r="Z57" i="363"/>
  <c r="AA57" i="363"/>
  <c r="Z74" i="363"/>
  <c r="AA74" i="363"/>
  <c r="Z79" i="363"/>
  <c r="AA79" i="363"/>
  <c r="AA87" i="363"/>
  <c r="Z87" i="363"/>
  <c r="Z85" i="363"/>
  <c r="AA85" i="363"/>
  <c r="Z84" i="363"/>
  <c r="AA84" i="363"/>
  <c r="AA63" i="363"/>
  <c r="Z63" i="363"/>
  <c r="AA73" i="363"/>
  <c r="Z73" i="363"/>
  <c r="Z80" i="363"/>
  <c r="AA80" i="363"/>
  <c r="AA66" i="363"/>
  <c r="Z66" i="363"/>
  <c r="Z60" i="363"/>
  <c r="AA60" i="363"/>
  <c r="Z76" i="363"/>
  <c r="AA76" i="363"/>
  <c r="Z61" i="363"/>
  <c r="AA61" i="363"/>
  <c r="AN83" i="363"/>
  <c r="AO83" i="363" s="1"/>
  <c r="AN80" i="363"/>
  <c r="AO80" i="363" s="1"/>
  <c r="AN88" i="363"/>
  <c r="AO88" i="363" s="1"/>
  <c r="AN86" i="363"/>
  <c r="AO86" i="363" s="1"/>
  <c r="AN85" i="363"/>
  <c r="AO85" i="363" s="1"/>
  <c r="AA71" i="363"/>
  <c r="Z71" i="363"/>
  <c r="AA67" i="363"/>
  <c r="Z67" i="363"/>
  <c r="Z53" i="363"/>
  <c r="AA53" i="363"/>
  <c r="AA54" i="363"/>
  <c r="Z54" i="363"/>
  <c r="AA70" i="363"/>
  <c r="Z70" i="363"/>
  <c r="Z64" i="363"/>
  <c r="AA64" i="363"/>
  <c r="AN77" i="363"/>
  <c r="AO77" i="363" s="1"/>
  <c r="Z65" i="363"/>
  <c r="AA65" i="363"/>
  <c r="AA86" i="363"/>
  <c r="Z86" i="363"/>
  <c r="AA83" i="363"/>
  <c r="Z83" i="363"/>
  <c r="Z81" i="363"/>
  <c r="AA81" i="363"/>
  <c r="Z88" i="363"/>
  <c r="AA88" i="363"/>
  <c r="AA55" i="362"/>
  <c r="Z55" i="362"/>
  <c r="AA53" i="362"/>
  <c r="Z53" i="362"/>
  <c r="AA67" i="362"/>
  <c r="Z67" i="362"/>
  <c r="AA83" i="362"/>
  <c r="Z83" i="362"/>
  <c r="AA68" i="362"/>
  <c r="Z68" i="362"/>
  <c r="Z65" i="362"/>
  <c r="AA65" i="362"/>
  <c r="AN88" i="362"/>
  <c r="AO88" i="362" s="1"/>
  <c r="AA70" i="362"/>
  <c r="Z70" i="362"/>
  <c r="AN83" i="362"/>
  <c r="AO83" i="362" s="1"/>
  <c r="Z77" i="362"/>
  <c r="AA77" i="362"/>
  <c r="Z85" i="362"/>
  <c r="AA85" i="362"/>
  <c r="AN81" i="362"/>
  <c r="AO81" i="362" s="1"/>
  <c r="AN86" i="362"/>
  <c r="AO86" i="362" s="1"/>
  <c r="AN77" i="362"/>
  <c r="AO77" i="362" s="1"/>
  <c r="AA59" i="362"/>
  <c r="Z59" i="362"/>
  <c r="Z72" i="362"/>
  <c r="AA72" i="362"/>
  <c r="AA60" i="362"/>
  <c r="Z60" i="362"/>
  <c r="AN80" i="362"/>
  <c r="AO80" i="362" s="1"/>
  <c r="AA75" i="362"/>
  <c r="Z75" i="362"/>
  <c r="AA62" i="362"/>
  <c r="Z62" i="362"/>
  <c r="AN84" i="362"/>
  <c r="AO84" i="362" s="1"/>
  <c r="AN87" i="362"/>
  <c r="AO87" i="362" s="1"/>
  <c r="Z81" i="362"/>
  <c r="AA81" i="362"/>
  <c r="AN85" i="362"/>
  <c r="AO85" i="362" s="1"/>
  <c r="AA74" i="362"/>
  <c r="Z74" i="362"/>
  <c r="Z57" i="362"/>
  <c r="AA57" i="362"/>
  <c r="AA71" i="362"/>
  <c r="Z71" i="362"/>
  <c r="AA56" i="362"/>
  <c r="Z56" i="362"/>
  <c r="AN79" i="362"/>
  <c r="AO79" i="362" s="1"/>
  <c r="Z69" i="362"/>
  <c r="AA69" i="362"/>
  <c r="AA58" i="362"/>
  <c r="Z58" i="362"/>
  <c r="AA82" i="362"/>
  <c r="Z82" i="362"/>
  <c r="AA86" i="362"/>
  <c r="Z86" i="362"/>
  <c r="AN78" i="362"/>
  <c r="AO78" i="362" s="1"/>
  <c r="AA84" i="362"/>
  <c r="Z84" i="362"/>
  <c r="Z78" i="362"/>
  <c r="AA78" i="362"/>
  <c r="AA54" i="362"/>
  <c r="Z54" i="362"/>
  <c r="AA63" i="362"/>
  <c r="Z63" i="362"/>
  <c r="Z76" i="362"/>
  <c r="AA76" i="362"/>
  <c r="AA64" i="362"/>
  <c r="Z64" i="362"/>
  <c r="Z61" i="362"/>
  <c r="AA61" i="362"/>
  <c r="AA79" i="362"/>
  <c r="Z79" i="362"/>
  <c r="AA66" i="362"/>
  <c r="Z66" i="362"/>
  <c r="AA87" i="362"/>
  <c r="Z87" i="362"/>
  <c r="Z73" i="362"/>
  <c r="AA73" i="362"/>
  <c r="AN82" i="362"/>
  <c r="AO82" i="362" s="1"/>
  <c r="Z80" i="362"/>
  <c r="AA80" i="362"/>
  <c r="AA88" i="362"/>
  <c r="Z88" i="362"/>
  <c r="AA53" i="360"/>
  <c r="Z53" i="360"/>
  <c r="AA62" i="360"/>
  <c r="Z62" i="360"/>
  <c r="Z70" i="360"/>
  <c r="AA70" i="360"/>
  <c r="Z71" i="360"/>
  <c r="AA71" i="360"/>
  <c r="AA63" i="360"/>
  <c r="Z63" i="360"/>
  <c r="AA54" i="360"/>
  <c r="Z54" i="360"/>
  <c r="Z69" i="360"/>
  <c r="AA69" i="360"/>
  <c r="AA87" i="360"/>
  <c r="Z87" i="360"/>
  <c r="Z78" i="360"/>
  <c r="AA78" i="360"/>
  <c r="AA86" i="360"/>
  <c r="Z86" i="360"/>
  <c r="AN82" i="360"/>
  <c r="AO82" i="360" s="1"/>
  <c r="AN81" i="360"/>
  <c r="AO81" i="360" s="1"/>
  <c r="Z56" i="360"/>
  <c r="AA56" i="360"/>
  <c r="Z64" i="360"/>
  <c r="AA64" i="360"/>
  <c r="Z73" i="360"/>
  <c r="AA73" i="360"/>
  <c r="AA77" i="360"/>
  <c r="Z77" i="360"/>
  <c r="AA67" i="360"/>
  <c r="Z67" i="360"/>
  <c r="Z57" i="360"/>
  <c r="AA57" i="360"/>
  <c r="AA79" i="360"/>
  <c r="Z79" i="360"/>
  <c r="AN77" i="360"/>
  <c r="AO77" i="360" s="1"/>
  <c r="AN79" i="360"/>
  <c r="AO79" i="360" s="1"/>
  <c r="AN87" i="360"/>
  <c r="AO87" i="360" s="1"/>
  <c r="Z85" i="360"/>
  <c r="AA85" i="360"/>
  <c r="AA84" i="360"/>
  <c r="Z84" i="360"/>
  <c r="Z58" i="360"/>
  <c r="AA58" i="360"/>
  <c r="AA66" i="360"/>
  <c r="Z66" i="360"/>
  <c r="AA74" i="360"/>
  <c r="Z74" i="360"/>
  <c r="AA55" i="360"/>
  <c r="Z55" i="360"/>
  <c r="Z75" i="360"/>
  <c r="AA75" i="360"/>
  <c r="Z61" i="360"/>
  <c r="AA61" i="360"/>
  <c r="AN80" i="360"/>
  <c r="AO80" i="360" s="1"/>
  <c r="Z72" i="360"/>
  <c r="AA72" i="360"/>
  <c r="AA82" i="360"/>
  <c r="Z82" i="360"/>
  <c r="AN78" i="360"/>
  <c r="AO78" i="360" s="1"/>
  <c r="AN86" i="360"/>
  <c r="AO86" i="360" s="1"/>
  <c r="AN85" i="360"/>
  <c r="AO85" i="360" s="1"/>
  <c r="AA80" i="360"/>
  <c r="Z80" i="360"/>
  <c r="Z60" i="360"/>
  <c r="AA60" i="360"/>
  <c r="Z68" i="360"/>
  <c r="AA68" i="360"/>
  <c r="AA83" i="360"/>
  <c r="Z83" i="360"/>
  <c r="AA59" i="360"/>
  <c r="Z59" i="360"/>
  <c r="AN88" i="360"/>
  <c r="AO88" i="360" s="1"/>
  <c r="Z65" i="360"/>
  <c r="AA65" i="360"/>
  <c r="AN84" i="360"/>
  <c r="AO84" i="360" s="1"/>
  <c r="Z76" i="360"/>
  <c r="AA76" i="360"/>
  <c r="AN83" i="360"/>
  <c r="AO83" i="360" s="1"/>
  <c r="AA81" i="360"/>
  <c r="Z81" i="360"/>
  <c r="AA88" i="360"/>
  <c r="Z88" i="360"/>
  <c r="Z66" i="359"/>
  <c r="AA66" i="359"/>
  <c r="AA56" i="359"/>
  <c r="Z56" i="359"/>
  <c r="AN77" i="359"/>
  <c r="AO77" i="359" s="1"/>
  <c r="Z54" i="359"/>
  <c r="AA54" i="359"/>
  <c r="AA69" i="359"/>
  <c r="Z69" i="359"/>
  <c r="AA63" i="359"/>
  <c r="Z63" i="359"/>
  <c r="AA87" i="359"/>
  <c r="Z87" i="359"/>
  <c r="AA79" i="359"/>
  <c r="Z79" i="359"/>
  <c r="AA78" i="359"/>
  <c r="Z78" i="359"/>
  <c r="AA86" i="359"/>
  <c r="Z86" i="359"/>
  <c r="AN82" i="359"/>
  <c r="AO82" i="359" s="1"/>
  <c r="AN81" i="359"/>
  <c r="AO81" i="359" s="1"/>
  <c r="Z85" i="359"/>
  <c r="AA85" i="359"/>
  <c r="AA74" i="359"/>
  <c r="Z74" i="359"/>
  <c r="AA68" i="359"/>
  <c r="Z68" i="359"/>
  <c r="Z62" i="359"/>
  <c r="AA62" i="359"/>
  <c r="AA61" i="359"/>
  <c r="Z61" i="359"/>
  <c r="AA55" i="359"/>
  <c r="Z55" i="359"/>
  <c r="AA80" i="359"/>
  <c r="Z80" i="359"/>
  <c r="Z75" i="359"/>
  <c r="AA75" i="359"/>
  <c r="AA72" i="359"/>
  <c r="Z72" i="359"/>
  <c r="AA82" i="359"/>
  <c r="Z82" i="359"/>
  <c r="AN78" i="359"/>
  <c r="AO78" i="359" s="1"/>
  <c r="AN86" i="359"/>
  <c r="AO86" i="359" s="1"/>
  <c r="AN85" i="359"/>
  <c r="AO85" i="359" s="1"/>
  <c r="Z70" i="359"/>
  <c r="AA70" i="359"/>
  <c r="AA60" i="359"/>
  <c r="Z60" i="359"/>
  <c r="AN88" i="359"/>
  <c r="AO88" i="359" s="1"/>
  <c r="AA57" i="359"/>
  <c r="Z57" i="359"/>
  <c r="Z71" i="359"/>
  <c r="AA71" i="359"/>
  <c r="Z67" i="359"/>
  <c r="AA67" i="359"/>
  <c r="Z73" i="359"/>
  <c r="AA73" i="359"/>
  <c r="AN80" i="359"/>
  <c r="AO80" i="359" s="1"/>
  <c r="AN79" i="359"/>
  <c r="AO79" i="359" s="1"/>
  <c r="AN87" i="359"/>
  <c r="AO87" i="359" s="1"/>
  <c r="AA84" i="359"/>
  <c r="Z84" i="359"/>
  <c r="Z58" i="359"/>
  <c r="AA58" i="359"/>
  <c r="AA83" i="359"/>
  <c r="Z83" i="359"/>
  <c r="Z53" i="359"/>
  <c r="AA53" i="359"/>
  <c r="AA64" i="359"/>
  <c r="Z64" i="359"/>
  <c r="AA65" i="359"/>
  <c r="Z65" i="359"/>
  <c r="AA59" i="359"/>
  <c r="Z59" i="359"/>
  <c r="AN84" i="359"/>
  <c r="AO84" i="359" s="1"/>
  <c r="Z77" i="359"/>
  <c r="AA77" i="359"/>
  <c r="AA76" i="359"/>
  <c r="Z76" i="359"/>
  <c r="AN83" i="359"/>
  <c r="AO83" i="359" s="1"/>
  <c r="Z81" i="359"/>
  <c r="AA81" i="359"/>
  <c r="AA88" i="359"/>
  <c r="Z88" i="359"/>
  <c r="Z53" i="356"/>
  <c r="AA53" i="356"/>
  <c r="Z69" i="356"/>
  <c r="AA69" i="356"/>
  <c r="Z67" i="356"/>
  <c r="AA67" i="356"/>
  <c r="AA70" i="356"/>
  <c r="Z70" i="356"/>
  <c r="AA60" i="356"/>
  <c r="Z60" i="356"/>
  <c r="AA79" i="356"/>
  <c r="Z79" i="356"/>
  <c r="AA87" i="356"/>
  <c r="Z87" i="356"/>
  <c r="AN79" i="356"/>
  <c r="AO79" i="356" s="1"/>
  <c r="AN87" i="356"/>
  <c r="AO87" i="356" s="1"/>
  <c r="AA84" i="356"/>
  <c r="Z84" i="356"/>
  <c r="AA62" i="356"/>
  <c r="Z62" i="356"/>
  <c r="AA65" i="356"/>
  <c r="Z65" i="356"/>
  <c r="Z63" i="356"/>
  <c r="AA63" i="356"/>
  <c r="AA66" i="356"/>
  <c r="Z66" i="356"/>
  <c r="AA56" i="356"/>
  <c r="Z56" i="356"/>
  <c r="AA75" i="356"/>
  <c r="Z75" i="356"/>
  <c r="AN84" i="356"/>
  <c r="AO84" i="356" s="1"/>
  <c r="AA78" i="356"/>
  <c r="Z78" i="356"/>
  <c r="AA86" i="356"/>
  <c r="Z86" i="356"/>
  <c r="Z81" i="356"/>
  <c r="AA81" i="356"/>
  <c r="AN81" i="356"/>
  <c r="AO81" i="356" s="1"/>
  <c r="AA74" i="356"/>
  <c r="Z74" i="356"/>
  <c r="AA57" i="356"/>
  <c r="Z57" i="356"/>
  <c r="Z55" i="356"/>
  <c r="AA55" i="356"/>
  <c r="Z71" i="356"/>
  <c r="AA71" i="356"/>
  <c r="AA72" i="356"/>
  <c r="Z72" i="356"/>
  <c r="AA64" i="356"/>
  <c r="Z64" i="356"/>
  <c r="AN80" i="356"/>
  <c r="AO80" i="356" s="1"/>
  <c r="AN88" i="356"/>
  <c r="AO88" i="356" s="1"/>
  <c r="AA82" i="356"/>
  <c r="Z82" i="356"/>
  <c r="Z77" i="356"/>
  <c r="AA77" i="356"/>
  <c r="Z85" i="356"/>
  <c r="AA85" i="356"/>
  <c r="AN77" i="356"/>
  <c r="AO77" i="356" s="1"/>
  <c r="AN85" i="356"/>
  <c r="AO85" i="356" s="1"/>
  <c r="AN82" i="356"/>
  <c r="AO82" i="356" s="1"/>
  <c r="AA58" i="356"/>
  <c r="Z58" i="356"/>
  <c r="AA61" i="356"/>
  <c r="Z61" i="356"/>
  <c r="Z59" i="356"/>
  <c r="AA59" i="356"/>
  <c r="AA54" i="356"/>
  <c r="Z54" i="356"/>
  <c r="Z73" i="356"/>
  <c r="AA73" i="356"/>
  <c r="AA68" i="356"/>
  <c r="Z68" i="356"/>
  <c r="AA83" i="356"/>
  <c r="Z83" i="356"/>
  <c r="AA76" i="356"/>
  <c r="Z76" i="356"/>
  <c r="AN83" i="356"/>
  <c r="AO83" i="356" s="1"/>
  <c r="AN78" i="356"/>
  <c r="AO78" i="356" s="1"/>
  <c r="AN86" i="356"/>
  <c r="AO86" i="356" s="1"/>
  <c r="AA80" i="356"/>
  <c r="Z80" i="356"/>
  <c r="AA88" i="356"/>
  <c r="Z88" i="356"/>
  <c r="AA67" i="355"/>
  <c r="Z67" i="355"/>
  <c r="AA63" i="355"/>
  <c r="Z63" i="355"/>
  <c r="AA55" i="355"/>
  <c r="Z55" i="355"/>
  <c r="Z58" i="355"/>
  <c r="AA58" i="355"/>
  <c r="AA77" i="355"/>
  <c r="Z77" i="355"/>
  <c r="Z68" i="355"/>
  <c r="AA68" i="355"/>
  <c r="Z78" i="355"/>
  <c r="AA78" i="355"/>
  <c r="Z69" i="355"/>
  <c r="AA69" i="355"/>
  <c r="AA75" i="355"/>
  <c r="Z75" i="355"/>
  <c r="AN84" i="355"/>
  <c r="AO84" i="355" s="1"/>
  <c r="AN82" i="355"/>
  <c r="AO82" i="355" s="1"/>
  <c r="AN81" i="355"/>
  <c r="AO81" i="355" s="1"/>
  <c r="AA73" i="355"/>
  <c r="Z73" i="355"/>
  <c r="AA71" i="355"/>
  <c r="Z71" i="355"/>
  <c r="AA59" i="355"/>
  <c r="Z59" i="355"/>
  <c r="AA62" i="355"/>
  <c r="Z62" i="355"/>
  <c r="AN78" i="355"/>
  <c r="AO78" i="355" s="1"/>
  <c r="Z72" i="355"/>
  <c r="AA72" i="355"/>
  <c r="Z57" i="355"/>
  <c r="AA57" i="355"/>
  <c r="Z74" i="355"/>
  <c r="AA74" i="355"/>
  <c r="Z79" i="355"/>
  <c r="AA79" i="355"/>
  <c r="AA87" i="355"/>
  <c r="Z87" i="355"/>
  <c r="Z85" i="355"/>
  <c r="AA85" i="355"/>
  <c r="Z84" i="355"/>
  <c r="AA84" i="355"/>
  <c r="AN79" i="355"/>
  <c r="AO79" i="355" s="1"/>
  <c r="AA82" i="355"/>
  <c r="Z82" i="355"/>
  <c r="Z80" i="355"/>
  <c r="AA80" i="355"/>
  <c r="AA66" i="355"/>
  <c r="Z66" i="355"/>
  <c r="Z60" i="355"/>
  <c r="AA60" i="355"/>
  <c r="Z76" i="355"/>
  <c r="AA76" i="355"/>
  <c r="Z61" i="355"/>
  <c r="AA61" i="355"/>
  <c r="AN83" i="355"/>
  <c r="AO83" i="355" s="1"/>
  <c r="AN80" i="355"/>
  <c r="AO80" i="355" s="1"/>
  <c r="AN88" i="355"/>
  <c r="AO88" i="355" s="1"/>
  <c r="AN86" i="355"/>
  <c r="AO86" i="355" s="1"/>
  <c r="AN85" i="355"/>
  <c r="AO85" i="355" s="1"/>
  <c r="AA56" i="355"/>
  <c r="Z56" i="355"/>
  <c r="AN87" i="355"/>
  <c r="AO87" i="355" s="1"/>
  <c r="Z53" i="355"/>
  <c r="AA53" i="355"/>
  <c r="AA54" i="355"/>
  <c r="Z54" i="355"/>
  <c r="AA70" i="355"/>
  <c r="Z70" i="355"/>
  <c r="Z64" i="355"/>
  <c r="AA64" i="355"/>
  <c r="AN77" i="355"/>
  <c r="AO77" i="355" s="1"/>
  <c r="Z65" i="355"/>
  <c r="AA65" i="355"/>
  <c r="AA86" i="355"/>
  <c r="Z86" i="355"/>
  <c r="AA83" i="355"/>
  <c r="Z83" i="355"/>
  <c r="Z81" i="355"/>
  <c r="AA81" i="355"/>
  <c r="Z88" i="355"/>
  <c r="AA88" i="355"/>
  <c r="AA55" i="354"/>
  <c r="Z55" i="354"/>
  <c r="Z56" i="354"/>
  <c r="AA56" i="354"/>
  <c r="AA77" i="354"/>
  <c r="Z77" i="354"/>
  <c r="Z57" i="354"/>
  <c r="AA57" i="354"/>
  <c r="Z74" i="354"/>
  <c r="AA74" i="354"/>
  <c r="AA73" i="354"/>
  <c r="Z73" i="354"/>
  <c r="Z64" i="354"/>
  <c r="AA64" i="354"/>
  <c r="AN77" i="354"/>
  <c r="AO77" i="354" s="1"/>
  <c r="AA75" i="354"/>
  <c r="Z75" i="354"/>
  <c r="AN84" i="354"/>
  <c r="AO84" i="354" s="1"/>
  <c r="AN82" i="354"/>
  <c r="AO82" i="354" s="1"/>
  <c r="AN81" i="354"/>
  <c r="AO81" i="354" s="1"/>
  <c r="Z59" i="354"/>
  <c r="AA59" i="354"/>
  <c r="AA62" i="354"/>
  <c r="Z62" i="354"/>
  <c r="AA82" i="354"/>
  <c r="Z82" i="354"/>
  <c r="AA61" i="354"/>
  <c r="Z61" i="354"/>
  <c r="Z63" i="354"/>
  <c r="AA63" i="354"/>
  <c r="AN79" i="354"/>
  <c r="AO79" i="354" s="1"/>
  <c r="Z68" i="354"/>
  <c r="AA68" i="354"/>
  <c r="Z78" i="354"/>
  <c r="AA78" i="354"/>
  <c r="AA79" i="354"/>
  <c r="Z79" i="354"/>
  <c r="AA87" i="354"/>
  <c r="Z87" i="354"/>
  <c r="Z85" i="354"/>
  <c r="AA85" i="354"/>
  <c r="Z84" i="354"/>
  <c r="AA84" i="354"/>
  <c r="AN87" i="354"/>
  <c r="AO87" i="354" s="1"/>
  <c r="AA66" i="354"/>
  <c r="Z66" i="354"/>
  <c r="AN78" i="354"/>
  <c r="AO78" i="354" s="1"/>
  <c r="AA65" i="354"/>
  <c r="Z65" i="354"/>
  <c r="Z67" i="354"/>
  <c r="AA67" i="354"/>
  <c r="Z80" i="354"/>
  <c r="AA80" i="354"/>
  <c r="Z72" i="354"/>
  <c r="AA72" i="354"/>
  <c r="AN83" i="354"/>
  <c r="AO83" i="354" s="1"/>
  <c r="AN80" i="354"/>
  <c r="AO80" i="354" s="1"/>
  <c r="AN88" i="354"/>
  <c r="AO88" i="354" s="1"/>
  <c r="AN86" i="354"/>
  <c r="AO86" i="354" s="1"/>
  <c r="AN85" i="354"/>
  <c r="AO85" i="354" s="1"/>
  <c r="AA58" i="354"/>
  <c r="Z58" i="354"/>
  <c r="Z54" i="354"/>
  <c r="AA54" i="354"/>
  <c r="AA70" i="354"/>
  <c r="Z70" i="354"/>
  <c r="Z53" i="354"/>
  <c r="AA53" i="354"/>
  <c r="AA69" i="354"/>
  <c r="Z69" i="354"/>
  <c r="Z71" i="354"/>
  <c r="AA71" i="354"/>
  <c r="Z60" i="354"/>
  <c r="AA60" i="354"/>
  <c r="Z76" i="354"/>
  <c r="AA76" i="354"/>
  <c r="AA86" i="354"/>
  <c r="Z86" i="354"/>
  <c r="AA83" i="354"/>
  <c r="Z83" i="354"/>
  <c r="Z81" i="354"/>
  <c r="AA81" i="354"/>
  <c r="Z88" i="354"/>
  <c r="AA88" i="354"/>
  <c r="Z53" i="353"/>
  <c r="AA53" i="353"/>
  <c r="AN79" i="353"/>
  <c r="AO79" i="353" s="1"/>
  <c r="AA63" i="353"/>
  <c r="Z63" i="353"/>
  <c r="Z54" i="353"/>
  <c r="AA54" i="353"/>
  <c r="AA70" i="353"/>
  <c r="Z70" i="353"/>
  <c r="Z64" i="353"/>
  <c r="AA64" i="353"/>
  <c r="AN77" i="353"/>
  <c r="AO77" i="353" s="1"/>
  <c r="Z69" i="353"/>
  <c r="AA69" i="353"/>
  <c r="AA75" i="353"/>
  <c r="Z75" i="353"/>
  <c r="AN84" i="353"/>
  <c r="AO84" i="353" s="1"/>
  <c r="AN82" i="353"/>
  <c r="AO82" i="353" s="1"/>
  <c r="AN81" i="353"/>
  <c r="AO81" i="353" s="1"/>
  <c r="AA55" i="353"/>
  <c r="Z55" i="353"/>
  <c r="AA82" i="353"/>
  <c r="Z82" i="353"/>
  <c r="AA67" i="353"/>
  <c r="Z67" i="353"/>
  <c r="AA58" i="353"/>
  <c r="Z58" i="353"/>
  <c r="AA77" i="353"/>
  <c r="Z77" i="353"/>
  <c r="Z68" i="353"/>
  <c r="AA68" i="353"/>
  <c r="Z78" i="353"/>
  <c r="AA78" i="353"/>
  <c r="Z74" i="353"/>
  <c r="AA74" i="353"/>
  <c r="Z79" i="353"/>
  <c r="AA79" i="353"/>
  <c r="AA87" i="353"/>
  <c r="Z87" i="353"/>
  <c r="Z85" i="353"/>
  <c r="AA85" i="353"/>
  <c r="Z84" i="353"/>
  <c r="AA84" i="353"/>
  <c r="AN87" i="353"/>
  <c r="AO87" i="353" s="1"/>
  <c r="Z57" i="353"/>
  <c r="AA57" i="353"/>
  <c r="AA71" i="353"/>
  <c r="Z71" i="353"/>
  <c r="AA62" i="353"/>
  <c r="Z62" i="353"/>
  <c r="AN78" i="353"/>
  <c r="AO78" i="353" s="1"/>
  <c r="Z72" i="353"/>
  <c r="AA72" i="353"/>
  <c r="Z61" i="353"/>
  <c r="AA61" i="353"/>
  <c r="AN83" i="353"/>
  <c r="AO83" i="353" s="1"/>
  <c r="AN80" i="353"/>
  <c r="AO80" i="353" s="1"/>
  <c r="AN88" i="353"/>
  <c r="AO88" i="353" s="1"/>
  <c r="AN86" i="353"/>
  <c r="AO86" i="353" s="1"/>
  <c r="AN85" i="353"/>
  <c r="AO85" i="353" s="1"/>
  <c r="Z80" i="353"/>
  <c r="AA80" i="353"/>
  <c r="AA56" i="353"/>
  <c r="Z56" i="353"/>
  <c r="AA59" i="353"/>
  <c r="Z59" i="353"/>
  <c r="AA73" i="353"/>
  <c r="Z73" i="353"/>
  <c r="AA66" i="353"/>
  <c r="Z66" i="353"/>
  <c r="Z60" i="353"/>
  <c r="AA60" i="353"/>
  <c r="Z76" i="353"/>
  <c r="AA76" i="353"/>
  <c r="Z65" i="353"/>
  <c r="AA65" i="353"/>
  <c r="AA86" i="353"/>
  <c r="Z86" i="353"/>
  <c r="AA83" i="353"/>
  <c r="Z83" i="353"/>
  <c r="AA81" i="353"/>
  <c r="Z81" i="353"/>
  <c r="Z88" i="353"/>
  <c r="AA88" i="353"/>
  <c r="AA57" i="351"/>
  <c r="Z57" i="351"/>
  <c r="AA76" i="351"/>
  <c r="Z76" i="351"/>
  <c r="AA68" i="351"/>
  <c r="Z68" i="351"/>
  <c r="Z54" i="351"/>
  <c r="AA54" i="351"/>
  <c r="Z70" i="351"/>
  <c r="AA70" i="351"/>
  <c r="Z63" i="351"/>
  <c r="AA63" i="351"/>
  <c r="AN83" i="351"/>
  <c r="AO83" i="351" s="1"/>
  <c r="AN80" i="351"/>
  <c r="AO80" i="351" s="1"/>
  <c r="AN88" i="351"/>
  <c r="AO88" i="351" s="1"/>
  <c r="Z81" i="351"/>
  <c r="AA81" i="351"/>
  <c r="AN81" i="351"/>
  <c r="AO81" i="351" s="1"/>
  <c r="AA72" i="351"/>
  <c r="Z72" i="351"/>
  <c r="Z74" i="351"/>
  <c r="AA74" i="351"/>
  <c r="AA65" i="351"/>
  <c r="Z65" i="351"/>
  <c r="AA60" i="351"/>
  <c r="Z60" i="351"/>
  <c r="AA82" i="351"/>
  <c r="Z82" i="351"/>
  <c r="Z62" i="351"/>
  <c r="AA62" i="351"/>
  <c r="Z55" i="351"/>
  <c r="AA55" i="351"/>
  <c r="Z71" i="351"/>
  <c r="AA71" i="351"/>
  <c r="AA75" i="351"/>
  <c r="Z75" i="351"/>
  <c r="AN84" i="351"/>
  <c r="AO84" i="351" s="1"/>
  <c r="Z77" i="351"/>
  <c r="AA77" i="351"/>
  <c r="Z85" i="351"/>
  <c r="AA85" i="351"/>
  <c r="AN77" i="351"/>
  <c r="AO77" i="351" s="1"/>
  <c r="AN85" i="351"/>
  <c r="AO85" i="351" s="1"/>
  <c r="AA61" i="351"/>
  <c r="Z61" i="351"/>
  <c r="AA56" i="351"/>
  <c r="Z56" i="351"/>
  <c r="Z58" i="351"/>
  <c r="AA58" i="351"/>
  <c r="AN79" i="351"/>
  <c r="AO79" i="351" s="1"/>
  <c r="Z67" i="351"/>
  <c r="AA67" i="351"/>
  <c r="AA86" i="351"/>
  <c r="Z86" i="351"/>
  <c r="AA83" i="351"/>
  <c r="Z83" i="351"/>
  <c r="Z73" i="351"/>
  <c r="AA73" i="351"/>
  <c r="AN82" i="351"/>
  <c r="AO82" i="351" s="1"/>
  <c r="Z84" i="351"/>
  <c r="AA84" i="351"/>
  <c r="AA53" i="351"/>
  <c r="Z53" i="351"/>
  <c r="AA69" i="351"/>
  <c r="Z69" i="351"/>
  <c r="AA64" i="351"/>
  <c r="Z64" i="351"/>
  <c r="AN87" i="351"/>
  <c r="AO87" i="351" s="1"/>
  <c r="Z66" i="351"/>
  <c r="AA66" i="351"/>
  <c r="Z59" i="351"/>
  <c r="AA59" i="351"/>
  <c r="AA78" i="351"/>
  <c r="Z78" i="351"/>
  <c r="AA79" i="351"/>
  <c r="Z79" i="351"/>
  <c r="AA87" i="351"/>
  <c r="Z87" i="351"/>
  <c r="AN78" i="351"/>
  <c r="AO78" i="351" s="1"/>
  <c r="AN86" i="351"/>
  <c r="AO86" i="351" s="1"/>
  <c r="Z80" i="351"/>
  <c r="AA80" i="351"/>
  <c r="Z88" i="351"/>
  <c r="AA88" i="351"/>
  <c r="AA57" i="350"/>
  <c r="Z57" i="350"/>
  <c r="AA56" i="350"/>
  <c r="Z56" i="350"/>
  <c r="AA72" i="350"/>
  <c r="Z72" i="350"/>
  <c r="Z58" i="350"/>
  <c r="AA58" i="350"/>
  <c r="AA76" i="350"/>
  <c r="Z76" i="350"/>
  <c r="Z63" i="350"/>
  <c r="AA63" i="350"/>
  <c r="AN83" i="350"/>
  <c r="AO83" i="350" s="1"/>
  <c r="AN80" i="350"/>
  <c r="AO80" i="350" s="1"/>
  <c r="AN88" i="350"/>
  <c r="AO88" i="350" s="1"/>
  <c r="Z81" i="350"/>
  <c r="AA81" i="350"/>
  <c r="AN81" i="350"/>
  <c r="AO81" i="350" s="1"/>
  <c r="AA61" i="350"/>
  <c r="Z61" i="350"/>
  <c r="AA60" i="350"/>
  <c r="Z60" i="350"/>
  <c r="AN79" i="350"/>
  <c r="AO79" i="350" s="1"/>
  <c r="Z62" i="350"/>
  <c r="AA62" i="350"/>
  <c r="AA82" i="350"/>
  <c r="Z82" i="350"/>
  <c r="Z67" i="350"/>
  <c r="AA67" i="350"/>
  <c r="AA86" i="350"/>
  <c r="Z86" i="350"/>
  <c r="AA83" i="350"/>
  <c r="Z83" i="350"/>
  <c r="Z73" i="350"/>
  <c r="AA73" i="350"/>
  <c r="AN82" i="350"/>
  <c r="AO82" i="350" s="1"/>
  <c r="Z74" i="350"/>
  <c r="AA74" i="350"/>
  <c r="Z84" i="350"/>
  <c r="AA84" i="350"/>
  <c r="AA65" i="350"/>
  <c r="Z65" i="350"/>
  <c r="AA64" i="350"/>
  <c r="Z64" i="350"/>
  <c r="AN87" i="350"/>
  <c r="AO87" i="350" s="1"/>
  <c r="Z66" i="350"/>
  <c r="AA66" i="350"/>
  <c r="Z55" i="350"/>
  <c r="AA55" i="350"/>
  <c r="Z71" i="350"/>
  <c r="AA71" i="350"/>
  <c r="AA75" i="350"/>
  <c r="Z75" i="350"/>
  <c r="AN84" i="350"/>
  <c r="AO84" i="350" s="1"/>
  <c r="Z77" i="350"/>
  <c r="AA77" i="350"/>
  <c r="Z85" i="350"/>
  <c r="AA85" i="350"/>
  <c r="AN77" i="350"/>
  <c r="AO77" i="350" s="1"/>
  <c r="AN85" i="350"/>
  <c r="AO85" i="350" s="1"/>
  <c r="AA53" i="350"/>
  <c r="Z53" i="350"/>
  <c r="AA69" i="350"/>
  <c r="Z69" i="350"/>
  <c r="AA68" i="350"/>
  <c r="Z68" i="350"/>
  <c r="Z54" i="350"/>
  <c r="AA54" i="350"/>
  <c r="Z70" i="350"/>
  <c r="AA70" i="350"/>
  <c r="Z59" i="350"/>
  <c r="AA59" i="350"/>
  <c r="AA78" i="350"/>
  <c r="Z78" i="350"/>
  <c r="AA79" i="350"/>
  <c r="Z79" i="350"/>
  <c r="AA87" i="350"/>
  <c r="Z87" i="350"/>
  <c r="AN78" i="350"/>
  <c r="AO78" i="350" s="1"/>
  <c r="AN86" i="350"/>
  <c r="AO86" i="350" s="1"/>
  <c r="Z80" i="350"/>
  <c r="AA80" i="350"/>
  <c r="Z88" i="350"/>
  <c r="AA88" i="350"/>
  <c r="AA57" i="349"/>
  <c r="Z57" i="349"/>
  <c r="AA56" i="349"/>
  <c r="Z56" i="349"/>
  <c r="AN78" i="349"/>
  <c r="AO78" i="349" s="1"/>
  <c r="AA66" i="349"/>
  <c r="Z66" i="349"/>
  <c r="Z71" i="349"/>
  <c r="AA71" i="349"/>
  <c r="AA80" i="349"/>
  <c r="Z80" i="349"/>
  <c r="Z63" i="349"/>
  <c r="AA63" i="349"/>
  <c r="AA64" i="349"/>
  <c r="Z64" i="349"/>
  <c r="AA72" i="349"/>
  <c r="Z72" i="349"/>
  <c r="AA82" i="349"/>
  <c r="Z82" i="349"/>
  <c r="AA81" i="349"/>
  <c r="Z81" i="349"/>
  <c r="AA61" i="349"/>
  <c r="Z61" i="349"/>
  <c r="AA79" i="349"/>
  <c r="Z79" i="349"/>
  <c r="AA54" i="349"/>
  <c r="Z54" i="349"/>
  <c r="AA70" i="349"/>
  <c r="Z70" i="349"/>
  <c r="AA73" i="349"/>
  <c r="Z73" i="349"/>
  <c r="AA83" i="349"/>
  <c r="Z83" i="349"/>
  <c r="Z67" i="349"/>
  <c r="AA67" i="349"/>
  <c r="AA68" i="349"/>
  <c r="Z68" i="349"/>
  <c r="AA76" i="349"/>
  <c r="Z76" i="349"/>
  <c r="AN83" i="349"/>
  <c r="AO83" i="349" s="1"/>
  <c r="AN82" i="349"/>
  <c r="AO82" i="349" s="1"/>
  <c r="AA84" i="349"/>
  <c r="Z84" i="349"/>
  <c r="AA65" i="349"/>
  <c r="Z65" i="349"/>
  <c r="AN84" i="349"/>
  <c r="AO84" i="349" s="1"/>
  <c r="AA58" i="349"/>
  <c r="Z58" i="349"/>
  <c r="AN80" i="349"/>
  <c r="AO80" i="349" s="1"/>
  <c r="Z75" i="349"/>
  <c r="AA75" i="349"/>
  <c r="AN88" i="349"/>
  <c r="AO88" i="349" s="1"/>
  <c r="AA87" i="349"/>
  <c r="Z87" i="349"/>
  <c r="AA74" i="349"/>
  <c r="Z74" i="349"/>
  <c r="Z78" i="349"/>
  <c r="AA78" i="349"/>
  <c r="AA86" i="349"/>
  <c r="Z86" i="349"/>
  <c r="Z85" i="349"/>
  <c r="AA85" i="349"/>
  <c r="AN85" i="349"/>
  <c r="AO85" i="349" s="1"/>
  <c r="AA55" i="349"/>
  <c r="Z55" i="349"/>
  <c r="AA69" i="349"/>
  <c r="Z69" i="349"/>
  <c r="Z53" i="349"/>
  <c r="AA53" i="349"/>
  <c r="AA62" i="349"/>
  <c r="Z62" i="349"/>
  <c r="AN81" i="349"/>
  <c r="AO81" i="349" s="1"/>
  <c r="AA77" i="349"/>
  <c r="Z77" i="349"/>
  <c r="Z59" i="349"/>
  <c r="AA59" i="349"/>
  <c r="AA60" i="349"/>
  <c r="Z60" i="349"/>
  <c r="AN77" i="349"/>
  <c r="AO77" i="349" s="1"/>
  <c r="AN79" i="349"/>
  <c r="AO79" i="349" s="1"/>
  <c r="AN87" i="349"/>
  <c r="AO87" i="349" s="1"/>
  <c r="AN86" i="349"/>
  <c r="AO86" i="349" s="1"/>
  <c r="AA88" i="349"/>
  <c r="Z88" i="349"/>
  <c r="Z73" i="348"/>
  <c r="AA73" i="348"/>
  <c r="AA63" i="348"/>
  <c r="Z63" i="348"/>
  <c r="AN77" i="348"/>
  <c r="AO77" i="348" s="1"/>
  <c r="AA83" i="348"/>
  <c r="Z83" i="348"/>
  <c r="Z56" i="348"/>
  <c r="AA56" i="348"/>
  <c r="Z69" i="348"/>
  <c r="AA69" i="348"/>
  <c r="AA68" i="348"/>
  <c r="Z68" i="348"/>
  <c r="AN79" i="348"/>
  <c r="AO79" i="348" s="1"/>
  <c r="AA53" i="348"/>
  <c r="Z53" i="348"/>
  <c r="Z84" i="348"/>
  <c r="AA84" i="348"/>
  <c r="Z70" i="348"/>
  <c r="AA70" i="348"/>
  <c r="Z77" i="348"/>
  <c r="AA77" i="348"/>
  <c r="AA85" i="348"/>
  <c r="Z85" i="348"/>
  <c r="AA59" i="348"/>
  <c r="Z59" i="348"/>
  <c r="Z65" i="348"/>
  <c r="AA65" i="348"/>
  <c r="AA71" i="348"/>
  <c r="Z71" i="348"/>
  <c r="Z66" i="348"/>
  <c r="AA66" i="348"/>
  <c r="AA67" i="348"/>
  <c r="Z67" i="348"/>
  <c r="AA87" i="348"/>
  <c r="Z87" i="348"/>
  <c r="AN83" i="348"/>
  <c r="AO83" i="348" s="1"/>
  <c r="Z58" i="348"/>
  <c r="AA58" i="348"/>
  <c r="AA80" i="348"/>
  <c r="Z80" i="348"/>
  <c r="AA72" i="348"/>
  <c r="Z72" i="348"/>
  <c r="AN84" i="348"/>
  <c r="AO84" i="348" s="1"/>
  <c r="AA57" i="348"/>
  <c r="Z57" i="348"/>
  <c r="Z86" i="348"/>
  <c r="AA86" i="348"/>
  <c r="AN81" i="348"/>
  <c r="AO81" i="348" s="1"/>
  <c r="AN78" i="348"/>
  <c r="AO78" i="348" s="1"/>
  <c r="AN86" i="348"/>
  <c r="AO86" i="348" s="1"/>
  <c r="Z76" i="348"/>
  <c r="AA76" i="348"/>
  <c r="Z54" i="348"/>
  <c r="AA54" i="348"/>
  <c r="AA64" i="348"/>
  <c r="Z64" i="348"/>
  <c r="Z78" i="348"/>
  <c r="AA78" i="348"/>
  <c r="AN88" i="348"/>
  <c r="AO88" i="348" s="1"/>
  <c r="AA79" i="348"/>
  <c r="Z79" i="348"/>
  <c r="AN82" i="348"/>
  <c r="AO82" i="348" s="1"/>
  <c r="AA55" i="348"/>
  <c r="Z55" i="348"/>
  <c r="AA75" i="348"/>
  <c r="Z75" i="348"/>
  <c r="AA62" i="348"/>
  <c r="Z62" i="348"/>
  <c r="AN85" i="348"/>
  <c r="AO85" i="348" s="1"/>
  <c r="Z60" i="348"/>
  <c r="AA60" i="348"/>
  <c r="AN80" i="348"/>
  <c r="AO80" i="348" s="1"/>
  <c r="Z74" i="348"/>
  <c r="AA74" i="348"/>
  <c r="Z88" i="348"/>
  <c r="AA88" i="348"/>
  <c r="AA61" i="348"/>
  <c r="Z61" i="348"/>
  <c r="AN87" i="348"/>
  <c r="AO87" i="348" s="1"/>
  <c r="Z82" i="348"/>
  <c r="AA82" i="348"/>
  <c r="AA81" i="348"/>
  <c r="Z81" i="348"/>
  <c r="U11" i="253"/>
  <c r="H11" i="253"/>
  <c r="G11" i="253"/>
  <c r="J11" i="253"/>
  <c r="P11" i="253"/>
  <c r="M11" i="253"/>
  <c r="T11" i="253"/>
  <c r="S11" i="253"/>
  <c r="V11" i="253"/>
  <c r="Q11" i="253"/>
  <c r="O11" i="253"/>
  <c r="L11" i="253"/>
  <c r="K11" i="253"/>
  <c r="N11" i="253"/>
  <c r="I11" i="253"/>
  <c r="R11" i="253"/>
  <c r="V12" i="221"/>
  <c r="O12" i="221"/>
  <c r="M12" i="221"/>
  <c r="L12" i="221"/>
  <c r="U12" i="221"/>
  <c r="R12" i="221"/>
  <c r="G12" i="221"/>
  <c r="I12" i="221"/>
  <c r="H12" i="221"/>
  <c r="N12" i="221"/>
  <c r="S12" i="221"/>
  <c r="J12" i="221"/>
  <c r="Q12" i="221"/>
  <c r="P12" i="221"/>
  <c r="K12" i="221"/>
  <c r="T12" i="221"/>
  <c r="S13" i="346"/>
  <c r="O13" i="346"/>
  <c r="K13" i="346"/>
  <c r="G13" i="346"/>
  <c r="V13" i="346"/>
  <c r="R13" i="346"/>
  <c r="N13" i="346"/>
  <c r="J13" i="346"/>
  <c r="U13" i="346"/>
  <c r="Q13" i="346"/>
  <c r="M13" i="346"/>
  <c r="I13" i="346"/>
  <c r="T13" i="346"/>
  <c r="P13" i="346"/>
  <c r="L13" i="346"/>
  <c r="H13" i="346"/>
  <c r="T18" i="252"/>
  <c r="N18" i="252"/>
  <c r="O18" i="252"/>
  <c r="P18" i="252"/>
  <c r="R18" i="252"/>
  <c r="Q18" i="252"/>
  <c r="G18" i="252"/>
  <c r="H18" i="252"/>
  <c r="J18" i="252"/>
  <c r="I18" i="252"/>
  <c r="S18" i="252"/>
  <c r="V18" i="252"/>
  <c r="U18" i="252"/>
  <c r="K18" i="252"/>
  <c r="L18" i="252"/>
  <c r="M18" i="252"/>
  <c r="P16" i="252"/>
  <c r="O16" i="252"/>
  <c r="R16" i="252"/>
  <c r="T16" i="252"/>
  <c r="U16" i="252"/>
  <c r="K16" i="252"/>
  <c r="G16" i="252"/>
  <c r="J16" i="252"/>
  <c r="L16" i="252"/>
  <c r="I16" i="252"/>
  <c r="S16" i="252"/>
  <c r="V16" i="252"/>
  <c r="Q16" i="252"/>
  <c r="H16" i="252"/>
  <c r="N16" i="252"/>
  <c r="M16" i="252"/>
  <c r="S11" i="346"/>
  <c r="O11" i="346"/>
  <c r="K11" i="346"/>
  <c r="G11" i="346"/>
  <c r="V11" i="346"/>
  <c r="R11" i="346"/>
  <c r="N11" i="346"/>
  <c r="J11" i="346"/>
  <c r="U11" i="346"/>
  <c r="Q11" i="346"/>
  <c r="M11" i="346"/>
  <c r="I11" i="346"/>
  <c r="P11" i="346"/>
  <c r="L11" i="346"/>
  <c r="H11" i="346"/>
  <c r="T11" i="346"/>
  <c r="U17" i="252"/>
  <c r="J17" i="252"/>
  <c r="S17" i="252"/>
  <c r="L17" i="252"/>
  <c r="N17" i="252"/>
  <c r="M17" i="252"/>
  <c r="G17" i="252"/>
  <c r="Q17" i="252"/>
  <c r="O17" i="252"/>
  <c r="T17" i="252"/>
  <c r="V17" i="252"/>
  <c r="K17" i="252"/>
  <c r="H17" i="252"/>
  <c r="I17" i="252"/>
  <c r="P17" i="252"/>
  <c r="R17" i="252"/>
  <c r="U19" i="346"/>
  <c r="Q19" i="346"/>
  <c r="M19" i="346"/>
  <c r="I19" i="346"/>
  <c r="T19" i="346"/>
  <c r="P19" i="346"/>
  <c r="L19" i="346"/>
  <c r="H19" i="346"/>
  <c r="S19" i="346"/>
  <c r="O19" i="346"/>
  <c r="K19" i="346"/>
  <c r="G19" i="346"/>
  <c r="V19" i="346"/>
  <c r="R19" i="346"/>
  <c r="N19" i="346"/>
  <c r="J19" i="346"/>
  <c r="U10" i="346"/>
  <c r="Q10" i="346"/>
  <c r="M10" i="346"/>
  <c r="I10" i="346"/>
  <c r="T10" i="346"/>
  <c r="P10" i="346"/>
  <c r="L10" i="346"/>
  <c r="H10" i="346"/>
  <c r="S10" i="346"/>
  <c r="O10" i="346"/>
  <c r="K10" i="346"/>
  <c r="G10" i="346"/>
  <c r="R10" i="346"/>
  <c r="N10" i="346"/>
  <c r="J10" i="346"/>
  <c r="V10" i="346"/>
  <c r="S18" i="346"/>
  <c r="O18" i="346"/>
  <c r="K18" i="346"/>
  <c r="G18" i="346"/>
  <c r="V18" i="346"/>
  <c r="R18" i="346"/>
  <c r="N18" i="346"/>
  <c r="J18" i="346"/>
  <c r="U18" i="346"/>
  <c r="Q18" i="346"/>
  <c r="M18" i="346"/>
  <c r="I18" i="346"/>
  <c r="T18" i="346"/>
  <c r="P18" i="346"/>
  <c r="L18" i="346"/>
  <c r="H18" i="346"/>
  <c r="U12" i="346"/>
  <c r="Q12" i="346"/>
  <c r="M12" i="346"/>
  <c r="I12" i="346"/>
  <c r="T12" i="346"/>
  <c r="P12" i="346"/>
  <c r="L12" i="346"/>
  <c r="H12" i="346"/>
  <c r="S12" i="346"/>
  <c r="O12" i="346"/>
  <c r="K12" i="346"/>
  <c r="G12" i="346"/>
  <c r="N12" i="346"/>
  <c r="J12" i="346"/>
  <c r="V12" i="346"/>
  <c r="R12" i="346"/>
  <c r="H12" i="203"/>
  <c r="V12" i="203"/>
  <c r="S12" i="203"/>
  <c r="J12" i="203"/>
  <c r="I12" i="203"/>
  <c r="T12" i="203"/>
  <c r="R12" i="203"/>
  <c r="Q12" i="203"/>
  <c r="P12" i="203"/>
  <c r="O12" i="203"/>
  <c r="N12" i="203"/>
  <c r="M12" i="203"/>
  <c r="L12" i="203"/>
  <c r="K12" i="203"/>
  <c r="G12" i="203"/>
  <c r="U12" i="203"/>
  <c r="U21" i="346"/>
  <c r="Q21" i="346"/>
  <c r="M21" i="346"/>
  <c r="I21" i="346"/>
  <c r="T21" i="346"/>
  <c r="P21" i="346"/>
  <c r="L21" i="346"/>
  <c r="H21" i="346"/>
  <c r="S21" i="346"/>
  <c r="O21" i="346"/>
  <c r="K21" i="346"/>
  <c r="G21" i="346"/>
  <c r="V21" i="346"/>
  <c r="R21" i="346"/>
  <c r="N21" i="346"/>
  <c r="J21" i="346"/>
  <c r="N11" i="248"/>
  <c r="G11" i="248"/>
  <c r="U11" i="248"/>
  <c r="J11" i="248"/>
  <c r="H11" i="248"/>
  <c r="T11" i="248"/>
  <c r="R11" i="248"/>
  <c r="Q11" i="248"/>
  <c r="P11" i="248"/>
  <c r="O11" i="248"/>
  <c r="M11" i="248"/>
  <c r="L11" i="248"/>
  <c r="K11" i="248"/>
  <c r="I11" i="248"/>
  <c r="V11" i="248"/>
  <c r="S11" i="248"/>
  <c r="U12" i="252"/>
  <c r="G12" i="252"/>
  <c r="P12" i="252"/>
  <c r="N12" i="252"/>
  <c r="S12" i="252"/>
  <c r="L12" i="252"/>
  <c r="Q12" i="252"/>
  <c r="V12" i="252"/>
  <c r="K12" i="252"/>
  <c r="T12" i="252"/>
  <c r="I12" i="252"/>
  <c r="J12" i="252"/>
  <c r="O12" i="252"/>
  <c r="H12" i="252"/>
  <c r="M12" i="252"/>
  <c r="R12" i="252"/>
  <c r="S20" i="346"/>
  <c r="O20" i="346"/>
  <c r="K20" i="346"/>
  <c r="G20" i="346"/>
  <c r="V20" i="346"/>
  <c r="R20" i="346"/>
  <c r="N20" i="346"/>
  <c r="J20" i="346"/>
  <c r="U20" i="346"/>
  <c r="Q20" i="346"/>
  <c r="M20" i="346"/>
  <c r="I20" i="346"/>
  <c r="T20" i="346"/>
  <c r="P20" i="346"/>
  <c r="L20" i="346"/>
  <c r="H20" i="346"/>
  <c r="U17" i="346"/>
  <c r="U22" i="346" s="1"/>
  <c r="Q17" i="346"/>
  <c r="Q22" i="346" s="1"/>
  <c r="M17" i="346"/>
  <c r="M22" i="346" s="1"/>
  <c r="I17" i="346"/>
  <c r="I22" i="346" s="1"/>
  <c r="T17" i="346"/>
  <c r="T22" i="346" s="1"/>
  <c r="P17" i="346"/>
  <c r="P22" i="346" s="1"/>
  <c r="L17" i="346"/>
  <c r="L22" i="346" s="1"/>
  <c r="K5" i="346" s="1"/>
  <c r="H17" i="346"/>
  <c r="H22" i="346" s="1"/>
  <c r="S17" i="346"/>
  <c r="O17" i="346"/>
  <c r="O22" i="346" s="1"/>
  <c r="K17" i="346"/>
  <c r="K22" i="346" s="1"/>
  <c r="G17" i="346"/>
  <c r="G22" i="346" s="1"/>
  <c r="V17" i="346"/>
  <c r="V22" i="346" s="1"/>
  <c r="R17" i="346"/>
  <c r="R22" i="346" s="1"/>
  <c r="N17" i="346"/>
  <c r="N22" i="346" s="1"/>
  <c r="J17" i="346"/>
  <c r="J22" i="346" s="1"/>
  <c r="S22" i="345"/>
  <c r="O22" i="345"/>
  <c r="K22" i="345"/>
  <c r="G22" i="345"/>
  <c r="P22" i="345"/>
  <c r="V22" i="345"/>
  <c r="R22" i="345"/>
  <c r="N22" i="345"/>
  <c r="J22" i="345"/>
  <c r="H22" i="345"/>
  <c r="U22" i="345"/>
  <c r="Q22" i="345"/>
  <c r="M22" i="345"/>
  <c r="I22" i="345"/>
  <c r="T22" i="345"/>
  <c r="L22" i="345"/>
  <c r="U14" i="345"/>
  <c r="Q14" i="345"/>
  <c r="M14" i="345"/>
  <c r="I14" i="345"/>
  <c r="K14" i="345"/>
  <c r="V14" i="345"/>
  <c r="T14" i="345"/>
  <c r="P14" i="345"/>
  <c r="L14" i="345"/>
  <c r="H14" i="345"/>
  <c r="N14" i="345"/>
  <c r="S14" i="345"/>
  <c r="O14" i="345"/>
  <c r="G14" i="345"/>
  <c r="R14" i="345"/>
  <c r="J14" i="345"/>
  <c r="S10" i="345"/>
  <c r="O10" i="345"/>
  <c r="K10" i="345"/>
  <c r="G10" i="345"/>
  <c r="Q10" i="345"/>
  <c r="V10" i="345"/>
  <c r="R10" i="345"/>
  <c r="N10" i="345"/>
  <c r="J10" i="345"/>
  <c r="M10" i="345"/>
  <c r="U10" i="345"/>
  <c r="I10" i="345"/>
  <c r="H10" i="345"/>
  <c r="L10" i="345"/>
  <c r="T10" i="345"/>
  <c r="P10" i="345"/>
  <c r="U19" i="345"/>
  <c r="Q19" i="345"/>
  <c r="M19" i="345"/>
  <c r="I19" i="345"/>
  <c r="S19" i="345"/>
  <c r="K19" i="345"/>
  <c r="G19" i="345"/>
  <c r="R19" i="345"/>
  <c r="T19" i="345"/>
  <c r="P19" i="345"/>
  <c r="L19" i="345"/>
  <c r="H19" i="345"/>
  <c r="V19" i="345"/>
  <c r="N19" i="345"/>
  <c r="O19" i="345"/>
  <c r="J19" i="345"/>
  <c r="S18" i="345"/>
  <c r="O18" i="345"/>
  <c r="K18" i="345"/>
  <c r="G18" i="345"/>
  <c r="Q18" i="345"/>
  <c r="I18" i="345"/>
  <c r="L18" i="345"/>
  <c r="V18" i="345"/>
  <c r="R18" i="345"/>
  <c r="N18" i="345"/>
  <c r="J18" i="345"/>
  <c r="P18" i="345"/>
  <c r="U18" i="345"/>
  <c r="M18" i="345"/>
  <c r="T18" i="345"/>
  <c r="H18" i="345"/>
  <c r="S12" i="345"/>
  <c r="O12" i="345"/>
  <c r="K12" i="345"/>
  <c r="G12" i="345"/>
  <c r="U12" i="345"/>
  <c r="M12" i="345"/>
  <c r="V12" i="345"/>
  <c r="R12" i="345"/>
  <c r="N12" i="345"/>
  <c r="J12" i="345"/>
  <c r="Q12" i="345"/>
  <c r="I12" i="345"/>
  <c r="T12" i="345"/>
  <c r="H12" i="345"/>
  <c r="P12" i="345"/>
  <c r="L12" i="345"/>
  <c r="U21" i="345"/>
  <c r="Q21" i="345"/>
  <c r="M21" i="345"/>
  <c r="I21" i="345"/>
  <c r="G21" i="345"/>
  <c r="V21" i="345"/>
  <c r="J21" i="345"/>
  <c r="T21" i="345"/>
  <c r="P21" i="345"/>
  <c r="L21" i="345"/>
  <c r="H21" i="345"/>
  <c r="R21" i="345"/>
  <c r="S21" i="345"/>
  <c r="O21" i="345"/>
  <c r="K21" i="345"/>
  <c r="N21" i="345"/>
  <c r="S20" i="345"/>
  <c r="O20" i="345"/>
  <c r="K20" i="345"/>
  <c r="G20" i="345"/>
  <c r="Q20" i="345"/>
  <c r="I20" i="345"/>
  <c r="P20" i="345"/>
  <c r="V20" i="345"/>
  <c r="R20" i="345"/>
  <c r="N20" i="345"/>
  <c r="J20" i="345"/>
  <c r="L20" i="345"/>
  <c r="U20" i="345"/>
  <c r="M20" i="345"/>
  <c r="T20" i="345"/>
  <c r="H20" i="345"/>
  <c r="U11" i="345"/>
  <c r="Q11" i="345"/>
  <c r="M11" i="345"/>
  <c r="I11" i="345"/>
  <c r="O11" i="345"/>
  <c r="K11" i="345"/>
  <c r="T11" i="345"/>
  <c r="P11" i="345"/>
  <c r="L11" i="345"/>
  <c r="H11" i="345"/>
  <c r="G11" i="345"/>
  <c r="S11" i="345"/>
  <c r="V11" i="345"/>
  <c r="J11" i="345"/>
  <c r="R11" i="345"/>
  <c r="N11" i="345"/>
  <c r="U13" i="345"/>
  <c r="Q13" i="345"/>
  <c r="M13" i="345"/>
  <c r="I13" i="345"/>
  <c r="V13" i="345"/>
  <c r="N13" i="345"/>
  <c r="T13" i="345"/>
  <c r="P13" i="345"/>
  <c r="L13" i="345"/>
  <c r="H13" i="345"/>
  <c r="S13" i="345"/>
  <c r="O13" i="345"/>
  <c r="K13" i="345"/>
  <c r="G13" i="345"/>
  <c r="R13" i="345"/>
  <c r="J13" i="345"/>
  <c r="S20" i="255"/>
  <c r="O20" i="255"/>
  <c r="K20" i="255"/>
  <c r="G20" i="255"/>
  <c r="U20" i="255"/>
  <c r="Q20" i="255"/>
  <c r="M20" i="255"/>
  <c r="I20" i="255"/>
  <c r="P20" i="255"/>
  <c r="H20" i="255"/>
  <c r="V20" i="255"/>
  <c r="N20" i="255"/>
  <c r="T20" i="255"/>
  <c r="L20" i="255"/>
  <c r="J20" i="255"/>
  <c r="R20" i="255"/>
  <c r="S30" i="255"/>
  <c r="O30" i="255"/>
  <c r="K30" i="255"/>
  <c r="G30" i="255"/>
  <c r="U30" i="255"/>
  <c r="Q30" i="255"/>
  <c r="M30" i="255"/>
  <c r="I30" i="255"/>
  <c r="P30" i="255"/>
  <c r="H30" i="255"/>
  <c r="V30" i="255"/>
  <c r="N30" i="255"/>
  <c r="T30" i="255"/>
  <c r="L30" i="255"/>
  <c r="J30" i="255"/>
  <c r="R30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U27" i="255"/>
  <c r="Q27" i="255"/>
  <c r="M27" i="255"/>
  <c r="I27" i="255"/>
  <c r="S27" i="255"/>
  <c r="O27" i="255"/>
  <c r="K27" i="255"/>
  <c r="G27" i="255"/>
  <c r="V27" i="255"/>
  <c r="N27" i="255"/>
  <c r="T27" i="255"/>
  <c r="L27" i="255"/>
  <c r="R27" i="255"/>
  <c r="J27" i="255"/>
  <c r="H27" i="255"/>
  <c r="P27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6" i="255"/>
  <c r="O26" i="255"/>
  <c r="K26" i="255"/>
  <c r="G26" i="255"/>
  <c r="U26" i="255"/>
  <c r="Q26" i="255"/>
  <c r="M26" i="255"/>
  <c r="I26" i="255"/>
  <c r="P26" i="255"/>
  <c r="H26" i="255"/>
  <c r="V26" i="255"/>
  <c r="N26" i="255"/>
  <c r="T26" i="255"/>
  <c r="L26" i="255"/>
  <c r="R26" i="255"/>
  <c r="J26" i="255"/>
  <c r="U17" i="255"/>
  <c r="Q17" i="255"/>
  <c r="M17" i="255"/>
  <c r="I17" i="255"/>
  <c r="S17" i="255"/>
  <c r="O17" i="255"/>
  <c r="K17" i="255"/>
  <c r="G17" i="255"/>
  <c r="R17" i="255"/>
  <c r="J17" i="255"/>
  <c r="P17" i="255"/>
  <c r="H17" i="255"/>
  <c r="V17" i="255"/>
  <c r="N17" i="255"/>
  <c r="L17" i="255"/>
  <c r="T17" i="255"/>
  <c r="U29" i="255"/>
  <c r="Q29" i="255"/>
  <c r="M29" i="255"/>
  <c r="I29" i="255"/>
  <c r="S29" i="255"/>
  <c r="O29" i="255"/>
  <c r="K29" i="255"/>
  <c r="G29" i="255"/>
  <c r="R29" i="255"/>
  <c r="J29" i="255"/>
  <c r="P29" i="255"/>
  <c r="H29" i="255"/>
  <c r="V29" i="255"/>
  <c r="N29" i="255"/>
  <c r="T29" i="255"/>
  <c r="L29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2" i="255"/>
  <c r="Q22" i="255"/>
  <c r="M22" i="255"/>
  <c r="I22" i="255"/>
  <c r="S22" i="255"/>
  <c r="O22" i="255"/>
  <c r="K22" i="255"/>
  <c r="G22" i="255"/>
  <c r="R22" i="255"/>
  <c r="J22" i="255"/>
  <c r="P22" i="255"/>
  <c r="H22" i="255"/>
  <c r="V22" i="255"/>
  <c r="N22" i="255"/>
  <c r="T22" i="255"/>
  <c r="L22" i="255"/>
  <c r="S16" i="255"/>
  <c r="S18" i="255" s="1"/>
  <c r="O16" i="255"/>
  <c r="O18" i="255" s="1"/>
  <c r="K16" i="255"/>
  <c r="K18" i="255" s="1"/>
  <c r="G16" i="255"/>
  <c r="G18" i="255" s="1"/>
  <c r="U16" i="255"/>
  <c r="U18" i="255" s="1"/>
  <c r="Q16" i="255"/>
  <c r="Q18" i="255" s="1"/>
  <c r="M16" i="255"/>
  <c r="M18" i="255" s="1"/>
  <c r="I16" i="255"/>
  <c r="I18" i="255" s="1"/>
  <c r="T16" i="255"/>
  <c r="L16" i="255"/>
  <c r="R16" i="255"/>
  <c r="J16" i="255"/>
  <c r="P16" i="255"/>
  <c r="H16" i="255"/>
  <c r="V16" i="255"/>
  <c r="N16" i="255"/>
  <c r="S28" i="255"/>
  <c r="O28" i="255"/>
  <c r="K28" i="255"/>
  <c r="G28" i="255"/>
  <c r="U28" i="255"/>
  <c r="Q28" i="255"/>
  <c r="M28" i="255"/>
  <c r="I28" i="255"/>
  <c r="T28" i="255"/>
  <c r="L28" i="255"/>
  <c r="R28" i="255"/>
  <c r="J28" i="255"/>
  <c r="P28" i="255"/>
  <c r="H28" i="255"/>
  <c r="N28" i="255"/>
  <c r="V28" i="255"/>
  <c r="U21" i="255"/>
  <c r="Q21" i="255"/>
  <c r="M21" i="255"/>
  <c r="I21" i="255"/>
  <c r="S21" i="255"/>
  <c r="O21" i="255"/>
  <c r="K21" i="255"/>
  <c r="G21" i="255"/>
  <c r="V21" i="255"/>
  <c r="N21" i="255"/>
  <c r="T21" i="255"/>
  <c r="L21" i="255"/>
  <c r="R21" i="255"/>
  <c r="J21" i="255"/>
  <c r="P21" i="255"/>
  <c r="H21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2" i="253"/>
  <c r="R12" i="253"/>
  <c r="N12" i="253"/>
  <c r="J12" i="253"/>
  <c r="T12" i="253"/>
  <c r="O12" i="253"/>
  <c r="I12" i="253"/>
  <c r="M12" i="253"/>
  <c r="L12" i="253"/>
  <c r="U12" i="253"/>
  <c r="P12" i="253"/>
  <c r="K12" i="253"/>
  <c r="S12" i="253"/>
  <c r="H12" i="253"/>
  <c r="Q12" i="253"/>
  <c r="G12" i="253"/>
  <c r="T19" i="253"/>
  <c r="P19" i="253"/>
  <c r="L19" i="253"/>
  <c r="H19" i="253"/>
  <c r="O19" i="253"/>
  <c r="G19" i="253"/>
  <c r="S19" i="253"/>
  <c r="K19" i="253"/>
  <c r="U19" i="253"/>
  <c r="Q19" i="253"/>
  <c r="M19" i="253"/>
  <c r="I19" i="253"/>
  <c r="N19" i="253"/>
  <c r="R19" i="253"/>
  <c r="J19" i="253"/>
  <c r="V19" i="253"/>
  <c r="V23" i="253"/>
  <c r="R23" i="253"/>
  <c r="N23" i="253"/>
  <c r="J23" i="253"/>
  <c r="U23" i="253"/>
  <c r="M23" i="253"/>
  <c r="I23" i="253"/>
  <c r="Q23" i="253"/>
  <c r="S23" i="253"/>
  <c r="O23" i="253"/>
  <c r="K23" i="253"/>
  <c r="G23" i="253"/>
  <c r="L23" i="253"/>
  <c r="P23" i="253"/>
  <c r="H23" i="253"/>
  <c r="T23" i="253"/>
  <c r="T13" i="253"/>
  <c r="P13" i="253"/>
  <c r="L13" i="253"/>
  <c r="H13" i="253"/>
  <c r="R13" i="253"/>
  <c r="M13" i="253"/>
  <c r="G13" i="253"/>
  <c r="Q13" i="253"/>
  <c r="O13" i="253"/>
  <c r="S13" i="253"/>
  <c r="N13" i="253"/>
  <c r="I13" i="253"/>
  <c r="V13" i="253"/>
  <c r="K13" i="253"/>
  <c r="U13" i="253"/>
  <c r="J13" i="253"/>
  <c r="T24" i="253"/>
  <c r="P24" i="253"/>
  <c r="L24" i="253"/>
  <c r="H24" i="253"/>
  <c r="S24" i="253"/>
  <c r="K24" i="253"/>
  <c r="O24" i="253"/>
  <c r="G24" i="253"/>
  <c r="U24" i="253"/>
  <c r="Q24" i="253"/>
  <c r="M24" i="253"/>
  <c r="I24" i="253"/>
  <c r="J24" i="253"/>
  <c r="N24" i="253"/>
  <c r="V24" i="253"/>
  <c r="R24" i="253"/>
  <c r="V25" i="253"/>
  <c r="R25" i="253"/>
  <c r="N25" i="253"/>
  <c r="J25" i="253"/>
  <c r="Q25" i="253"/>
  <c r="U25" i="253"/>
  <c r="M25" i="253"/>
  <c r="I25" i="253"/>
  <c r="S25" i="253"/>
  <c r="O25" i="253"/>
  <c r="K25" i="253"/>
  <c r="G25" i="253"/>
  <c r="H25" i="253"/>
  <c r="T25" i="253"/>
  <c r="L25" i="253"/>
  <c r="P25" i="253"/>
  <c r="T10" i="253"/>
  <c r="P10" i="253"/>
  <c r="L10" i="253"/>
  <c r="H10" i="253"/>
  <c r="V10" i="253"/>
  <c r="Q10" i="253"/>
  <c r="K10" i="253"/>
  <c r="U10" i="253"/>
  <c r="S10" i="253"/>
  <c r="I10" i="253"/>
  <c r="R10" i="253"/>
  <c r="M10" i="253"/>
  <c r="G10" i="253"/>
  <c r="O10" i="253"/>
  <c r="J10" i="253"/>
  <c r="N10" i="253"/>
  <c r="T26" i="253"/>
  <c r="P26" i="253"/>
  <c r="L26" i="253"/>
  <c r="H26" i="253"/>
  <c r="S26" i="253"/>
  <c r="O26" i="253"/>
  <c r="K26" i="253"/>
  <c r="G26" i="253"/>
  <c r="U26" i="253"/>
  <c r="Q26" i="253"/>
  <c r="M26" i="253"/>
  <c r="I26" i="253"/>
  <c r="V26" i="253"/>
  <c r="R26" i="253"/>
  <c r="J26" i="253"/>
  <c r="N26" i="253"/>
  <c r="V27" i="253"/>
  <c r="R27" i="253"/>
  <c r="N27" i="253"/>
  <c r="J27" i="253"/>
  <c r="U27" i="253"/>
  <c r="Q27" i="253"/>
  <c r="M27" i="253"/>
  <c r="I27" i="253"/>
  <c r="S27" i="253"/>
  <c r="O27" i="253"/>
  <c r="K27" i="253"/>
  <c r="G27" i="253"/>
  <c r="T27" i="253"/>
  <c r="P27" i="253"/>
  <c r="H27" i="253"/>
  <c r="L27" i="253"/>
  <c r="T17" i="253"/>
  <c r="P17" i="253"/>
  <c r="L17" i="253"/>
  <c r="H17" i="253"/>
  <c r="S17" i="253"/>
  <c r="O17" i="253"/>
  <c r="K17" i="253"/>
  <c r="G17" i="253"/>
  <c r="U17" i="253"/>
  <c r="Q17" i="253"/>
  <c r="M17" i="253"/>
  <c r="I17" i="253"/>
  <c r="R17" i="253"/>
  <c r="N17" i="253"/>
  <c r="J17" i="253"/>
  <c r="V17" i="253"/>
  <c r="V16" i="253"/>
  <c r="R16" i="253"/>
  <c r="N16" i="253"/>
  <c r="J16" i="253"/>
  <c r="U16" i="253"/>
  <c r="M16" i="253"/>
  <c r="I16" i="253"/>
  <c r="Q16" i="253"/>
  <c r="S16" i="253"/>
  <c r="T16" i="253"/>
  <c r="K16" i="253"/>
  <c r="H16" i="253"/>
  <c r="G16" i="253"/>
  <c r="L16" i="253"/>
  <c r="P16" i="253"/>
  <c r="O16" i="253"/>
  <c r="V18" i="253"/>
  <c r="R18" i="253"/>
  <c r="N18" i="253"/>
  <c r="J18" i="253"/>
  <c r="Q18" i="253"/>
  <c r="I18" i="253"/>
  <c r="U18" i="253"/>
  <c r="M18" i="253"/>
  <c r="S18" i="253"/>
  <c r="O18" i="253"/>
  <c r="K18" i="253"/>
  <c r="G18" i="253"/>
  <c r="P18" i="253"/>
  <c r="T18" i="253"/>
  <c r="L18" i="253"/>
  <c r="H18" i="253"/>
  <c r="S25" i="252"/>
  <c r="O25" i="252"/>
  <c r="K25" i="252"/>
  <c r="G25" i="252"/>
  <c r="V25" i="252"/>
  <c r="R25" i="252"/>
  <c r="N25" i="252"/>
  <c r="J25" i="252"/>
  <c r="U25" i="252"/>
  <c r="Q25" i="252"/>
  <c r="M25" i="252"/>
  <c r="I25" i="252"/>
  <c r="P25" i="252"/>
  <c r="L25" i="252"/>
  <c r="H25" i="252"/>
  <c r="T25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N29" i="252"/>
  <c r="J29" i="252"/>
  <c r="V29" i="252"/>
  <c r="R29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30" i="252"/>
  <c r="O30" i="252"/>
  <c r="K30" i="252"/>
  <c r="G30" i="252"/>
  <c r="V30" i="252"/>
  <c r="R30" i="252"/>
  <c r="N30" i="252"/>
  <c r="J30" i="252"/>
  <c r="U30" i="252"/>
  <c r="Q30" i="252"/>
  <c r="M30" i="252"/>
  <c r="I30" i="252"/>
  <c r="L30" i="252"/>
  <c r="T30" i="252"/>
  <c r="P30" i="252"/>
  <c r="H30" i="252"/>
  <c r="U13" i="252"/>
  <c r="Q13" i="252"/>
  <c r="M13" i="252"/>
  <c r="I13" i="252"/>
  <c r="T13" i="252"/>
  <c r="P13" i="252"/>
  <c r="L13" i="252"/>
  <c r="H13" i="252"/>
  <c r="S13" i="252"/>
  <c r="O13" i="252"/>
  <c r="K13" i="252"/>
  <c r="G13" i="252"/>
  <c r="R13" i="252"/>
  <c r="N13" i="252"/>
  <c r="J13" i="252"/>
  <c r="V13" i="252"/>
  <c r="U31" i="252"/>
  <c r="Q31" i="252"/>
  <c r="M31" i="252"/>
  <c r="I31" i="252"/>
  <c r="T31" i="252"/>
  <c r="P31" i="252"/>
  <c r="L31" i="252"/>
  <c r="H31" i="252"/>
  <c r="S31" i="252"/>
  <c r="O31" i="252"/>
  <c r="K31" i="252"/>
  <c r="G31" i="252"/>
  <c r="J31" i="252"/>
  <c r="R31" i="252"/>
  <c r="N31" i="252"/>
  <c r="V31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H19" i="252"/>
  <c r="T19" i="252"/>
  <c r="P19" i="252"/>
  <c r="L19" i="252"/>
  <c r="S32" i="252"/>
  <c r="O32" i="252"/>
  <c r="K32" i="252"/>
  <c r="G32" i="252"/>
  <c r="V32" i="252"/>
  <c r="R32" i="252"/>
  <c r="N32" i="252"/>
  <c r="J32" i="252"/>
  <c r="U32" i="252"/>
  <c r="Q32" i="252"/>
  <c r="M32" i="252"/>
  <c r="I32" i="252"/>
  <c r="H32" i="252"/>
  <c r="T32" i="252"/>
  <c r="P32" i="252"/>
  <c r="L32" i="252"/>
  <c r="U22" i="252"/>
  <c r="Q22" i="252"/>
  <c r="M22" i="252"/>
  <c r="I22" i="252"/>
  <c r="T22" i="252"/>
  <c r="P22" i="252"/>
  <c r="L22" i="252"/>
  <c r="H22" i="252"/>
  <c r="S22" i="252"/>
  <c r="O22" i="252"/>
  <c r="K22" i="252"/>
  <c r="G22" i="252"/>
  <c r="V22" i="252"/>
  <c r="N22" i="252"/>
  <c r="J22" i="252"/>
  <c r="R22" i="252"/>
  <c r="U33" i="252"/>
  <c r="Q33" i="252"/>
  <c r="M33" i="252"/>
  <c r="I33" i="252"/>
  <c r="T33" i="252"/>
  <c r="P33" i="252"/>
  <c r="L33" i="252"/>
  <c r="H33" i="252"/>
  <c r="S33" i="252"/>
  <c r="O33" i="252"/>
  <c r="K33" i="252"/>
  <c r="G33" i="252"/>
  <c r="V33" i="252"/>
  <c r="N33" i="252"/>
  <c r="J33" i="252"/>
  <c r="R33" i="252"/>
  <c r="S23" i="252"/>
  <c r="O23" i="252"/>
  <c r="K23" i="252"/>
  <c r="G23" i="252"/>
  <c r="V23" i="252"/>
  <c r="R23" i="252"/>
  <c r="N23" i="252"/>
  <c r="J23" i="252"/>
  <c r="U23" i="252"/>
  <c r="Q23" i="252"/>
  <c r="M23" i="252"/>
  <c r="I23" i="252"/>
  <c r="T23" i="252"/>
  <c r="P23" i="252"/>
  <c r="L23" i="252"/>
  <c r="H23" i="252"/>
  <c r="U24" i="252"/>
  <c r="Q24" i="252"/>
  <c r="M24" i="252"/>
  <c r="I24" i="252"/>
  <c r="T24" i="252"/>
  <c r="P24" i="252"/>
  <c r="L24" i="252"/>
  <c r="H24" i="252"/>
  <c r="S24" i="252"/>
  <c r="O24" i="252"/>
  <c r="K24" i="252"/>
  <c r="G24" i="252"/>
  <c r="R24" i="252"/>
  <c r="J24" i="252"/>
  <c r="V24" i="252"/>
  <c r="N24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3" i="250"/>
  <c r="O23" i="250"/>
  <c r="K23" i="250"/>
  <c r="G23" i="250"/>
  <c r="V23" i="250"/>
  <c r="U23" i="250"/>
  <c r="Q23" i="250"/>
  <c r="M23" i="250"/>
  <c r="I23" i="250"/>
  <c r="R23" i="250"/>
  <c r="J23" i="250"/>
  <c r="P23" i="250"/>
  <c r="H23" i="250"/>
  <c r="N23" i="250"/>
  <c r="T23" i="250"/>
  <c r="L23" i="250"/>
  <c r="U20" i="250"/>
  <c r="Q20" i="250"/>
  <c r="M20" i="250"/>
  <c r="I20" i="250"/>
  <c r="S20" i="250"/>
  <c r="O20" i="250"/>
  <c r="K20" i="250"/>
  <c r="G20" i="250"/>
  <c r="J20" i="250"/>
  <c r="P20" i="250"/>
  <c r="H20" i="250"/>
  <c r="V20" i="250"/>
  <c r="N20" i="250"/>
  <c r="T20" i="250"/>
  <c r="L20" i="250"/>
  <c r="R20" i="250"/>
  <c r="S12" i="250"/>
  <c r="O12" i="250"/>
  <c r="K12" i="250"/>
  <c r="G12" i="250"/>
  <c r="U12" i="250"/>
  <c r="Q12" i="250"/>
  <c r="M12" i="250"/>
  <c r="I12" i="250"/>
  <c r="H12" i="250"/>
  <c r="T12" i="250"/>
  <c r="V12" i="250"/>
  <c r="N12" i="250"/>
  <c r="L12" i="250"/>
  <c r="R12" i="250"/>
  <c r="J12" i="250"/>
  <c r="P12" i="250"/>
  <c r="U22" i="250"/>
  <c r="Q22" i="250"/>
  <c r="M22" i="250"/>
  <c r="I22" i="250"/>
  <c r="S22" i="250"/>
  <c r="O22" i="250"/>
  <c r="K22" i="250"/>
  <c r="G22" i="250"/>
  <c r="T22" i="250"/>
  <c r="L22" i="250"/>
  <c r="R22" i="250"/>
  <c r="J22" i="250"/>
  <c r="P22" i="250"/>
  <c r="H22" i="250"/>
  <c r="V22" i="250"/>
  <c r="N22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4" i="250"/>
  <c r="Q24" i="250"/>
  <c r="M24" i="250"/>
  <c r="I24" i="250"/>
  <c r="T24" i="250"/>
  <c r="P24" i="250"/>
  <c r="L24" i="250"/>
  <c r="H24" i="250"/>
  <c r="S24" i="250"/>
  <c r="O24" i="250"/>
  <c r="K24" i="250"/>
  <c r="G24" i="250"/>
  <c r="V24" i="250"/>
  <c r="R24" i="250"/>
  <c r="N24" i="250"/>
  <c r="J24" i="250"/>
  <c r="S21" i="250"/>
  <c r="O21" i="250"/>
  <c r="K21" i="250"/>
  <c r="G21" i="250"/>
  <c r="U21" i="250"/>
  <c r="Q21" i="250"/>
  <c r="M21" i="250"/>
  <c r="I21" i="250"/>
  <c r="V21" i="250"/>
  <c r="N21" i="250"/>
  <c r="T21" i="250"/>
  <c r="L21" i="250"/>
  <c r="R21" i="250"/>
  <c r="J21" i="250"/>
  <c r="P21" i="250"/>
  <c r="H21" i="250"/>
  <c r="U15" i="250"/>
  <c r="Q15" i="250"/>
  <c r="M15" i="250"/>
  <c r="I15" i="250"/>
  <c r="S15" i="250"/>
  <c r="O15" i="250"/>
  <c r="K15" i="250"/>
  <c r="G15" i="250"/>
  <c r="T15" i="250"/>
  <c r="L15" i="250"/>
  <c r="R15" i="250"/>
  <c r="J15" i="250"/>
  <c r="P15" i="250"/>
  <c r="H15" i="250"/>
  <c r="V15" i="250"/>
  <c r="N15" i="250"/>
  <c r="U16" i="250"/>
  <c r="Q16" i="250"/>
  <c r="M16" i="250"/>
  <c r="I16" i="250"/>
  <c r="T16" i="250"/>
  <c r="P16" i="250"/>
  <c r="L16" i="250"/>
  <c r="H16" i="250"/>
  <c r="S16" i="250"/>
  <c r="O16" i="250"/>
  <c r="K16" i="250"/>
  <c r="G16" i="250"/>
  <c r="V16" i="250"/>
  <c r="R16" i="250"/>
  <c r="N16" i="250"/>
  <c r="J16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S12" i="248"/>
  <c r="O12" i="248"/>
  <c r="K12" i="248"/>
  <c r="G12" i="248"/>
  <c r="U12" i="248"/>
  <c r="Q12" i="248"/>
  <c r="M12" i="248"/>
  <c r="I12" i="248"/>
  <c r="P12" i="248"/>
  <c r="V12" i="248"/>
  <c r="N12" i="248"/>
  <c r="T12" i="248"/>
  <c r="L12" i="248"/>
  <c r="R12" i="248"/>
  <c r="J12" i="248"/>
  <c r="H12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6" i="248"/>
  <c r="O16" i="248"/>
  <c r="K16" i="248"/>
  <c r="G16" i="248"/>
  <c r="V16" i="248"/>
  <c r="R16" i="248"/>
  <c r="N16" i="248"/>
  <c r="J16" i="248"/>
  <c r="U16" i="248"/>
  <c r="Q16" i="248"/>
  <c r="M16" i="248"/>
  <c r="I16" i="248"/>
  <c r="L16" i="248"/>
  <c r="H16" i="248"/>
  <c r="T16" i="248"/>
  <c r="P16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3" i="248"/>
  <c r="Q13" i="248"/>
  <c r="M13" i="248"/>
  <c r="I13" i="248"/>
  <c r="P13" i="248"/>
  <c r="L13" i="248"/>
  <c r="T13" i="248"/>
  <c r="S13" i="248"/>
  <c r="O13" i="248"/>
  <c r="K13" i="248"/>
  <c r="G13" i="248"/>
  <c r="R13" i="248"/>
  <c r="N13" i="248"/>
  <c r="J13" i="248"/>
  <c r="V13" i="248"/>
  <c r="H13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7" i="230"/>
  <c r="O17" i="230"/>
  <c r="K17" i="230"/>
  <c r="G17" i="230"/>
  <c r="P17" i="230"/>
  <c r="H17" i="230"/>
  <c r="V17" i="230"/>
  <c r="R17" i="230"/>
  <c r="N17" i="230"/>
  <c r="J17" i="230"/>
  <c r="T17" i="230"/>
  <c r="L17" i="230"/>
  <c r="U17" i="230"/>
  <c r="Q17" i="230"/>
  <c r="M17" i="230"/>
  <c r="I17" i="230"/>
  <c r="U16" i="230"/>
  <c r="Q16" i="230"/>
  <c r="M16" i="230"/>
  <c r="I16" i="230"/>
  <c r="R16" i="230"/>
  <c r="T16" i="230"/>
  <c r="P16" i="230"/>
  <c r="L16" i="230"/>
  <c r="H16" i="230"/>
  <c r="V16" i="230"/>
  <c r="N16" i="230"/>
  <c r="J16" i="230"/>
  <c r="S16" i="230"/>
  <c r="O16" i="230"/>
  <c r="K16" i="230"/>
  <c r="G16" i="230"/>
  <c r="S19" i="230"/>
  <c r="O19" i="230"/>
  <c r="K19" i="230"/>
  <c r="G19" i="230"/>
  <c r="T19" i="230"/>
  <c r="P19" i="230"/>
  <c r="L19" i="230"/>
  <c r="H19" i="230"/>
  <c r="V19" i="230"/>
  <c r="R19" i="230"/>
  <c r="N19" i="230"/>
  <c r="J19" i="230"/>
  <c r="U19" i="230"/>
  <c r="Q19" i="230"/>
  <c r="M19" i="230"/>
  <c r="I19" i="230"/>
  <c r="U18" i="230"/>
  <c r="Q18" i="230"/>
  <c r="M18" i="230"/>
  <c r="I18" i="230"/>
  <c r="V18" i="230"/>
  <c r="R18" i="230"/>
  <c r="N18" i="230"/>
  <c r="J18" i="230"/>
  <c r="T18" i="230"/>
  <c r="P18" i="230"/>
  <c r="L18" i="230"/>
  <c r="H18" i="230"/>
  <c r="S18" i="230"/>
  <c r="O18" i="230"/>
  <c r="K18" i="230"/>
  <c r="G18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3" i="230" s="1"/>
  <c r="V10" i="230"/>
  <c r="V13" i="230" s="1"/>
  <c r="J10" i="230"/>
  <c r="S10" i="230"/>
  <c r="S13" i="230" s="1"/>
  <c r="O10" i="230"/>
  <c r="O13" i="230" s="1"/>
  <c r="K10" i="230"/>
  <c r="K13" i="230" s="1"/>
  <c r="G10" i="230"/>
  <c r="G13" i="230" s="1"/>
  <c r="U20" i="230"/>
  <c r="Q20" i="230"/>
  <c r="M20" i="230"/>
  <c r="I20" i="230"/>
  <c r="J20" i="230"/>
  <c r="T20" i="230"/>
  <c r="P20" i="230"/>
  <c r="L20" i="230"/>
  <c r="H20" i="230"/>
  <c r="S20" i="230"/>
  <c r="O20" i="230"/>
  <c r="K20" i="230"/>
  <c r="G20" i="230"/>
  <c r="V20" i="230"/>
  <c r="R20" i="230"/>
  <c r="N20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T21" i="228"/>
  <c r="P21" i="228"/>
  <c r="L21" i="228"/>
  <c r="H21" i="228"/>
  <c r="S21" i="228"/>
  <c r="O21" i="228"/>
  <c r="K21" i="228"/>
  <c r="G21" i="228"/>
  <c r="V21" i="228"/>
  <c r="R21" i="228"/>
  <c r="N21" i="228"/>
  <c r="J21" i="228"/>
  <c r="M21" i="228"/>
  <c r="U21" i="228"/>
  <c r="Q21" i="228"/>
  <c r="I21" i="228"/>
  <c r="V18" i="228"/>
  <c r="R18" i="228"/>
  <c r="N18" i="228"/>
  <c r="J18" i="228"/>
  <c r="U18" i="228"/>
  <c r="Q18" i="228"/>
  <c r="M18" i="228"/>
  <c r="I18" i="228"/>
  <c r="T18" i="228"/>
  <c r="P18" i="228"/>
  <c r="L18" i="228"/>
  <c r="H18" i="228"/>
  <c r="S18" i="228"/>
  <c r="K18" i="228"/>
  <c r="G18" i="228"/>
  <c r="O18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7" i="228"/>
  <c r="P17" i="228"/>
  <c r="L17" i="228"/>
  <c r="H17" i="228"/>
  <c r="S17" i="228"/>
  <c r="O17" i="228"/>
  <c r="K17" i="228"/>
  <c r="G17" i="228"/>
  <c r="V17" i="228"/>
  <c r="R17" i="228"/>
  <c r="N17" i="228"/>
  <c r="J17" i="228"/>
  <c r="U17" i="228"/>
  <c r="M17" i="228"/>
  <c r="I17" i="228"/>
  <c r="Q17" i="228"/>
  <c r="V20" i="228"/>
  <c r="R20" i="228"/>
  <c r="N20" i="228"/>
  <c r="J20" i="228"/>
  <c r="U20" i="228"/>
  <c r="Q20" i="228"/>
  <c r="M20" i="228"/>
  <c r="I20" i="228"/>
  <c r="T20" i="228"/>
  <c r="P20" i="228"/>
  <c r="L20" i="228"/>
  <c r="H20" i="228"/>
  <c r="O20" i="228"/>
  <c r="G20" i="228"/>
  <c r="S20" i="228"/>
  <c r="K20" i="228"/>
  <c r="T19" i="228"/>
  <c r="P19" i="228"/>
  <c r="L19" i="228"/>
  <c r="H19" i="228"/>
  <c r="S19" i="228"/>
  <c r="O19" i="228"/>
  <c r="K19" i="228"/>
  <c r="G19" i="228"/>
  <c r="V19" i="228"/>
  <c r="R19" i="228"/>
  <c r="N19" i="228"/>
  <c r="J19" i="228"/>
  <c r="Q19" i="228"/>
  <c r="I19" i="228"/>
  <c r="U19" i="228"/>
  <c r="M19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7" i="218"/>
  <c r="R17" i="218"/>
  <c r="N17" i="218"/>
  <c r="J17" i="218"/>
  <c r="U17" i="218"/>
  <c r="P17" i="218"/>
  <c r="K17" i="218"/>
  <c r="Q17" i="218"/>
  <c r="L17" i="218"/>
  <c r="G17" i="218"/>
  <c r="S17" i="218"/>
  <c r="H17" i="218"/>
  <c r="O17" i="218"/>
  <c r="T17" i="218"/>
  <c r="I17" i="218"/>
  <c r="M17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18" i="218"/>
  <c r="P18" i="218"/>
  <c r="L18" i="218"/>
  <c r="H18" i="218"/>
  <c r="S18" i="218"/>
  <c r="N18" i="218"/>
  <c r="I18" i="218"/>
  <c r="U18" i="218"/>
  <c r="O18" i="218"/>
  <c r="J18" i="218"/>
  <c r="V18" i="218"/>
  <c r="K18" i="218"/>
  <c r="R18" i="218"/>
  <c r="G18" i="218"/>
  <c r="M18" i="218"/>
  <c r="Q18" i="218"/>
  <c r="S18" i="221"/>
  <c r="O18" i="221"/>
  <c r="K18" i="221"/>
  <c r="G18" i="221"/>
  <c r="V18" i="221"/>
  <c r="R18" i="221"/>
  <c r="N18" i="221"/>
  <c r="J18" i="221"/>
  <c r="T18" i="221"/>
  <c r="P18" i="221"/>
  <c r="L18" i="221"/>
  <c r="H18" i="221"/>
  <c r="I18" i="221"/>
  <c r="M18" i="221"/>
  <c r="Q18" i="221"/>
  <c r="U18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3" i="221"/>
  <c r="O13" i="221"/>
  <c r="K13" i="221"/>
  <c r="G13" i="221"/>
  <c r="V13" i="221"/>
  <c r="R13" i="221"/>
  <c r="N13" i="221"/>
  <c r="T13" i="221"/>
  <c r="P13" i="221"/>
  <c r="M13" i="221"/>
  <c r="H13" i="221"/>
  <c r="Q13" i="221"/>
  <c r="I13" i="221"/>
  <c r="J13" i="221"/>
  <c r="L13" i="221"/>
  <c r="U13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7" i="221"/>
  <c r="Q17" i="221"/>
  <c r="M17" i="221"/>
  <c r="I17" i="221"/>
  <c r="T17" i="221"/>
  <c r="P17" i="221"/>
  <c r="L17" i="221"/>
  <c r="H17" i="221"/>
  <c r="V17" i="221"/>
  <c r="R17" i="221"/>
  <c r="N17" i="221"/>
  <c r="J17" i="221"/>
  <c r="K17" i="221"/>
  <c r="O17" i="221"/>
  <c r="G17" i="221"/>
  <c r="S17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19" i="218"/>
  <c r="R19" i="218"/>
  <c r="N19" i="218"/>
  <c r="J19" i="218"/>
  <c r="Q19" i="218"/>
  <c r="L19" i="218"/>
  <c r="G19" i="218"/>
  <c r="S19" i="218"/>
  <c r="M19" i="218"/>
  <c r="H19" i="218"/>
  <c r="O19" i="218"/>
  <c r="U19" i="218"/>
  <c r="K19" i="218"/>
  <c r="I19" i="218"/>
  <c r="P19" i="218"/>
  <c r="T19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0" i="218"/>
  <c r="P20" i="218"/>
  <c r="L20" i="218"/>
  <c r="H20" i="218"/>
  <c r="U20" i="218"/>
  <c r="O20" i="218"/>
  <c r="J20" i="218"/>
  <c r="V20" i="218"/>
  <c r="Q20" i="218"/>
  <c r="K20" i="218"/>
  <c r="R20" i="218"/>
  <c r="G20" i="218"/>
  <c r="N20" i="218"/>
  <c r="M20" i="218"/>
  <c r="S20" i="218"/>
  <c r="I20" i="218"/>
  <c r="V10" i="221"/>
  <c r="R10" i="221"/>
  <c r="N10" i="22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9" i="221"/>
  <c r="Q19" i="221"/>
  <c r="M19" i="221"/>
  <c r="I19" i="221"/>
  <c r="T19" i="221"/>
  <c r="P19" i="221"/>
  <c r="L19" i="221"/>
  <c r="H19" i="221"/>
  <c r="V19" i="221"/>
  <c r="R19" i="221"/>
  <c r="N19" i="221"/>
  <c r="J19" i="221"/>
  <c r="G19" i="221"/>
  <c r="K19" i="221"/>
  <c r="S19" i="221"/>
  <c r="O19" i="221"/>
  <c r="V21" i="218"/>
  <c r="R21" i="218"/>
  <c r="N21" i="218"/>
  <c r="J21" i="218"/>
  <c r="S21" i="218"/>
  <c r="M21" i="218"/>
  <c r="H21" i="218"/>
  <c r="T21" i="218"/>
  <c r="O21" i="218"/>
  <c r="I21" i="218"/>
  <c r="U21" i="218"/>
  <c r="K21" i="218"/>
  <c r="Q21" i="218"/>
  <c r="G21" i="218"/>
  <c r="P21" i="218"/>
  <c r="L21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20" i="221"/>
  <c r="O20" i="221"/>
  <c r="K20" i="221"/>
  <c r="G20" i="221"/>
  <c r="V20" i="221"/>
  <c r="R20" i="221"/>
  <c r="N20" i="221"/>
  <c r="J20" i="221"/>
  <c r="T20" i="221"/>
  <c r="P20" i="221"/>
  <c r="L20" i="221"/>
  <c r="H20" i="221"/>
  <c r="U20" i="221"/>
  <c r="I20" i="221"/>
  <c r="M20" i="221"/>
  <c r="Q20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1" i="221"/>
  <c r="Q21" i="221"/>
  <c r="M21" i="221"/>
  <c r="I21" i="221"/>
  <c r="T21" i="221"/>
  <c r="P21" i="221"/>
  <c r="L21" i="221"/>
  <c r="H21" i="221"/>
  <c r="V21" i="221"/>
  <c r="R21" i="221"/>
  <c r="N21" i="221"/>
  <c r="J21" i="221"/>
  <c r="S21" i="221"/>
  <c r="G21" i="221"/>
  <c r="K21" i="221"/>
  <c r="O21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8" i="211"/>
  <c r="O18" i="211"/>
  <c r="K18" i="211"/>
  <c r="G18" i="211"/>
  <c r="U18" i="211"/>
  <c r="P18" i="211"/>
  <c r="J18" i="211"/>
  <c r="T18" i="211"/>
  <c r="N18" i="211"/>
  <c r="I18" i="211"/>
  <c r="R18" i="211"/>
  <c r="H18" i="211"/>
  <c r="Q18" i="211"/>
  <c r="M18" i="211"/>
  <c r="L18" i="211"/>
  <c r="V18" i="211"/>
  <c r="U19" i="211"/>
  <c r="Q19" i="211"/>
  <c r="M19" i="211"/>
  <c r="I19" i="211"/>
  <c r="S19" i="211"/>
  <c r="N19" i="211"/>
  <c r="H19" i="211"/>
  <c r="R19" i="211"/>
  <c r="L19" i="211"/>
  <c r="G19" i="211"/>
  <c r="V19" i="211"/>
  <c r="K19" i="211"/>
  <c r="O19" i="211"/>
  <c r="J19" i="211"/>
  <c r="T19" i="211"/>
  <c r="P19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2" i="210"/>
  <c r="O12" i="210"/>
  <c r="K12" i="210"/>
  <c r="G12" i="210"/>
  <c r="R12" i="210"/>
  <c r="M12" i="210"/>
  <c r="H12" i="210"/>
  <c r="V12" i="210"/>
  <c r="Q12" i="210"/>
  <c r="L12" i="210"/>
  <c r="U12" i="210"/>
  <c r="J12" i="210"/>
  <c r="P12" i="210"/>
  <c r="T12" i="210"/>
  <c r="N12" i="210"/>
  <c r="I12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6" i="210"/>
  <c r="Q16" i="210"/>
  <c r="M16" i="210"/>
  <c r="I16" i="210"/>
  <c r="V16" i="210"/>
  <c r="P16" i="210"/>
  <c r="K16" i="210"/>
  <c r="T16" i="210"/>
  <c r="O16" i="210"/>
  <c r="J16" i="210"/>
  <c r="N16" i="210"/>
  <c r="S16" i="210"/>
  <c r="H16" i="210"/>
  <c r="R16" i="210"/>
  <c r="L16" i="210"/>
  <c r="G16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6" i="211"/>
  <c r="O16" i="211"/>
  <c r="K16" i="211"/>
  <c r="G16" i="211"/>
  <c r="T16" i="211"/>
  <c r="N16" i="211"/>
  <c r="I16" i="211"/>
  <c r="U16" i="211"/>
  <c r="M16" i="211"/>
  <c r="R16" i="211"/>
  <c r="J16" i="211"/>
  <c r="Q16" i="211"/>
  <c r="H16" i="211"/>
  <c r="P16" i="211"/>
  <c r="V16" i="211"/>
  <c r="L16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19" i="210"/>
  <c r="O19" i="210"/>
  <c r="K19" i="210"/>
  <c r="G19" i="210"/>
  <c r="U19" i="210"/>
  <c r="P19" i="210"/>
  <c r="J19" i="210"/>
  <c r="T19" i="210"/>
  <c r="N19" i="210"/>
  <c r="I19" i="210"/>
  <c r="R19" i="210"/>
  <c r="M19" i="210"/>
  <c r="H19" i="210"/>
  <c r="V19" i="210"/>
  <c r="Q19" i="210"/>
  <c r="L19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8" i="210"/>
  <c r="Q18" i="210"/>
  <c r="M18" i="210"/>
  <c r="I18" i="210"/>
  <c r="R18" i="210"/>
  <c r="L18" i="210"/>
  <c r="G18" i="210"/>
  <c r="V18" i="210"/>
  <c r="P18" i="210"/>
  <c r="K18" i="210"/>
  <c r="T18" i="210"/>
  <c r="J18" i="210"/>
  <c r="O18" i="210"/>
  <c r="S18" i="210"/>
  <c r="N18" i="210"/>
  <c r="H18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5" i="211"/>
  <c r="Q15" i="211"/>
  <c r="M15" i="211"/>
  <c r="I15" i="211"/>
  <c r="V15" i="211"/>
  <c r="P15" i="211"/>
  <c r="K15" i="211"/>
  <c r="R15" i="211"/>
  <c r="J15" i="211"/>
  <c r="S15" i="211"/>
  <c r="H15" i="211"/>
  <c r="O15" i="211"/>
  <c r="G15" i="211"/>
  <c r="N15" i="211"/>
  <c r="T15" i="211"/>
  <c r="L15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7" i="210"/>
  <c r="O17" i="210"/>
  <c r="K17" i="210"/>
  <c r="G17" i="210"/>
  <c r="T17" i="210"/>
  <c r="N17" i="210"/>
  <c r="I17" i="210"/>
  <c r="R17" i="210"/>
  <c r="M17" i="210"/>
  <c r="H17" i="210"/>
  <c r="V17" i="210"/>
  <c r="L17" i="210"/>
  <c r="Q17" i="210"/>
  <c r="U17" i="210"/>
  <c r="P17" i="210"/>
  <c r="J17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0" i="210"/>
  <c r="Q20" i="210"/>
  <c r="M20" i="210"/>
  <c r="I20" i="210"/>
  <c r="S20" i="210"/>
  <c r="N20" i="210"/>
  <c r="H20" i="210"/>
  <c r="R20" i="210"/>
  <c r="L20" i="210"/>
  <c r="G20" i="210"/>
  <c r="V20" i="210"/>
  <c r="P20" i="210"/>
  <c r="K20" i="210"/>
  <c r="T20" i="210"/>
  <c r="O20" i="210"/>
  <c r="J20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7" i="211"/>
  <c r="Q17" i="211"/>
  <c r="M17" i="211"/>
  <c r="I17" i="211"/>
  <c r="R17" i="211"/>
  <c r="L17" i="211"/>
  <c r="G17" i="211"/>
  <c r="V17" i="211"/>
  <c r="P17" i="211"/>
  <c r="J17" i="211"/>
  <c r="T17" i="211"/>
  <c r="K17" i="211"/>
  <c r="S17" i="211"/>
  <c r="H17" i="211"/>
  <c r="O17" i="211"/>
  <c r="N17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6" i="204"/>
  <c r="P16" i="204"/>
  <c r="L16" i="204"/>
  <c r="H16" i="204"/>
  <c r="V16" i="204"/>
  <c r="Q16" i="204"/>
  <c r="K16" i="204"/>
  <c r="S16" i="204"/>
  <c r="N16" i="204"/>
  <c r="I16" i="204"/>
  <c r="R16" i="204"/>
  <c r="M16" i="204"/>
  <c r="G16" i="204"/>
  <c r="U16" i="204"/>
  <c r="O16" i="204"/>
  <c r="J16" i="204"/>
  <c r="V17" i="204"/>
  <c r="R17" i="204"/>
  <c r="N17" i="204"/>
  <c r="J17" i="204"/>
  <c r="T17" i="204"/>
  <c r="O17" i="204"/>
  <c r="I17" i="204"/>
  <c r="Q17" i="204"/>
  <c r="L17" i="204"/>
  <c r="G17" i="204"/>
  <c r="U17" i="204"/>
  <c r="P17" i="204"/>
  <c r="K17" i="204"/>
  <c r="H17" i="204"/>
  <c r="S17" i="204"/>
  <c r="M17" i="204"/>
  <c r="T18" i="204"/>
  <c r="P18" i="204"/>
  <c r="L18" i="204"/>
  <c r="H18" i="204"/>
  <c r="R18" i="204"/>
  <c r="M18" i="204"/>
  <c r="G18" i="204"/>
  <c r="U18" i="204"/>
  <c r="O18" i="204"/>
  <c r="J18" i="204"/>
  <c r="S18" i="204"/>
  <c r="N18" i="204"/>
  <c r="I18" i="204"/>
  <c r="K18" i="204"/>
  <c r="V18" i="204"/>
  <c r="Q18" i="204"/>
  <c r="V19" i="204"/>
  <c r="R19" i="204"/>
  <c r="N19" i="204"/>
  <c r="J19" i="204"/>
  <c r="U19" i="204"/>
  <c r="P19" i="204"/>
  <c r="K19" i="204"/>
  <c r="S19" i="204"/>
  <c r="M19" i="204"/>
  <c r="H19" i="204"/>
  <c r="Q19" i="204"/>
  <c r="L19" i="204"/>
  <c r="G19" i="204"/>
  <c r="O19" i="204"/>
  <c r="I19" i="204"/>
  <c r="T19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5" i="204"/>
  <c r="R15" i="204"/>
  <c r="N15" i="204"/>
  <c r="J15" i="204"/>
  <c r="S15" i="204"/>
  <c r="M15" i="204"/>
  <c r="H15" i="204"/>
  <c r="U15" i="204"/>
  <c r="P15" i="204"/>
  <c r="K15" i="204"/>
  <c r="T15" i="204"/>
  <c r="O15" i="204"/>
  <c r="I15" i="204"/>
  <c r="Q15" i="204"/>
  <c r="L15" i="204"/>
  <c r="G15" i="204"/>
  <c r="V13" i="203"/>
  <c r="R13" i="203"/>
  <c r="N13" i="203"/>
  <c r="J13" i="203"/>
  <c r="Q13" i="203"/>
  <c r="L13" i="203"/>
  <c r="G13" i="203"/>
  <c r="T13" i="203"/>
  <c r="O13" i="203"/>
  <c r="I13" i="203"/>
  <c r="S13" i="203"/>
  <c r="M13" i="203"/>
  <c r="H13" i="203"/>
  <c r="U13" i="203"/>
  <c r="P13" i="203"/>
  <c r="K13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8" i="203"/>
  <c r="R18" i="203"/>
  <c r="N18" i="203"/>
  <c r="J18" i="203"/>
  <c r="S18" i="203"/>
  <c r="M18" i="203"/>
  <c r="H18" i="203"/>
  <c r="U18" i="203"/>
  <c r="P18" i="203"/>
  <c r="K18" i="203"/>
  <c r="T18" i="203"/>
  <c r="O18" i="203"/>
  <c r="I18" i="203"/>
  <c r="L18" i="203"/>
  <c r="G18" i="203"/>
  <c r="Q18" i="203"/>
  <c r="V10" i="203"/>
  <c r="U10" i="203"/>
  <c r="Q10" i="203"/>
  <c r="M10" i="203"/>
  <c r="I10" i="203"/>
  <c r="S10" i="203"/>
  <c r="O10" i="203"/>
  <c r="K10" i="203"/>
  <c r="G10" i="203"/>
  <c r="R10" i="203"/>
  <c r="R14" i="203" s="1"/>
  <c r="N10" i="203"/>
  <c r="J10" i="203"/>
  <c r="P10" i="203"/>
  <c r="L10" i="203"/>
  <c r="H10" i="203"/>
  <c r="T10" i="203"/>
  <c r="T19" i="203"/>
  <c r="P19" i="203"/>
  <c r="L19" i="203"/>
  <c r="H19" i="203"/>
  <c r="V19" i="203"/>
  <c r="Q19" i="203"/>
  <c r="K19" i="203"/>
  <c r="S19" i="203"/>
  <c r="N19" i="203"/>
  <c r="I19" i="203"/>
  <c r="R19" i="203"/>
  <c r="M19" i="203"/>
  <c r="G19" i="203"/>
  <c r="O19" i="203"/>
  <c r="J19" i="203"/>
  <c r="U19" i="203"/>
  <c r="V20" i="203"/>
  <c r="R20" i="203"/>
  <c r="N20" i="203"/>
  <c r="J20" i="203"/>
  <c r="T20" i="203"/>
  <c r="O20" i="203"/>
  <c r="I20" i="203"/>
  <c r="Q20" i="203"/>
  <c r="L20" i="203"/>
  <c r="G20" i="203"/>
  <c r="U20" i="203"/>
  <c r="P20" i="203"/>
  <c r="K20" i="203"/>
  <c r="S20" i="203"/>
  <c r="M20" i="203"/>
  <c r="H20" i="203"/>
  <c r="T21" i="203"/>
  <c r="P21" i="203"/>
  <c r="L21" i="203"/>
  <c r="H21" i="203"/>
  <c r="R21" i="203"/>
  <c r="M21" i="203"/>
  <c r="G21" i="203"/>
  <c r="U21" i="203"/>
  <c r="O21" i="203"/>
  <c r="J21" i="203"/>
  <c r="S21" i="203"/>
  <c r="N21" i="203"/>
  <c r="I21" i="203"/>
  <c r="V21" i="203"/>
  <c r="Q21" i="203"/>
  <c r="K21" i="203"/>
  <c r="T17" i="203"/>
  <c r="P17" i="203"/>
  <c r="L17" i="203"/>
  <c r="H17" i="203"/>
  <c r="U17" i="203"/>
  <c r="O17" i="203"/>
  <c r="J17" i="203"/>
  <c r="R17" i="203"/>
  <c r="M17" i="203"/>
  <c r="G17" i="203"/>
  <c r="V17" i="203"/>
  <c r="Q17" i="203"/>
  <c r="K17" i="203"/>
  <c r="I17" i="203"/>
  <c r="S17" i="203"/>
  <c r="N17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AP86" i="398"/>
  <c r="AP78" i="397"/>
  <c r="AP85" i="397"/>
  <c r="AP79" i="397"/>
  <c r="AP80" i="398"/>
  <c r="AP83" i="397"/>
  <c r="AP78" i="398"/>
  <c r="AP81" i="398"/>
  <c r="AP88" i="397"/>
  <c r="AP87" i="397"/>
  <c r="AP83" i="398"/>
  <c r="AP81" i="397"/>
  <c r="AP87" i="398"/>
  <c r="AP79" i="398"/>
  <c r="AP80" i="397"/>
  <c r="AP77" i="397"/>
  <c r="AP84" i="397"/>
  <c r="AP82" i="398"/>
  <c r="AP88" i="398"/>
  <c r="AP82" i="397"/>
  <c r="AP84" i="398"/>
  <c r="AP77" i="398"/>
  <c r="AP85" i="398"/>
  <c r="AP86" i="397"/>
  <c r="AP81" i="392"/>
  <c r="AP87" i="395"/>
  <c r="AP78" i="393"/>
  <c r="AP77" i="392"/>
  <c r="AP81" i="396"/>
  <c r="AP88" i="396"/>
  <c r="AP87" i="394"/>
  <c r="AP82" i="395"/>
  <c r="AP81" i="395"/>
  <c r="AP87" i="392"/>
  <c r="AP82" i="392"/>
  <c r="AP81" i="394"/>
  <c r="AP85" i="396"/>
  <c r="AP84" i="396"/>
  <c r="AP86" i="396"/>
  <c r="AP81" i="393"/>
  <c r="AP85" i="392"/>
  <c r="AP78" i="394"/>
  <c r="AP79" i="395"/>
  <c r="AP88" i="395"/>
  <c r="AP77" i="396"/>
  <c r="AP80" i="396"/>
  <c r="AP82" i="396"/>
  <c r="AP86" i="392"/>
  <c r="AP80" i="393"/>
  <c r="AP79" i="392"/>
  <c r="AP79" i="393"/>
  <c r="AP82" i="394"/>
  <c r="AP79" i="394"/>
  <c r="AP86" i="395"/>
  <c r="AP83" i="396"/>
  <c r="AP78" i="392"/>
  <c r="AP80" i="395"/>
  <c r="AP78" i="396"/>
  <c r="AP84" i="394"/>
  <c r="AP77" i="395"/>
  <c r="AP87" i="393"/>
  <c r="AP88" i="394"/>
  <c r="AP79" i="396"/>
  <c r="AP77" i="394"/>
  <c r="AP84" i="395"/>
  <c r="AP77" i="393"/>
  <c r="AP80" i="394"/>
  <c r="AP80" i="392"/>
  <c r="AP83" i="393"/>
  <c r="AP83" i="395"/>
  <c r="AP87" i="396"/>
  <c r="AP84" i="392"/>
  <c r="AP85" i="394"/>
  <c r="AP84" i="393"/>
  <c r="AP85" i="393"/>
  <c r="AP86" i="394"/>
  <c r="AP86" i="393"/>
  <c r="AP88" i="392"/>
  <c r="AP88" i="393"/>
  <c r="AP78" i="395"/>
  <c r="AP83" i="392"/>
  <c r="AP82" i="393"/>
  <c r="AP83" i="394"/>
  <c r="AP85" i="395"/>
  <c r="AP87" i="390"/>
  <c r="AP81" i="389"/>
  <c r="AP88" i="389"/>
  <c r="AP80" i="390"/>
  <c r="AP81" i="390"/>
  <c r="AP84" i="391"/>
  <c r="AP87" i="391"/>
  <c r="AP78" i="388"/>
  <c r="AP82" i="385"/>
  <c r="AP79" i="384"/>
  <c r="AP81" i="383"/>
  <c r="AP85" i="381"/>
  <c r="AP88" i="380"/>
  <c r="AP79" i="379"/>
  <c r="AP77" i="377"/>
  <c r="AP80" i="376"/>
  <c r="AP77" i="375"/>
  <c r="AP85" i="373"/>
  <c r="AP81" i="371"/>
  <c r="AP81" i="372"/>
  <c r="AP79" i="364"/>
  <c r="AP88" i="363"/>
  <c r="AP81" i="360"/>
  <c r="AP79" i="359"/>
  <c r="AP83" i="356"/>
  <c r="AP87" i="355"/>
  <c r="AP84" i="354"/>
  <c r="AP88" i="351"/>
  <c r="AP84" i="350"/>
  <c r="AP78" i="349"/>
  <c r="AP80" i="388"/>
  <c r="AP84" i="385"/>
  <c r="AP84" i="383"/>
  <c r="AP86" i="382"/>
  <c r="AP84" i="381"/>
  <c r="AP77" i="379"/>
  <c r="AP85" i="378"/>
  <c r="AP86" i="377"/>
  <c r="AP84" i="375"/>
  <c r="AP81" i="374"/>
  <c r="AP86" i="373"/>
  <c r="AP84" i="372"/>
  <c r="AP87" i="363"/>
  <c r="AP87" i="362"/>
  <c r="AP81" i="359"/>
  <c r="AP82" i="356"/>
  <c r="AP79" i="354"/>
  <c r="AP79" i="353"/>
  <c r="AP82" i="351"/>
  <c r="AP88" i="349"/>
  <c r="AP83" i="348"/>
  <c r="AP77" i="388"/>
  <c r="AP77" i="385"/>
  <c r="AP86" i="384"/>
  <c r="AP82" i="383"/>
  <c r="AP81" i="381"/>
  <c r="AP79" i="380"/>
  <c r="AP81" i="379"/>
  <c r="AP81" i="377"/>
  <c r="AP81" i="376"/>
  <c r="AP81" i="375"/>
  <c r="AP81" i="373"/>
  <c r="AP87" i="371"/>
  <c r="AP80" i="371"/>
  <c r="AP83" i="364"/>
  <c r="AP82" i="363"/>
  <c r="AP85" i="360"/>
  <c r="AP85" i="359"/>
  <c r="AP77" i="356"/>
  <c r="AP83" i="355"/>
  <c r="AP85" i="354"/>
  <c r="AP83" i="351"/>
  <c r="AP82" i="350"/>
  <c r="AP83" i="349"/>
  <c r="AP86" i="386"/>
  <c r="AP86" i="381"/>
  <c r="AP83" i="376"/>
  <c r="AP88" i="360"/>
  <c r="AP78" i="353"/>
  <c r="AP87" i="388"/>
  <c r="AP84" i="353"/>
  <c r="AP86" i="385"/>
  <c r="AP84" i="379"/>
  <c r="AP80" i="374"/>
  <c r="AP78" i="363"/>
  <c r="AP81" i="350"/>
  <c r="AP80" i="380"/>
  <c r="AP85" i="364"/>
  <c r="AP82" i="388"/>
  <c r="AP87" i="381"/>
  <c r="AP88" i="376"/>
  <c r="AP80" i="372"/>
  <c r="AP83" i="360"/>
  <c r="AP87" i="354"/>
  <c r="AP78" i="386"/>
  <c r="AP84" i="371"/>
  <c r="AP78" i="354"/>
  <c r="AP79" i="385"/>
  <c r="AP78" i="380"/>
  <c r="AP85" i="376"/>
  <c r="AP86" i="362"/>
  <c r="AP85" i="353"/>
  <c r="AP86" i="348"/>
  <c r="AP77" i="384"/>
  <c r="AP77" i="383"/>
  <c r="AP88" i="378"/>
  <c r="AP77" i="374"/>
  <c r="AP85" i="362"/>
  <c r="AP80" i="353"/>
  <c r="AP82" i="348"/>
  <c r="AP87" i="382"/>
  <c r="AP79" i="378"/>
  <c r="AP83" i="374"/>
  <c r="AP79" i="362"/>
  <c r="AP81" i="353"/>
  <c r="AP79" i="350"/>
  <c r="AP81" i="380"/>
  <c r="AP86" i="364"/>
  <c r="AP85" i="383"/>
  <c r="AP83" i="383"/>
  <c r="AP79" i="349"/>
  <c r="AP83" i="385"/>
  <c r="AP85" i="351"/>
  <c r="AP86" i="349"/>
  <c r="AP81" i="391"/>
  <c r="AP88" i="390"/>
  <c r="AP77" i="391"/>
  <c r="AP86" i="391"/>
  <c r="AP79" i="389"/>
  <c r="AP86" i="389"/>
  <c r="AP77" i="389"/>
  <c r="AP78" i="390"/>
  <c r="AP85" i="388"/>
  <c r="AP84" i="386"/>
  <c r="AP87" i="385"/>
  <c r="AP79" i="383"/>
  <c r="AP81" i="382"/>
  <c r="AP77" i="381"/>
  <c r="AP78" i="379"/>
  <c r="AP81" i="378"/>
  <c r="AP88" i="377"/>
  <c r="AP88" i="375"/>
  <c r="AP86" i="374"/>
  <c r="AP83" i="373"/>
  <c r="AP88" i="371"/>
  <c r="AP85" i="363"/>
  <c r="AP80" i="362"/>
  <c r="AP83" i="359"/>
  <c r="AP80" i="356"/>
  <c r="AP81" i="354"/>
  <c r="AP86" i="353"/>
  <c r="AP80" i="351"/>
  <c r="AP84" i="349"/>
  <c r="AP80" i="348"/>
  <c r="AP83" i="388"/>
  <c r="AP78" i="385"/>
  <c r="AP83" i="384"/>
  <c r="AP78" i="383"/>
  <c r="AP79" i="381"/>
  <c r="AP84" i="380"/>
  <c r="AP85" i="379"/>
  <c r="AP87" i="377"/>
  <c r="AP79" i="376"/>
  <c r="AP78" i="375"/>
  <c r="AP80" i="373"/>
  <c r="AP83" i="371"/>
  <c r="AP82" i="371"/>
  <c r="AP88" i="364"/>
  <c r="AP83" i="363"/>
  <c r="AP79" i="360"/>
  <c r="AP87" i="359"/>
  <c r="AP84" i="356"/>
  <c r="AP80" i="355"/>
  <c r="AP82" i="354"/>
  <c r="AP78" i="351"/>
  <c r="AP77" i="350"/>
  <c r="AP81" i="349"/>
  <c r="AP77" i="386"/>
  <c r="AP85" i="385"/>
  <c r="AP80" i="383"/>
  <c r="AP88" i="382"/>
  <c r="AP78" i="381"/>
  <c r="AP82" i="379"/>
  <c r="AP78" i="378"/>
  <c r="AP82" i="377"/>
  <c r="AP83" i="375"/>
  <c r="AP82" i="374"/>
  <c r="AP82" i="373"/>
  <c r="AP79" i="372"/>
  <c r="AP81" i="363"/>
  <c r="AP81" i="362"/>
  <c r="AP82" i="359"/>
  <c r="AP87" i="356"/>
  <c r="AP77" i="354"/>
  <c r="AP82" i="353"/>
  <c r="AP87" i="351"/>
  <c r="AP82" i="349"/>
  <c r="AP85" i="348"/>
  <c r="AP78" i="384"/>
  <c r="AP83" i="378"/>
  <c r="AP87" i="373"/>
  <c r="AP82" i="362"/>
  <c r="AP78" i="356"/>
  <c r="AP87" i="349"/>
  <c r="AP83" i="379"/>
  <c r="AP88" i="362"/>
  <c r="AP88" i="388"/>
  <c r="AP79" i="382"/>
  <c r="AP79" i="377"/>
  <c r="AP86" i="372"/>
  <c r="AP83" i="354"/>
  <c r="AP78" i="348"/>
  <c r="AP83" i="372"/>
  <c r="AP79" i="355"/>
  <c r="AP88" i="384"/>
  <c r="AP86" i="379"/>
  <c r="AP79" i="373"/>
  <c r="AP86" i="363"/>
  <c r="AP85" i="356"/>
  <c r="AP87" i="350"/>
  <c r="AP77" i="378"/>
  <c r="AP84" i="363"/>
  <c r="AP82" i="384"/>
  <c r="AP80" i="381"/>
  <c r="AP80" i="377"/>
  <c r="AP77" i="373"/>
  <c r="AP88" i="355"/>
  <c r="AP86" i="350"/>
  <c r="AP79" i="386"/>
  <c r="AP82" i="380"/>
  <c r="AP87" i="376"/>
  <c r="AP87" i="372"/>
  <c r="AP77" i="364"/>
  <c r="AP82" i="360"/>
  <c r="AP78" i="355"/>
  <c r="AP80" i="350"/>
  <c r="AP88" i="385"/>
  <c r="AP82" i="381"/>
  <c r="AP85" i="377"/>
  <c r="AP78" i="373"/>
  <c r="AP87" i="360"/>
  <c r="AP84" i="355"/>
  <c r="AP77" i="348"/>
  <c r="AP87" i="374"/>
  <c r="AP82" i="378"/>
  <c r="AP83" i="362"/>
  <c r="AP78" i="376"/>
  <c r="AP86" i="375"/>
  <c r="AP78" i="359"/>
  <c r="AP81" i="388"/>
  <c r="AP82" i="386"/>
  <c r="AP85" i="384"/>
  <c r="AP87" i="383"/>
  <c r="AP85" i="382"/>
  <c r="AP77" i="380"/>
  <c r="AP88" i="379"/>
  <c r="AP86" i="378"/>
  <c r="AP84" i="376"/>
  <c r="AP82" i="375"/>
  <c r="AP78" i="374"/>
  <c r="AP78" i="371"/>
  <c r="AP88" i="372"/>
  <c r="AP84" i="364"/>
  <c r="AP77" i="363"/>
  <c r="AP84" i="362"/>
  <c r="AP80" i="360"/>
  <c r="AP77" i="359"/>
  <c r="AP85" i="355"/>
  <c r="AP80" i="354"/>
  <c r="AP77" i="353"/>
  <c r="AP78" i="350"/>
  <c r="AP85" i="349"/>
  <c r="AP81" i="348"/>
  <c r="AP88" i="386"/>
  <c r="AP81" i="385"/>
  <c r="AP87" i="384"/>
  <c r="AP80" i="382"/>
  <c r="AP83" i="381"/>
  <c r="AP85" i="380"/>
  <c r="AP80" i="378"/>
  <c r="AP78" i="377"/>
  <c r="AP82" i="376"/>
  <c r="AP85" i="374"/>
  <c r="AP88" i="373"/>
  <c r="AP78" i="372"/>
  <c r="AP87" i="364"/>
  <c r="AP78" i="362"/>
  <c r="AP86" i="360"/>
  <c r="AP81" i="356"/>
  <c r="AP82" i="355"/>
  <c r="AP87" i="353"/>
  <c r="AP77" i="351"/>
  <c r="AP88" i="350"/>
  <c r="AP84" i="348"/>
  <c r="AP79" i="388"/>
  <c r="AP81" i="384"/>
  <c r="AP88" i="383"/>
  <c r="AP82" i="382"/>
  <c r="AP87" i="380"/>
  <c r="AP80" i="379"/>
  <c r="AP84" i="378"/>
  <c r="AP86" i="376"/>
  <c r="AP80" i="375"/>
  <c r="AP79" i="374"/>
  <c r="AP79" i="371"/>
  <c r="AP77" i="371"/>
  <c r="AP81" i="364"/>
  <c r="AP80" i="363"/>
  <c r="AP77" i="362"/>
  <c r="AP78" i="360"/>
  <c r="AP84" i="359"/>
  <c r="AP81" i="355"/>
  <c r="AP88" i="354"/>
  <c r="AP88" i="353"/>
  <c r="AP85" i="350"/>
  <c r="AP80" i="349"/>
  <c r="AP79" i="348"/>
  <c r="AP84" i="382"/>
  <c r="AP84" i="377"/>
  <c r="AP85" i="371"/>
  <c r="AP86" i="355"/>
  <c r="AP87" i="348"/>
  <c r="AP84" i="374"/>
  <c r="AP80" i="386"/>
  <c r="AP88" i="381"/>
  <c r="AP79" i="375"/>
  <c r="AP88" i="359"/>
  <c r="AP83" i="353"/>
  <c r="AP84" i="384"/>
  <c r="AP84" i="351"/>
  <c r="AP86" i="383"/>
  <c r="AP83" i="377"/>
  <c r="AP77" i="372"/>
  <c r="AP77" i="355"/>
  <c r="AP88" i="348"/>
  <c r="AP85" i="375"/>
  <c r="AP80" i="359"/>
  <c r="AP83" i="386"/>
  <c r="AP77" i="382"/>
  <c r="AP87" i="378"/>
  <c r="AP88" i="374"/>
  <c r="AP85" i="372"/>
  <c r="AP80" i="364"/>
  <c r="AP84" i="360"/>
  <c r="AP79" i="356"/>
  <c r="AP86" i="351"/>
  <c r="AP86" i="388"/>
  <c r="AP83" i="382"/>
  <c r="AP87" i="379"/>
  <c r="AP87" i="375"/>
  <c r="AP82" i="372"/>
  <c r="AP79" i="363"/>
  <c r="AP86" i="359"/>
  <c r="AP86" i="354"/>
  <c r="AP77" i="349"/>
  <c r="AP80" i="384"/>
  <c r="AP83" i="380"/>
  <c r="AP77" i="376"/>
  <c r="AP86" i="371"/>
  <c r="AP78" i="364"/>
  <c r="AP88" i="356"/>
  <c r="AP79" i="351"/>
  <c r="AP80" i="385"/>
  <c r="AP81" i="351"/>
  <c r="AP83" i="350"/>
  <c r="AP84" i="373"/>
  <c r="AP86" i="356"/>
  <c r="AP77" i="360"/>
  <c r="AP86" i="380"/>
  <c r="AP82" i="364"/>
  <c r="AP78" i="382"/>
  <c r="AP84" i="389"/>
  <c r="AP83" i="390"/>
  <c r="AP79" i="390"/>
  <c r="AP85" i="391"/>
  <c r="AP80" i="389"/>
  <c r="AP84" i="390"/>
  <c r="AP85" i="386"/>
  <c r="AP86" i="390"/>
  <c r="AP79" i="391"/>
  <c r="AP81" i="386"/>
  <c r="AP87" i="389"/>
  <c r="AP80" i="391"/>
  <c r="AP78" i="391"/>
  <c r="AP77" i="390"/>
  <c r="AP82" i="391"/>
  <c r="AP84" i="388"/>
  <c r="AP83" i="391"/>
  <c r="AP82" i="390"/>
  <c r="AP88" i="391"/>
  <c r="AP78" i="389"/>
  <c r="AP82" i="389"/>
  <c r="AP85" i="390"/>
  <c r="AP87" i="386"/>
  <c r="AP85" i="389"/>
  <c r="AP83" i="389"/>
  <c r="S22" i="346" l="1"/>
  <c r="L15" i="387"/>
  <c r="V15" i="387"/>
  <c r="G15" i="387"/>
  <c r="H15" i="387"/>
  <c r="I15" i="387"/>
  <c r="R15" i="387"/>
  <c r="M15" i="387"/>
  <c r="J15" i="387"/>
  <c r="O15" i="387"/>
  <c r="P15" i="387"/>
  <c r="Q15" i="387"/>
  <c r="K15" i="387"/>
  <c r="N15" i="387"/>
  <c r="S15" i="387"/>
  <c r="T15" i="387"/>
  <c r="U15" i="387"/>
  <c r="V29" i="249"/>
  <c r="T14" i="253"/>
  <c r="N14" i="221"/>
  <c r="I20" i="252"/>
  <c r="M20" i="252"/>
  <c r="K20" i="252"/>
  <c r="O20" i="252"/>
  <c r="U20" i="252"/>
  <c r="V14" i="253"/>
  <c r="R14" i="221"/>
  <c r="T20" i="252"/>
  <c r="Q20" i="252"/>
  <c r="R20" i="252"/>
  <c r="V14" i="252"/>
  <c r="S14" i="252"/>
  <c r="L23" i="345"/>
  <c r="K5" i="345" s="1"/>
  <c r="U15" i="345"/>
  <c r="J14" i="346"/>
  <c r="H20" i="252"/>
  <c r="J20" i="252"/>
  <c r="R14" i="346"/>
  <c r="M14" i="346"/>
  <c r="P20" i="252"/>
  <c r="N20" i="252"/>
  <c r="V14" i="346"/>
  <c r="G14" i="346"/>
  <c r="H14" i="346"/>
  <c r="I14" i="346"/>
  <c r="K14" i="346"/>
  <c r="V20" i="252"/>
  <c r="S20" i="252"/>
  <c r="N14" i="346"/>
  <c r="O14" i="346"/>
  <c r="P14" i="346"/>
  <c r="Q14" i="346"/>
  <c r="L14" i="346"/>
  <c r="L20" i="252"/>
  <c r="G20" i="252"/>
  <c r="S14" i="346"/>
  <c r="T14" i="346"/>
  <c r="U14" i="346"/>
  <c r="R14" i="252"/>
  <c r="O14" i="252"/>
  <c r="L14" i="252"/>
  <c r="M14" i="252"/>
  <c r="Q14" i="252"/>
  <c r="J14" i="252"/>
  <c r="K14" i="252"/>
  <c r="T14" i="252"/>
  <c r="U14" i="252"/>
  <c r="P14" i="252"/>
  <c r="N14" i="252"/>
  <c r="G14" i="252"/>
  <c r="H14" i="252"/>
  <c r="I14" i="252"/>
  <c r="H23" i="345"/>
  <c r="P23" i="345"/>
  <c r="V23" i="345"/>
  <c r="G23" i="345"/>
  <c r="P15" i="345"/>
  <c r="I15" i="345"/>
  <c r="N15" i="345"/>
  <c r="G15" i="345"/>
  <c r="T23" i="345"/>
  <c r="T15" i="345"/>
  <c r="R15" i="345"/>
  <c r="M23" i="345"/>
  <c r="N23" i="345"/>
  <c r="I23" i="345"/>
  <c r="O23" i="345"/>
  <c r="L15" i="345"/>
  <c r="M15" i="345"/>
  <c r="V15" i="345"/>
  <c r="O15" i="345"/>
  <c r="J23" i="345"/>
  <c r="K23" i="345"/>
  <c r="K15" i="345"/>
  <c r="U23" i="345"/>
  <c r="R23" i="345"/>
  <c r="Q23" i="345"/>
  <c r="S23" i="345"/>
  <c r="H15" i="345"/>
  <c r="J15" i="345"/>
  <c r="Q15" i="345"/>
  <c r="S15" i="345"/>
  <c r="H29" i="249"/>
  <c r="K32" i="251"/>
  <c r="R13" i="191"/>
  <c r="H14" i="193"/>
  <c r="L23" i="193"/>
  <c r="V18" i="255"/>
  <c r="R18" i="255"/>
  <c r="R32" i="251"/>
  <c r="N18" i="255"/>
  <c r="K13" i="225"/>
  <c r="S14" i="255"/>
  <c r="L14" i="255"/>
  <c r="V31" i="255"/>
  <c r="J23" i="255"/>
  <c r="H18" i="255"/>
  <c r="T18" i="255"/>
  <c r="V23" i="255"/>
  <c r="J18" i="255"/>
  <c r="T32" i="251"/>
  <c r="N14" i="253"/>
  <c r="G33" i="254"/>
  <c r="N14" i="254"/>
  <c r="L14" i="254"/>
  <c r="M14" i="255"/>
  <c r="R14" i="255"/>
  <c r="N14" i="255"/>
  <c r="O14" i="255"/>
  <c r="J31" i="255"/>
  <c r="N31" i="255"/>
  <c r="I31" i="255"/>
  <c r="G31" i="255"/>
  <c r="R23" i="255"/>
  <c r="N23" i="255"/>
  <c r="I23" i="255"/>
  <c r="G23" i="255"/>
  <c r="R31" i="255"/>
  <c r="M31" i="255"/>
  <c r="K31" i="255"/>
  <c r="K23" i="255"/>
  <c r="O14" i="253"/>
  <c r="P14" i="253"/>
  <c r="H14" i="254"/>
  <c r="I14" i="254"/>
  <c r="G25" i="254"/>
  <c r="G19" i="254"/>
  <c r="L18" i="255"/>
  <c r="P14" i="255"/>
  <c r="V14" i="255"/>
  <c r="G14" i="255"/>
  <c r="Q14" i="255"/>
  <c r="L31" i="255"/>
  <c r="K5" i="255" s="1"/>
  <c r="H31" i="255"/>
  <c r="Q31" i="255"/>
  <c r="O31" i="255"/>
  <c r="L23" i="255"/>
  <c r="H23" i="255"/>
  <c r="Q23" i="255"/>
  <c r="O23" i="255"/>
  <c r="H14" i="255"/>
  <c r="T14" i="255"/>
  <c r="M23" i="255"/>
  <c r="U20" i="253"/>
  <c r="P18" i="255"/>
  <c r="I14" i="255"/>
  <c r="J14" i="255"/>
  <c r="K14" i="255"/>
  <c r="U14" i="255"/>
  <c r="T31" i="255"/>
  <c r="P31" i="255"/>
  <c r="U31" i="255"/>
  <c r="S31" i="255"/>
  <c r="T23" i="255"/>
  <c r="P23" i="255"/>
  <c r="U23" i="255"/>
  <c r="S23" i="255"/>
  <c r="R26" i="252"/>
  <c r="O20" i="253"/>
  <c r="Q20" i="253"/>
  <c r="M14" i="253"/>
  <c r="U14" i="253"/>
  <c r="H14" i="253"/>
  <c r="T28" i="253"/>
  <c r="Q28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4" i="253"/>
  <c r="L14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4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P20" i="253"/>
  <c r="K20" i="253"/>
  <c r="I20" i="253"/>
  <c r="N20" i="253"/>
  <c r="J14" i="253"/>
  <c r="K14" i="253"/>
  <c r="H28" i="253"/>
  <c r="K28" i="253"/>
  <c r="I28" i="253"/>
  <c r="N28" i="253"/>
  <c r="L20" i="253"/>
  <c r="T20" i="253"/>
  <c r="M20" i="253"/>
  <c r="R20" i="253"/>
  <c r="I14" i="253"/>
  <c r="Q14" i="253"/>
  <c r="P28" i="253"/>
  <c r="O28" i="253"/>
  <c r="M28" i="253"/>
  <c r="R28" i="253"/>
  <c r="H20" i="253"/>
  <c r="J20" i="253"/>
  <c r="G28" i="253"/>
  <c r="J28" i="253"/>
  <c r="G20" i="253"/>
  <c r="S20" i="253"/>
  <c r="V20" i="253"/>
  <c r="G14" i="253"/>
  <c r="L28" i="253"/>
  <c r="K5" i="253" s="1"/>
  <c r="S28" i="253"/>
  <c r="U28" i="253"/>
  <c r="V28" i="253"/>
  <c r="G26" i="252"/>
  <c r="I26" i="252"/>
  <c r="G34" i="252"/>
  <c r="I34" i="252"/>
  <c r="N32" i="251"/>
  <c r="K26" i="252"/>
  <c r="M26" i="252"/>
  <c r="V34" i="252"/>
  <c r="L34" i="252"/>
  <c r="K5" i="252" s="1"/>
  <c r="H17" i="250"/>
  <c r="L32" i="251"/>
  <c r="K5" i="251" s="1"/>
  <c r="L18" i="251"/>
  <c r="R18" i="251"/>
  <c r="T14" i="251"/>
  <c r="N26" i="252"/>
  <c r="O26" i="252"/>
  <c r="P26" i="252"/>
  <c r="Q26" i="252"/>
  <c r="J34" i="252"/>
  <c r="O34" i="252"/>
  <c r="P34" i="252"/>
  <c r="Q34" i="252"/>
  <c r="H26" i="252"/>
  <c r="R34" i="252"/>
  <c r="H34" i="252"/>
  <c r="H18" i="251"/>
  <c r="J26" i="252"/>
  <c r="L26" i="252"/>
  <c r="K34" i="252"/>
  <c r="M34" i="252"/>
  <c r="V32" i="251"/>
  <c r="V18" i="251"/>
  <c r="V26" i="252"/>
  <c r="S26" i="252"/>
  <c r="T26" i="252"/>
  <c r="U26" i="252"/>
  <c r="N34" i="252"/>
  <c r="S34" i="252"/>
  <c r="T34" i="252"/>
  <c r="U34" i="252"/>
  <c r="Q18" i="251"/>
  <c r="O14" i="251"/>
  <c r="R14" i="251"/>
  <c r="P13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3" i="230"/>
  <c r="V17" i="250"/>
  <c r="R17" i="250"/>
  <c r="H25" i="250"/>
  <c r="T13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7" i="250"/>
  <c r="J14" i="248"/>
  <c r="V14" i="248"/>
  <c r="G14" i="248"/>
  <c r="P18" i="248"/>
  <c r="K29" i="249"/>
  <c r="I29" i="249"/>
  <c r="Q17" i="249"/>
  <c r="G17" i="249"/>
  <c r="U21" i="249"/>
  <c r="S21" i="249"/>
  <c r="U12" i="249"/>
  <c r="G12" i="249"/>
  <c r="N17" i="250"/>
  <c r="J17" i="250"/>
  <c r="G17" i="250"/>
  <c r="I17" i="250"/>
  <c r="R25" i="250"/>
  <c r="V25" i="250"/>
  <c r="G25" i="250"/>
  <c r="I25" i="250"/>
  <c r="P13" i="250"/>
  <c r="H13" i="250"/>
  <c r="I13" i="250"/>
  <c r="G13" i="250"/>
  <c r="L25" i="250"/>
  <c r="K5" i="250" s="1"/>
  <c r="K25" i="250"/>
  <c r="M25" i="250"/>
  <c r="J13" i="250"/>
  <c r="M13" i="250"/>
  <c r="K13" i="250"/>
  <c r="L17" i="250"/>
  <c r="O17" i="250"/>
  <c r="Q17" i="250"/>
  <c r="T25" i="250"/>
  <c r="P25" i="250"/>
  <c r="O25" i="250"/>
  <c r="Q25" i="250"/>
  <c r="N13" i="250"/>
  <c r="R13" i="250"/>
  <c r="Q13" i="250"/>
  <c r="O13" i="250"/>
  <c r="K17" i="250"/>
  <c r="P17" i="250"/>
  <c r="T17" i="250"/>
  <c r="S17" i="250"/>
  <c r="U17" i="250"/>
  <c r="N25" i="250"/>
  <c r="J25" i="250"/>
  <c r="S25" i="250"/>
  <c r="U25" i="250"/>
  <c r="V13" i="250"/>
  <c r="L13" i="250"/>
  <c r="U13" i="250"/>
  <c r="S13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4" i="248"/>
  <c r="J18" i="248"/>
  <c r="J26" i="248"/>
  <c r="H26" i="248"/>
  <c r="L14" i="248"/>
  <c r="H14" i="248"/>
  <c r="K14" i="248"/>
  <c r="M14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4" i="248"/>
  <c r="P14" i="248"/>
  <c r="O14" i="248"/>
  <c r="Q14" i="248"/>
  <c r="H18" i="248"/>
  <c r="Q18" i="248"/>
  <c r="R18" i="248"/>
  <c r="O18" i="248"/>
  <c r="R26" i="248"/>
  <c r="O26" i="248"/>
  <c r="P26" i="248"/>
  <c r="Q26" i="248"/>
  <c r="N14" i="248"/>
  <c r="R14" i="248"/>
  <c r="S14" i="248"/>
  <c r="U14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2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2" i="211"/>
  <c r="J13" i="230"/>
  <c r="L29" i="193"/>
  <c r="U23" i="193"/>
  <c r="V23" i="193"/>
  <c r="P29" i="193"/>
  <c r="S14" i="193"/>
  <c r="L14" i="193"/>
  <c r="M13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2" i="211"/>
  <c r="G12" i="211"/>
  <c r="H13" i="210"/>
  <c r="N13" i="210"/>
  <c r="U13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2" i="211"/>
  <c r="P12" i="211"/>
  <c r="O12" i="211"/>
  <c r="R13" i="210"/>
  <c r="J13" i="210"/>
  <c r="Q13" i="210"/>
  <c r="O13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2" i="211"/>
  <c r="U12" i="211"/>
  <c r="S12" i="211"/>
  <c r="I13" i="210"/>
  <c r="P13" i="210"/>
  <c r="V13" i="210"/>
  <c r="S13" i="210"/>
  <c r="L13" i="230"/>
  <c r="R13" i="230"/>
  <c r="U13" i="230"/>
  <c r="I14" i="84"/>
  <c r="N14" i="84"/>
  <c r="R21" i="84"/>
  <c r="O27" i="84"/>
  <c r="N27" i="84"/>
  <c r="H14" i="214"/>
  <c r="G14" i="214"/>
  <c r="J14" i="214"/>
  <c r="I12" i="211"/>
  <c r="V12" i="211"/>
  <c r="G13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2" i="211"/>
  <c r="T12" i="211"/>
  <c r="J12" i="211"/>
  <c r="K12" i="211"/>
  <c r="M13" i="210"/>
  <c r="T13" i="210"/>
  <c r="L13" i="210"/>
  <c r="K13" i="210"/>
  <c r="K14" i="219"/>
  <c r="J13" i="225"/>
  <c r="T14" i="219"/>
  <c r="Q14" i="219"/>
  <c r="I13" i="230"/>
  <c r="G21" i="230"/>
  <c r="J21" i="230"/>
  <c r="L21" i="230"/>
  <c r="K5" i="230" s="1"/>
  <c r="I21" i="230"/>
  <c r="H22" i="226"/>
  <c r="N22" i="226"/>
  <c r="K21" i="230"/>
  <c r="N21" i="230"/>
  <c r="P21" i="230"/>
  <c r="M21" i="230"/>
  <c r="K12" i="229"/>
  <c r="N13" i="230"/>
  <c r="Q13" i="230"/>
  <c r="O21" i="230"/>
  <c r="V21" i="230"/>
  <c r="T21" i="230"/>
  <c r="Q21" i="230"/>
  <c r="S21" i="230"/>
  <c r="H21" i="230"/>
  <c r="R21" i="230"/>
  <c r="U21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2" i="228"/>
  <c r="Q14" i="228"/>
  <c r="V20" i="229"/>
  <c r="K20" i="229"/>
  <c r="L20" i="229"/>
  <c r="K5" i="229" s="1"/>
  <c r="M20" i="229"/>
  <c r="R12" i="229"/>
  <c r="V12" i="229"/>
  <c r="L12" i="229"/>
  <c r="M12" i="229"/>
  <c r="U14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2" i="228"/>
  <c r="L14" i="228"/>
  <c r="J22" i="226"/>
  <c r="V13" i="225"/>
  <c r="Q22" i="228"/>
  <c r="J22" i="228"/>
  <c r="G22" i="228"/>
  <c r="H22" i="228"/>
  <c r="I14" i="228"/>
  <c r="J14" i="228"/>
  <c r="G14" i="228"/>
  <c r="H14" i="228"/>
  <c r="N22" i="228"/>
  <c r="N14" i="228"/>
  <c r="M22" i="228"/>
  <c r="R22" i="228"/>
  <c r="O22" i="228"/>
  <c r="P22" i="228"/>
  <c r="R14" i="228"/>
  <c r="O14" i="228"/>
  <c r="P14" i="228"/>
  <c r="L22" i="228"/>
  <c r="K5" i="228" s="1"/>
  <c r="K14" i="228"/>
  <c r="Q12" i="215"/>
  <c r="V22" i="219"/>
  <c r="V14" i="221"/>
  <c r="R13" i="225"/>
  <c r="U22" i="228"/>
  <c r="V22" i="228"/>
  <c r="S22" i="228"/>
  <c r="T22" i="228"/>
  <c r="M14" i="228"/>
  <c r="V14" i="228"/>
  <c r="S14" i="228"/>
  <c r="T14" i="228"/>
  <c r="M13" i="200"/>
  <c r="G13" i="200"/>
  <c r="H12" i="199"/>
  <c r="J12" i="199"/>
  <c r="H22" i="203"/>
  <c r="M12" i="215"/>
  <c r="L12" i="215"/>
  <c r="J12" i="215"/>
  <c r="H12" i="208"/>
  <c r="Q14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4" i="203"/>
  <c r="U14" i="203"/>
  <c r="Q20" i="204"/>
  <c r="G12" i="204"/>
  <c r="N12" i="204"/>
  <c r="P12" i="204"/>
  <c r="L20" i="215"/>
  <c r="K5" i="215" s="1"/>
  <c r="M20" i="215"/>
  <c r="R20" i="215"/>
  <c r="G22" i="214"/>
  <c r="I12" i="215"/>
  <c r="J21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4" i="221"/>
  <c r="O14" i="221"/>
  <c r="G14" i="218"/>
  <c r="I14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4" i="221"/>
  <c r="T14" i="221"/>
  <c r="S14" i="221"/>
  <c r="Q14" i="218"/>
  <c r="O14" i="218"/>
  <c r="S14" i="218"/>
  <c r="K22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2" i="203"/>
  <c r="T14" i="203"/>
  <c r="M12" i="204"/>
  <c r="V12" i="204"/>
  <c r="H12" i="204"/>
  <c r="U20" i="208"/>
  <c r="G12" i="215"/>
  <c r="R12" i="206"/>
  <c r="S12" i="206"/>
  <c r="S12" i="208"/>
  <c r="G22" i="219"/>
  <c r="K22" i="219"/>
  <c r="J22" i="219"/>
  <c r="I22" i="219"/>
  <c r="M14" i="219"/>
  <c r="J14" i="219"/>
  <c r="M14" i="221"/>
  <c r="G14" i="221"/>
  <c r="J14" i="221"/>
  <c r="P14" i="218"/>
  <c r="K14" i="218"/>
  <c r="T14" i="218"/>
  <c r="J14" i="218"/>
  <c r="S22" i="221"/>
  <c r="J22" i="221"/>
  <c r="H22" i="221"/>
  <c r="I22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2" i="218"/>
  <c r="H22" i="218"/>
  <c r="Q22" i="218"/>
  <c r="J22" i="218"/>
  <c r="O22" i="216"/>
  <c r="M22" i="216"/>
  <c r="P22" i="216"/>
  <c r="J22" i="216"/>
  <c r="N22" i="196"/>
  <c r="K14" i="196"/>
  <c r="N14" i="196"/>
  <c r="T13" i="200"/>
  <c r="R12" i="199"/>
  <c r="H14" i="203"/>
  <c r="O14" i="203"/>
  <c r="Q14" i="203"/>
  <c r="L20" i="204"/>
  <c r="K5" i="204" s="1"/>
  <c r="T20" i="204"/>
  <c r="N20" i="204"/>
  <c r="U12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4" i="221"/>
  <c r="U14" i="221"/>
  <c r="K14" i="221"/>
  <c r="L14" i="218"/>
  <c r="U14" i="218"/>
  <c r="H14" i="218"/>
  <c r="N14" i="218"/>
  <c r="G22" i="221"/>
  <c r="N22" i="221"/>
  <c r="L22" i="221"/>
  <c r="K5" i="221" s="1"/>
  <c r="M22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2" i="218"/>
  <c r="S22" i="218"/>
  <c r="K22" i="218"/>
  <c r="N22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2" i="203"/>
  <c r="G22" i="203"/>
  <c r="O22" i="203"/>
  <c r="P22" i="203"/>
  <c r="S14" i="203"/>
  <c r="K20" i="204"/>
  <c r="M20" i="204"/>
  <c r="R20" i="204"/>
  <c r="K12" i="204"/>
  <c r="O20" i="215"/>
  <c r="M20" i="208"/>
  <c r="J20" i="208"/>
  <c r="Q20" i="208"/>
  <c r="S22" i="214"/>
  <c r="N20" i="211"/>
  <c r="S20" i="211"/>
  <c r="P20" i="211"/>
  <c r="T12" i="215"/>
  <c r="O12" i="215"/>
  <c r="R12" i="215"/>
  <c r="R21" i="210"/>
  <c r="L21" i="207"/>
  <c r="K5" i="207" s="1"/>
  <c r="Q13" i="207"/>
  <c r="Q12" i="206"/>
  <c r="V12" i="208"/>
  <c r="R22" i="219"/>
  <c r="S14" i="219"/>
  <c r="P14" i="219"/>
  <c r="I14" i="221"/>
  <c r="M14" i="218"/>
  <c r="R14" i="218"/>
  <c r="O22" i="221"/>
  <c r="R22" i="221"/>
  <c r="P22" i="221"/>
  <c r="Q22" i="221"/>
  <c r="R22" i="222"/>
  <c r="Q22" i="222"/>
  <c r="O22" i="222"/>
  <c r="P22" i="222"/>
  <c r="H14" i="222"/>
  <c r="O14" i="222"/>
  <c r="Q14" i="222"/>
  <c r="R14" i="222"/>
  <c r="O14" i="216"/>
  <c r="P14" i="216"/>
  <c r="T22" i="218"/>
  <c r="G22" i="218"/>
  <c r="P22" i="218"/>
  <c r="R22" i="218"/>
  <c r="U22" i="216"/>
  <c r="I22" i="216"/>
  <c r="L22" i="216"/>
  <c r="K5" i="216" s="1"/>
  <c r="R22" i="216"/>
  <c r="V14" i="218"/>
  <c r="V22" i="221"/>
  <c r="T22" i="221"/>
  <c r="U22" i="221"/>
  <c r="U22" i="222"/>
  <c r="S22" i="222"/>
  <c r="T22" i="222"/>
  <c r="T14" i="222"/>
  <c r="S14" i="222"/>
  <c r="U14" i="222"/>
  <c r="V14" i="222"/>
  <c r="I14" i="216"/>
  <c r="Q14" i="216"/>
  <c r="R14" i="216"/>
  <c r="T14" i="216"/>
  <c r="O22" i="218"/>
  <c r="L22" i="218"/>
  <c r="K5" i="218" s="1"/>
  <c r="U22" i="218"/>
  <c r="V22" i="218"/>
  <c r="H22" i="216"/>
  <c r="T22" i="216"/>
  <c r="Q22" i="216"/>
  <c r="V22" i="216"/>
  <c r="M14" i="203"/>
  <c r="I20" i="215"/>
  <c r="H20" i="215"/>
  <c r="G20" i="215"/>
  <c r="J20" i="215"/>
  <c r="R20" i="208"/>
  <c r="I20" i="208"/>
  <c r="H20" i="208"/>
  <c r="R22" i="214"/>
  <c r="K22" i="214"/>
  <c r="I22" i="214"/>
  <c r="H22" i="214"/>
  <c r="L20" i="211"/>
  <c r="K5" i="211" s="1"/>
  <c r="O20" i="211"/>
  <c r="R20" i="211"/>
  <c r="I20" i="211"/>
  <c r="G21" i="210"/>
  <c r="S21" i="210"/>
  <c r="T21" i="210"/>
  <c r="I21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0" i="211"/>
  <c r="H20" i="211"/>
  <c r="K20" i="211"/>
  <c r="M20" i="211"/>
  <c r="L21" i="210"/>
  <c r="K5" i="210" s="1"/>
  <c r="N21" i="210"/>
  <c r="K21" i="210"/>
  <c r="M21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0" i="211"/>
  <c r="P21" i="210"/>
  <c r="Q21" i="210"/>
  <c r="H21" i="207"/>
  <c r="K21" i="207"/>
  <c r="Q21" i="207"/>
  <c r="G20" i="206"/>
  <c r="J20" i="206"/>
  <c r="P20" i="206"/>
  <c r="Q20" i="206"/>
  <c r="J13" i="207"/>
  <c r="O12" i="206"/>
  <c r="U22" i="203"/>
  <c r="T22" i="203"/>
  <c r="G14" i="203"/>
  <c r="V14" i="203"/>
  <c r="S20" i="204"/>
  <c r="V20" i="204"/>
  <c r="J12" i="204"/>
  <c r="Q12" i="204"/>
  <c r="S12" i="204"/>
  <c r="T12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0" i="211"/>
  <c r="J20" i="211"/>
  <c r="V20" i="211"/>
  <c r="U20" i="211"/>
  <c r="H21" i="210"/>
  <c r="O21" i="210"/>
  <c r="V21" i="210"/>
  <c r="U21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2" i="203"/>
  <c r="R22" i="203"/>
  <c r="J14" i="203"/>
  <c r="K14" i="203"/>
  <c r="G20" i="204"/>
  <c r="O20" i="204"/>
  <c r="U20" i="204"/>
  <c r="J20" i="204"/>
  <c r="O12" i="204"/>
  <c r="N22" i="201"/>
  <c r="S22" i="203"/>
  <c r="V22" i="203"/>
  <c r="J22" i="203"/>
  <c r="L22" i="203"/>
  <c r="K5" i="203" s="1"/>
  <c r="N14" i="203"/>
  <c r="H20" i="204"/>
  <c r="R12" i="204"/>
  <c r="I12" i="204"/>
  <c r="L12" i="204"/>
  <c r="K22" i="203"/>
  <c r="M22" i="203"/>
  <c r="P14" i="203"/>
  <c r="I14" i="203"/>
  <c r="I20" i="204"/>
  <c r="P20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AU86" i="397"/>
  <c r="AS86" i="397"/>
  <c r="AS85" i="398"/>
  <c r="AU77" i="398"/>
  <c r="AS84" i="398"/>
  <c r="AT82" i="397"/>
  <c r="AQ82" i="397"/>
  <c r="AQ88" i="398"/>
  <c r="AQ82" i="398"/>
  <c r="AU84" i="397"/>
  <c r="AS77" i="397"/>
  <c r="AQ77" i="397"/>
  <c r="AU80" i="397"/>
  <c r="AR79" i="398"/>
  <c r="AR87" i="398"/>
  <c r="AS81" i="397"/>
  <c r="AQ81" i="397"/>
  <c r="AQ83" i="398"/>
  <c r="AT87" i="397"/>
  <c r="AQ88" i="397"/>
  <c r="AU81" i="398"/>
  <c r="AR81" i="398"/>
  <c r="AR78" i="398"/>
  <c r="AR83" i="397"/>
  <c r="AU80" i="398"/>
  <c r="AU79" i="397"/>
  <c r="AS79" i="397"/>
  <c r="AU85" i="397"/>
  <c r="AR78" i="397"/>
  <c r="AU86" i="398"/>
  <c r="AB88" i="398"/>
  <c r="AB78" i="397"/>
  <c r="AB73" i="398"/>
  <c r="AE71" i="398"/>
  <c r="AE87" i="397"/>
  <c r="AE80" i="397"/>
  <c r="AB84" i="398"/>
  <c r="AE63" i="398"/>
  <c r="AB82" i="397"/>
  <c r="AE79" i="397"/>
  <c r="AE83" i="397"/>
  <c r="AB87" i="398"/>
  <c r="AB67" i="397"/>
  <c r="AB79" i="398"/>
  <c r="AE74" i="397"/>
  <c r="AE82" i="398"/>
  <c r="AB55" i="397"/>
  <c r="AB81" i="398"/>
  <c r="AB73" i="397"/>
  <c r="AE86" i="398"/>
  <c r="AE84" i="397"/>
  <c r="AB59" i="397"/>
  <c r="AE80" i="398"/>
  <c r="AB71" i="397"/>
  <c r="AB64" i="398"/>
  <c r="AB88" i="397"/>
  <c r="AE54" i="397"/>
  <c r="AB66" i="398"/>
  <c r="AB60" i="397"/>
  <c r="AB85" i="397"/>
  <c r="AB58" i="398"/>
  <c r="AB68" i="398"/>
  <c r="AE62" i="397"/>
  <c r="AB77" i="398"/>
  <c r="AE53" i="398"/>
  <c r="AE86" i="397"/>
  <c r="AQ86" i="397"/>
  <c r="AU85" i="398"/>
  <c r="AR85" i="398"/>
  <c r="AT77" i="398"/>
  <c r="AR84" i="398"/>
  <c r="AS82" i="397"/>
  <c r="AT88" i="398"/>
  <c r="AU88" i="398"/>
  <c r="AT82" i="398"/>
  <c r="AR84" i="397"/>
  <c r="AU77" i="397"/>
  <c r="AR80" i="397"/>
  <c r="AT80" i="397"/>
  <c r="AT79" i="398"/>
  <c r="AU87" i="398"/>
  <c r="AU81" i="397"/>
  <c r="AS83" i="398"/>
  <c r="AT83" i="398"/>
  <c r="AS87" i="397"/>
  <c r="AR88" i="397"/>
  <c r="AQ81" i="398"/>
  <c r="AT78" i="398"/>
  <c r="AQ78" i="398"/>
  <c r="AT83" i="397"/>
  <c r="AT80" i="398"/>
  <c r="AQ79" i="397"/>
  <c r="AT85" i="397"/>
  <c r="AR85" i="397"/>
  <c r="AQ78" i="397"/>
  <c r="AQ86" i="398"/>
  <c r="AE88" i="398"/>
  <c r="AE78" i="397"/>
  <c r="AE73" i="398"/>
  <c r="AB71" i="398"/>
  <c r="AB87" i="397"/>
  <c r="AB80" i="397"/>
  <c r="AE84" i="398"/>
  <c r="AB63" i="398"/>
  <c r="AE82" i="397"/>
  <c r="AB79" i="397"/>
  <c r="AB83" i="397"/>
  <c r="AE87" i="398"/>
  <c r="AE67" i="397"/>
  <c r="AE79" i="398"/>
  <c r="AB74" i="397"/>
  <c r="AB82" i="398"/>
  <c r="AE55" i="397"/>
  <c r="AE81" i="398"/>
  <c r="AE73" i="397"/>
  <c r="AB86" i="398"/>
  <c r="AB84" i="397"/>
  <c r="AE59" i="397"/>
  <c r="AB80" i="398"/>
  <c r="AE71" i="397"/>
  <c r="AE64" i="398"/>
  <c r="AE88" i="397"/>
  <c r="AB54" i="397"/>
  <c r="AE66" i="398"/>
  <c r="AE60" i="397"/>
  <c r="AE85" i="397"/>
  <c r="AE58" i="398"/>
  <c r="AE68" i="398"/>
  <c r="AB62" i="397"/>
  <c r="AE77" i="398"/>
  <c r="AB53" i="398"/>
  <c r="AB86" i="397"/>
  <c r="AR86" i="397"/>
  <c r="AQ85" i="398"/>
  <c r="AS77" i="398"/>
  <c r="AR77" i="398"/>
  <c r="AQ84" i="398"/>
  <c r="AR82" i="397"/>
  <c r="AS88" i="398"/>
  <c r="AR82" i="398"/>
  <c r="AS82" i="398"/>
  <c r="AQ84" i="397"/>
  <c r="AT77" i="397"/>
  <c r="AQ80" i="397"/>
  <c r="AU79" i="398"/>
  <c r="AS79" i="398"/>
  <c r="AQ87" i="398"/>
  <c r="AT81" i="397"/>
  <c r="AR83" i="398"/>
  <c r="AR87" i="397"/>
  <c r="AQ87" i="397"/>
  <c r="AU88" i="397"/>
  <c r="AS81" i="398"/>
  <c r="AU78" i="398"/>
  <c r="AU83" i="397"/>
  <c r="AS83" i="397"/>
  <c r="AS80" i="398"/>
  <c r="AR79" i="397"/>
  <c r="AS85" i="397"/>
  <c r="AT78" i="397"/>
  <c r="AU78" i="397"/>
  <c r="AT86" i="398"/>
  <c r="AE54" i="398"/>
  <c r="AE56" i="397"/>
  <c r="AB83" i="398"/>
  <c r="AB70" i="398"/>
  <c r="AE64" i="397"/>
  <c r="AE74" i="398"/>
  <c r="AB69" i="398"/>
  <c r="AB62" i="398"/>
  <c r="AB77" i="397"/>
  <c r="AB78" i="398"/>
  <c r="AE58" i="397"/>
  <c r="AB81" i="397"/>
  <c r="AB85" i="398"/>
  <c r="AE66" i="397"/>
  <c r="AE70" i="397"/>
  <c r="AB65" i="398"/>
  <c r="AB61" i="398"/>
  <c r="AB55" i="398"/>
  <c r="AE57" i="398"/>
  <c r="AB76" i="398"/>
  <c r="AE72" i="397"/>
  <c r="AB65" i="397"/>
  <c r="AE67" i="398"/>
  <c r="AB63" i="397"/>
  <c r="AB56" i="398"/>
  <c r="AB68" i="397"/>
  <c r="AB61" i="397"/>
  <c r="AB76" i="397"/>
  <c r="AB60" i="398"/>
  <c r="AE75" i="398"/>
  <c r="AB57" i="397"/>
  <c r="AB69" i="397"/>
  <c r="AB72" i="398"/>
  <c r="AE59" i="398"/>
  <c r="AE75" i="397"/>
  <c r="AB53" i="397"/>
  <c r="AT86" i="397"/>
  <c r="AT85" i="398"/>
  <c r="AQ77" i="398"/>
  <c r="AT84" i="398"/>
  <c r="AU84" i="398"/>
  <c r="AU82" i="397"/>
  <c r="AR88" i="398"/>
  <c r="AU82" i="398"/>
  <c r="AS84" i="397"/>
  <c r="AT84" i="397"/>
  <c r="AR77" i="397"/>
  <c r="AS80" i="397"/>
  <c r="AQ79" i="398"/>
  <c r="AS87" i="398"/>
  <c r="AT87" i="398"/>
  <c r="AR81" i="397"/>
  <c r="AU83" i="398"/>
  <c r="AU87" i="397"/>
  <c r="AS88" i="397"/>
  <c r="AT88" i="397"/>
  <c r="AT81" i="398"/>
  <c r="AS78" i="398"/>
  <c r="AQ83" i="397"/>
  <c r="AR80" i="398"/>
  <c r="AQ80" i="398"/>
  <c r="AT79" i="397"/>
  <c r="AQ85" i="397"/>
  <c r="AS78" i="397"/>
  <c r="AR86" i="398"/>
  <c r="AS86" i="398"/>
  <c r="AB54" i="398"/>
  <c r="AB56" i="397"/>
  <c r="AE83" i="398"/>
  <c r="AE70" i="398"/>
  <c r="AB64" i="397"/>
  <c r="AB74" i="398"/>
  <c r="AE69" i="398"/>
  <c r="AE62" i="398"/>
  <c r="AE77" i="397"/>
  <c r="AE78" i="398"/>
  <c r="AB58" i="397"/>
  <c r="AE81" i="397"/>
  <c r="AE85" i="398"/>
  <c r="AB66" i="397"/>
  <c r="AB70" i="397"/>
  <c r="AE65" i="398"/>
  <c r="AE61" i="398"/>
  <c r="AE55" i="398"/>
  <c r="AB57" i="398"/>
  <c r="AE76" i="398"/>
  <c r="AB72" i="397"/>
  <c r="AE65" i="397"/>
  <c r="AB67" i="398"/>
  <c r="AE63" i="397"/>
  <c r="AE56" i="398"/>
  <c r="AE68" i="397"/>
  <c r="AE61" i="397"/>
  <c r="AE76" i="397"/>
  <c r="AE60" i="398"/>
  <c r="AB75" i="398"/>
  <c r="AE57" i="397"/>
  <c r="AE69" i="397"/>
  <c r="AE72" i="398"/>
  <c r="AB59" i="398"/>
  <c r="AB75" i="397"/>
  <c r="AE53" i="397"/>
  <c r="AT85" i="395"/>
  <c r="AQ85" i="395"/>
  <c r="AR83" i="394"/>
  <c r="AQ82" i="393"/>
  <c r="AR83" i="392"/>
  <c r="AS78" i="395"/>
  <c r="AT78" i="395"/>
  <c r="AS88" i="393"/>
  <c r="AS88" i="392"/>
  <c r="AQ86" i="393"/>
  <c r="AR86" i="394"/>
  <c r="AS86" i="394"/>
  <c r="AT85" i="393"/>
  <c r="AS84" i="393"/>
  <c r="AU85" i="394"/>
  <c r="AU84" i="392"/>
  <c r="AS84" i="392"/>
  <c r="AT87" i="396"/>
  <c r="AQ83" i="395"/>
  <c r="AR83" i="393"/>
  <c r="AU80" i="392"/>
  <c r="AR80" i="392"/>
  <c r="AT80" i="394"/>
  <c r="AT77" i="393"/>
  <c r="AQ84" i="395"/>
  <c r="AS77" i="394"/>
  <c r="AQ77" i="394"/>
  <c r="AT79" i="396"/>
  <c r="AU88" i="394"/>
  <c r="AS87" i="393"/>
  <c r="AR77" i="395"/>
  <c r="AT77" i="395"/>
  <c r="AT84" i="394"/>
  <c r="AT78" i="396"/>
  <c r="AQ80" i="395"/>
  <c r="AS78" i="392"/>
  <c r="AT78" i="392"/>
  <c r="AT83" i="396"/>
  <c r="AS86" i="395"/>
  <c r="AQ79" i="394"/>
  <c r="AT82" i="394"/>
  <c r="AR82" i="394"/>
  <c r="AT79" i="393"/>
  <c r="AS79" i="392"/>
  <c r="AU80" i="393"/>
  <c r="AS86" i="392"/>
  <c r="AT86" i="392"/>
  <c r="AS82" i="396"/>
  <c r="AU80" i="396"/>
  <c r="AS77" i="396"/>
  <c r="AS88" i="395"/>
  <c r="AQ88" i="395"/>
  <c r="AU79" i="395"/>
  <c r="AQ78" i="394"/>
  <c r="AT85" i="392"/>
  <c r="AU81" i="393"/>
  <c r="AS81" i="393"/>
  <c r="AS86" i="396"/>
  <c r="AU84" i="396"/>
  <c r="AS85" i="396"/>
  <c r="AS81" i="394"/>
  <c r="AQ81" i="394"/>
  <c r="AR82" i="392"/>
  <c r="AS87" i="392"/>
  <c r="AU81" i="395"/>
  <c r="AS82" i="395"/>
  <c r="AT82" i="395"/>
  <c r="AT87" i="394"/>
  <c r="AU88" i="396"/>
  <c r="AS81" i="396"/>
  <c r="AR77" i="392"/>
  <c r="AQ77" i="392"/>
  <c r="AU78" i="393"/>
  <c r="AU87" i="395"/>
  <c r="AQ81" i="392"/>
  <c r="AE54" i="396"/>
  <c r="AE87" i="395"/>
  <c r="AE56" i="395"/>
  <c r="AE64" i="395"/>
  <c r="AE71" i="392"/>
  <c r="AB56" i="392"/>
  <c r="AB78" i="396"/>
  <c r="AE88" i="394"/>
  <c r="AE82" i="394"/>
  <c r="AB80" i="393"/>
  <c r="AB72" i="392"/>
  <c r="AB86" i="392"/>
  <c r="AB84" i="396"/>
  <c r="AB87" i="394"/>
  <c r="AB63" i="392"/>
  <c r="AE84" i="392"/>
  <c r="AB82" i="396"/>
  <c r="AE58" i="394"/>
  <c r="AE74" i="394"/>
  <c r="AB75" i="392"/>
  <c r="AE63" i="393"/>
  <c r="AE73" i="392"/>
  <c r="AB88" i="396"/>
  <c r="AB63" i="395"/>
  <c r="AE74" i="392"/>
  <c r="AB87" i="393"/>
  <c r="AE69" i="392"/>
  <c r="AB54" i="393"/>
  <c r="AE75" i="396"/>
  <c r="AE72" i="396"/>
  <c r="AE66" i="394"/>
  <c r="AE71" i="393"/>
  <c r="AE85" i="393"/>
  <c r="AE86" i="393"/>
  <c r="AE61" i="396"/>
  <c r="AE70" i="395"/>
  <c r="AE64" i="394"/>
  <c r="AB79" i="394"/>
  <c r="AB82" i="392"/>
  <c r="AB66" i="393"/>
  <c r="AB85" i="395"/>
  <c r="AE86" i="394"/>
  <c r="AB77" i="394"/>
  <c r="AB71" i="395"/>
  <c r="AB57" i="394"/>
  <c r="AB72" i="393"/>
  <c r="AE70" i="392"/>
  <c r="AE60" i="396"/>
  <c r="AE60" i="395"/>
  <c r="AE54" i="394"/>
  <c r="AE56" i="394"/>
  <c r="AE55" i="392"/>
  <c r="AE85" i="392"/>
  <c r="AB59" i="394"/>
  <c r="AB86" i="396"/>
  <c r="AB75" i="395"/>
  <c r="AE88" i="393"/>
  <c r="AB79" i="393"/>
  <c r="AB88" i="392"/>
  <c r="AB80" i="396"/>
  <c r="AE57" i="396"/>
  <c r="AB60" i="392"/>
  <c r="AB76" i="392"/>
  <c r="AB86" i="395"/>
  <c r="AB78" i="395"/>
  <c r="AB59" i="392"/>
  <c r="AB81" i="396"/>
  <c r="AE53" i="396"/>
  <c r="AB65" i="395"/>
  <c r="AB81" i="393"/>
  <c r="AE83" i="394"/>
  <c r="AE68" i="396"/>
  <c r="AE84" i="395"/>
  <c r="AE56" i="396"/>
  <c r="AE55" i="393"/>
  <c r="AB55" i="394"/>
  <c r="AB68" i="392"/>
  <c r="AB76" i="396"/>
  <c r="AB69" i="396"/>
  <c r="AE54" i="395"/>
  <c r="AE80" i="394"/>
  <c r="AE77" i="395"/>
  <c r="AE67" i="393"/>
  <c r="AE78" i="393"/>
  <c r="AB74" i="393"/>
  <c r="AB73" i="396"/>
  <c r="AB67" i="396"/>
  <c r="AB67" i="395"/>
  <c r="AB73" i="395"/>
  <c r="AB63" i="394"/>
  <c r="AU85" i="395"/>
  <c r="AU83" i="394"/>
  <c r="AS83" i="394"/>
  <c r="AT82" i="393"/>
  <c r="AS83" i="392"/>
  <c r="AR78" i="395"/>
  <c r="AR88" i="393"/>
  <c r="AQ88" i="393"/>
  <c r="AT88" i="392"/>
  <c r="AT86" i="393"/>
  <c r="AT86" i="394"/>
  <c r="AU85" i="393"/>
  <c r="AR85" i="393"/>
  <c r="AR84" i="393"/>
  <c r="AR85" i="394"/>
  <c r="AQ84" i="392"/>
  <c r="AR87" i="396"/>
  <c r="AS87" i="396"/>
  <c r="AU83" i="395"/>
  <c r="AU83" i="393"/>
  <c r="AQ80" i="392"/>
  <c r="AR80" i="394"/>
  <c r="AQ80" i="394"/>
  <c r="AS77" i="393"/>
  <c r="AU84" i="395"/>
  <c r="AU77" i="394"/>
  <c r="AR79" i="396"/>
  <c r="AS79" i="396"/>
  <c r="AQ88" i="394"/>
  <c r="AT87" i="393"/>
  <c r="AU77" i="395"/>
  <c r="AR84" i="394"/>
  <c r="AQ84" i="394"/>
  <c r="AS78" i="396"/>
  <c r="AT80" i="395"/>
  <c r="AQ78" i="392"/>
  <c r="AR83" i="396"/>
  <c r="AS83" i="396"/>
  <c r="AR86" i="395"/>
  <c r="AR79" i="394"/>
  <c r="AQ82" i="394"/>
  <c r="AS79" i="393"/>
  <c r="AR79" i="393"/>
  <c r="AR79" i="392"/>
  <c r="AQ80" i="393"/>
  <c r="AQ86" i="392"/>
  <c r="AU82" i="396"/>
  <c r="AR82" i="396"/>
  <c r="AQ80" i="396"/>
  <c r="AR77" i="396"/>
  <c r="AT88" i="395"/>
  <c r="AT79" i="395"/>
  <c r="AR79" i="395"/>
  <c r="AR78" i="394"/>
  <c r="AU85" i="392"/>
  <c r="AQ81" i="393"/>
  <c r="AU86" i="396"/>
  <c r="AR86" i="396"/>
  <c r="AQ84" i="396"/>
  <c r="AR85" i="396"/>
  <c r="AR81" i="394"/>
  <c r="AS82" i="392"/>
  <c r="AQ82" i="392"/>
  <c r="AR87" i="392"/>
  <c r="AQ81" i="395"/>
  <c r="AR82" i="395"/>
  <c r="AS87" i="394"/>
  <c r="AR87" i="394"/>
  <c r="AQ88" i="396"/>
  <c r="AR81" i="396"/>
  <c r="AT77" i="392"/>
  <c r="AR78" i="393"/>
  <c r="AS78" i="393"/>
  <c r="AT87" i="395"/>
  <c r="AS81" i="392"/>
  <c r="AB54" i="396"/>
  <c r="AB87" i="395"/>
  <c r="AB56" i="395"/>
  <c r="AB64" i="395"/>
  <c r="AB71" i="392"/>
  <c r="AE56" i="392"/>
  <c r="AE78" i="396"/>
  <c r="AB88" i="394"/>
  <c r="AB82" i="394"/>
  <c r="AE80" i="393"/>
  <c r="AE72" i="392"/>
  <c r="AE86" i="392"/>
  <c r="AE84" i="396"/>
  <c r="AE87" i="394"/>
  <c r="AE63" i="392"/>
  <c r="AB84" i="392"/>
  <c r="AE82" i="396"/>
  <c r="AB58" i="394"/>
  <c r="AB74" i="394"/>
  <c r="AE75" i="392"/>
  <c r="AB63" i="393"/>
  <c r="AB73" i="392"/>
  <c r="AE88" i="396"/>
  <c r="AE63" i="395"/>
  <c r="AB74" i="392"/>
  <c r="AE87" i="393"/>
  <c r="AB69" i="392"/>
  <c r="AE54" i="393"/>
  <c r="AB75" i="396"/>
  <c r="AB72" i="396"/>
  <c r="AB66" i="394"/>
  <c r="AB71" i="393"/>
  <c r="AB85" i="393"/>
  <c r="AB86" i="393"/>
  <c r="AB61" i="396"/>
  <c r="AB70" i="395"/>
  <c r="AB64" i="394"/>
  <c r="AE79" i="394"/>
  <c r="AE82" i="392"/>
  <c r="AE66" i="393"/>
  <c r="AE85" i="395"/>
  <c r="AB86" i="394"/>
  <c r="AE77" i="394"/>
  <c r="AE71" i="395"/>
  <c r="AE57" i="394"/>
  <c r="AE72" i="393"/>
  <c r="AB70" i="392"/>
  <c r="AB60" i="396"/>
  <c r="AB60" i="395"/>
  <c r="AB54" i="394"/>
  <c r="AB56" i="394"/>
  <c r="AB55" i="392"/>
  <c r="AB85" i="392"/>
  <c r="AE59" i="394"/>
  <c r="AE86" i="396"/>
  <c r="AE75" i="395"/>
  <c r="AB88" i="393"/>
  <c r="AE79" i="393"/>
  <c r="AE88" i="392"/>
  <c r="AE80" i="396"/>
  <c r="AB57" i="396"/>
  <c r="AE60" i="392"/>
  <c r="AE76" i="392"/>
  <c r="AE86" i="395"/>
  <c r="AE78" i="395"/>
  <c r="AE59" i="392"/>
  <c r="AE81" i="396"/>
  <c r="AB53" i="396"/>
  <c r="AE65" i="395"/>
  <c r="AE81" i="393"/>
  <c r="AB83" i="394"/>
  <c r="AB68" i="396"/>
  <c r="AB84" i="395"/>
  <c r="AB56" i="396"/>
  <c r="AB55" i="393"/>
  <c r="AE55" i="394"/>
  <c r="AE68" i="392"/>
  <c r="AE76" i="396"/>
  <c r="AE69" i="396"/>
  <c r="AB54" i="395"/>
  <c r="AB80" i="394"/>
  <c r="AB77" i="395"/>
  <c r="AB67" i="393"/>
  <c r="AB78" i="393"/>
  <c r="AE74" i="393"/>
  <c r="AE73" i="396"/>
  <c r="AE67" i="396"/>
  <c r="AE67" i="395"/>
  <c r="AE73" i="395"/>
  <c r="AE63" i="394"/>
  <c r="AS85" i="395"/>
  <c r="AQ83" i="394"/>
  <c r="AR82" i="393"/>
  <c r="AS82" i="393"/>
  <c r="AQ83" i="392"/>
  <c r="AQ78" i="395"/>
  <c r="AT88" i="393"/>
  <c r="AU88" i="392"/>
  <c r="AR88" i="392"/>
  <c r="AS86" i="393"/>
  <c r="AU86" i="394"/>
  <c r="AQ85" i="393"/>
  <c r="AT84" i="393"/>
  <c r="AU84" i="393"/>
  <c r="AT85" i="394"/>
  <c r="AR84" i="392"/>
  <c r="AU87" i="396"/>
  <c r="AT83" i="395"/>
  <c r="AR83" i="395"/>
  <c r="AT83" i="393"/>
  <c r="AS80" i="392"/>
  <c r="AU80" i="394"/>
  <c r="AU77" i="393"/>
  <c r="AR77" i="393"/>
  <c r="AR84" i="395"/>
  <c r="AR77" i="394"/>
  <c r="AU79" i="396"/>
  <c r="AT88" i="394"/>
  <c r="AS88" i="394"/>
  <c r="AR87" i="393"/>
  <c r="AQ77" i="395"/>
  <c r="AS84" i="394"/>
  <c r="AU78" i="396"/>
  <c r="AR78" i="396"/>
  <c r="AR80" i="395"/>
  <c r="AR78" i="392"/>
  <c r="AU83" i="396"/>
  <c r="AU86" i="395"/>
  <c r="AT86" i="395"/>
  <c r="AT79" i="394"/>
  <c r="AS82" i="394"/>
  <c r="AQ79" i="393"/>
  <c r="AT79" i="392"/>
  <c r="AQ79" i="392"/>
  <c r="AS80" i="393"/>
  <c r="AR86" i="392"/>
  <c r="AQ82" i="396"/>
  <c r="AS80" i="396"/>
  <c r="AT80" i="396"/>
  <c r="AU77" i="396"/>
  <c r="AR88" i="395"/>
  <c r="AS79" i="395"/>
  <c r="AT78" i="394"/>
  <c r="AU78" i="394"/>
  <c r="AS85" i="392"/>
  <c r="AR81" i="393"/>
  <c r="AQ86" i="396"/>
  <c r="AS84" i="396"/>
  <c r="AT84" i="396"/>
  <c r="AU85" i="396"/>
  <c r="AU81" i="394"/>
  <c r="AT82" i="392"/>
  <c r="AT87" i="392"/>
  <c r="AQ87" i="392"/>
  <c r="AS81" i="395"/>
  <c r="AQ82" i="395"/>
  <c r="AU87" i="394"/>
  <c r="AS88" i="396"/>
  <c r="AT88" i="396"/>
  <c r="AU81" i="396"/>
  <c r="AU77" i="392"/>
  <c r="AT78" i="393"/>
  <c r="AR87" i="395"/>
  <c r="AS87" i="395"/>
  <c r="AU81" i="392"/>
  <c r="AB74" i="396"/>
  <c r="AB59" i="395"/>
  <c r="AE70" i="394"/>
  <c r="AE72" i="394"/>
  <c r="AE59" i="393"/>
  <c r="AB62" i="392"/>
  <c r="AE58" i="395"/>
  <c r="AE76" i="395"/>
  <c r="AE68" i="394"/>
  <c r="AB65" i="393"/>
  <c r="AB66" i="392"/>
  <c r="AB60" i="393"/>
  <c r="AB69" i="395"/>
  <c r="AE82" i="393"/>
  <c r="AE77" i="393"/>
  <c r="AE65" i="392"/>
  <c r="AE61" i="395"/>
  <c r="AE60" i="394"/>
  <c r="AB57" i="393"/>
  <c r="AB83" i="393"/>
  <c r="AE81" i="395"/>
  <c r="AE87" i="396"/>
  <c r="AB83" i="395"/>
  <c r="AB69" i="393"/>
  <c r="AB75" i="394"/>
  <c r="AE77" i="392"/>
  <c r="AB70" i="393"/>
  <c r="AB64" i="392"/>
  <c r="AB66" i="396"/>
  <c r="AB53" i="395"/>
  <c r="AB57" i="395"/>
  <c r="AB71" i="394"/>
  <c r="AE61" i="392"/>
  <c r="AB85" i="396"/>
  <c r="AB79" i="395"/>
  <c r="AE62" i="394"/>
  <c r="AE79" i="392"/>
  <c r="AB53" i="394"/>
  <c r="AE57" i="392"/>
  <c r="AB59" i="396"/>
  <c r="AB66" i="395"/>
  <c r="AE72" i="395"/>
  <c r="AE84" i="393"/>
  <c r="AE54" i="392"/>
  <c r="AB78" i="392"/>
  <c r="AB56" i="393"/>
  <c r="AE70" i="396"/>
  <c r="AB88" i="395"/>
  <c r="AB76" i="394"/>
  <c r="AE84" i="394"/>
  <c r="AB83" i="392"/>
  <c r="AE75" i="393"/>
  <c r="AB67" i="394"/>
  <c r="AB80" i="392"/>
  <c r="AE74" i="395"/>
  <c r="AB81" i="394"/>
  <c r="AE67" i="392"/>
  <c r="AB68" i="393"/>
  <c r="AE83" i="396"/>
  <c r="AE68" i="395"/>
  <c r="AB61" i="393"/>
  <c r="AB73" i="394"/>
  <c r="AE80" i="395"/>
  <c r="AB78" i="394"/>
  <c r="AB73" i="393"/>
  <c r="AE76" i="393"/>
  <c r="AE79" i="396"/>
  <c r="AB62" i="395"/>
  <c r="AB53" i="393"/>
  <c r="AB61" i="394"/>
  <c r="AB62" i="393"/>
  <c r="AB63" i="396"/>
  <c r="AB71" i="396"/>
  <c r="AB55" i="395"/>
  <c r="AE53" i="392"/>
  <c r="AB65" i="394"/>
  <c r="AB77" i="396"/>
  <c r="AB62" i="396"/>
  <c r="AB55" i="396"/>
  <c r="AE65" i="396"/>
  <c r="AB82" i="395"/>
  <c r="AE87" i="392"/>
  <c r="AB69" i="394"/>
  <c r="AE81" i="392"/>
  <c r="AB58" i="393"/>
  <c r="AB58" i="396"/>
  <c r="AE64" i="396"/>
  <c r="AB85" i="394"/>
  <c r="AE58" i="392"/>
  <c r="AB64" i="393"/>
  <c r="AR85" i="395"/>
  <c r="AT83" i="394"/>
  <c r="AU82" i="393"/>
  <c r="AT83" i="392"/>
  <c r="AU83" i="392"/>
  <c r="AU78" i="395"/>
  <c r="AU88" i="393"/>
  <c r="AQ88" i="392"/>
  <c r="AR86" i="393"/>
  <c r="AU86" i="393"/>
  <c r="AQ86" i="394"/>
  <c r="AS85" i="393"/>
  <c r="AQ84" i="393"/>
  <c r="AS85" i="394"/>
  <c r="AQ85" i="394"/>
  <c r="AT84" i="392"/>
  <c r="AQ87" i="396"/>
  <c r="AS83" i="395"/>
  <c r="AS83" i="393"/>
  <c r="AQ83" i="393"/>
  <c r="AT80" i="392"/>
  <c r="AS80" i="394"/>
  <c r="AQ77" i="393"/>
  <c r="AS84" i="395"/>
  <c r="AT84" i="395"/>
  <c r="AT77" i="394"/>
  <c r="AQ79" i="396"/>
  <c r="AR88" i="394"/>
  <c r="AU87" i="393"/>
  <c r="AQ87" i="393"/>
  <c r="AS77" i="395"/>
  <c r="AU84" i="394"/>
  <c r="AQ78" i="396"/>
  <c r="AU80" i="395"/>
  <c r="AS80" i="395"/>
  <c r="AU78" i="392"/>
  <c r="AQ83" i="396"/>
  <c r="AQ86" i="395"/>
  <c r="AU79" i="394"/>
  <c r="AS79" i="394"/>
  <c r="AU82" i="394"/>
  <c r="AU79" i="393"/>
  <c r="AU79" i="392"/>
  <c r="AT80" i="393"/>
  <c r="AR80" i="393"/>
  <c r="AU86" i="392"/>
  <c r="AT82" i="396"/>
  <c r="AR80" i="396"/>
  <c r="AT77" i="396"/>
  <c r="AQ77" i="396"/>
  <c r="AU88" i="395"/>
  <c r="AQ79" i="395"/>
  <c r="AS78" i="394"/>
  <c r="AR85" i="392"/>
  <c r="AQ85" i="392"/>
  <c r="AT81" i="393"/>
  <c r="AT86" i="396"/>
  <c r="AR84" i="396"/>
  <c r="AT85" i="396"/>
  <c r="AQ85" i="396"/>
  <c r="AT81" i="394"/>
  <c r="AU82" i="392"/>
  <c r="AU87" i="392"/>
  <c r="AR81" i="395"/>
  <c r="AT81" i="395"/>
  <c r="AU82" i="395"/>
  <c r="AQ87" i="394"/>
  <c r="AR88" i="396"/>
  <c r="AT81" i="396"/>
  <c r="AQ81" i="396"/>
  <c r="AS77" i="392"/>
  <c r="AQ78" i="393"/>
  <c r="AQ87" i="395"/>
  <c r="AR81" i="392"/>
  <c r="AT81" i="392"/>
  <c r="AE74" i="396"/>
  <c r="AE59" i="395"/>
  <c r="AB70" i="394"/>
  <c r="AB72" i="394"/>
  <c r="AB59" i="393"/>
  <c r="AE62" i="392"/>
  <c r="AB58" i="395"/>
  <c r="AB76" i="395"/>
  <c r="AB68" i="394"/>
  <c r="AE65" i="393"/>
  <c r="AE66" i="392"/>
  <c r="AE60" i="393"/>
  <c r="AE69" i="395"/>
  <c r="AB82" i="393"/>
  <c r="AB77" i="393"/>
  <c r="AB65" i="392"/>
  <c r="AB61" i="395"/>
  <c r="AB60" i="394"/>
  <c r="AE57" i="393"/>
  <c r="AE83" i="393"/>
  <c r="AB81" i="395"/>
  <c r="AB87" i="396"/>
  <c r="AE83" i="395"/>
  <c r="AE69" i="393"/>
  <c r="AE75" i="394"/>
  <c r="AB77" i="392"/>
  <c r="AE70" i="393"/>
  <c r="AE64" i="392"/>
  <c r="AE66" i="396"/>
  <c r="AE53" i="395"/>
  <c r="AE57" i="395"/>
  <c r="AE71" i="394"/>
  <c r="AB61" i="392"/>
  <c r="AE85" i="396"/>
  <c r="AE79" i="395"/>
  <c r="AB62" i="394"/>
  <c r="AB79" i="392"/>
  <c r="AE53" i="394"/>
  <c r="AB57" i="392"/>
  <c r="AE59" i="396"/>
  <c r="AE66" i="395"/>
  <c r="AB72" i="395"/>
  <c r="AB84" i="393"/>
  <c r="AB54" i="392"/>
  <c r="AE78" i="392"/>
  <c r="AE56" i="393"/>
  <c r="AB70" i="396"/>
  <c r="AE88" i="395"/>
  <c r="AE76" i="394"/>
  <c r="AB84" i="394"/>
  <c r="AE83" i="392"/>
  <c r="AB75" i="393"/>
  <c r="AE67" i="394"/>
  <c r="AE80" i="392"/>
  <c r="AB74" i="395"/>
  <c r="AE81" i="394"/>
  <c r="AB67" i="392"/>
  <c r="AE68" i="393"/>
  <c r="AB83" i="396"/>
  <c r="AB68" i="395"/>
  <c r="AE61" i="393"/>
  <c r="AE73" i="394"/>
  <c r="AB80" i="395"/>
  <c r="AE78" i="394"/>
  <c r="AE73" i="393"/>
  <c r="AB76" i="393"/>
  <c r="AB79" i="396"/>
  <c r="AE62" i="395"/>
  <c r="AE53" i="393"/>
  <c r="AE61" i="394"/>
  <c r="AE62" i="393"/>
  <c r="AE63" i="396"/>
  <c r="AE71" i="396"/>
  <c r="AE55" i="395"/>
  <c r="AB53" i="392"/>
  <c r="AE65" i="394"/>
  <c r="AE77" i="396"/>
  <c r="AE62" i="396"/>
  <c r="AE55" i="396"/>
  <c r="AB65" i="396"/>
  <c r="AE82" i="395"/>
  <c r="AB87" i="392"/>
  <c r="AE69" i="394"/>
  <c r="AB81" i="392"/>
  <c r="AE58" i="393"/>
  <c r="AE58" i="396"/>
  <c r="AB64" i="396"/>
  <c r="AE85" i="394"/>
  <c r="AB58" i="392"/>
  <c r="AE64" i="393"/>
  <c r="K5" i="387" l="1"/>
  <c r="AJ53" i="397"/>
  <c r="AK53" i="397"/>
  <c r="AK72" i="398"/>
  <c r="AJ72" i="398"/>
  <c r="AI69" i="397"/>
  <c r="AJ57" i="397"/>
  <c r="AK57" i="397"/>
  <c r="AJ60" i="398"/>
  <c r="AG60" i="398"/>
  <c r="AJ76" i="397"/>
  <c r="AF61" i="397"/>
  <c r="AG61" i="397"/>
  <c r="AJ68" i="397"/>
  <c r="AF56" i="398"/>
  <c r="AH56" i="398"/>
  <c r="AG63" i="397"/>
  <c r="AJ65" i="397"/>
  <c r="AK65" i="397"/>
  <c r="AG76" i="398"/>
  <c r="AI76" i="398"/>
  <c r="AF55" i="398"/>
  <c r="AK61" i="398"/>
  <c r="AI61" i="398"/>
  <c r="AJ65" i="398"/>
  <c r="AC70" i="397"/>
  <c r="AG85" i="398"/>
  <c r="AJ81" i="397"/>
  <c r="AK81" i="397"/>
  <c r="AG78" i="398"/>
  <c r="AJ78" i="398"/>
  <c r="AH77" i="397"/>
  <c r="AF62" i="398"/>
  <c r="AG62" i="398"/>
  <c r="AF69" i="398"/>
  <c r="AC64" i="397"/>
  <c r="AH70" i="398"/>
  <c r="AF83" i="398"/>
  <c r="AG83" i="398"/>
  <c r="AH75" i="397"/>
  <c r="AK75" i="397"/>
  <c r="AG59" i="398"/>
  <c r="AC72" i="398"/>
  <c r="AJ75" i="398"/>
  <c r="AF75" i="398"/>
  <c r="AC68" i="397"/>
  <c r="AH67" i="398"/>
  <c r="AF67" i="398"/>
  <c r="AF72" i="397"/>
  <c r="AC76" i="398"/>
  <c r="AH57" i="398"/>
  <c r="AC61" i="398"/>
  <c r="AK70" i="397"/>
  <c r="AI66" i="397"/>
  <c r="AJ66" i="397"/>
  <c r="AI58" i="397"/>
  <c r="AJ58" i="397"/>
  <c r="AC62" i="398"/>
  <c r="AG74" i="398"/>
  <c r="AK64" i="397"/>
  <c r="AI64" i="397"/>
  <c r="AK56" i="397"/>
  <c r="AI56" i="397"/>
  <c r="AJ54" i="398"/>
  <c r="AC86" i="397"/>
  <c r="AK77" i="398"/>
  <c r="AC62" i="397"/>
  <c r="AJ68" i="398"/>
  <c r="AF58" i="398"/>
  <c r="AK58" i="398"/>
  <c r="AI85" i="397"/>
  <c r="AG60" i="397"/>
  <c r="AH60" i="397"/>
  <c r="AH66" i="398"/>
  <c r="AJ88" i="397"/>
  <c r="AI88" i="397"/>
  <c r="AG64" i="398"/>
  <c r="AH71" i="397"/>
  <c r="AF71" i="397"/>
  <c r="AF59" i="397"/>
  <c r="AI59" i="397"/>
  <c r="AF73" i="397"/>
  <c r="AK73" i="397"/>
  <c r="AG81" i="398"/>
  <c r="AJ55" i="397"/>
  <c r="AI55" i="397"/>
  <c r="AK79" i="398"/>
  <c r="AG79" i="398"/>
  <c r="AG67" i="397"/>
  <c r="AF87" i="398"/>
  <c r="AG87" i="398"/>
  <c r="AG82" i="397"/>
  <c r="AI82" i="397"/>
  <c r="AJ84" i="398"/>
  <c r="AC80" i="397"/>
  <c r="AF73" i="398"/>
  <c r="AG73" i="398"/>
  <c r="AF78" i="397"/>
  <c r="AG88" i="398"/>
  <c r="AH88" i="398"/>
  <c r="AG86" i="397"/>
  <c r="AG53" i="398"/>
  <c r="AK53" i="398"/>
  <c r="AH62" i="397"/>
  <c r="AC68" i="398"/>
  <c r="AC66" i="398"/>
  <c r="AC64" i="398"/>
  <c r="AH84" i="397"/>
  <c r="AJ86" i="398"/>
  <c r="AJ82" i="398"/>
  <c r="AK83" i="397"/>
  <c r="AI79" i="397"/>
  <c r="AJ63" i="398"/>
  <c r="AH80" i="397"/>
  <c r="AJ71" i="398"/>
  <c r="AF83" i="397"/>
  <c r="AF63" i="398"/>
  <c r="AI71" i="398"/>
  <c r="AG87" i="397"/>
  <c r="AF53" i="397"/>
  <c r="AG53" i="397"/>
  <c r="AG72" i="398"/>
  <c r="AI72" i="398"/>
  <c r="AG69" i="397"/>
  <c r="AF57" i="397"/>
  <c r="AG57" i="397"/>
  <c r="AF60" i="398"/>
  <c r="AK76" i="397"/>
  <c r="AI76" i="397"/>
  <c r="AI61" i="397"/>
  <c r="AK68" i="397"/>
  <c r="AF68" i="397"/>
  <c r="AI56" i="398"/>
  <c r="AH63" i="397"/>
  <c r="AF63" i="397"/>
  <c r="AF65" i="397"/>
  <c r="AG65" i="397"/>
  <c r="AH76" i="398"/>
  <c r="AC57" i="398"/>
  <c r="AH55" i="398"/>
  <c r="AG61" i="398"/>
  <c r="AH61" i="398"/>
  <c r="AF65" i="398"/>
  <c r="AC66" i="397"/>
  <c r="AJ85" i="398"/>
  <c r="AF81" i="397"/>
  <c r="AI81" i="397"/>
  <c r="AI78" i="398"/>
  <c r="AJ77" i="397"/>
  <c r="AG77" i="397"/>
  <c r="AI62" i="398"/>
  <c r="AK69" i="398"/>
  <c r="AI69" i="398"/>
  <c r="AJ70" i="398"/>
  <c r="AK70" i="398"/>
  <c r="AI83" i="398"/>
  <c r="AC56" i="397"/>
  <c r="AI75" i="397"/>
  <c r="AJ75" i="397"/>
  <c r="AJ59" i="398"/>
  <c r="AC69" i="397"/>
  <c r="AI75" i="398"/>
  <c r="AC60" i="398"/>
  <c r="AC56" i="398"/>
  <c r="AK67" i="398"/>
  <c r="AC65" i="397"/>
  <c r="AJ72" i="397"/>
  <c r="AK57" i="398"/>
  <c r="AJ57" i="398"/>
  <c r="AC65" i="398"/>
  <c r="AF70" i="397"/>
  <c r="AK66" i="397"/>
  <c r="AF66" i="397"/>
  <c r="AK58" i="397"/>
  <c r="AF58" i="397"/>
  <c r="AC69" i="398"/>
  <c r="AK74" i="398"/>
  <c r="AG64" i="397"/>
  <c r="AH64" i="397"/>
  <c r="AG56" i="397"/>
  <c r="AH56" i="397"/>
  <c r="AK54" i="398"/>
  <c r="AC53" i="398"/>
  <c r="AI77" i="398"/>
  <c r="AH68" i="398"/>
  <c r="AF68" i="398"/>
  <c r="AH58" i="398"/>
  <c r="AK85" i="397"/>
  <c r="AF85" i="397"/>
  <c r="AI60" i="397"/>
  <c r="AJ66" i="398"/>
  <c r="AK66" i="398"/>
  <c r="AF88" i="397"/>
  <c r="AH88" i="397"/>
  <c r="AJ64" i="398"/>
  <c r="AI71" i="397"/>
  <c r="AJ71" i="397"/>
  <c r="AK59" i="397"/>
  <c r="AC84" i="397"/>
  <c r="AI73" i="397"/>
  <c r="AH81" i="398"/>
  <c r="AK81" i="398"/>
  <c r="AK55" i="397"/>
  <c r="AC82" i="398"/>
  <c r="AF79" i="398"/>
  <c r="AH67" i="397"/>
  <c r="AJ67" i="397"/>
  <c r="AI87" i="398"/>
  <c r="AC83" i="397"/>
  <c r="AH82" i="397"/>
  <c r="AC63" i="398"/>
  <c r="AF84" i="398"/>
  <c r="AC87" i="397"/>
  <c r="AK73" i="398"/>
  <c r="AK78" i="397"/>
  <c r="AJ78" i="397"/>
  <c r="AJ88" i="398"/>
  <c r="AH86" i="397"/>
  <c r="AI86" i="397"/>
  <c r="AH53" i="398"/>
  <c r="AC77" i="398"/>
  <c r="AK62" i="397"/>
  <c r="AC58" i="398"/>
  <c r="AI54" i="397"/>
  <c r="AJ54" i="397"/>
  <c r="AC71" i="397"/>
  <c r="AG80" i="398"/>
  <c r="AJ84" i="397"/>
  <c r="AF84" i="397"/>
  <c r="AK86" i="398"/>
  <c r="AC73" i="397"/>
  <c r="AH82" i="398"/>
  <c r="AF82" i="398"/>
  <c r="AF74" i="397"/>
  <c r="AC67" i="397"/>
  <c r="AH79" i="397"/>
  <c r="AH63" i="398"/>
  <c r="AI87" i="397"/>
  <c r="AC78" i="397"/>
  <c r="AI53" i="397"/>
  <c r="AC75" i="397"/>
  <c r="AH72" i="398"/>
  <c r="AJ69" i="397"/>
  <c r="AH69" i="397"/>
  <c r="AH57" i="397"/>
  <c r="AC75" i="398"/>
  <c r="AK60" i="398"/>
  <c r="AG76" i="397"/>
  <c r="AH76" i="397"/>
  <c r="AH61" i="397"/>
  <c r="AG68" i="397"/>
  <c r="AH68" i="397"/>
  <c r="AK56" i="398"/>
  <c r="AJ63" i="397"/>
  <c r="AI63" i="397"/>
  <c r="AH65" i="397"/>
  <c r="AC72" i="397"/>
  <c r="AF76" i="398"/>
  <c r="AK55" i="398"/>
  <c r="AJ55" i="398"/>
  <c r="AJ61" i="398"/>
  <c r="AK65" i="398"/>
  <c r="AI65" i="398"/>
  <c r="AH85" i="398"/>
  <c r="AF85" i="398"/>
  <c r="AH81" i="397"/>
  <c r="AC58" i="397"/>
  <c r="AH78" i="398"/>
  <c r="AF77" i="397"/>
  <c r="AK77" i="397"/>
  <c r="AH62" i="398"/>
  <c r="AG69" i="398"/>
  <c r="AH69" i="398"/>
  <c r="AF70" i="398"/>
  <c r="AG70" i="398"/>
  <c r="AH83" i="398"/>
  <c r="AC54" i="398"/>
  <c r="AF75" i="397"/>
  <c r="AI59" i="398"/>
  <c r="AF59" i="398"/>
  <c r="AC57" i="397"/>
  <c r="AG75" i="398"/>
  <c r="AC76" i="397"/>
  <c r="AC63" i="397"/>
  <c r="AG67" i="398"/>
  <c r="AK72" i="397"/>
  <c r="AI72" i="397"/>
  <c r="AI57" i="398"/>
  <c r="AF57" i="398"/>
  <c r="AI70" i="397"/>
  <c r="AJ70" i="397"/>
  <c r="AH66" i="397"/>
  <c r="AC85" i="398"/>
  <c r="AH58" i="397"/>
  <c r="AC78" i="398"/>
  <c r="AI74" i="398"/>
  <c r="AF74" i="398"/>
  <c r="AJ64" i="397"/>
  <c r="AC70" i="398"/>
  <c r="AJ56" i="397"/>
  <c r="AH54" i="398"/>
  <c r="AG54" i="398"/>
  <c r="AJ77" i="398"/>
  <c r="AH77" i="398"/>
  <c r="AK68" i="398"/>
  <c r="AI68" i="398"/>
  <c r="AG58" i="398"/>
  <c r="AG85" i="397"/>
  <c r="AJ85" i="397"/>
  <c r="AJ60" i="397"/>
  <c r="AF66" i="398"/>
  <c r="AG66" i="398"/>
  <c r="AK88" i="397"/>
  <c r="AH64" i="398"/>
  <c r="AF64" i="398"/>
  <c r="AK71" i="397"/>
  <c r="AC80" i="398"/>
  <c r="AG59" i="397"/>
  <c r="AC86" i="398"/>
  <c r="AH73" i="397"/>
  <c r="AJ81" i="398"/>
  <c r="AI81" i="398"/>
  <c r="AG55" i="397"/>
  <c r="AC74" i="397"/>
  <c r="AJ79" i="398"/>
  <c r="AF67" i="397"/>
  <c r="AI67" i="397"/>
  <c r="AH87" i="398"/>
  <c r="AC79" i="397"/>
  <c r="AF82" i="397"/>
  <c r="AK84" i="398"/>
  <c r="AI84" i="398"/>
  <c r="AC71" i="398"/>
  <c r="AI73" i="398"/>
  <c r="AG78" i="397"/>
  <c r="AI78" i="397"/>
  <c r="AF88" i="398"/>
  <c r="AK86" i="397"/>
  <c r="AJ86" i="397"/>
  <c r="AJ53" i="398"/>
  <c r="AI62" i="397"/>
  <c r="AJ62" i="397"/>
  <c r="AC85" i="397"/>
  <c r="AG54" i="397"/>
  <c r="AF54" i="397"/>
  <c r="AI80" i="398"/>
  <c r="AK80" i="398"/>
  <c r="AI84" i="397"/>
  <c r="AG84" i="397"/>
  <c r="AG86" i="398"/>
  <c r="AC81" i="398"/>
  <c r="AK82" i="398"/>
  <c r="AI74" i="397"/>
  <c r="AJ74" i="397"/>
  <c r="AC87" i="398"/>
  <c r="AJ83" i="397"/>
  <c r="AJ79" i="397"/>
  <c r="AK79" i="397"/>
  <c r="AK63" i="398"/>
  <c r="AC84" i="398"/>
  <c r="AJ80" i="397"/>
  <c r="AJ87" i="397"/>
  <c r="AG71" i="398"/>
  <c r="AH53" i="397"/>
  <c r="AC59" i="398"/>
  <c r="AF72" i="398"/>
  <c r="AF69" i="397"/>
  <c r="AK69" i="397"/>
  <c r="AI57" i="397"/>
  <c r="AH60" i="398"/>
  <c r="AI60" i="398"/>
  <c r="AF76" i="397"/>
  <c r="AJ61" i="397"/>
  <c r="AK61" i="397"/>
  <c r="AI68" i="397"/>
  <c r="AJ56" i="398"/>
  <c r="AG56" i="398"/>
  <c r="AK63" i="397"/>
  <c r="AC67" i="398"/>
  <c r="AI65" i="397"/>
  <c r="AK76" i="398"/>
  <c r="AJ76" i="398"/>
  <c r="AG55" i="398"/>
  <c r="AI55" i="398"/>
  <c r="AF61" i="398"/>
  <c r="AG65" i="398"/>
  <c r="AH65" i="398"/>
  <c r="AK85" i="398"/>
  <c r="AI85" i="398"/>
  <c r="AG81" i="397"/>
  <c r="AK78" i="398"/>
  <c r="AF78" i="398"/>
  <c r="AI77" i="397"/>
  <c r="AJ62" i="398"/>
  <c r="AK62" i="398"/>
  <c r="AJ69" i="398"/>
  <c r="AC74" i="398"/>
  <c r="AI70" i="398"/>
  <c r="AJ83" i="398"/>
  <c r="AK83" i="398"/>
  <c r="AC53" i="397"/>
  <c r="AG75" i="397"/>
  <c r="AK59" i="398"/>
  <c r="AH59" i="398"/>
  <c r="AH75" i="398"/>
  <c r="AK75" i="398"/>
  <c r="AC61" i="397"/>
  <c r="AI67" i="398"/>
  <c r="AJ67" i="398"/>
  <c r="AG72" i="397"/>
  <c r="AH72" i="397"/>
  <c r="AG57" i="398"/>
  <c r="AC55" i="398"/>
  <c r="AG70" i="397"/>
  <c r="AH70" i="397"/>
  <c r="AG66" i="397"/>
  <c r="AC81" i="397"/>
  <c r="AG58" i="397"/>
  <c r="AC77" i="397"/>
  <c r="AH74" i="398"/>
  <c r="AJ74" i="398"/>
  <c r="AF64" i="397"/>
  <c r="AC83" i="398"/>
  <c r="AF56" i="397"/>
  <c r="AI54" i="398"/>
  <c r="AF54" i="398"/>
  <c r="AF77" i="398"/>
  <c r="AG77" i="398"/>
  <c r="AG68" i="398"/>
  <c r="AJ58" i="398"/>
  <c r="AI58" i="398"/>
  <c r="AH85" i="397"/>
  <c r="AK60" i="397"/>
  <c r="AF60" i="397"/>
  <c r="AI66" i="398"/>
  <c r="AC54" i="397"/>
  <c r="AG88" i="397"/>
  <c r="AK64" i="398"/>
  <c r="AI64" i="398"/>
  <c r="AG71" i="397"/>
  <c r="AH59" i="397"/>
  <c r="AJ59" i="397"/>
  <c r="AJ73" i="397"/>
  <c r="AG73" i="397"/>
  <c r="AF81" i="398"/>
  <c r="AH55" i="397"/>
  <c r="AF55" i="397"/>
  <c r="AH79" i="398"/>
  <c r="AI79" i="398"/>
  <c r="AK67" i="397"/>
  <c r="AJ87" i="398"/>
  <c r="AK87" i="398"/>
  <c r="AK82" i="397"/>
  <c r="AJ82" i="397"/>
  <c r="AG84" i="398"/>
  <c r="AH84" i="398"/>
  <c r="AJ73" i="398"/>
  <c r="AH73" i="398"/>
  <c r="AH78" i="397"/>
  <c r="AK88" i="398"/>
  <c r="AI88" i="398"/>
  <c r="AF86" i="397"/>
  <c r="AI53" i="398"/>
  <c r="AF53" i="398"/>
  <c r="AG62" i="397"/>
  <c r="AF62" i="397"/>
  <c r="AC60" i="397"/>
  <c r="AH54" i="397"/>
  <c r="AC88" i="397"/>
  <c r="AJ80" i="398"/>
  <c r="AF80" i="398"/>
  <c r="AK84" i="397"/>
  <c r="AI86" i="398"/>
  <c r="AF86" i="398"/>
  <c r="AC55" i="397"/>
  <c r="AG82" i="398"/>
  <c r="AG74" i="397"/>
  <c r="AH74" i="397"/>
  <c r="AH83" i="397"/>
  <c r="AI83" i="397"/>
  <c r="AF79" i="397"/>
  <c r="AC82" i="397"/>
  <c r="AG63" i="398"/>
  <c r="AI80" i="397"/>
  <c r="AG80" i="397"/>
  <c r="AF87" i="397"/>
  <c r="AH71" i="398"/>
  <c r="AK71" i="398"/>
  <c r="AC88" i="398"/>
  <c r="AK54" i="397"/>
  <c r="AH80" i="398"/>
  <c r="AC59" i="397"/>
  <c r="AH86" i="398"/>
  <c r="AI82" i="398"/>
  <c r="AK74" i="397"/>
  <c r="AC79" i="398"/>
  <c r="AG83" i="397"/>
  <c r="AI63" i="398"/>
  <c r="AK80" i="397"/>
  <c r="AK87" i="397"/>
  <c r="AF71" i="398"/>
  <c r="AG79" i="397"/>
  <c r="AF80" i="397"/>
  <c r="AH87" i="397"/>
  <c r="AC73" i="398"/>
  <c r="AH64" i="393"/>
  <c r="AI64" i="393"/>
  <c r="AF85" i="394"/>
  <c r="AK85" i="394"/>
  <c r="AF58" i="396"/>
  <c r="AJ58" i="393"/>
  <c r="AI58" i="393"/>
  <c r="AJ69" i="394"/>
  <c r="AI69" i="394"/>
  <c r="AI82" i="395"/>
  <c r="AC65" i="396"/>
  <c r="AK55" i="396"/>
  <c r="AG62" i="396"/>
  <c r="AF62" i="396"/>
  <c r="AF77" i="396"/>
  <c r="AJ65" i="394"/>
  <c r="AG65" i="394"/>
  <c r="AH55" i="395"/>
  <c r="AJ71" i="396"/>
  <c r="AK71" i="396"/>
  <c r="AK63" i="396"/>
  <c r="AJ62" i="393"/>
  <c r="AI62" i="393"/>
  <c r="AF61" i="394"/>
  <c r="AK53" i="393"/>
  <c r="AH53" i="393"/>
  <c r="AH62" i="395"/>
  <c r="AC79" i="396"/>
  <c r="AI73" i="393"/>
  <c r="AK78" i="394"/>
  <c r="AF78" i="394"/>
  <c r="AH73" i="394"/>
  <c r="AG73" i="394"/>
  <c r="AJ61" i="393"/>
  <c r="AC83" i="396"/>
  <c r="AJ68" i="393"/>
  <c r="AJ81" i="394"/>
  <c r="AK81" i="394"/>
  <c r="AG80" i="392"/>
  <c r="AF80" i="392"/>
  <c r="AG67" i="394"/>
  <c r="AK83" i="392"/>
  <c r="AI83" i="392"/>
  <c r="AG76" i="394"/>
  <c r="AH76" i="394"/>
  <c r="AG88" i="395"/>
  <c r="AH56" i="393"/>
  <c r="AI56" i="393"/>
  <c r="AK78" i="392"/>
  <c r="AC54" i="392"/>
  <c r="AG66" i="395"/>
  <c r="AJ66" i="395"/>
  <c r="AG59" i="396"/>
  <c r="AH53" i="394"/>
  <c r="AG53" i="394"/>
  <c r="AK79" i="395"/>
  <c r="AH79" i="395"/>
  <c r="AJ85" i="396"/>
  <c r="AC61" i="392"/>
  <c r="AG71" i="394"/>
  <c r="AI57" i="395"/>
  <c r="AJ57" i="395"/>
  <c r="AF53" i="395"/>
  <c r="AG66" i="396"/>
  <c r="AJ66" i="396"/>
  <c r="AK64" i="392"/>
  <c r="AF70" i="393"/>
  <c r="AH70" i="393"/>
  <c r="AK75" i="394"/>
  <c r="AK69" i="393"/>
  <c r="AH69" i="393"/>
  <c r="AJ83" i="395"/>
  <c r="AC87" i="396"/>
  <c r="AG83" i="393"/>
  <c r="AK57" i="393"/>
  <c r="AH57" i="393"/>
  <c r="AC65" i="392"/>
  <c r="AG69" i="395"/>
  <c r="AI69" i="395"/>
  <c r="AJ60" i="393"/>
  <c r="AG66" i="392"/>
  <c r="AI66" i="392"/>
  <c r="AJ65" i="393"/>
  <c r="AC76" i="395"/>
  <c r="AF62" i="392"/>
  <c r="AC59" i="393"/>
  <c r="AF59" i="395"/>
  <c r="AK59" i="395"/>
  <c r="AH74" i="396"/>
  <c r="AH58" i="392"/>
  <c r="AG58" i="392"/>
  <c r="AH64" i="396"/>
  <c r="AJ64" i="396"/>
  <c r="AK81" i="392"/>
  <c r="AG81" i="392"/>
  <c r="AI87" i="392"/>
  <c r="AC82" i="395"/>
  <c r="AJ65" i="396"/>
  <c r="AC62" i="396"/>
  <c r="AG53" i="392"/>
  <c r="AH53" i="392"/>
  <c r="AC62" i="393"/>
  <c r="AI79" i="396"/>
  <c r="AJ79" i="396"/>
  <c r="AF76" i="393"/>
  <c r="AC73" i="393"/>
  <c r="AG80" i="395"/>
  <c r="AC73" i="394"/>
  <c r="AG68" i="395"/>
  <c r="AI83" i="396"/>
  <c r="AJ83" i="396"/>
  <c r="AG67" i="392"/>
  <c r="AI67" i="392"/>
  <c r="AF74" i="395"/>
  <c r="AC80" i="392"/>
  <c r="AK75" i="393"/>
  <c r="AC83" i="392"/>
  <c r="AH84" i="394"/>
  <c r="AC88" i="395"/>
  <c r="AI70" i="396"/>
  <c r="AC78" i="392"/>
  <c r="AK54" i="392"/>
  <c r="AG84" i="393"/>
  <c r="AH84" i="393"/>
  <c r="AH72" i="395"/>
  <c r="AC59" i="396"/>
  <c r="AH57" i="392"/>
  <c r="AK79" i="392"/>
  <c r="AJ79" i="392"/>
  <c r="AI62" i="394"/>
  <c r="AC79" i="395"/>
  <c r="AG61" i="392"/>
  <c r="AC71" i="394"/>
  <c r="AC64" i="392"/>
  <c r="AF77" i="392"/>
  <c r="AC75" i="394"/>
  <c r="AH87" i="396"/>
  <c r="AJ87" i="396"/>
  <c r="AF81" i="395"/>
  <c r="AC57" i="393"/>
  <c r="AJ60" i="394"/>
  <c r="AJ61" i="395"/>
  <c r="AI61" i="395"/>
  <c r="AK65" i="392"/>
  <c r="AJ77" i="393"/>
  <c r="AG77" i="393"/>
  <c r="AG82" i="393"/>
  <c r="AC60" i="393"/>
  <c r="AK68" i="394"/>
  <c r="AF68" i="394"/>
  <c r="AK76" i="395"/>
  <c r="AG58" i="395"/>
  <c r="AJ58" i="395"/>
  <c r="AK59" i="393"/>
  <c r="AI72" i="394"/>
  <c r="AH72" i="394"/>
  <c r="AI70" i="394"/>
  <c r="AC59" i="395"/>
  <c r="AH63" i="394"/>
  <c r="AH73" i="395"/>
  <c r="AG73" i="395"/>
  <c r="AG67" i="395"/>
  <c r="AJ67" i="396"/>
  <c r="AI67" i="396"/>
  <c r="AJ73" i="396"/>
  <c r="AJ74" i="393"/>
  <c r="AI74" i="393"/>
  <c r="AC77" i="395"/>
  <c r="AG69" i="396"/>
  <c r="AI69" i="396"/>
  <c r="AJ76" i="396"/>
  <c r="AF68" i="392"/>
  <c r="AK68" i="392"/>
  <c r="AG55" i="394"/>
  <c r="AC56" i="396"/>
  <c r="AH81" i="393"/>
  <c r="AI81" i="393"/>
  <c r="AF65" i="395"/>
  <c r="AC53" i="396"/>
  <c r="AF81" i="396"/>
  <c r="AG59" i="392"/>
  <c r="AF59" i="392"/>
  <c r="AH78" i="395"/>
  <c r="AG86" i="395"/>
  <c r="AI86" i="395"/>
  <c r="AI76" i="392"/>
  <c r="AK64" i="393"/>
  <c r="AG64" i="393"/>
  <c r="AI85" i="394"/>
  <c r="AC64" i="396"/>
  <c r="AI58" i="396"/>
  <c r="AF58" i="393"/>
  <c r="AH58" i="393"/>
  <c r="AF69" i="394"/>
  <c r="AC87" i="392"/>
  <c r="AH82" i="395"/>
  <c r="AJ55" i="396"/>
  <c r="AI55" i="396"/>
  <c r="AH62" i="396"/>
  <c r="AK77" i="396"/>
  <c r="AI77" i="396"/>
  <c r="AF65" i="394"/>
  <c r="AC53" i="392"/>
  <c r="AK55" i="395"/>
  <c r="AF71" i="396"/>
  <c r="AI71" i="396"/>
  <c r="AH63" i="396"/>
  <c r="AF62" i="393"/>
  <c r="AH62" i="393"/>
  <c r="AK61" i="394"/>
  <c r="AG53" i="393"/>
  <c r="AF53" i="393"/>
  <c r="AJ62" i="395"/>
  <c r="AC76" i="393"/>
  <c r="AJ73" i="393"/>
  <c r="AG78" i="394"/>
  <c r="AI78" i="394"/>
  <c r="AK73" i="394"/>
  <c r="AK61" i="393"/>
  <c r="AH61" i="393"/>
  <c r="AH68" i="393"/>
  <c r="AI68" i="393"/>
  <c r="AF81" i="394"/>
  <c r="AH81" i="394"/>
  <c r="AK80" i="392"/>
  <c r="AJ67" i="394"/>
  <c r="AK67" i="394"/>
  <c r="AG83" i="392"/>
  <c r="AH83" i="392"/>
  <c r="AF76" i="394"/>
  <c r="AJ88" i="395"/>
  <c r="AI88" i="395"/>
  <c r="AK56" i="393"/>
  <c r="AG56" i="393"/>
  <c r="AI78" i="392"/>
  <c r="AC84" i="393"/>
  <c r="AI66" i="395"/>
  <c r="AJ59" i="396"/>
  <c r="AH59" i="396"/>
  <c r="AJ53" i="394"/>
  <c r="AI53" i="394"/>
  <c r="AG79" i="395"/>
  <c r="AI79" i="395"/>
  <c r="AF85" i="396"/>
  <c r="AJ71" i="394"/>
  <c r="AK71" i="394"/>
  <c r="AK57" i="395"/>
  <c r="AH53" i="395"/>
  <c r="AK53" i="395"/>
  <c r="AI66" i="396"/>
  <c r="AJ64" i="392"/>
  <c r="AI64" i="392"/>
  <c r="AG70" i="393"/>
  <c r="AC77" i="392"/>
  <c r="AF75" i="394"/>
  <c r="AG69" i="393"/>
  <c r="AF69" i="393"/>
  <c r="AF83" i="395"/>
  <c r="AC81" i="395"/>
  <c r="AK83" i="393"/>
  <c r="AG57" i="393"/>
  <c r="AF57" i="393"/>
  <c r="AC77" i="393"/>
  <c r="AJ69" i="395"/>
  <c r="AH60" i="393"/>
  <c r="AI60" i="393"/>
  <c r="AF66" i="392"/>
  <c r="AK65" i="393"/>
  <c r="AH65" i="393"/>
  <c r="AC58" i="395"/>
  <c r="AI62" i="392"/>
  <c r="AC72" i="394"/>
  <c r="AI59" i="395"/>
  <c r="AJ74" i="396"/>
  <c r="AK74" i="396"/>
  <c r="AJ58" i="392"/>
  <c r="AF58" i="392"/>
  <c r="AK64" i="396"/>
  <c r="AC58" i="396"/>
  <c r="AF81" i="392"/>
  <c r="AC69" i="394"/>
  <c r="AF87" i="392"/>
  <c r="AH65" i="396"/>
  <c r="AI65" i="396"/>
  <c r="AC77" i="396"/>
  <c r="AF53" i="392"/>
  <c r="AC55" i="395"/>
  <c r="AC61" i="394"/>
  <c r="AH79" i="396"/>
  <c r="AF79" i="396"/>
  <c r="AJ76" i="393"/>
  <c r="AC78" i="394"/>
  <c r="AI80" i="395"/>
  <c r="AC61" i="393"/>
  <c r="AH68" i="395"/>
  <c r="AH83" i="396"/>
  <c r="AF83" i="396"/>
  <c r="AJ67" i="392"/>
  <c r="AC81" i="394"/>
  <c r="AI74" i="395"/>
  <c r="AC67" i="394"/>
  <c r="AI75" i="393"/>
  <c r="AI84" i="394"/>
  <c r="AF84" i="394"/>
  <c r="AK70" i="396"/>
  <c r="AH70" i="396"/>
  <c r="AH54" i="392"/>
  <c r="AJ54" i="392"/>
  <c r="AJ84" i="393"/>
  <c r="AI72" i="395"/>
  <c r="AJ72" i="395"/>
  <c r="AI57" i="392"/>
  <c r="AF57" i="392"/>
  <c r="AG79" i="392"/>
  <c r="AH79" i="392"/>
  <c r="AF62" i="394"/>
  <c r="AC85" i="396"/>
  <c r="AF61" i="392"/>
  <c r="AC57" i="395"/>
  <c r="AC70" i="393"/>
  <c r="AK77" i="392"/>
  <c r="AC69" i="393"/>
  <c r="AK87" i="396"/>
  <c r="AI81" i="395"/>
  <c r="AK81" i="395"/>
  <c r="AI60" i="394"/>
  <c r="AH60" i="394"/>
  <c r="AG61" i="395"/>
  <c r="AI65" i="392"/>
  <c r="AH65" i="392"/>
  <c r="AF77" i="393"/>
  <c r="AI82" i="393"/>
  <c r="AF82" i="393"/>
  <c r="AC66" i="392"/>
  <c r="AG68" i="394"/>
  <c r="AJ76" i="395"/>
  <c r="AH76" i="395"/>
  <c r="AF58" i="395"/>
  <c r="AC62" i="392"/>
  <c r="AH59" i="393"/>
  <c r="AK72" i="394"/>
  <c r="AF72" i="394"/>
  <c r="AF70" i="394"/>
  <c r="AC74" i="396"/>
  <c r="AG63" i="394"/>
  <c r="AI73" i="395"/>
  <c r="AJ73" i="395"/>
  <c r="AI67" i="395"/>
  <c r="AF67" i="396"/>
  <c r="AH67" i="396"/>
  <c r="AF73" i="396"/>
  <c r="AF74" i="393"/>
  <c r="AH74" i="393"/>
  <c r="AC80" i="394"/>
  <c r="AK69" i="396"/>
  <c r="AH76" i="396"/>
  <c r="AF76" i="396"/>
  <c r="AH68" i="392"/>
  <c r="AJ55" i="394"/>
  <c r="AK55" i="394"/>
  <c r="AC84" i="395"/>
  <c r="AK81" i="393"/>
  <c r="AG81" i="393"/>
  <c r="AI65" i="395"/>
  <c r="AK81" i="396"/>
  <c r="AI81" i="396"/>
  <c r="AH59" i="392"/>
  <c r="AJ78" i="395"/>
  <c r="AK78" i="395"/>
  <c r="AK86" i="395"/>
  <c r="AJ76" i="392"/>
  <c r="AJ64" i="393"/>
  <c r="AJ85" i="394"/>
  <c r="AH85" i="394"/>
  <c r="AG58" i="396"/>
  <c r="AH58" i="396"/>
  <c r="AK58" i="393"/>
  <c r="AH69" i="394"/>
  <c r="AG69" i="394"/>
  <c r="AF82" i="395"/>
  <c r="AG82" i="395"/>
  <c r="AH55" i="396"/>
  <c r="AK62" i="396"/>
  <c r="AI62" i="396"/>
  <c r="AJ77" i="396"/>
  <c r="AH65" i="394"/>
  <c r="AI65" i="394"/>
  <c r="AF55" i="395"/>
  <c r="AI55" i="395"/>
  <c r="AG71" i="396"/>
  <c r="AF63" i="396"/>
  <c r="AG63" i="396"/>
  <c r="AK62" i="393"/>
  <c r="AJ61" i="394"/>
  <c r="AI61" i="394"/>
  <c r="AJ53" i="393"/>
  <c r="AG62" i="395"/>
  <c r="AF62" i="395"/>
  <c r="AG73" i="393"/>
  <c r="AF73" i="393"/>
  <c r="AJ78" i="394"/>
  <c r="AJ73" i="394"/>
  <c r="AI73" i="394"/>
  <c r="AI61" i="393"/>
  <c r="AC68" i="395"/>
  <c r="AF68" i="393"/>
  <c r="AC67" i="392"/>
  <c r="AI81" i="394"/>
  <c r="AH80" i="392"/>
  <c r="AI80" i="392"/>
  <c r="AH67" i="394"/>
  <c r="AC75" i="393"/>
  <c r="AJ83" i="392"/>
  <c r="AK76" i="394"/>
  <c r="AJ76" i="394"/>
  <c r="AH88" i="395"/>
  <c r="AC70" i="396"/>
  <c r="AJ56" i="393"/>
  <c r="AF78" i="392"/>
  <c r="AG78" i="392"/>
  <c r="AK66" i="395"/>
  <c r="AH66" i="395"/>
  <c r="AI59" i="396"/>
  <c r="AC57" i="392"/>
  <c r="AK53" i="394"/>
  <c r="AC62" i="394"/>
  <c r="AF79" i="395"/>
  <c r="AG85" i="396"/>
  <c r="AH85" i="396"/>
  <c r="AH71" i="394"/>
  <c r="AH57" i="395"/>
  <c r="AG57" i="395"/>
  <c r="AJ53" i="395"/>
  <c r="AK66" i="396"/>
  <c r="AF66" i="396"/>
  <c r="AG64" i="392"/>
  <c r="AJ70" i="393"/>
  <c r="AI70" i="393"/>
  <c r="AI75" i="394"/>
  <c r="AJ75" i="394"/>
  <c r="AJ69" i="393"/>
  <c r="AG83" i="395"/>
  <c r="AI83" i="395"/>
  <c r="AF83" i="393"/>
  <c r="AH83" i="393"/>
  <c r="AJ57" i="393"/>
  <c r="AC61" i="395"/>
  <c r="AH69" i="395"/>
  <c r="AK69" i="395"/>
  <c r="AF60" i="393"/>
  <c r="AH66" i="392"/>
  <c r="AJ66" i="392"/>
  <c r="AI65" i="393"/>
  <c r="AC68" i="394"/>
  <c r="AK62" i="392"/>
  <c r="AJ62" i="392"/>
  <c r="AJ59" i="395"/>
  <c r="AH59" i="395"/>
  <c r="AI74" i="396"/>
  <c r="AC64" i="393"/>
  <c r="AI58" i="392"/>
  <c r="AI64" i="396"/>
  <c r="AG64" i="396"/>
  <c r="AI81" i="392"/>
  <c r="AH81" i="392"/>
  <c r="AG87" i="392"/>
  <c r="AH87" i="392"/>
  <c r="AF65" i="396"/>
  <c r="AC55" i="396"/>
  <c r="AK53" i="392"/>
  <c r="AI53" i="392"/>
  <c r="AC63" i="396"/>
  <c r="AC62" i="395"/>
  <c r="AG79" i="396"/>
  <c r="AH76" i="393"/>
  <c r="AK76" i="393"/>
  <c r="AK80" i="395"/>
  <c r="AJ80" i="395"/>
  <c r="AJ68" i="395"/>
  <c r="AF68" i="395"/>
  <c r="AG83" i="396"/>
  <c r="AK67" i="392"/>
  <c r="AF67" i="392"/>
  <c r="AG74" i="395"/>
  <c r="AJ74" i="395"/>
  <c r="AF75" i="393"/>
  <c r="AG75" i="393"/>
  <c r="AJ84" i="394"/>
  <c r="AC76" i="394"/>
  <c r="AJ70" i="396"/>
  <c r="AC56" i="393"/>
  <c r="AF54" i="392"/>
  <c r="AK84" i="393"/>
  <c r="AF84" i="393"/>
  <c r="AF72" i="395"/>
  <c r="AC66" i="395"/>
  <c r="AJ57" i="392"/>
  <c r="AC53" i="394"/>
  <c r="AF79" i="392"/>
  <c r="AG62" i="394"/>
  <c r="AH62" i="394"/>
  <c r="AH61" i="392"/>
  <c r="AJ61" i="392"/>
  <c r="AC66" i="396"/>
  <c r="AH77" i="392"/>
  <c r="AG77" i="392"/>
  <c r="AI87" i="396"/>
  <c r="AF87" i="396"/>
  <c r="AJ81" i="395"/>
  <c r="AC83" i="393"/>
  <c r="AG60" i="394"/>
  <c r="AH61" i="395"/>
  <c r="AF61" i="395"/>
  <c r="AF65" i="392"/>
  <c r="AH77" i="393"/>
  <c r="AI77" i="393"/>
  <c r="AH82" i="393"/>
  <c r="AC69" i="395"/>
  <c r="AI68" i="394"/>
  <c r="AH68" i="394"/>
  <c r="AG76" i="395"/>
  <c r="AK58" i="395"/>
  <c r="AH58" i="395"/>
  <c r="AJ59" i="393"/>
  <c r="AF59" i="393"/>
  <c r="AJ72" i="394"/>
  <c r="AG70" i="394"/>
  <c r="AJ70" i="394"/>
  <c r="AF63" i="394"/>
  <c r="AI63" i="394"/>
  <c r="AF73" i="395"/>
  <c r="AF67" i="395"/>
  <c r="AK67" i="395"/>
  <c r="AK67" i="396"/>
  <c r="AG73" i="396"/>
  <c r="AH73" i="396"/>
  <c r="AK74" i="393"/>
  <c r="AC67" i="393"/>
  <c r="AH69" i="396"/>
  <c r="AJ69" i="396"/>
  <c r="AG76" i="396"/>
  <c r="AJ68" i="392"/>
  <c r="AG68" i="392"/>
  <c r="AH55" i="394"/>
  <c r="AC55" i="393"/>
  <c r="AC83" i="394"/>
  <c r="AJ81" i="393"/>
  <c r="AK65" i="395"/>
  <c r="AJ65" i="395"/>
  <c r="AJ81" i="396"/>
  <c r="AK59" i="392"/>
  <c r="AI59" i="392"/>
  <c r="AI78" i="395"/>
  <c r="AH86" i="395"/>
  <c r="AJ86" i="395"/>
  <c r="AK76" i="392"/>
  <c r="AJ60" i="392"/>
  <c r="AI60" i="392"/>
  <c r="AF80" i="396"/>
  <c r="AK80" i="396"/>
  <c r="AJ88" i="392"/>
  <c r="AF79" i="393"/>
  <c r="AH79" i="393"/>
  <c r="AI75" i="395"/>
  <c r="AH86" i="396"/>
  <c r="AF86" i="396"/>
  <c r="AH59" i="394"/>
  <c r="AC85" i="392"/>
  <c r="AC60" i="395"/>
  <c r="AK72" i="393"/>
  <c r="AG72" i="393"/>
  <c r="AK57" i="394"/>
  <c r="AF71" i="395"/>
  <c r="AI71" i="395"/>
  <c r="AG77" i="394"/>
  <c r="AK85" i="395"/>
  <c r="AF85" i="395"/>
  <c r="AG66" i="393"/>
  <c r="AJ82" i="392"/>
  <c r="AI82" i="392"/>
  <c r="AF79" i="394"/>
  <c r="AC64" i="394"/>
  <c r="AC85" i="393"/>
  <c r="AC75" i="396"/>
  <c r="AK54" i="393"/>
  <c r="AJ87" i="393"/>
  <c r="AI87" i="393"/>
  <c r="AF63" i="395"/>
  <c r="AI63" i="395"/>
  <c r="AH88" i="396"/>
  <c r="AC63" i="393"/>
  <c r="AJ75" i="392"/>
  <c r="AC58" i="394"/>
  <c r="AJ82" i="396"/>
  <c r="AK63" i="392"/>
  <c r="AH63" i="392"/>
  <c r="AH87" i="394"/>
  <c r="AJ84" i="396"/>
  <c r="AG84" i="396"/>
  <c r="AK86" i="392"/>
  <c r="AJ72" i="392"/>
  <c r="AK72" i="392"/>
  <c r="AI80" i="393"/>
  <c r="AC82" i="394"/>
  <c r="AG78" i="396"/>
  <c r="AJ56" i="392"/>
  <c r="AG56" i="392"/>
  <c r="AC56" i="395"/>
  <c r="AC73" i="395"/>
  <c r="AC74" i="393"/>
  <c r="AG78" i="393"/>
  <c r="AJ67" i="393"/>
  <c r="AF67" i="393"/>
  <c r="AF77" i="395"/>
  <c r="AJ80" i="394"/>
  <c r="AK80" i="394"/>
  <c r="AH54" i="395"/>
  <c r="AC76" i="396"/>
  <c r="AJ55" i="393"/>
  <c r="AF55" i="393"/>
  <c r="AH56" i="396"/>
  <c r="AK84" i="395"/>
  <c r="AJ84" i="395"/>
  <c r="AG68" i="396"/>
  <c r="AI83" i="394"/>
  <c r="AJ83" i="394"/>
  <c r="AF64" i="393"/>
  <c r="AJ58" i="396"/>
  <c r="AJ82" i="395"/>
  <c r="AJ62" i="396"/>
  <c r="AJ55" i="395"/>
  <c r="AI63" i="396"/>
  <c r="AI53" i="393"/>
  <c r="AH73" i="393"/>
  <c r="AG61" i="393"/>
  <c r="AG81" i="394"/>
  <c r="AI67" i="394"/>
  <c r="AF88" i="395"/>
  <c r="AH78" i="392"/>
  <c r="AK59" i="396"/>
  <c r="AK85" i="396"/>
  <c r="AF57" i="395"/>
  <c r="AF64" i="392"/>
  <c r="AG75" i="394"/>
  <c r="AJ83" i="393"/>
  <c r="AC82" i="393"/>
  <c r="AK66" i="392"/>
  <c r="AG62" i="392"/>
  <c r="AG74" i="396"/>
  <c r="AC58" i="393"/>
  <c r="AK65" i="396"/>
  <c r="AC71" i="396"/>
  <c r="AG76" i="393"/>
  <c r="AK68" i="395"/>
  <c r="AK74" i="395"/>
  <c r="AG84" i="394"/>
  <c r="AI54" i="392"/>
  <c r="AG72" i="395"/>
  <c r="AK62" i="394"/>
  <c r="AC53" i="395"/>
  <c r="AG87" i="396"/>
  <c r="AF60" i="394"/>
  <c r="AK77" i="393"/>
  <c r="AJ68" i="394"/>
  <c r="AI59" i="393"/>
  <c r="AH70" i="394"/>
  <c r="AJ67" i="395"/>
  <c r="AI73" i="396"/>
  <c r="AF69" i="396"/>
  <c r="AF55" i="394"/>
  <c r="AH65" i="395"/>
  <c r="AJ59" i="392"/>
  <c r="AF76" i="392"/>
  <c r="AK60" i="392"/>
  <c r="AJ80" i="396"/>
  <c r="AH88" i="392"/>
  <c r="AF88" i="392"/>
  <c r="AI79" i="393"/>
  <c r="AG75" i="395"/>
  <c r="AG86" i="396"/>
  <c r="AF59" i="394"/>
  <c r="AC55" i="392"/>
  <c r="AC70" i="392"/>
  <c r="AI72" i="393"/>
  <c r="AI57" i="394"/>
  <c r="AK71" i="395"/>
  <c r="AI77" i="394"/>
  <c r="AG85" i="395"/>
  <c r="AJ66" i="393"/>
  <c r="AH66" i="393"/>
  <c r="AG82" i="392"/>
  <c r="AJ79" i="394"/>
  <c r="AC86" i="393"/>
  <c r="AJ54" i="393"/>
  <c r="AH54" i="393"/>
  <c r="AG87" i="393"/>
  <c r="AK63" i="395"/>
  <c r="AF88" i="396"/>
  <c r="AC73" i="392"/>
  <c r="AI75" i="392"/>
  <c r="AK82" i="396"/>
  <c r="AC84" i="392"/>
  <c r="AF63" i="392"/>
  <c r="AG87" i="394"/>
  <c r="AH84" i="396"/>
  <c r="AI86" i="392"/>
  <c r="AI72" i="392"/>
  <c r="AG80" i="393"/>
  <c r="AC88" i="394"/>
  <c r="AF78" i="396"/>
  <c r="AH56" i="392"/>
  <c r="AC87" i="395"/>
  <c r="AC67" i="396"/>
  <c r="AJ78" i="393"/>
  <c r="AK67" i="393"/>
  <c r="AH77" i="395"/>
  <c r="AI80" i="394"/>
  <c r="AF54" i="395"/>
  <c r="AI55" i="393"/>
  <c r="AI56" i="396"/>
  <c r="AF84" i="395"/>
  <c r="AH53" i="396"/>
  <c r="AH57" i="396"/>
  <c r="AC79" i="393"/>
  <c r="AF85" i="392"/>
  <c r="AG56" i="394"/>
  <c r="AJ60" i="395"/>
  <c r="AH60" i="396"/>
  <c r="AI86" i="394"/>
  <c r="AC82" i="392"/>
  <c r="AI70" i="395"/>
  <c r="AI86" i="393"/>
  <c r="AF85" i="393"/>
  <c r="AI66" i="394"/>
  <c r="AK75" i="396"/>
  <c r="AH74" i="392"/>
  <c r="AK73" i="392"/>
  <c r="AC75" i="392"/>
  <c r="AH58" i="394"/>
  <c r="AC72" i="392"/>
  <c r="AK88" i="394"/>
  <c r="AI71" i="392"/>
  <c r="AJ56" i="395"/>
  <c r="AI54" i="396"/>
  <c r="AF66" i="394"/>
  <c r="AG75" i="396"/>
  <c r="AJ74" i="392"/>
  <c r="AJ73" i="392"/>
  <c r="AI58" i="394"/>
  <c r="AC87" i="394"/>
  <c r="AG88" i="394"/>
  <c r="AG71" i="392"/>
  <c r="AK56" i="395"/>
  <c r="AG54" i="396"/>
  <c r="AK79" i="396"/>
  <c r="AI76" i="396"/>
  <c r="AH60" i="392"/>
  <c r="AJ75" i="395"/>
  <c r="AC54" i="394"/>
  <c r="AJ77" i="394"/>
  <c r="AK66" i="393"/>
  <c r="AC66" i="394"/>
  <c r="AG63" i="395"/>
  <c r="AC74" i="394"/>
  <c r="AF84" i="396"/>
  <c r="AK78" i="396"/>
  <c r="AI78" i="393"/>
  <c r="AH80" i="394"/>
  <c r="AH55" i="393"/>
  <c r="AJ68" i="396"/>
  <c r="AJ53" i="396"/>
  <c r="AC80" i="396"/>
  <c r="AJ85" i="392"/>
  <c r="AH56" i="394"/>
  <c r="AJ60" i="396"/>
  <c r="AG86" i="394"/>
  <c r="AH64" i="394"/>
  <c r="AF86" i="393"/>
  <c r="AK66" i="394"/>
  <c r="AI75" i="396"/>
  <c r="AI74" i="392"/>
  <c r="AK74" i="394"/>
  <c r="AC84" i="396"/>
  <c r="AC78" i="396"/>
  <c r="AF56" i="395"/>
  <c r="AC58" i="392"/>
  <c r="AG58" i="393"/>
  <c r="AK82" i="395"/>
  <c r="AG77" i="396"/>
  <c r="AG55" i="395"/>
  <c r="AG62" i="393"/>
  <c r="AK62" i="395"/>
  <c r="AH78" i="394"/>
  <c r="AF61" i="393"/>
  <c r="AC74" i="395"/>
  <c r="AF83" i="392"/>
  <c r="AK88" i="395"/>
  <c r="AC72" i="395"/>
  <c r="AF53" i="394"/>
  <c r="AI85" i="396"/>
  <c r="AG53" i="395"/>
  <c r="AH64" i="392"/>
  <c r="AI69" i="393"/>
  <c r="AI83" i="393"/>
  <c r="AF69" i="395"/>
  <c r="AG65" i="393"/>
  <c r="AC70" i="394"/>
  <c r="AK58" i="392"/>
  <c r="AJ81" i="392"/>
  <c r="AG65" i="396"/>
  <c r="AC53" i="393"/>
  <c r="AH80" i="395"/>
  <c r="AK83" i="396"/>
  <c r="AH74" i="395"/>
  <c r="AK84" i="394"/>
  <c r="AG54" i="392"/>
  <c r="AG57" i="392"/>
  <c r="AJ62" i="394"/>
  <c r="AI77" i="392"/>
  <c r="AH81" i="395"/>
  <c r="AK61" i="395"/>
  <c r="AJ82" i="393"/>
  <c r="AI76" i="395"/>
  <c r="AG59" i="393"/>
  <c r="AJ63" i="394"/>
  <c r="AH67" i="395"/>
  <c r="AG74" i="393"/>
  <c r="AK76" i="396"/>
  <c r="AI55" i="394"/>
  <c r="AG65" i="395"/>
  <c r="AF78" i="395"/>
  <c r="AH76" i="392"/>
  <c r="AG60" i="392"/>
  <c r="AI80" i="396"/>
  <c r="AG88" i="392"/>
  <c r="AJ79" i="393"/>
  <c r="AC88" i="393"/>
  <c r="AH75" i="395"/>
  <c r="AJ86" i="396"/>
  <c r="AG59" i="394"/>
  <c r="AC56" i="394"/>
  <c r="AH72" i="393"/>
  <c r="AH57" i="394"/>
  <c r="AG57" i="394"/>
  <c r="AG71" i="395"/>
  <c r="AH77" i="394"/>
  <c r="AI85" i="395"/>
  <c r="AF66" i="393"/>
  <c r="AF82" i="392"/>
  <c r="AH79" i="394"/>
  <c r="AG79" i="394"/>
  <c r="AC71" i="393"/>
  <c r="AF54" i="393"/>
  <c r="AC69" i="392"/>
  <c r="AK87" i="393"/>
  <c r="AH63" i="395"/>
  <c r="AI88" i="396"/>
  <c r="AK75" i="392"/>
  <c r="AF75" i="392"/>
  <c r="AG82" i="396"/>
  <c r="AG63" i="392"/>
  <c r="AJ87" i="394"/>
  <c r="AI87" i="394"/>
  <c r="AK84" i="396"/>
  <c r="AH86" i="392"/>
  <c r="AG72" i="392"/>
  <c r="AH80" i="393"/>
  <c r="AH78" i="396"/>
  <c r="AI78" i="396"/>
  <c r="AK56" i="392"/>
  <c r="AC54" i="396"/>
  <c r="AC73" i="396"/>
  <c r="AF78" i="393"/>
  <c r="AH67" i="393"/>
  <c r="AJ77" i="395"/>
  <c r="AG80" i="394"/>
  <c r="AG54" i="395"/>
  <c r="AC69" i="396"/>
  <c r="AK55" i="393"/>
  <c r="AK56" i="396"/>
  <c r="AH84" i="395"/>
  <c r="AI68" i="396"/>
  <c r="AF68" i="396"/>
  <c r="AG83" i="394"/>
  <c r="AG53" i="396"/>
  <c r="AF53" i="396"/>
  <c r="AC86" i="395"/>
  <c r="AI57" i="396"/>
  <c r="AJ57" i="396"/>
  <c r="AI88" i="393"/>
  <c r="AF88" i="393"/>
  <c r="AC59" i="394"/>
  <c r="AK85" i="392"/>
  <c r="AG55" i="392"/>
  <c r="AI55" i="392"/>
  <c r="AJ56" i="394"/>
  <c r="AG54" i="394"/>
  <c r="AJ54" i="394"/>
  <c r="AH60" i="395"/>
  <c r="AG60" i="396"/>
  <c r="AK60" i="396"/>
  <c r="AJ70" i="392"/>
  <c r="AC57" i="394"/>
  <c r="AK86" i="394"/>
  <c r="AJ86" i="394"/>
  <c r="AC79" i="394"/>
  <c r="AJ64" i="394"/>
  <c r="AG70" i="395"/>
  <c r="AF70" i="395"/>
  <c r="AK61" i="396"/>
  <c r="AK86" i="393"/>
  <c r="AH86" i="393"/>
  <c r="AK85" i="393"/>
  <c r="AF71" i="393"/>
  <c r="AK72" i="396"/>
  <c r="AH69" i="392"/>
  <c r="AG73" i="392"/>
  <c r="AI74" i="394"/>
  <c r="AC82" i="396"/>
  <c r="AH82" i="394"/>
  <c r="AH71" i="392"/>
  <c r="AJ87" i="395"/>
  <c r="AC68" i="393"/>
  <c r="AG81" i="395"/>
  <c r="AK82" i="393"/>
  <c r="AG72" i="394"/>
  <c r="AG67" i="396"/>
  <c r="AG81" i="396"/>
  <c r="AG76" i="392"/>
  <c r="AK79" i="393"/>
  <c r="AI59" i="394"/>
  <c r="AJ57" i="394"/>
  <c r="AH85" i="395"/>
  <c r="AC70" i="395"/>
  <c r="AC74" i="392"/>
  <c r="AG75" i="392"/>
  <c r="AF87" i="394"/>
  <c r="AF80" i="393"/>
  <c r="AC63" i="394"/>
  <c r="AG67" i="393"/>
  <c r="AC68" i="392"/>
  <c r="AH83" i="394"/>
  <c r="AC81" i="396"/>
  <c r="AK88" i="393"/>
  <c r="AF55" i="392"/>
  <c r="AI54" i="394"/>
  <c r="AH70" i="392"/>
  <c r="AC85" i="395"/>
  <c r="AJ70" i="395"/>
  <c r="AH85" i="393"/>
  <c r="AJ66" i="394"/>
  <c r="AK69" i="392"/>
  <c r="AH73" i="392"/>
  <c r="AG63" i="393"/>
  <c r="AH84" i="392"/>
  <c r="AI88" i="394"/>
  <c r="AJ64" i="395"/>
  <c r="AH87" i="395"/>
  <c r="AG85" i="394"/>
  <c r="AC81" i="392"/>
  <c r="AF55" i="396"/>
  <c r="AH77" i="396"/>
  <c r="AH71" i="396"/>
  <c r="AH61" i="394"/>
  <c r="AI62" i="395"/>
  <c r="AC80" i="395"/>
  <c r="AK68" i="393"/>
  <c r="AJ80" i="392"/>
  <c r="AC84" i="394"/>
  <c r="AF56" i="393"/>
  <c r="AF66" i="395"/>
  <c r="AC79" i="392"/>
  <c r="AF71" i="394"/>
  <c r="AI53" i="395"/>
  <c r="AK70" i="393"/>
  <c r="AK83" i="395"/>
  <c r="AI57" i="393"/>
  <c r="AK60" i="393"/>
  <c r="AF65" i="393"/>
  <c r="AG59" i="395"/>
  <c r="AC85" i="394"/>
  <c r="AK87" i="392"/>
  <c r="AC65" i="394"/>
  <c r="AF80" i="395"/>
  <c r="AG70" i="396"/>
  <c r="AI84" i="393"/>
  <c r="AK57" i="392"/>
  <c r="AI61" i="392"/>
  <c r="AJ77" i="392"/>
  <c r="AJ65" i="392"/>
  <c r="AF76" i="395"/>
  <c r="AK63" i="394"/>
  <c r="AC68" i="396"/>
  <c r="AH80" i="396"/>
  <c r="AK75" i="395"/>
  <c r="AJ71" i="395"/>
  <c r="AH82" i="392"/>
  <c r="AF87" i="393"/>
  <c r="AF82" i="396"/>
  <c r="AG86" i="392"/>
  <c r="AF56" i="392"/>
  <c r="AK77" i="395"/>
  <c r="AF56" i="396"/>
  <c r="AC76" i="392"/>
  <c r="AI85" i="392"/>
  <c r="AI60" i="395"/>
  <c r="AC71" i="395"/>
  <c r="AH61" i="396"/>
  <c r="AI85" i="393"/>
  <c r="AF75" i="396"/>
  <c r="AC63" i="395"/>
  <c r="AF58" i="394"/>
  <c r="AK82" i="394"/>
  <c r="AI64" i="395"/>
  <c r="AJ54" i="396"/>
  <c r="AK58" i="396"/>
  <c r="AK69" i="394"/>
  <c r="AG55" i="396"/>
  <c r="AK65" i="394"/>
  <c r="AJ63" i="396"/>
  <c r="AG61" i="394"/>
  <c r="AK73" i="393"/>
  <c r="AF73" i="394"/>
  <c r="AG68" i="393"/>
  <c r="AF67" i="394"/>
  <c r="AI76" i="394"/>
  <c r="AJ78" i="392"/>
  <c r="AF59" i="396"/>
  <c r="AJ79" i="395"/>
  <c r="AI71" i="394"/>
  <c r="AH66" i="396"/>
  <c r="AH75" i="394"/>
  <c r="AH83" i="395"/>
  <c r="AC60" i="394"/>
  <c r="AG60" i="393"/>
  <c r="AH62" i="392"/>
  <c r="AF74" i="396"/>
  <c r="AF64" i="396"/>
  <c r="AJ87" i="392"/>
  <c r="AJ53" i="392"/>
  <c r="AI76" i="393"/>
  <c r="AI68" i="395"/>
  <c r="AH67" i="392"/>
  <c r="AH75" i="393"/>
  <c r="AF70" i="396"/>
  <c r="AK72" i="395"/>
  <c r="AI79" i="392"/>
  <c r="AK61" i="392"/>
  <c r="AC83" i="395"/>
  <c r="AK60" i="394"/>
  <c r="AG65" i="392"/>
  <c r="AC65" i="393"/>
  <c r="AI58" i="395"/>
  <c r="AK70" i="394"/>
  <c r="AK73" i="395"/>
  <c r="AK73" i="396"/>
  <c r="AC54" i="395"/>
  <c r="AI68" i="392"/>
  <c r="AF81" i="393"/>
  <c r="AH81" i="396"/>
  <c r="AF86" i="395"/>
  <c r="AF60" i="392"/>
  <c r="AC57" i="396"/>
  <c r="AG80" i="396"/>
  <c r="AI88" i="392"/>
  <c r="AG79" i="393"/>
  <c r="AF75" i="395"/>
  <c r="AK86" i="396"/>
  <c r="AJ59" i="394"/>
  <c r="AK59" i="394"/>
  <c r="AC60" i="396"/>
  <c r="AJ72" i="393"/>
  <c r="AF57" i="394"/>
  <c r="AH71" i="395"/>
  <c r="AF77" i="394"/>
  <c r="AC86" i="394"/>
  <c r="AJ85" i="395"/>
  <c r="AI66" i="393"/>
  <c r="AK82" i="392"/>
  <c r="AI79" i="394"/>
  <c r="AC61" i="396"/>
  <c r="AC72" i="396"/>
  <c r="AI54" i="393"/>
  <c r="AH87" i="393"/>
  <c r="AJ63" i="395"/>
  <c r="AJ88" i="396"/>
  <c r="AG88" i="396"/>
  <c r="AH75" i="392"/>
  <c r="AH82" i="396"/>
  <c r="AI82" i="396"/>
  <c r="AJ63" i="392"/>
  <c r="AK87" i="394"/>
  <c r="AI84" i="396"/>
  <c r="AF86" i="392"/>
  <c r="AF72" i="392"/>
  <c r="AK80" i="393"/>
  <c r="AJ80" i="393"/>
  <c r="AJ78" i="396"/>
  <c r="AI56" i="392"/>
  <c r="AC64" i="395"/>
  <c r="AC67" i="395"/>
  <c r="AH78" i="393"/>
  <c r="AI67" i="393"/>
  <c r="AI77" i="395"/>
  <c r="AG77" i="395"/>
  <c r="AF80" i="394"/>
  <c r="AI54" i="395"/>
  <c r="AC55" i="394"/>
  <c r="AG55" i="393"/>
  <c r="AG56" i="396"/>
  <c r="AI84" i="395"/>
  <c r="AH68" i="396"/>
  <c r="AK83" i="394"/>
  <c r="AC65" i="395"/>
  <c r="AK53" i="396"/>
  <c r="AC59" i="392"/>
  <c r="AC60" i="392"/>
  <c r="AF57" i="396"/>
  <c r="AC88" i="392"/>
  <c r="AG88" i="393"/>
  <c r="AC75" i="395"/>
  <c r="AH85" i="392"/>
  <c r="AG85" i="392"/>
  <c r="AH55" i="392"/>
  <c r="AK56" i="394"/>
  <c r="AF56" i="394"/>
  <c r="AF54" i="394"/>
  <c r="AG60" i="395"/>
  <c r="AF60" i="395"/>
  <c r="AF60" i="396"/>
  <c r="AI70" i="392"/>
  <c r="AF70" i="392"/>
  <c r="AC77" i="394"/>
  <c r="AH86" i="394"/>
  <c r="AC66" i="393"/>
  <c r="AK64" i="394"/>
  <c r="AF64" i="394"/>
  <c r="AH70" i="395"/>
  <c r="AJ61" i="396"/>
  <c r="AI61" i="396"/>
  <c r="AJ86" i="393"/>
  <c r="AG85" i="393"/>
  <c r="AJ85" i="393"/>
  <c r="AH71" i="393"/>
  <c r="AG66" i="394"/>
  <c r="AH66" i="394"/>
  <c r="AF72" i="396"/>
  <c r="AH75" i="396"/>
  <c r="AJ75" i="396"/>
  <c r="AF69" i="392"/>
  <c r="AC87" i="393"/>
  <c r="AG74" i="392"/>
  <c r="AC88" i="396"/>
  <c r="AF73" i="392"/>
  <c r="AJ63" i="393"/>
  <c r="AF63" i="393"/>
  <c r="AF74" i="394"/>
  <c r="AK58" i="394"/>
  <c r="AJ58" i="394"/>
  <c r="AJ84" i="392"/>
  <c r="AK84" i="392"/>
  <c r="AC86" i="392"/>
  <c r="AG82" i="394"/>
  <c r="AF82" i="394"/>
  <c r="AH88" i="394"/>
  <c r="AC56" i="392"/>
  <c r="AJ71" i="392"/>
  <c r="AH64" i="395"/>
  <c r="AG64" i="395"/>
  <c r="AH56" i="395"/>
  <c r="AK87" i="395"/>
  <c r="AG87" i="395"/>
  <c r="AH54" i="396"/>
  <c r="AK54" i="395"/>
  <c r="AJ56" i="396"/>
  <c r="AK68" i="396"/>
  <c r="AF83" i="394"/>
  <c r="AI53" i="396"/>
  <c r="AC78" i="395"/>
  <c r="AG57" i="396"/>
  <c r="AH88" i="393"/>
  <c r="AC86" i="396"/>
  <c r="AK55" i="392"/>
  <c r="AJ55" i="392"/>
  <c r="AK54" i="394"/>
  <c r="AH54" i="394"/>
  <c r="AI60" i="396"/>
  <c r="AK70" i="392"/>
  <c r="AC72" i="393"/>
  <c r="AF86" i="394"/>
  <c r="AG64" i="394"/>
  <c r="AK70" i="395"/>
  <c r="AG61" i="396"/>
  <c r="AG86" i="393"/>
  <c r="AI71" i="393"/>
  <c r="AG71" i="393"/>
  <c r="AH72" i="396"/>
  <c r="AI72" i="396"/>
  <c r="AC54" i="393"/>
  <c r="AJ69" i="392"/>
  <c r="AF74" i="392"/>
  <c r="AI73" i="392"/>
  <c r="AK63" i="393"/>
  <c r="AH74" i="394"/>
  <c r="AG58" i="394"/>
  <c r="AI84" i="392"/>
  <c r="AC63" i="392"/>
  <c r="AJ82" i="394"/>
  <c r="AJ88" i="394"/>
  <c r="AK71" i="392"/>
  <c r="AK64" i="395"/>
  <c r="AI56" i="395"/>
  <c r="AF87" i="395"/>
  <c r="AK54" i="396"/>
  <c r="AJ71" i="393"/>
  <c r="AG72" i="396"/>
  <c r="AI69" i="392"/>
  <c r="AK74" i="392"/>
  <c r="AH63" i="393"/>
  <c r="AJ74" i="394"/>
  <c r="AG84" i="392"/>
  <c r="AC80" i="393"/>
  <c r="AF88" i="394"/>
  <c r="AF64" i="395"/>
  <c r="AG56" i="395"/>
  <c r="AF54" i="396"/>
  <c r="AJ75" i="393"/>
  <c r="AC78" i="393"/>
  <c r="AG78" i="395"/>
  <c r="AK88" i="392"/>
  <c r="AI86" i="396"/>
  <c r="AF72" i="393"/>
  <c r="AK77" i="394"/>
  <c r="AK79" i="394"/>
  <c r="AG54" i="393"/>
  <c r="AK88" i="396"/>
  <c r="AI63" i="392"/>
  <c r="AJ86" i="392"/>
  <c r="AH72" i="392"/>
  <c r="AC71" i="392"/>
  <c r="AK78" i="393"/>
  <c r="AJ54" i="395"/>
  <c r="AG84" i="395"/>
  <c r="AC81" i="393"/>
  <c r="AK57" i="396"/>
  <c r="AJ88" i="393"/>
  <c r="AI56" i="394"/>
  <c r="AK60" i="395"/>
  <c r="AG70" i="392"/>
  <c r="AI64" i="394"/>
  <c r="AF61" i="396"/>
  <c r="AK71" i="393"/>
  <c r="AJ72" i="396"/>
  <c r="AG69" i="392"/>
  <c r="AI63" i="393"/>
  <c r="AG74" i="394"/>
  <c r="AF84" i="392"/>
  <c r="AI82" i="394"/>
  <c r="AF71" i="392"/>
  <c r="AI87" i="395"/>
  <c r="AS83" i="389"/>
  <c r="AR83" i="389"/>
  <c r="AR85" i="389"/>
  <c r="AR85" i="390"/>
  <c r="AQ82" i="389"/>
  <c r="AS78" i="389"/>
  <c r="AU78" i="389"/>
  <c r="AQ88" i="391"/>
  <c r="AT82" i="390"/>
  <c r="AR83" i="391"/>
  <c r="AR82" i="391"/>
  <c r="AT82" i="391"/>
  <c r="AS77" i="390"/>
  <c r="AS78" i="391"/>
  <c r="AS80" i="391"/>
  <c r="AS87" i="389"/>
  <c r="AT87" i="389"/>
  <c r="AU79" i="391"/>
  <c r="AQ86" i="390"/>
  <c r="AU84" i="390"/>
  <c r="AU80" i="389"/>
  <c r="AS80" i="389"/>
  <c r="AR85" i="391"/>
  <c r="AR79" i="390"/>
  <c r="AT83" i="390"/>
  <c r="AT84" i="389"/>
  <c r="AQ84" i="389"/>
  <c r="AU78" i="390"/>
  <c r="AU77" i="389"/>
  <c r="AS86" i="389"/>
  <c r="AT79" i="389"/>
  <c r="AS79" i="389"/>
  <c r="AS86" i="391"/>
  <c r="AS77" i="391"/>
  <c r="AU88" i="390"/>
  <c r="AU81" i="391"/>
  <c r="AS81" i="391"/>
  <c r="AU87" i="391"/>
  <c r="AU84" i="391"/>
  <c r="AQ81" i="390"/>
  <c r="AU80" i="390"/>
  <c r="AR80" i="390"/>
  <c r="AR88" i="389"/>
  <c r="AS81" i="389"/>
  <c r="AT87" i="390"/>
  <c r="AB88" i="391"/>
  <c r="AB71" i="391"/>
  <c r="AB63" i="389"/>
  <c r="AB72" i="390"/>
  <c r="AE81" i="391"/>
  <c r="AB67" i="391"/>
  <c r="AE62" i="390"/>
  <c r="AB68" i="389"/>
  <c r="AB73" i="389"/>
  <c r="AB64" i="391"/>
  <c r="AB78" i="390"/>
  <c r="AB78" i="389"/>
  <c r="AE81" i="389"/>
  <c r="AB87" i="390"/>
  <c r="AE85" i="390"/>
  <c r="AB79" i="391"/>
  <c r="AE62" i="389"/>
  <c r="AE77" i="391"/>
  <c r="AB59" i="389"/>
  <c r="AE74" i="389"/>
  <c r="AB88" i="389"/>
  <c r="AB74" i="390"/>
  <c r="AE70" i="389"/>
  <c r="AB60" i="391"/>
  <c r="AE54" i="391"/>
  <c r="AB83" i="389"/>
  <c r="AE66" i="389"/>
  <c r="AB80" i="391"/>
  <c r="AE75" i="390"/>
  <c r="AE60" i="390"/>
  <c r="AB78" i="391"/>
  <c r="AB57" i="390"/>
  <c r="AE82" i="389"/>
  <c r="AE70" i="391"/>
  <c r="AE58" i="390"/>
  <c r="AE69" i="389"/>
  <c r="AB65" i="391"/>
  <c r="AE64" i="390"/>
  <c r="AB61" i="390"/>
  <c r="AE66" i="391"/>
  <c r="AB68" i="390"/>
  <c r="AB72" i="389"/>
  <c r="AE57" i="389"/>
  <c r="AE82" i="391"/>
  <c r="AB53" i="391"/>
  <c r="AE77" i="390"/>
  <c r="AE79" i="389"/>
  <c r="AB53" i="389"/>
  <c r="AB63" i="391"/>
  <c r="AB55" i="389"/>
  <c r="AE85" i="391"/>
  <c r="AB88" i="390"/>
  <c r="AB76" i="390"/>
  <c r="AE55" i="391"/>
  <c r="AR82" i="388"/>
  <c r="AB79" i="388"/>
  <c r="AB61" i="388"/>
  <c r="AB63" i="388"/>
  <c r="AB66" i="388"/>
  <c r="AU84" i="388"/>
  <c r="AE86" i="388"/>
  <c r="AT84" i="388"/>
  <c r="AB67" i="388"/>
  <c r="AQ88" i="386"/>
  <c r="AE77" i="386"/>
  <c r="AT88" i="386"/>
  <c r="AB69" i="386"/>
  <c r="AQ86" i="386"/>
  <c r="AE57" i="386"/>
  <c r="AS77" i="386"/>
  <c r="AB56" i="386"/>
  <c r="AQ79" i="385"/>
  <c r="AB60" i="385"/>
  <c r="AS81" i="385"/>
  <c r="AE83" i="385"/>
  <c r="AQ81" i="385"/>
  <c r="AB64" i="385"/>
  <c r="AQ80" i="385"/>
  <c r="AE87" i="385"/>
  <c r="AU80" i="384"/>
  <c r="AB83" i="384"/>
  <c r="AS82" i="384"/>
  <c r="AB58" i="384"/>
  <c r="AT83" i="389"/>
  <c r="AU85" i="389"/>
  <c r="AS85" i="389"/>
  <c r="AS85" i="390"/>
  <c r="AS82" i="389"/>
  <c r="AT78" i="389"/>
  <c r="AT88" i="391"/>
  <c r="AR88" i="391"/>
  <c r="AU82" i="390"/>
  <c r="AT83" i="391"/>
  <c r="AU82" i="391"/>
  <c r="AR77" i="390"/>
  <c r="AT77" i="390"/>
  <c r="AR78" i="391"/>
  <c r="AU80" i="391"/>
  <c r="AU87" i="389"/>
  <c r="AS79" i="391"/>
  <c r="AQ79" i="391"/>
  <c r="AT86" i="390"/>
  <c r="AQ84" i="390"/>
  <c r="AQ80" i="389"/>
  <c r="AU85" i="391"/>
  <c r="AS85" i="391"/>
  <c r="AS79" i="390"/>
  <c r="AR83" i="390"/>
  <c r="AR84" i="389"/>
  <c r="AS78" i="390"/>
  <c r="AQ78" i="390"/>
  <c r="AT77" i="389"/>
  <c r="AT86" i="389"/>
  <c r="AU79" i="389"/>
  <c r="AR86" i="391"/>
  <c r="AT86" i="391"/>
  <c r="AQ77" i="391"/>
  <c r="AQ88" i="390"/>
  <c r="AQ81" i="391"/>
  <c r="AS87" i="391"/>
  <c r="AQ87" i="391"/>
  <c r="AQ84" i="391"/>
  <c r="AR81" i="390"/>
  <c r="AQ80" i="390"/>
  <c r="AT88" i="389"/>
  <c r="AQ88" i="389"/>
  <c r="AT81" i="389"/>
  <c r="AQ87" i="390"/>
  <c r="AE88" i="391"/>
  <c r="AE71" i="391"/>
  <c r="AE63" i="389"/>
  <c r="AE72" i="390"/>
  <c r="AB81" i="391"/>
  <c r="AE67" i="391"/>
  <c r="AB62" i="390"/>
  <c r="AE68" i="389"/>
  <c r="AE73" i="389"/>
  <c r="AE64" i="391"/>
  <c r="AE78" i="390"/>
  <c r="AE78" i="389"/>
  <c r="AB81" i="389"/>
  <c r="AE87" i="390"/>
  <c r="AB85" i="390"/>
  <c r="AE79" i="391"/>
  <c r="AB62" i="389"/>
  <c r="AB77" i="391"/>
  <c r="AE59" i="389"/>
  <c r="AB74" i="389"/>
  <c r="AE88" i="389"/>
  <c r="AE74" i="390"/>
  <c r="AB70" i="389"/>
  <c r="AE60" i="391"/>
  <c r="AB54" i="391"/>
  <c r="AE83" i="389"/>
  <c r="AB66" i="389"/>
  <c r="AE80" i="391"/>
  <c r="AB75" i="390"/>
  <c r="AB60" i="390"/>
  <c r="AE78" i="391"/>
  <c r="AE57" i="390"/>
  <c r="AB82" i="389"/>
  <c r="AB70" i="391"/>
  <c r="AB58" i="390"/>
  <c r="AB69" i="389"/>
  <c r="AE65" i="391"/>
  <c r="AB64" i="390"/>
  <c r="AE61" i="390"/>
  <c r="AB66" i="391"/>
  <c r="AE68" i="390"/>
  <c r="AE72" i="389"/>
  <c r="AB57" i="389"/>
  <c r="AB82" i="391"/>
  <c r="AE53" i="391"/>
  <c r="AB77" i="390"/>
  <c r="AB79" i="389"/>
  <c r="AE53" i="389"/>
  <c r="AE63" i="391"/>
  <c r="AE55" i="389"/>
  <c r="AB85" i="391"/>
  <c r="AE88" i="390"/>
  <c r="AE76" i="390"/>
  <c r="AB55" i="391"/>
  <c r="AU77" i="388"/>
  <c r="AB78" i="388"/>
  <c r="AT78" i="388"/>
  <c r="AE83" i="388"/>
  <c r="AR78" i="388"/>
  <c r="AB72" i="388"/>
  <c r="AU83" i="388"/>
  <c r="AE75" i="388"/>
  <c r="AS78" i="386"/>
  <c r="AE72" i="386"/>
  <c r="AB76" i="386"/>
  <c r="AE88" i="386"/>
  <c r="AB65" i="386"/>
  <c r="AR81" i="386"/>
  <c r="AB54" i="386"/>
  <c r="AU81" i="386"/>
  <c r="AB68" i="386"/>
  <c r="AU78" i="385"/>
  <c r="AB63" i="385"/>
  <c r="AS78" i="385"/>
  <c r="AB85" i="385"/>
  <c r="AT83" i="385"/>
  <c r="AB72" i="385"/>
  <c r="AR88" i="385"/>
  <c r="AE68" i="385"/>
  <c r="AU79" i="384"/>
  <c r="AB67" i="384"/>
  <c r="AU83" i="384"/>
  <c r="AU83" i="389"/>
  <c r="AQ85" i="389"/>
  <c r="AU85" i="390"/>
  <c r="AT85" i="390"/>
  <c r="AT82" i="389"/>
  <c r="AR78" i="389"/>
  <c r="AS88" i="391"/>
  <c r="AR82" i="390"/>
  <c r="AQ82" i="390"/>
  <c r="AU83" i="391"/>
  <c r="AQ82" i="391"/>
  <c r="AU77" i="390"/>
  <c r="AU78" i="391"/>
  <c r="AT78" i="391"/>
  <c r="AQ80" i="391"/>
  <c r="AQ87" i="389"/>
  <c r="AR79" i="391"/>
  <c r="AR86" i="390"/>
  <c r="AU86" i="390"/>
  <c r="AS84" i="390"/>
  <c r="AR80" i="389"/>
  <c r="AQ85" i="391"/>
  <c r="AT79" i="390"/>
  <c r="AU79" i="390"/>
  <c r="AU83" i="390"/>
  <c r="AS84" i="389"/>
  <c r="AR78" i="390"/>
  <c r="AR77" i="389"/>
  <c r="AQ77" i="389"/>
  <c r="AU86" i="389"/>
  <c r="AQ79" i="389"/>
  <c r="AU86" i="391"/>
  <c r="AR77" i="391"/>
  <c r="AU77" i="391"/>
  <c r="AR88" i="390"/>
  <c r="AT81" i="391"/>
  <c r="AR87" i="391"/>
  <c r="AT84" i="391"/>
  <c r="AR84" i="391"/>
  <c r="AT81" i="390"/>
  <c r="AS80" i="390"/>
  <c r="AS88" i="389"/>
  <c r="AU81" i="389"/>
  <c r="AR81" i="389"/>
  <c r="AR87" i="390"/>
  <c r="AB72" i="391"/>
  <c r="AB87" i="389"/>
  <c r="AB56" i="389"/>
  <c r="AB77" i="389"/>
  <c r="AB68" i="391"/>
  <c r="AB84" i="390"/>
  <c r="AE81" i="390"/>
  <c r="AB61" i="391"/>
  <c r="AE86" i="391"/>
  <c r="AE73" i="390"/>
  <c r="AE62" i="391"/>
  <c r="AE86" i="389"/>
  <c r="AE73" i="391"/>
  <c r="AB71" i="389"/>
  <c r="AB65" i="389"/>
  <c r="AB84" i="389"/>
  <c r="AB75" i="391"/>
  <c r="AE56" i="390"/>
  <c r="AB67" i="389"/>
  <c r="AE56" i="391"/>
  <c r="AB75" i="389"/>
  <c r="AB64" i="389"/>
  <c r="AB63" i="390"/>
  <c r="AB59" i="391"/>
  <c r="AE54" i="390"/>
  <c r="AB60" i="389"/>
  <c r="AB55" i="390"/>
  <c r="AE74" i="391"/>
  <c r="AE67" i="390"/>
  <c r="AB65" i="390"/>
  <c r="AB83" i="390"/>
  <c r="AE54" i="389"/>
  <c r="AB83" i="391"/>
  <c r="AB69" i="391"/>
  <c r="AE86" i="390"/>
  <c r="AE58" i="389"/>
  <c r="AE79" i="390"/>
  <c r="AE61" i="389"/>
  <c r="AB87" i="391"/>
  <c r="AB57" i="391"/>
  <c r="AE82" i="390"/>
  <c r="AB59" i="390"/>
  <c r="AB53" i="390"/>
  <c r="AE58" i="391"/>
  <c r="AE71" i="390"/>
  <c r="AB80" i="390"/>
  <c r="AE66" i="390"/>
  <c r="AB84" i="391"/>
  <c r="AE85" i="389"/>
  <c r="AB70" i="390"/>
  <c r="AB76" i="391"/>
  <c r="AE69" i="390"/>
  <c r="AB76" i="389"/>
  <c r="AE80" i="389"/>
  <c r="AT81" i="388"/>
  <c r="AE82" i="388"/>
  <c r="AS86" i="388"/>
  <c r="AB59" i="388"/>
  <c r="AU86" i="388"/>
  <c r="AB68" i="388"/>
  <c r="AQ87" i="388"/>
  <c r="AE57" i="388"/>
  <c r="AQ85" i="386"/>
  <c r="AE86" i="386"/>
  <c r="AS82" i="386"/>
  <c r="AE55" i="386"/>
  <c r="AR82" i="386"/>
  <c r="AB87" i="386"/>
  <c r="AT79" i="386"/>
  <c r="AE84" i="386"/>
  <c r="AR86" i="385"/>
  <c r="AB76" i="385"/>
  <c r="AE82" i="385"/>
  <c r="AE88" i="385"/>
  <c r="AB62" i="385"/>
  <c r="AS77" i="385"/>
  <c r="AB71" i="385"/>
  <c r="AR77" i="385"/>
  <c r="AB79" i="385"/>
  <c r="AQ77" i="384"/>
  <c r="AE77" i="384"/>
  <c r="AR77" i="384"/>
  <c r="AQ83" i="389"/>
  <c r="AT85" i="389"/>
  <c r="AQ85" i="390"/>
  <c r="AR82" i="389"/>
  <c r="AU82" i="389"/>
  <c r="AQ78" i="389"/>
  <c r="AU88" i="391"/>
  <c r="AS82" i="390"/>
  <c r="AS83" i="391"/>
  <c r="AQ83" i="391"/>
  <c r="AS82" i="391"/>
  <c r="AQ77" i="390"/>
  <c r="AQ78" i="391"/>
  <c r="AT80" i="391"/>
  <c r="AR80" i="391"/>
  <c r="AR87" i="389"/>
  <c r="AT79" i="391"/>
  <c r="AS86" i="390"/>
  <c r="AT84" i="390"/>
  <c r="AR84" i="390"/>
  <c r="AT80" i="389"/>
  <c r="AT85" i="391"/>
  <c r="AQ79" i="390"/>
  <c r="AS83" i="390"/>
  <c r="AQ83" i="390"/>
  <c r="AU84" i="389"/>
  <c r="AT78" i="390"/>
  <c r="AS77" i="389"/>
  <c r="AR86" i="389"/>
  <c r="AQ86" i="389"/>
  <c r="AR79" i="389"/>
  <c r="AQ86" i="391"/>
  <c r="AT77" i="391"/>
  <c r="AT88" i="390"/>
  <c r="AS88" i="390"/>
  <c r="AR81" i="391"/>
  <c r="AT87" i="391"/>
  <c r="AS84" i="391"/>
  <c r="AU81" i="390"/>
  <c r="AS81" i="390"/>
  <c r="AT80" i="390"/>
  <c r="AU88" i="389"/>
  <c r="AQ81" i="389"/>
  <c r="AS87" i="390"/>
  <c r="AU87" i="390"/>
  <c r="AE72" i="391"/>
  <c r="AE87" i="389"/>
  <c r="AE56" i="389"/>
  <c r="AE77" i="389"/>
  <c r="AE68" i="391"/>
  <c r="AE84" i="390"/>
  <c r="AB81" i="390"/>
  <c r="AE61" i="391"/>
  <c r="AB86" i="391"/>
  <c r="AB73" i="390"/>
  <c r="AB62" i="391"/>
  <c r="AB86" i="389"/>
  <c r="AB73" i="391"/>
  <c r="AE71" i="389"/>
  <c r="AE65" i="389"/>
  <c r="AE84" i="389"/>
  <c r="AE75" i="391"/>
  <c r="AB56" i="390"/>
  <c r="AE67" i="389"/>
  <c r="AB56" i="391"/>
  <c r="AE75" i="389"/>
  <c r="AE64" i="389"/>
  <c r="AE63" i="390"/>
  <c r="AE59" i="391"/>
  <c r="AB54" i="390"/>
  <c r="AE60" i="389"/>
  <c r="AE55" i="390"/>
  <c r="AB74" i="391"/>
  <c r="AB67" i="390"/>
  <c r="AE65" i="390"/>
  <c r="AE83" i="390"/>
  <c r="AB54" i="389"/>
  <c r="AE83" i="391"/>
  <c r="AE69" i="391"/>
  <c r="AB86" i="390"/>
  <c r="AB58" i="389"/>
  <c r="AB79" i="390"/>
  <c r="AB61" i="389"/>
  <c r="AE87" i="391"/>
  <c r="AE57" i="391"/>
  <c r="AB82" i="390"/>
  <c r="AE59" i="390"/>
  <c r="AE53" i="390"/>
  <c r="AB58" i="391"/>
  <c r="AB71" i="390"/>
  <c r="AE80" i="390"/>
  <c r="AB66" i="390"/>
  <c r="AE84" i="391"/>
  <c r="AB85" i="389"/>
  <c r="AE70" i="390"/>
  <c r="AE76" i="391"/>
  <c r="AB69" i="390"/>
  <c r="AE76" i="389"/>
  <c r="AB80" i="389"/>
  <c r="AU80" i="388"/>
  <c r="AE55" i="388"/>
  <c r="AT80" i="388"/>
  <c r="AE53" i="388"/>
  <c r="AR88" i="388"/>
  <c r="AB87" i="388"/>
  <c r="AT79" i="388"/>
  <c r="AB70" i="388"/>
  <c r="AU84" i="386"/>
  <c r="AB80" i="386"/>
  <c r="AQ87" i="386"/>
  <c r="AB79" i="386"/>
  <c r="AR87" i="386"/>
  <c r="AE85" i="386"/>
  <c r="AQ80" i="386"/>
  <c r="AB73" i="386"/>
  <c r="AQ85" i="385"/>
  <c r="AE55" i="385"/>
  <c r="AU87" i="385"/>
  <c r="AE56" i="385"/>
  <c r="AS87" i="385"/>
  <c r="AE57" i="385"/>
  <c r="AU84" i="385"/>
  <c r="AB80" i="385"/>
  <c r="AS78" i="384"/>
  <c r="AB76" i="384"/>
  <c r="AB71" i="384"/>
  <c r="AE88" i="384"/>
  <c r="AR82" i="384"/>
  <c r="AB55" i="384"/>
  <c r="AT87" i="384"/>
  <c r="AS87" i="388"/>
  <c r="AE73" i="388"/>
  <c r="AS77" i="388"/>
  <c r="AE78" i="388"/>
  <c r="AS78" i="388"/>
  <c r="AB60" i="388"/>
  <c r="AU78" i="388"/>
  <c r="AE72" i="388"/>
  <c r="AU78" i="386"/>
  <c r="AE74" i="386"/>
  <c r="AR78" i="386"/>
  <c r="AB72" i="386"/>
  <c r="AE76" i="386"/>
  <c r="AB75" i="386"/>
  <c r="AB71" i="386"/>
  <c r="AS81" i="386"/>
  <c r="AE54" i="386"/>
  <c r="AQ82" i="385"/>
  <c r="AB59" i="385"/>
  <c r="AQ78" i="385"/>
  <c r="AE63" i="385"/>
  <c r="AT78" i="385"/>
  <c r="AE75" i="385"/>
  <c r="AQ83" i="385"/>
  <c r="AE72" i="385"/>
  <c r="AU86" i="384"/>
  <c r="AE81" i="384"/>
  <c r="AR79" i="384"/>
  <c r="AE67" i="384"/>
  <c r="AT79" i="384"/>
  <c r="AE80" i="384"/>
  <c r="AT83" i="384"/>
  <c r="AT87" i="388"/>
  <c r="AB81" i="388"/>
  <c r="AR87" i="388"/>
  <c r="AB73" i="388"/>
  <c r="AT77" i="388"/>
  <c r="AB88" i="388"/>
  <c r="AR77" i="388"/>
  <c r="AE60" i="388"/>
  <c r="AU79" i="386"/>
  <c r="AB66" i="386"/>
  <c r="AS79" i="386"/>
  <c r="AB74" i="386"/>
  <c r="AQ78" i="386"/>
  <c r="AE81" i="386"/>
  <c r="AE60" i="386"/>
  <c r="AE75" i="386"/>
  <c r="AE71" i="386"/>
  <c r="AQ77" i="385"/>
  <c r="AE58" i="385"/>
  <c r="AS82" i="385"/>
  <c r="AE59" i="385"/>
  <c r="AR82" i="385"/>
  <c r="AE81" i="385"/>
  <c r="AR78" i="385"/>
  <c r="AB75" i="385"/>
  <c r="AT84" i="384"/>
  <c r="AE56" i="384"/>
  <c r="AQ86" i="384"/>
  <c r="AB81" i="384"/>
  <c r="AS79" i="384"/>
  <c r="AE82" i="384"/>
  <c r="AQ79" i="384"/>
  <c r="AR84" i="388"/>
  <c r="AQ85" i="388"/>
  <c r="AU86" i="386"/>
  <c r="AR77" i="386"/>
  <c r="AU81" i="385"/>
  <c r="AS85" i="385"/>
  <c r="AQ87" i="384"/>
  <c r="AT78" i="384"/>
  <c r="AB73" i="384"/>
  <c r="AS88" i="383"/>
  <c r="AE74" i="383"/>
  <c r="AB83" i="383"/>
  <c r="AQ84" i="383"/>
  <c r="AB75" i="383"/>
  <c r="AR78" i="383"/>
  <c r="AE61" i="383"/>
  <c r="AU81" i="383"/>
  <c r="AS79" i="382"/>
  <c r="AE60" i="382"/>
  <c r="AS82" i="382"/>
  <c r="AB82" i="382"/>
  <c r="AT85" i="382"/>
  <c r="AE84" i="382"/>
  <c r="AQ85" i="382"/>
  <c r="AE71" i="382"/>
  <c r="AR88" i="381"/>
  <c r="AE53" i="381"/>
  <c r="AU88" i="381"/>
  <c r="AE88" i="381"/>
  <c r="AB82" i="381"/>
  <c r="AB87" i="381"/>
  <c r="AS81" i="381"/>
  <c r="AB71" i="388"/>
  <c r="AE76" i="388"/>
  <c r="AT81" i="386"/>
  <c r="AR83" i="386"/>
  <c r="AR83" i="385"/>
  <c r="AT88" i="385"/>
  <c r="AS83" i="384"/>
  <c r="AS80" i="384"/>
  <c r="AE54" i="384"/>
  <c r="AS83" i="383"/>
  <c r="AB78" i="383"/>
  <c r="AE71" i="383"/>
  <c r="AR79" i="383"/>
  <c r="AE72" i="383"/>
  <c r="AQ81" i="383"/>
  <c r="AE64" i="383"/>
  <c r="AT85" i="383"/>
  <c r="AR79" i="382"/>
  <c r="AE56" i="382"/>
  <c r="AU79" i="382"/>
  <c r="AB60" i="382"/>
  <c r="AQ82" i="382"/>
  <c r="AB58" i="382"/>
  <c r="AR82" i="382"/>
  <c r="AB84" i="382"/>
  <c r="AQ84" i="381"/>
  <c r="AE57" i="381"/>
  <c r="AS88" i="381"/>
  <c r="AE63" i="381"/>
  <c r="AE67" i="381"/>
  <c r="AE68" i="381"/>
  <c r="AB86" i="381"/>
  <c r="AE56" i="388"/>
  <c r="AE65" i="388"/>
  <c r="AB53" i="386"/>
  <c r="AE63" i="386"/>
  <c r="AE78" i="385"/>
  <c r="AB69" i="385"/>
  <c r="AT81" i="384"/>
  <c r="AQ85" i="384"/>
  <c r="AE63" i="384"/>
  <c r="AU84" i="383"/>
  <c r="AE75" i="383"/>
  <c r="AB68" i="383"/>
  <c r="AE55" i="383"/>
  <c r="AE81" i="383"/>
  <c r="AS82" i="383"/>
  <c r="AE79" i="383"/>
  <c r="AS84" i="383"/>
  <c r="AS81" i="382"/>
  <c r="AB70" i="382"/>
  <c r="AQ86" i="382"/>
  <c r="AE83" i="382"/>
  <c r="AT86" i="382"/>
  <c r="AB65" i="382"/>
  <c r="AT79" i="382"/>
  <c r="AB78" i="382"/>
  <c r="AR78" i="381"/>
  <c r="AE55" i="381"/>
  <c r="AR84" i="381"/>
  <c r="AB57" i="381"/>
  <c r="AT78" i="381"/>
  <c r="AU84" i="381"/>
  <c r="AE59" i="388"/>
  <c r="AB88" i="385"/>
  <c r="AB53" i="384"/>
  <c r="AS77" i="383"/>
  <c r="AE76" i="383"/>
  <c r="AQ87" i="382"/>
  <c r="AQ77" i="382"/>
  <c r="AQ82" i="381"/>
  <c r="AB85" i="381"/>
  <c r="AS77" i="381"/>
  <c r="AU81" i="380"/>
  <c r="AB78" i="380"/>
  <c r="AQ81" i="380"/>
  <c r="AS82" i="380"/>
  <c r="AB57" i="380"/>
  <c r="AQ77" i="380"/>
  <c r="AQ78" i="380"/>
  <c r="AB75" i="380"/>
  <c r="AB74" i="380"/>
  <c r="AQ78" i="379"/>
  <c r="AE53" i="379"/>
  <c r="AE85" i="379"/>
  <c r="AU77" i="379"/>
  <c r="AB82" i="379"/>
  <c r="AB56" i="379"/>
  <c r="AR84" i="379"/>
  <c r="AE75" i="379"/>
  <c r="AU78" i="378"/>
  <c r="AE62" i="378"/>
  <c r="AT81" i="378"/>
  <c r="AE78" i="378"/>
  <c r="AU81" i="378"/>
  <c r="AQ77" i="388"/>
  <c r="AE79" i="385"/>
  <c r="AQ77" i="383"/>
  <c r="AE78" i="383"/>
  <c r="AS85" i="382"/>
  <c r="AU83" i="382"/>
  <c r="AE77" i="382"/>
  <c r="AB54" i="381"/>
  <c r="AB60" i="381"/>
  <c r="AQ79" i="381"/>
  <c r="AR86" i="380"/>
  <c r="AB67" i="380"/>
  <c r="AT85" i="380"/>
  <c r="AE78" i="380"/>
  <c r="AU78" i="380"/>
  <c r="AE75" i="380"/>
  <c r="AR88" i="380"/>
  <c r="AE62" i="380"/>
  <c r="AR85" i="379"/>
  <c r="AB60" i="379"/>
  <c r="AS79" i="379"/>
  <c r="AU86" i="379"/>
  <c r="AB77" i="379"/>
  <c r="AE87" i="379"/>
  <c r="AB67" i="379"/>
  <c r="AE54" i="379"/>
  <c r="AE67" i="379"/>
  <c r="AS79" i="378"/>
  <c r="AB64" i="378"/>
  <c r="AU87" i="378"/>
  <c r="AB69" i="378"/>
  <c r="AS87" i="378"/>
  <c r="AQ82" i="386"/>
  <c r="AB81" i="385"/>
  <c r="AB55" i="383"/>
  <c r="AT82" i="383"/>
  <c r="AS84" i="382"/>
  <c r="AQ88" i="382"/>
  <c r="AQ83" i="381"/>
  <c r="AU85" i="381"/>
  <c r="AE83" i="381"/>
  <c r="AE86" i="381"/>
  <c r="AQ88" i="380"/>
  <c r="AE61" i="380"/>
  <c r="AS78" i="380"/>
  <c r="AE64" i="380"/>
  <c r="AT83" i="380"/>
  <c r="AB81" i="380"/>
  <c r="AT79" i="380"/>
  <c r="AE63" i="380"/>
  <c r="AQ81" i="379"/>
  <c r="AB68" i="379"/>
  <c r="AR87" i="379"/>
  <c r="AS85" i="379"/>
  <c r="AE60" i="379"/>
  <c r="AT79" i="379"/>
  <c r="AT85" i="379"/>
  <c r="AB76" i="379"/>
  <c r="AR77" i="378"/>
  <c r="AB71" i="378"/>
  <c r="AB64" i="384"/>
  <c r="AR83" i="384"/>
  <c r="AB62" i="384"/>
  <c r="AQ88" i="384"/>
  <c r="AR79" i="388"/>
  <c r="AB85" i="388"/>
  <c r="AS81" i="388"/>
  <c r="AB82" i="388"/>
  <c r="AU81" i="388"/>
  <c r="AE62" i="388"/>
  <c r="AQ86" i="388"/>
  <c r="AE68" i="388"/>
  <c r="AT80" i="386"/>
  <c r="AB78" i="386"/>
  <c r="AT85" i="386"/>
  <c r="AB86" i="386"/>
  <c r="AT82" i="386"/>
  <c r="AE58" i="386"/>
  <c r="AU82" i="386"/>
  <c r="AE87" i="386"/>
  <c r="AT86" i="385"/>
  <c r="AB74" i="385"/>
  <c r="AU86" i="385"/>
  <c r="AE76" i="385"/>
  <c r="AB82" i="385"/>
  <c r="AE86" i="385"/>
  <c r="AE65" i="385"/>
  <c r="AT77" i="385"/>
  <c r="AE71" i="385"/>
  <c r="AT85" i="384"/>
  <c r="AE86" i="384"/>
  <c r="AS77" i="384"/>
  <c r="AB77" i="384"/>
  <c r="AU77" i="384"/>
  <c r="AB54" i="384"/>
  <c r="AQ84" i="384"/>
  <c r="AT88" i="388"/>
  <c r="AB56" i="388"/>
  <c r="AU79" i="388"/>
  <c r="AE85" i="388"/>
  <c r="AR81" i="388"/>
  <c r="AB65" i="388"/>
  <c r="AQ81" i="388"/>
  <c r="AB62" i="388"/>
  <c r="AR80" i="386"/>
  <c r="AE53" i="386"/>
  <c r="AS80" i="386"/>
  <c r="AE78" i="386"/>
  <c r="AR85" i="386"/>
  <c r="AB63" i="386"/>
  <c r="AU85" i="386"/>
  <c r="AB58" i="386"/>
  <c r="AQ84" i="385"/>
  <c r="AB78" i="385"/>
  <c r="AT84" i="385"/>
  <c r="AE74" i="385"/>
  <c r="AQ86" i="385"/>
  <c r="AE69" i="385"/>
  <c r="AE54" i="385"/>
  <c r="AB86" i="385"/>
  <c r="AB65" i="385"/>
  <c r="AQ81" i="384"/>
  <c r="AB84" i="384"/>
  <c r="AR85" i="384"/>
  <c r="AB86" i="384"/>
  <c r="AU85" i="384"/>
  <c r="AE61" i="384"/>
  <c r="AT77" i="384"/>
  <c r="AE80" i="388"/>
  <c r="AB58" i="388"/>
  <c r="AE70" i="386"/>
  <c r="AE67" i="386"/>
  <c r="AB77" i="385"/>
  <c r="AB66" i="385"/>
  <c r="AE87" i="384"/>
  <c r="AU81" i="384"/>
  <c r="AB69" i="384"/>
  <c r="AT79" i="383"/>
  <c r="AB72" i="383"/>
  <c r="AU86" i="383"/>
  <c r="AE87" i="383"/>
  <c r="AB58" i="383"/>
  <c r="AS85" i="383"/>
  <c r="AE84" i="383"/>
  <c r="AQ80" i="383"/>
  <c r="AR88" i="382"/>
  <c r="AE86" i="382"/>
  <c r="AR81" i="382"/>
  <c r="AE70" i="382"/>
  <c r="AU81" i="382"/>
  <c r="AB57" i="382"/>
  <c r="AS86" i="382"/>
  <c r="AE65" i="382"/>
  <c r="AR86" i="381"/>
  <c r="AE77" i="381"/>
  <c r="AQ77" i="381"/>
  <c r="AB79" i="381"/>
  <c r="AR83" i="381"/>
  <c r="AU77" i="381"/>
  <c r="AQ78" i="388"/>
  <c r="AR83" i="388"/>
  <c r="AB54" i="388"/>
  <c r="AE59" i="386"/>
  <c r="AB61" i="386"/>
  <c r="AB61" i="385"/>
  <c r="AE84" i="385"/>
  <c r="AB79" i="384"/>
  <c r="AE75" i="384"/>
  <c r="AB65" i="384"/>
  <c r="AR80" i="383"/>
  <c r="AE70" i="383"/>
  <c r="AT78" i="383"/>
  <c r="AB62" i="383"/>
  <c r="AQ86" i="383"/>
  <c r="AT77" i="383"/>
  <c r="AE77" i="383"/>
  <c r="AB60" i="383"/>
  <c r="AT84" i="382"/>
  <c r="AB75" i="382"/>
  <c r="AU88" i="382"/>
  <c r="AB86" i="382"/>
  <c r="AT81" i="382"/>
  <c r="AE88" i="382"/>
  <c r="AQ81" i="382"/>
  <c r="AE57" i="382"/>
  <c r="AT86" i="381"/>
  <c r="AB70" i="381"/>
  <c r="AQ78" i="381"/>
  <c r="AB55" i="381"/>
  <c r="AR80" i="381"/>
  <c r="AS78" i="381"/>
  <c r="AQ88" i="388"/>
  <c r="AQ79" i="388"/>
  <c r="AU87" i="386"/>
  <c r="AU80" i="386"/>
  <c r="AT87" i="385"/>
  <c r="AS84" i="385"/>
  <c r="AB54" i="385"/>
  <c r="AE84" i="384"/>
  <c r="AB68" i="384"/>
  <c r="AR86" i="383"/>
  <c r="AB87" i="383"/>
  <c r="AE58" i="383"/>
  <c r="AS81" i="383"/>
  <c r="AB54" i="383"/>
  <c r="AU88" i="383"/>
  <c r="AT88" i="383"/>
  <c r="AE73" i="383"/>
  <c r="AB84" i="383"/>
  <c r="AQ80" i="382"/>
  <c r="AB79" i="382"/>
  <c r="AT80" i="382"/>
  <c r="AE81" i="382"/>
  <c r="AU84" i="382"/>
  <c r="AB85" i="382"/>
  <c r="AS88" i="382"/>
  <c r="AE73" i="382"/>
  <c r="AU80" i="381"/>
  <c r="AE56" i="381"/>
  <c r="AS83" i="381"/>
  <c r="AE70" i="381"/>
  <c r="AR81" i="381"/>
  <c r="AS86" i="381"/>
  <c r="AB57" i="388"/>
  <c r="AT82" i="385"/>
  <c r="AT81" i="383"/>
  <c r="AE56" i="383"/>
  <c r="AB69" i="383"/>
  <c r="AB76" i="382"/>
  <c r="AE53" i="382"/>
  <c r="AE78" i="381"/>
  <c r="AB61" i="381"/>
  <c r="AT87" i="381"/>
  <c r="AU86" i="380"/>
  <c r="AB70" i="380"/>
  <c r="AS81" i="380"/>
  <c r="AE60" i="380"/>
  <c r="AE84" i="380"/>
  <c r="AB66" i="380"/>
  <c r="AU84" i="380"/>
  <c r="AE77" i="380"/>
  <c r="AT86" i="379"/>
  <c r="AE62" i="379"/>
  <c r="AQ86" i="379"/>
  <c r="AE55" i="379"/>
  <c r="AE88" i="379"/>
  <c r="AE84" i="379"/>
  <c r="AE86" i="379"/>
  <c r="AT82" i="379"/>
  <c r="AE71" i="379"/>
  <c r="AT87" i="378"/>
  <c r="AE69" i="378"/>
  <c r="AR80" i="378"/>
  <c r="AE72" i="378"/>
  <c r="AU80" i="378"/>
  <c r="AQ79" i="386"/>
  <c r="AE60" i="384"/>
  <c r="AE82" i="383"/>
  <c r="AB57" i="383"/>
  <c r="AB62" i="382"/>
  <c r="AB87" i="382"/>
  <c r="AB88" i="381"/>
  <c r="AB71" i="381"/>
  <c r="AE71" i="381"/>
  <c r="AB76" i="381"/>
  <c r="AS80" i="380"/>
  <c r="AB72" i="380"/>
  <c r="AQ86" i="380"/>
  <c r="AE70" i="380"/>
  <c r="AR84" i="380"/>
  <c r="AB77" i="380"/>
  <c r="AT82" i="380"/>
  <c r="AB71" i="380"/>
  <c r="AT83" i="379"/>
  <c r="AB74" i="379"/>
  <c r="AQ84" i="379"/>
  <c r="AT81" i="379"/>
  <c r="AE68" i="379"/>
  <c r="AT88" i="379"/>
  <c r="AU81" i="379"/>
  <c r="AE65" i="379"/>
  <c r="AQ88" i="378"/>
  <c r="AB84" i="378"/>
  <c r="AT88" i="378"/>
  <c r="AE67" i="378"/>
  <c r="AU77" i="378"/>
  <c r="AE77" i="378"/>
  <c r="AR79" i="386"/>
  <c r="AB56" i="384"/>
  <c r="AB81" i="383"/>
  <c r="AR87" i="383"/>
  <c r="AB81" i="382"/>
  <c r="AB73" i="382"/>
  <c r="AE73" i="381"/>
  <c r="AU78" i="381"/>
  <c r="AB81" i="381"/>
  <c r="AB75" i="381"/>
  <c r="AR82" i="380"/>
  <c r="AE57" i="380"/>
  <c r="AQ84" i="380"/>
  <c r="AE76" i="380"/>
  <c r="AU88" i="380"/>
  <c r="AB58" i="380"/>
  <c r="AR87" i="380"/>
  <c r="AB69" i="380"/>
  <c r="AQ88" i="379"/>
  <c r="AE70" i="379"/>
  <c r="AS82" i="379"/>
  <c r="AS87" i="379"/>
  <c r="AE74" i="379"/>
  <c r="AQ77" i="379"/>
  <c r="AU83" i="379"/>
  <c r="AE56" i="379"/>
  <c r="AU84" i="378"/>
  <c r="AE85" i="378"/>
  <c r="AB60" i="384"/>
  <c r="AU84" i="384"/>
  <c r="AE73" i="384"/>
  <c r="AT86" i="384"/>
  <c r="AT85" i="388"/>
  <c r="AE77" i="388"/>
  <c r="AQ80" i="388"/>
  <c r="AB55" i="388"/>
  <c r="AS80" i="388"/>
  <c r="AB64" i="388"/>
  <c r="AU88" i="388"/>
  <c r="AE87" i="388"/>
  <c r="AU77" i="386"/>
  <c r="AE82" i="386"/>
  <c r="AQ84" i="386"/>
  <c r="AE80" i="386"/>
  <c r="AT84" i="386"/>
  <c r="AB62" i="386"/>
  <c r="AT87" i="386"/>
  <c r="AB85" i="386"/>
  <c r="AT80" i="385"/>
  <c r="AB53" i="385"/>
  <c r="AT85" i="385"/>
  <c r="AB55" i="385"/>
  <c r="AQ87" i="385"/>
  <c r="AE70" i="385"/>
  <c r="AR87" i="385"/>
  <c r="AB57" i="385"/>
  <c r="AU78" i="384"/>
  <c r="AE72" i="384"/>
  <c r="AR78" i="384"/>
  <c r="AE76" i="384"/>
  <c r="AE71" i="384"/>
  <c r="AB75" i="384"/>
  <c r="AE65" i="384"/>
  <c r="AS81" i="384"/>
  <c r="AS84" i="388"/>
  <c r="AB80" i="388"/>
  <c r="AS85" i="388"/>
  <c r="AB77" i="388"/>
  <c r="AU85" i="388"/>
  <c r="AE58" i="388"/>
  <c r="AR80" i="388"/>
  <c r="AE64" i="388"/>
  <c r="AR86" i="386"/>
  <c r="AB70" i="386"/>
  <c r="AT77" i="386"/>
  <c r="AB82" i="386"/>
  <c r="AR84" i="386"/>
  <c r="AB67" i="386"/>
  <c r="AS84" i="386"/>
  <c r="AE62" i="386"/>
  <c r="AR80" i="385"/>
  <c r="AE77" i="385"/>
  <c r="AS80" i="385"/>
  <c r="AE53" i="385"/>
  <c r="AR85" i="385"/>
  <c r="AE66" i="385"/>
  <c r="AU85" i="385"/>
  <c r="AB70" i="385"/>
  <c r="AU87" i="384"/>
  <c r="AB87" i="384"/>
  <c r="AS87" i="384"/>
  <c r="AB72" i="384"/>
  <c r="AQ78" i="384"/>
  <c r="AB70" i="384"/>
  <c r="AB78" i="384"/>
  <c r="AE63" i="388"/>
  <c r="AR85" i="388"/>
  <c r="AT86" i="386"/>
  <c r="AQ77" i="386"/>
  <c r="AR81" i="385"/>
  <c r="AU80" i="385"/>
  <c r="AQ82" i="384"/>
  <c r="AR87" i="384"/>
  <c r="AE55" i="384"/>
  <c r="AS86" i="383"/>
  <c r="AE62" i="383"/>
  <c r="AS78" i="383"/>
  <c r="AQ82" i="383"/>
  <c r="AE85" i="383"/>
  <c r="AU79" i="383"/>
  <c r="AQ88" i="383"/>
  <c r="AB71" i="383"/>
  <c r="AB73" i="383"/>
  <c r="AS77" i="382"/>
  <c r="AB66" i="382"/>
  <c r="AS80" i="382"/>
  <c r="AE79" i="382"/>
  <c r="AR80" i="382"/>
  <c r="AB54" i="382"/>
  <c r="AQ84" i="382"/>
  <c r="AE85" i="382"/>
  <c r="AU82" i="381"/>
  <c r="AB78" i="381"/>
  <c r="AU83" i="381"/>
  <c r="AB73" i="381"/>
  <c r="AE64" i="381"/>
  <c r="AT83" i="381"/>
  <c r="AB83" i="388"/>
  <c r="AB75" i="388"/>
  <c r="AB88" i="386"/>
  <c r="AU83" i="386"/>
  <c r="AU83" i="385"/>
  <c r="AQ88" i="385"/>
  <c r="AQ83" i="384"/>
  <c r="AU88" i="384"/>
  <c r="AB57" i="384"/>
  <c r="AQ78" i="383"/>
  <c r="AB88" i="383"/>
  <c r="AR81" i="383"/>
  <c r="AQ85" i="383"/>
  <c r="AE67" i="383"/>
  <c r="AE86" i="383"/>
  <c r="AQ83" i="383"/>
  <c r="AB66" i="383"/>
  <c r="AB76" i="383"/>
  <c r="AU87" i="382"/>
  <c r="AE76" i="382"/>
  <c r="AR77" i="382"/>
  <c r="AE66" i="382"/>
  <c r="AU77" i="382"/>
  <c r="AB53" i="382"/>
  <c r="AU80" i="382"/>
  <c r="AE54" i="382"/>
  <c r="AS87" i="381"/>
  <c r="AE69" i="381"/>
  <c r="AQ80" i="381"/>
  <c r="AB56" i="381"/>
  <c r="AB66" i="381"/>
  <c r="AS80" i="381"/>
  <c r="AB53" i="388"/>
  <c r="AE70" i="388"/>
  <c r="AE79" i="386"/>
  <c r="AE73" i="386"/>
  <c r="AB56" i="385"/>
  <c r="AE80" i="385"/>
  <c r="AB88" i="384"/>
  <c r="AS85" i="384"/>
  <c r="AB85" i="384"/>
  <c r="AU82" i="383"/>
  <c r="AB85" i="383"/>
  <c r="AS87" i="383"/>
  <c r="AU77" i="383"/>
  <c r="AB82" i="383"/>
  <c r="AB77" i="383"/>
  <c r="AQ79" i="383"/>
  <c r="AE63" i="383"/>
  <c r="AR78" i="382"/>
  <c r="AB61" i="382"/>
  <c r="AE63" i="382"/>
  <c r="AB80" i="382"/>
  <c r="AB74" i="382"/>
  <c r="AT87" i="382"/>
  <c r="AE67" i="382"/>
  <c r="AS87" i="382"/>
  <c r="AB55" i="382"/>
  <c r="AR79" i="381"/>
  <c r="AE72" i="381"/>
  <c r="AR87" i="381"/>
  <c r="AB69" i="381"/>
  <c r="AB80" i="381"/>
  <c r="AT82" i="381"/>
  <c r="AB55" i="386"/>
  <c r="AR84" i="384"/>
  <c r="AE54" i="383"/>
  <c r="AB64" i="383"/>
  <c r="AE80" i="382"/>
  <c r="AT77" i="382"/>
  <c r="AQ87" i="381"/>
  <c r="AB62" i="381"/>
  <c r="AE84" i="381"/>
  <c r="AE85" i="381"/>
  <c r="AU79" i="380"/>
  <c r="AB86" i="380"/>
  <c r="AQ83" i="380"/>
  <c r="AB82" i="380"/>
  <c r="AT86" i="380"/>
  <c r="AE79" i="380"/>
  <c r="AU80" i="380"/>
  <c r="AE58" i="380"/>
  <c r="AS83" i="379"/>
  <c r="AE66" i="379"/>
  <c r="AU88" i="379"/>
  <c r="AU79" i="379"/>
  <c r="AE69" i="379"/>
  <c r="AQ83" i="379"/>
  <c r="AR79" i="379"/>
  <c r="AB58" i="379"/>
  <c r="AT77" i="378"/>
  <c r="AB67" i="378"/>
  <c r="AQ77" i="378"/>
  <c r="AE71" i="378"/>
  <c r="AB73" i="378"/>
  <c r="AB83" i="378"/>
  <c r="AT78" i="386"/>
  <c r="AE74" i="384"/>
  <c r="AB61" i="383"/>
  <c r="AB86" i="383"/>
  <c r="AR83" i="382"/>
  <c r="AU78" i="382"/>
  <c r="AE82" i="381"/>
  <c r="AQ85" i="381"/>
  <c r="AE87" i="381"/>
  <c r="AE58" i="381"/>
  <c r="AU87" i="380"/>
  <c r="AB85" i="380"/>
  <c r="AQ79" i="380"/>
  <c r="AE86" i="380"/>
  <c r="AQ80" i="380"/>
  <c r="AE55" i="380"/>
  <c r="AE54" i="380"/>
  <c r="AE59" i="380"/>
  <c r="AT84" i="379"/>
  <c r="AB83" i="379"/>
  <c r="AE58" i="379"/>
  <c r="AR88" i="379"/>
  <c r="AB70" i="379"/>
  <c r="AB54" i="379"/>
  <c r="AS88" i="379"/>
  <c r="AE79" i="379"/>
  <c r="AU82" i="378"/>
  <c r="AB59" i="378"/>
  <c r="AS82" i="378"/>
  <c r="AE79" i="378"/>
  <c r="AS84" i="378"/>
  <c r="AT86" i="388"/>
  <c r="AB60" i="386"/>
  <c r="AE70" i="384"/>
  <c r="AU78" i="383"/>
  <c r="AE83" i="383"/>
  <c r="AR84" i="382"/>
  <c r="AT88" i="382"/>
  <c r="AU86" i="381"/>
  <c r="AE66" i="381"/>
  <c r="AS84" i="381"/>
  <c r="AT81" i="380"/>
  <c r="AB60" i="380"/>
  <c r="AB84" i="380"/>
  <c r="AU82" i="380"/>
  <c r="AB87" i="380"/>
  <c r="AT77" i="380"/>
  <c r="AU85" i="380"/>
  <c r="AE66" i="380"/>
  <c r="AS85" i="380"/>
  <c r="AR77" i="379"/>
  <c r="AE81" i="379"/>
  <c r="AB79" i="379"/>
  <c r="AS84" i="379"/>
  <c r="AE83" i="379"/>
  <c r="AB65" i="379"/>
  <c r="AU80" i="379"/>
  <c r="AB85" i="379"/>
  <c r="AR81" i="378"/>
  <c r="AB78" i="378"/>
  <c r="AE59" i="384"/>
  <c r="AR81" i="384"/>
  <c r="AE69" i="384"/>
  <c r="AS82" i="388"/>
  <c r="AB69" i="388"/>
  <c r="AU82" i="388"/>
  <c r="AE79" i="388"/>
  <c r="AE61" i="388"/>
  <c r="AB74" i="388"/>
  <c r="AB84" i="388"/>
  <c r="AQ84" i="388"/>
  <c r="AB86" i="388"/>
  <c r="AT83" i="386"/>
  <c r="AB83" i="386"/>
  <c r="AR88" i="386"/>
  <c r="AB77" i="386"/>
  <c r="AS88" i="386"/>
  <c r="AE64" i="386"/>
  <c r="AS86" i="386"/>
  <c r="AB57" i="386"/>
  <c r="AS88" i="385"/>
  <c r="AB67" i="385"/>
  <c r="AS79" i="385"/>
  <c r="AE60" i="385"/>
  <c r="AT79" i="385"/>
  <c r="AE73" i="385"/>
  <c r="AT81" i="385"/>
  <c r="AE64" i="385"/>
  <c r="AT88" i="384"/>
  <c r="AB66" i="384"/>
  <c r="AQ80" i="384"/>
  <c r="AE83" i="384"/>
  <c r="AT82" i="384"/>
  <c r="AE57" i="384"/>
  <c r="AU82" i="384"/>
  <c r="AQ83" i="388"/>
  <c r="AE71" i="388"/>
  <c r="AS83" i="388"/>
  <c r="AE69" i="388"/>
  <c r="AQ82" i="388"/>
  <c r="AB76" i="388"/>
  <c r="AE54" i="388"/>
  <c r="AE74" i="388"/>
  <c r="AE84" i="388"/>
  <c r="AQ81" i="386"/>
  <c r="AB59" i="386"/>
  <c r="AQ83" i="386"/>
  <c r="AE83" i="386"/>
  <c r="AS83" i="386"/>
  <c r="AE61" i="386"/>
  <c r="AU88" i="386"/>
  <c r="AB64" i="386"/>
  <c r="AS83" i="385"/>
  <c r="AE61" i="385"/>
  <c r="AU88" i="385"/>
  <c r="AE67" i="385"/>
  <c r="AU79" i="385"/>
  <c r="AB84" i="385"/>
  <c r="AR79" i="385"/>
  <c r="AB73" i="385"/>
  <c r="AR88" i="384"/>
  <c r="AE79" i="384"/>
  <c r="AS88" i="384"/>
  <c r="AE66" i="384"/>
  <c r="AR80" i="384"/>
  <c r="AE53" i="384"/>
  <c r="AT80" i="384"/>
  <c r="AE66" i="388"/>
  <c r="AE67" i="388"/>
  <c r="AE69" i="386"/>
  <c r="AE56" i="386"/>
  <c r="AB83" i="385"/>
  <c r="AB87" i="385"/>
  <c r="AE58" i="384"/>
  <c r="AE68" i="384"/>
  <c r="AE62" i="384"/>
  <c r="AU85" i="383"/>
  <c r="AB67" i="383"/>
  <c r="AU83" i="383"/>
  <c r="AQ87" i="383"/>
  <c r="AE80" i="383"/>
  <c r="AE66" i="383"/>
  <c r="AS80" i="383"/>
  <c r="AE59" i="383"/>
  <c r="AQ78" i="382"/>
  <c r="AE59" i="382"/>
  <c r="AT78" i="382"/>
  <c r="AE61" i="382"/>
  <c r="AB63" i="382"/>
  <c r="AE68" i="382"/>
  <c r="AE72" i="382"/>
  <c r="AR87" i="382"/>
  <c r="AB67" i="382"/>
  <c r="AT85" i="381"/>
  <c r="AE54" i="381"/>
  <c r="AT79" i="381"/>
  <c r="AB65" i="381"/>
  <c r="AE60" i="381"/>
  <c r="AU87" i="381"/>
  <c r="AT83" i="388"/>
  <c r="AT82" i="388"/>
  <c r="AE65" i="386"/>
  <c r="AE68" i="386"/>
  <c r="AE85" i="385"/>
  <c r="AB68" i="385"/>
  <c r="AE64" i="384"/>
  <c r="AE85" i="384"/>
  <c r="AB80" i="384"/>
  <c r="AR85" i="383"/>
  <c r="AB56" i="383"/>
  <c r="AS79" i="383"/>
  <c r="AR88" i="383"/>
  <c r="AB74" i="383"/>
  <c r="AB59" i="383"/>
  <c r="AT80" i="383"/>
  <c r="AE69" i="383"/>
  <c r="AT83" i="382"/>
  <c r="AB69" i="382"/>
  <c r="AS83" i="382"/>
  <c r="AB59" i="382"/>
  <c r="AS78" i="382"/>
  <c r="AE64" i="382"/>
  <c r="AB77" i="382"/>
  <c r="AB68" i="382"/>
  <c r="AB72" i="382"/>
  <c r="AQ81" i="381"/>
  <c r="AE74" i="381"/>
  <c r="AS79" i="381"/>
  <c r="AB72" i="381"/>
  <c r="AB83" i="381"/>
  <c r="AU79" i="381"/>
  <c r="AS88" i="388"/>
  <c r="AS79" i="388"/>
  <c r="AS87" i="386"/>
  <c r="AS85" i="386"/>
  <c r="AR84" i="385"/>
  <c r="AS86" i="385"/>
  <c r="AB59" i="384"/>
  <c r="AB63" i="384"/>
  <c r="AB74" i="384"/>
  <c r="AU87" i="383"/>
  <c r="AB80" i="383"/>
  <c r="AB79" i="383"/>
  <c r="AT84" i="383"/>
  <c r="AE65" i="383"/>
  <c r="AT86" i="383"/>
  <c r="AE60" i="383"/>
  <c r="AE57" i="383"/>
  <c r="AT82" i="382"/>
  <c r="AE82" i="382"/>
  <c r="AR85" i="382"/>
  <c r="AE62" i="382"/>
  <c r="AU85" i="382"/>
  <c r="AB71" i="382"/>
  <c r="AQ83" i="382"/>
  <c r="AE87" i="382"/>
  <c r="AT88" i="381"/>
  <c r="AB63" i="381"/>
  <c r="AB67" i="381"/>
  <c r="AT81" i="381"/>
  <c r="AB74" i="381"/>
  <c r="AE81" i="381"/>
  <c r="AU81" i="381"/>
  <c r="AB84" i="386"/>
  <c r="AS86" i="384"/>
  <c r="AR77" i="383"/>
  <c r="AR84" i="383"/>
  <c r="AE74" i="382"/>
  <c r="AE55" i="382"/>
  <c r="AE65" i="381"/>
  <c r="AR82" i="381"/>
  <c r="AE59" i="381"/>
  <c r="AB84" i="381"/>
  <c r="AU77" i="380"/>
  <c r="AB68" i="380"/>
  <c r="AT88" i="380"/>
  <c r="AB61" i="380"/>
  <c r="AS79" i="380"/>
  <c r="AE69" i="380"/>
  <c r="AT87" i="380"/>
  <c r="AE56" i="380"/>
  <c r="AS80" i="379"/>
  <c r="AB59" i="379"/>
  <c r="AB64" i="379"/>
  <c r="AT87" i="379"/>
  <c r="AB72" i="379"/>
  <c r="AT78" i="379"/>
  <c r="AQ87" i="379"/>
  <c r="AB73" i="379"/>
  <c r="AR82" i="378"/>
  <c r="AB79" i="378"/>
  <c r="AQ84" i="378"/>
  <c r="AB85" i="378"/>
  <c r="AU86" i="378"/>
  <c r="AR86" i="388"/>
  <c r="AE62" i="385"/>
  <c r="AB82" i="384"/>
  <c r="AR83" i="383"/>
  <c r="AE68" i="383"/>
  <c r="AE69" i="382"/>
  <c r="AB64" i="382"/>
  <c r="AR85" i="381"/>
  <c r="AE62" i="381"/>
  <c r="AQ86" i="381"/>
  <c r="AR85" i="380"/>
  <c r="AE83" i="380"/>
  <c r="AB63" i="380"/>
  <c r="AR77" i="380"/>
  <c r="AE68" i="380"/>
  <c r="AS87" i="380"/>
  <c r="AR83" i="380"/>
  <c r="AB65" i="380"/>
  <c r="AE71" i="380"/>
  <c r="AU82" i="379"/>
  <c r="AB61" i="379"/>
  <c r="AB75" i="379"/>
  <c r="AS77" i="379"/>
  <c r="AB81" i="379"/>
  <c r="AE73" i="379"/>
  <c r="AT77" i="379"/>
  <c r="AB57" i="379"/>
  <c r="AS83" i="378"/>
  <c r="AB58" i="378"/>
  <c r="AT78" i="378"/>
  <c r="AB62" i="378"/>
  <c r="AS81" i="378"/>
  <c r="AU87" i="388"/>
  <c r="AB58" i="385"/>
  <c r="AE78" i="384"/>
  <c r="AE88" i="383"/>
  <c r="AB53" i="383"/>
  <c r="AE75" i="382"/>
  <c r="AB88" i="382"/>
  <c r="AB77" i="381"/>
  <c r="AE80" i="381"/>
  <c r="AS82" i="381"/>
  <c r="AU83" i="380"/>
  <c r="AE82" i="380"/>
  <c r="AB59" i="380"/>
  <c r="AE53" i="380"/>
  <c r="AE73" i="380"/>
  <c r="AB88" i="380"/>
  <c r="AS86" i="380"/>
  <c r="AB79" i="380"/>
  <c r="AR86" i="379"/>
  <c r="AE77" i="379"/>
  <c r="AB87" i="379"/>
  <c r="AB71" i="379"/>
  <c r="AQ82" i="379"/>
  <c r="AE61" i="379"/>
  <c r="AE57" i="379"/>
  <c r="AR82" i="379"/>
  <c r="AB86" i="379"/>
  <c r="AS80" i="378"/>
  <c r="AB72" i="378"/>
  <c r="AE73" i="378"/>
  <c r="AE88" i="378"/>
  <c r="AE87" i="378"/>
  <c r="AB81" i="386"/>
  <c r="AR86" i="382"/>
  <c r="AB68" i="381"/>
  <c r="AR80" i="380"/>
  <c r="AE88" i="380"/>
  <c r="AE78" i="379"/>
  <c r="AT80" i="379"/>
  <c r="AU85" i="378"/>
  <c r="AB63" i="378"/>
  <c r="AR84" i="378"/>
  <c r="AE53" i="378"/>
  <c r="AU88" i="377"/>
  <c r="AB65" i="377"/>
  <c r="AE82" i="377"/>
  <c r="AB62" i="377"/>
  <c r="AT85" i="377"/>
  <c r="AB63" i="377"/>
  <c r="AR85" i="377"/>
  <c r="AS88" i="377"/>
  <c r="AB86" i="377"/>
  <c r="AE64" i="376"/>
  <c r="AB62" i="376"/>
  <c r="AQ86" i="376"/>
  <c r="AB72" i="376"/>
  <c r="AR84" i="376"/>
  <c r="AE76" i="376"/>
  <c r="AS84" i="376"/>
  <c r="AE82" i="376"/>
  <c r="AS79" i="375"/>
  <c r="AE68" i="375"/>
  <c r="AE77" i="375"/>
  <c r="AT84" i="375"/>
  <c r="AB68" i="375"/>
  <c r="AQ78" i="375"/>
  <c r="AB85" i="375"/>
  <c r="AR78" i="375"/>
  <c r="AR81" i="374"/>
  <c r="AE63" i="374"/>
  <c r="AU81" i="374"/>
  <c r="AE87" i="374"/>
  <c r="AU80" i="374"/>
  <c r="AE82" i="374"/>
  <c r="AQ79" i="374"/>
  <c r="AE70" i="374"/>
  <c r="AT83" i="373"/>
  <c r="AB59" i="373"/>
  <c r="AT86" i="373"/>
  <c r="AB55" i="373"/>
  <c r="AU86" i="373"/>
  <c r="AB63" i="373"/>
  <c r="AQ84" i="373"/>
  <c r="AE83" i="373"/>
  <c r="AE60" i="373"/>
  <c r="AU85" i="371"/>
  <c r="AB74" i="371"/>
  <c r="AB77" i="371"/>
  <c r="AB82" i="372"/>
  <c r="AU86" i="371"/>
  <c r="AR80" i="372"/>
  <c r="AU78" i="372"/>
  <c r="AB56" i="371"/>
  <c r="AB58" i="371"/>
  <c r="AB62" i="372"/>
  <c r="AE65" i="372"/>
  <c r="AU77" i="385"/>
  <c r="AB56" i="382"/>
  <c r="AT80" i="381"/>
  <c r="AQ87" i="380"/>
  <c r="AE81" i="380"/>
  <c r="AB63" i="379"/>
  <c r="AU78" i="379"/>
  <c r="AT83" i="378"/>
  <c r="AE86" i="378"/>
  <c r="AQ82" i="378"/>
  <c r="AE63" i="378"/>
  <c r="AU82" i="377"/>
  <c r="AB79" i="377"/>
  <c r="AE62" i="377"/>
  <c r="AE74" i="377"/>
  <c r="AR83" i="377"/>
  <c r="AE78" i="377"/>
  <c r="AT83" i="377"/>
  <c r="AR82" i="377"/>
  <c r="AS83" i="376"/>
  <c r="AE83" i="376"/>
  <c r="AE65" i="376"/>
  <c r="AB88" i="376"/>
  <c r="AE53" i="376"/>
  <c r="AS86" i="376"/>
  <c r="AE72" i="376"/>
  <c r="AR86" i="376"/>
  <c r="AE71" i="376"/>
  <c r="AQ84" i="375"/>
  <c r="AE81" i="375"/>
  <c r="AE69" i="375"/>
  <c r="AR84" i="375"/>
  <c r="AB81" i="375"/>
  <c r="AU77" i="375"/>
  <c r="AE62" i="375"/>
  <c r="AU79" i="375"/>
  <c r="AQ86" i="374"/>
  <c r="AE59" i="374"/>
  <c r="AS81" i="374"/>
  <c r="AB63" i="374"/>
  <c r="AQ81" i="374"/>
  <c r="AB66" i="374"/>
  <c r="AQ80" i="374"/>
  <c r="AB82" i="374"/>
  <c r="AU82" i="373"/>
  <c r="AB72" i="373"/>
  <c r="AQ83" i="373"/>
  <c r="AE59" i="373"/>
  <c r="AS83" i="373"/>
  <c r="AE85" i="373"/>
  <c r="AQ86" i="373"/>
  <c r="AE63" i="373"/>
  <c r="AS80" i="372"/>
  <c r="AS85" i="371"/>
  <c r="AE56" i="371"/>
  <c r="AE58" i="371"/>
  <c r="AE62" i="372"/>
  <c r="AT83" i="371"/>
  <c r="AR82" i="371"/>
  <c r="AR78" i="372"/>
  <c r="AE76" i="372"/>
  <c r="AE85" i="372"/>
  <c r="AE80" i="371"/>
  <c r="AE66" i="386"/>
  <c r="AB83" i="382"/>
  <c r="AB58" i="381"/>
  <c r="AS84" i="380"/>
  <c r="AS77" i="380"/>
  <c r="AR78" i="379"/>
  <c r="AS81" i="379"/>
  <c r="AR88" i="378"/>
  <c r="AB53" i="378"/>
  <c r="AT84" i="378"/>
  <c r="AE74" i="378"/>
  <c r="AS86" i="377"/>
  <c r="AE67" i="377"/>
  <c r="AB57" i="377"/>
  <c r="AB82" i="377"/>
  <c r="AQ80" i="377"/>
  <c r="AB85" i="377"/>
  <c r="AR80" i="377"/>
  <c r="AQ86" i="377"/>
  <c r="AE60" i="377"/>
  <c r="AU86" i="376"/>
  <c r="AB67" i="376"/>
  <c r="AQ84" i="376"/>
  <c r="AB76" i="376"/>
  <c r="AT84" i="376"/>
  <c r="AE61" i="376"/>
  <c r="AT87" i="376"/>
  <c r="AE73" i="376"/>
  <c r="AT79" i="375"/>
  <c r="AE65" i="375"/>
  <c r="AE56" i="375"/>
  <c r="AQ79" i="375"/>
  <c r="AB65" i="375"/>
  <c r="AS86" i="375"/>
  <c r="AB56" i="375"/>
  <c r="AB72" i="375"/>
  <c r="AR80" i="374"/>
  <c r="AB87" i="374"/>
  <c r="AS80" i="374"/>
  <c r="AB67" i="374"/>
  <c r="AU79" i="374"/>
  <c r="AB70" i="374"/>
  <c r="AR79" i="374"/>
  <c r="AE76" i="374"/>
  <c r="AS86" i="373"/>
  <c r="AE55" i="373"/>
  <c r="AR86" i="373"/>
  <c r="AE74" i="373"/>
  <c r="AU84" i="373"/>
  <c r="AB83" i="373"/>
  <c r="AB60" i="373"/>
  <c r="AB75" i="373"/>
  <c r="AE87" i="373"/>
  <c r="AU79" i="372"/>
  <c r="AE58" i="372"/>
  <c r="AB63" i="372"/>
  <c r="AE57" i="372"/>
  <c r="AQ78" i="372"/>
  <c r="AE70" i="371"/>
  <c r="AQ85" i="371"/>
  <c r="AE74" i="371"/>
  <c r="AE77" i="371"/>
  <c r="AE82" i="372"/>
  <c r="AE82" i="371"/>
  <c r="AQ79" i="382"/>
  <c r="AU85" i="379"/>
  <c r="AR85" i="378"/>
  <c r="AB74" i="377"/>
  <c r="AR87" i="377"/>
  <c r="AR83" i="376"/>
  <c r="AB53" i="376"/>
  <c r="AB54" i="375"/>
  <c r="AU81" i="375"/>
  <c r="AB58" i="374"/>
  <c r="AB62" i="374"/>
  <c r="AE81" i="373"/>
  <c r="AE65" i="373"/>
  <c r="AS78" i="372"/>
  <c r="AR81" i="371"/>
  <c r="AB66" i="372"/>
  <c r="AS86" i="372"/>
  <c r="AQ87" i="372"/>
  <c r="AE72" i="372"/>
  <c r="AE53" i="371"/>
  <c r="AB87" i="371"/>
  <c r="AT84" i="380"/>
  <c r="AB55" i="379"/>
  <c r="AB61" i="378"/>
  <c r="AE56" i="377"/>
  <c r="AQ83" i="377"/>
  <c r="AE70" i="376"/>
  <c r="AB68" i="376"/>
  <c r="AS78" i="375"/>
  <c r="AB60" i="375"/>
  <c r="AS85" i="374"/>
  <c r="AU87" i="374"/>
  <c r="AS77" i="373"/>
  <c r="AU88" i="373"/>
  <c r="AB61" i="371"/>
  <c r="AU82" i="372"/>
  <c r="AQ83" i="372"/>
  <c r="AR85" i="371"/>
  <c r="AB72" i="371"/>
  <c r="AE83" i="371"/>
  <c r="AE55" i="372"/>
  <c r="AB59" i="372"/>
  <c r="AQ85" i="380"/>
  <c r="AB87" i="378"/>
  <c r="AQ79" i="377"/>
  <c r="AT78" i="377"/>
  <c r="AB54" i="377"/>
  <c r="AB61" i="376"/>
  <c r="AB78" i="376"/>
  <c r="AQ80" i="375"/>
  <c r="AE71" i="375"/>
  <c r="AB72" i="374"/>
  <c r="AE80" i="374"/>
  <c r="AB58" i="373"/>
  <c r="AS81" i="373"/>
  <c r="AE62" i="371"/>
  <c r="AQ79" i="372"/>
  <c r="AE73" i="371"/>
  <c r="AS85" i="372"/>
  <c r="AB64" i="371"/>
  <c r="AE59" i="372"/>
  <c r="AB68" i="371"/>
  <c r="AB55" i="371"/>
  <c r="AQ77" i="377"/>
  <c r="AU85" i="375"/>
  <c r="AB77" i="374"/>
  <c r="AR87" i="372"/>
  <c r="AE73" i="372"/>
  <c r="AT86" i="364"/>
  <c r="AE75" i="364"/>
  <c r="AR87" i="364"/>
  <c r="AS84" i="364"/>
  <c r="AU79" i="364"/>
  <c r="AB73" i="364"/>
  <c r="AQ79" i="364"/>
  <c r="AB55" i="364"/>
  <c r="AB58" i="364"/>
  <c r="AT85" i="363"/>
  <c r="AE54" i="363"/>
  <c r="AB65" i="363"/>
  <c r="AQ80" i="363"/>
  <c r="AE83" i="363"/>
  <c r="AB78" i="363"/>
  <c r="AR78" i="363"/>
  <c r="AB63" i="363"/>
  <c r="AQ81" i="362"/>
  <c r="AE63" i="362"/>
  <c r="AB79" i="362"/>
  <c r="AT86" i="362"/>
  <c r="AB80" i="362"/>
  <c r="AT84" i="362"/>
  <c r="AB78" i="362"/>
  <c r="AT77" i="362"/>
  <c r="AQ88" i="360"/>
  <c r="AB85" i="360"/>
  <c r="AS88" i="360"/>
  <c r="AE75" i="360"/>
  <c r="AB64" i="360"/>
  <c r="AB68" i="360"/>
  <c r="AB77" i="360"/>
  <c r="AR78" i="360"/>
  <c r="AE66" i="360"/>
  <c r="AE66" i="377"/>
  <c r="AB70" i="375"/>
  <c r="AT85" i="373"/>
  <c r="AB57" i="371"/>
  <c r="AB71" i="372"/>
  <c r="AU87" i="364"/>
  <c r="AE65" i="364"/>
  <c r="AQ83" i="364"/>
  <c r="AE56" i="364"/>
  <c r="AT83" i="364"/>
  <c r="AE71" i="364"/>
  <c r="AT85" i="364"/>
  <c r="AE80" i="364"/>
  <c r="AE78" i="364"/>
  <c r="AQ81" i="363"/>
  <c r="AB84" i="363"/>
  <c r="AB80" i="363"/>
  <c r="AQ78" i="363"/>
  <c r="AB71" i="363"/>
  <c r="AE82" i="363"/>
  <c r="AT87" i="363"/>
  <c r="AE75" i="363"/>
  <c r="AR82" i="362"/>
  <c r="AB56" i="362"/>
  <c r="AE77" i="362"/>
  <c r="AQ79" i="362"/>
  <c r="AB61" i="362"/>
  <c r="AQ84" i="362"/>
  <c r="AE57" i="362"/>
  <c r="AR77" i="362"/>
  <c r="AT86" i="360"/>
  <c r="AB87" i="360"/>
  <c r="AR86" i="360"/>
  <c r="AE85" i="360"/>
  <c r="AR88" i="360"/>
  <c r="AB58" i="360"/>
  <c r="AQ86" i="378"/>
  <c r="AB75" i="378"/>
  <c r="AR86" i="378"/>
  <c r="AR86" i="384"/>
  <c r="AU82" i="382"/>
  <c r="AB59" i="381"/>
  <c r="AE72" i="380"/>
  <c r="AB55" i="380"/>
  <c r="AQ80" i="379"/>
  <c r="AE80" i="379"/>
  <c r="AE59" i="378"/>
  <c r="AE81" i="378"/>
  <c r="AS78" i="378"/>
  <c r="AB80" i="378"/>
  <c r="AS78" i="377"/>
  <c r="AB83" i="377"/>
  <c r="AB80" i="377"/>
  <c r="AE87" i="377"/>
  <c r="AT77" i="377"/>
  <c r="AB66" i="377"/>
  <c r="AU77" i="377"/>
  <c r="AS80" i="377"/>
  <c r="AT85" i="376"/>
  <c r="AB75" i="376"/>
  <c r="AT82" i="376"/>
  <c r="AE85" i="376"/>
  <c r="AU82" i="376"/>
  <c r="AE57" i="376"/>
  <c r="AQ83" i="376"/>
  <c r="AB83" i="376"/>
  <c r="AB65" i="376"/>
  <c r="AB88" i="375"/>
  <c r="AB59" i="375"/>
  <c r="AE72" i="375"/>
  <c r="AE88" i="375"/>
  <c r="AE59" i="375"/>
  <c r="AR85" i="375"/>
  <c r="AE80" i="375"/>
  <c r="AB55" i="375"/>
  <c r="AQ87" i="374"/>
  <c r="AE64" i="374"/>
  <c r="AR87" i="374"/>
  <c r="AE61" i="374"/>
  <c r="AS82" i="374"/>
  <c r="AE85" i="374"/>
  <c r="AR82" i="374"/>
  <c r="AB86" i="374"/>
  <c r="AQ88" i="373"/>
  <c r="AB76" i="373"/>
  <c r="AT88" i="373"/>
  <c r="AB57" i="373"/>
  <c r="AT87" i="373"/>
  <c r="AB78" i="373"/>
  <c r="AT82" i="373"/>
  <c r="AB61" i="373"/>
  <c r="AR81" i="372"/>
  <c r="AT86" i="371"/>
  <c r="AB63" i="371"/>
  <c r="AE76" i="371"/>
  <c r="AU81" i="372"/>
  <c r="AS79" i="371"/>
  <c r="AT80" i="371"/>
  <c r="AS77" i="372"/>
  <c r="AB85" i="371"/>
  <c r="AB79" i="371"/>
  <c r="AT85" i="372"/>
  <c r="AU82" i="371"/>
  <c r="AB61" i="384"/>
  <c r="AE58" i="382"/>
  <c r="AT78" i="380"/>
  <c r="AE85" i="380"/>
  <c r="AB56" i="380"/>
  <c r="AS78" i="379"/>
  <c r="AE63" i="379"/>
  <c r="AE58" i="378"/>
  <c r="AE61" i="378"/>
  <c r="AQ78" i="378"/>
  <c r="AB81" i="378"/>
  <c r="AU80" i="377"/>
  <c r="AE85" i="377"/>
  <c r="AE58" i="377"/>
  <c r="AE61" i="377"/>
  <c r="AT81" i="377"/>
  <c r="AB73" i="377"/>
  <c r="AR81" i="377"/>
  <c r="AU85" i="377"/>
  <c r="AS77" i="376"/>
  <c r="AE54" i="376"/>
  <c r="AR85" i="376"/>
  <c r="AE63" i="376"/>
  <c r="AU85" i="376"/>
  <c r="AB85" i="376"/>
  <c r="AQ82" i="376"/>
  <c r="AE55" i="376"/>
  <c r="AR86" i="375"/>
  <c r="AB67" i="375"/>
  <c r="AE64" i="375"/>
  <c r="AU86" i="375"/>
  <c r="AE67" i="375"/>
  <c r="AB64" i="375"/>
  <c r="AT87" i="375"/>
  <c r="AB69" i="375"/>
  <c r="AE60" i="375"/>
  <c r="AR85" i="374"/>
  <c r="AB78" i="374"/>
  <c r="AU85" i="374"/>
  <c r="AB64" i="374"/>
  <c r="AT87" i="374"/>
  <c r="AE68" i="374"/>
  <c r="AT82" i="374"/>
  <c r="AB85" i="374"/>
  <c r="AU77" i="373"/>
  <c r="AB80" i="373"/>
  <c r="AR88" i="373"/>
  <c r="AE76" i="373"/>
  <c r="AS88" i="373"/>
  <c r="AE79" i="373"/>
  <c r="AU87" i="373"/>
  <c r="AE78" i="373"/>
  <c r="AR80" i="371"/>
  <c r="AT77" i="372"/>
  <c r="AE85" i="371"/>
  <c r="AE79" i="371"/>
  <c r="AQ80" i="371"/>
  <c r="AB77" i="372"/>
  <c r="AR84" i="371"/>
  <c r="AS83" i="371"/>
  <c r="AE61" i="371"/>
  <c r="AE74" i="372"/>
  <c r="AT81" i="371"/>
  <c r="AS84" i="384"/>
  <c r="AE78" i="382"/>
  <c r="AE61" i="381"/>
  <c r="AE67" i="380"/>
  <c r="AE80" i="380"/>
  <c r="AR83" i="379"/>
  <c r="AB78" i="379"/>
  <c r="AE84" i="378"/>
  <c r="AE80" i="378"/>
  <c r="AQ81" i="378"/>
  <c r="AE55" i="378"/>
  <c r="AR84" i="377"/>
  <c r="AB64" i="377"/>
  <c r="AB72" i="377"/>
  <c r="AB58" i="377"/>
  <c r="AQ87" i="377"/>
  <c r="AE84" i="377"/>
  <c r="AR77" i="377"/>
  <c r="AQ84" i="377"/>
  <c r="AS82" i="376"/>
  <c r="AE68" i="376"/>
  <c r="AR82" i="376"/>
  <c r="AB57" i="376"/>
  <c r="AT83" i="376"/>
  <c r="AB59" i="376"/>
  <c r="AE87" i="376"/>
  <c r="AB64" i="376"/>
  <c r="AE62" i="376"/>
  <c r="AR83" i="375"/>
  <c r="AE82" i="375"/>
  <c r="AB66" i="375"/>
  <c r="AT83" i="375"/>
  <c r="AB82" i="375"/>
  <c r="AS81" i="375"/>
  <c r="AE55" i="375"/>
  <c r="AE85" i="375"/>
  <c r="AS87" i="374"/>
  <c r="AB61" i="374"/>
  <c r="AQ82" i="374"/>
  <c r="AE58" i="374"/>
  <c r="AT86" i="374"/>
  <c r="AE86" i="374"/>
  <c r="AU86" i="374"/>
  <c r="AE62" i="374"/>
  <c r="AQ87" i="373"/>
  <c r="AE57" i="373"/>
  <c r="AR87" i="373"/>
  <c r="AB81" i="373"/>
  <c r="AS82" i="373"/>
  <c r="AE61" i="373"/>
  <c r="AR82" i="373"/>
  <c r="AB65" i="373"/>
  <c r="AS82" i="371"/>
  <c r="AR85" i="372"/>
  <c r="AE83" i="372"/>
  <c r="AE66" i="372"/>
  <c r="AU80" i="372"/>
  <c r="AU87" i="372"/>
  <c r="AQ81" i="372"/>
  <c r="AS86" i="371"/>
  <c r="AE63" i="371"/>
  <c r="AB76" i="371"/>
  <c r="AQ88" i="371"/>
  <c r="AQ80" i="372"/>
  <c r="AS85" i="381"/>
  <c r="AE64" i="379"/>
  <c r="AB86" i="378"/>
  <c r="AE80" i="377"/>
  <c r="AT82" i="377"/>
  <c r="AE59" i="376"/>
  <c r="AT86" i="376"/>
  <c r="AE73" i="375"/>
  <c r="AB77" i="375"/>
  <c r="AS86" i="374"/>
  <c r="AT81" i="374"/>
  <c r="AQ82" i="373"/>
  <c r="AR83" i="373"/>
  <c r="AB76" i="372"/>
  <c r="AT82" i="371"/>
  <c r="AT81" i="372"/>
  <c r="AS79" i="372"/>
  <c r="AE78" i="372"/>
  <c r="AB70" i="372"/>
  <c r="AB70" i="371"/>
  <c r="AE70" i="372"/>
  <c r="AR78" i="380"/>
  <c r="AE64" i="378"/>
  <c r="AQ85" i="377"/>
  <c r="AE88" i="377"/>
  <c r="AT88" i="376"/>
  <c r="AS85" i="376"/>
  <c r="AT86" i="375"/>
  <c r="AB53" i="375"/>
  <c r="AB84" i="375"/>
  <c r="AE78" i="374"/>
  <c r="AB68" i="374"/>
  <c r="AE80" i="373"/>
  <c r="AB79" i="373"/>
  <c r="AB74" i="372"/>
  <c r="AQ83" i="371"/>
  <c r="AB88" i="371"/>
  <c r="AQ86" i="371"/>
  <c r="AB54" i="372"/>
  <c r="AE65" i="371"/>
  <c r="AT79" i="372"/>
  <c r="AE78" i="371"/>
  <c r="AE88" i="388"/>
  <c r="AR79" i="380"/>
  <c r="AB74" i="378"/>
  <c r="AE77" i="377"/>
  <c r="AE83" i="377"/>
  <c r="AU84" i="376"/>
  <c r="AR87" i="376"/>
  <c r="AU80" i="375"/>
  <c r="AE63" i="375"/>
  <c r="AT80" i="374"/>
  <c r="AT78" i="374"/>
  <c r="AR84" i="373"/>
  <c r="AB73" i="373"/>
  <c r="AE64" i="373"/>
  <c r="AB67" i="371"/>
  <c r="AB58" i="372"/>
  <c r="AS80" i="371"/>
  <c r="AR83" i="371"/>
  <c r="AB60" i="371"/>
  <c r="AE68" i="372"/>
  <c r="AR77" i="372"/>
  <c r="AE68" i="371"/>
  <c r="AE65" i="377"/>
  <c r="AE70" i="375"/>
  <c r="AE53" i="373"/>
  <c r="AS81" i="372"/>
  <c r="AQ85" i="372"/>
  <c r="AR82" i="364"/>
  <c r="AE62" i="364"/>
  <c r="AB84" i="364"/>
  <c r="AE87" i="364"/>
  <c r="AQ77" i="364"/>
  <c r="AE76" i="364"/>
  <c r="AB56" i="364"/>
  <c r="AE68" i="364"/>
  <c r="AT86" i="363"/>
  <c r="AB66" i="363"/>
  <c r="AQ86" i="363"/>
  <c r="AE81" i="363"/>
  <c r="AR85" i="363"/>
  <c r="AB54" i="363"/>
  <c r="AB76" i="363"/>
  <c r="AS81" i="363"/>
  <c r="AB74" i="363"/>
  <c r="AQ86" i="362"/>
  <c r="AB73" i="362"/>
  <c r="AU85" i="362"/>
  <c r="AE74" i="362"/>
  <c r="AS84" i="362"/>
  <c r="AR87" i="362"/>
  <c r="AE84" i="362"/>
  <c r="AU86" i="362"/>
  <c r="AS83" i="360"/>
  <c r="AE82" i="360"/>
  <c r="AU87" i="360"/>
  <c r="AB59" i="360"/>
  <c r="AQ84" i="360"/>
  <c r="AB88" i="360"/>
  <c r="AS84" i="360"/>
  <c r="AB54" i="360"/>
  <c r="AB70" i="383"/>
  <c r="AR88" i="377"/>
  <c r="AB62" i="375"/>
  <c r="AS80" i="373"/>
  <c r="AT77" i="371"/>
  <c r="AB78" i="372"/>
  <c r="AT82" i="364"/>
  <c r="AE85" i="364"/>
  <c r="AE55" i="364"/>
  <c r="AB61" i="364"/>
  <c r="AQ84" i="364"/>
  <c r="AB81" i="364"/>
  <c r="AE77" i="364"/>
  <c r="AT87" i="364"/>
  <c r="AQ83" i="363"/>
  <c r="AB87" i="363"/>
  <c r="AT88" i="363"/>
  <c r="AE74" i="363"/>
  <c r="AT81" i="363"/>
  <c r="AE84" i="363"/>
  <c r="AB69" i="363"/>
  <c r="AB86" i="363"/>
  <c r="AE69" i="363"/>
  <c r="AR79" i="362"/>
  <c r="AE76" i="362"/>
  <c r="AR85" i="362"/>
  <c r="AE78" i="362"/>
  <c r="AU87" i="362"/>
  <c r="AT80" i="362"/>
  <c r="AE70" i="362"/>
  <c r="AE71" i="362"/>
  <c r="AT83" i="360"/>
  <c r="AE79" i="360"/>
  <c r="AR83" i="360"/>
  <c r="AB82" i="360"/>
  <c r="AQ87" i="360"/>
  <c r="AB80" i="360"/>
  <c r="AS85" i="378"/>
  <c r="AE76" i="378"/>
  <c r="AQ85" i="378"/>
  <c r="AB63" i="383"/>
  <c r="AT84" i="381"/>
  <c r="AB53" i="380"/>
  <c r="AQ82" i="380"/>
  <c r="AU84" i="379"/>
  <c r="AE59" i="379"/>
  <c r="AT85" i="378"/>
  <c r="AT82" i="378"/>
  <c r="AE82" i="378"/>
  <c r="AR87" i="378"/>
  <c r="AB65" i="378"/>
  <c r="AU83" i="377"/>
  <c r="AE75" i="377"/>
  <c r="AU79" i="377"/>
  <c r="AR86" i="377"/>
  <c r="AB77" i="377"/>
  <c r="AU86" i="377"/>
  <c r="AE55" i="377"/>
  <c r="AS81" i="377"/>
  <c r="AS79" i="376"/>
  <c r="AE79" i="376"/>
  <c r="AR79" i="376"/>
  <c r="AB74" i="376"/>
  <c r="AU88" i="376"/>
  <c r="AB81" i="376"/>
  <c r="AU77" i="376"/>
  <c r="AB54" i="376"/>
  <c r="AT77" i="375"/>
  <c r="AB76" i="375"/>
  <c r="AR81" i="375"/>
  <c r="AQ77" i="375"/>
  <c r="AE76" i="375"/>
  <c r="AT88" i="375"/>
  <c r="AS80" i="375"/>
  <c r="AE84" i="375"/>
  <c r="AB71" i="375"/>
  <c r="AB88" i="374"/>
  <c r="AB53" i="374"/>
  <c r="AT83" i="374"/>
  <c r="AE65" i="374"/>
  <c r="AR88" i="374"/>
  <c r="AE81" i="374"/>
  <c r="AS88" i="374"/>
  <c r="AB56" i="374"/>
  <c r="AQ79" i="373"/>
  <c r="AE70" i="373"/>
  <c r="AR79" i="373"/>
  <c r="AB77" i="373"/>
  <c r="AU78" i="373"/>
  <c r="AE86" i="373"/>
  <c r="AS78" i="373"/>
  <c r="AE71" i="373"/>
  <c r="AS82" i="372"/>
  <c r="AU81" i="371"/>
  <c r="AE84" i="371"/>
  <c r="AB71" i="371"/>
  <c r="AS88" i="372"/>
  <c r="AB72" i="372"/>
  <c r="AQ88" i="372"/>
  <c r="AU87" i="371"/>
  <c r="AB75" i="372"/>
  <c r="AE67" i="372"/>
  <c r="AE72" i="371"/>
  <c r="AS84" i="371"/>
  <c r="AU80" i="383"/>
  <c r="AB53" i="381"/>
  <c r="AB64" i="380"/>
  <c r="AB54" i="380"/>
  <c r="AB88" i="379"/>
  <c r="AB53" i="379"/>
  <c r="AU83" i="378"/>
  <c r="AR78" i="378"/>
  <c r="AB68" i="378"/>
  <c r="AT79" i="378"/>
  <c r="AB82" i="378"/>
  <c r="AU87" i="377"/>
  <c r="AB84" i="377"/>
  <c r="AQ78" i="377"/>
  <c r="AT86" i="377"/>
  <c r="AB67" i="377"/>
  <c r="AT88" i="377"/>
  <c r="AE81" i="377"/>
  <c r="AE57" i="377"/>
  <c r="AU80" i="376"/>
  <c r="AE80" i="376"/>
  <c r="AQ79" i="376"/>
  <c r="AB56" i="376"/>
  <c r="AT79" i="376"/>
  <c r="AE74" i="376"/>
  <c r="AQ88" i="376"/>
  <c r="AB60" i="376"/>
  <c r="AQ81" i="375"/>
  <c r="AE61" i="375"/>
  <c r="AT85" i="375"/>
  <c r="AT81" i="375"/>
  <c r="AB61" i="375"/>
  <c r="AE86" i="375"/>
  <c r="AR79" i="375"/>
  <c r="AB73" i="375"/>
  <c r="AT84" i="374"/>
  <c r="AB55" i="374"/>
  <c r="AB54" i="374"/>
  <c r="AE88" i="374"/>
  <c r="AE53" i="374"/>
  <c r="AQ83" i="374"/>
  <c r="AE77" i="374"/>
  <c r="AS83" i="374"/>
  <c r="AB81" i="374"/>
  <c r="AQ80" i="373"/>
  <c r="AB53" i="373"/>
  <c r="AT80" i="373"/>
  <c r="AB70" i="373"/>
  <c r="AT79" i="373"/>
  <c r="AB84" i="373"/>
  <c r="AQ78" i="373"/>
  <c r="AB86" i="373"/>
  <c r="AU88" i="372"/>
  <c r="AQ87" i="371"/>
  <c r="AE75" i="372"/>
  <c r="AB67" i="372"/>
  <c r="AT88" i="372"/>
  <c r="AB86" i="372"/>
  <c r="AU77" i="371"/>
  <c r="AU83" i="372"/>
  <c r="AE84" i="372"/>
  <c r="AE64" i="372"/>
  <c r="AE53" i="372"/>
  <c r="AB65" i="383"/>
  <c r="AE79" i="381"/>
  <c r="AT80" i="380"/>
  <c r="AS88" i="380"/>
  <c r="AU87" i="379"/>
  <c r="AB66" i="379"/>
  <c r="AT86" i="378"/>
  <c r="AS88" i="378"/>
  <c r="AE65" i="378"/>
  <c r="AQ80" i="378"/>
  <c r="AB57" i="378"/>
  <c r="AS83" i="377"/>
  <c r="AB78" i="377"/>
  <c r="AE86" i="377"/>
  <c r="AR79" i="377"/>
  <c r="AB59" i="377"/>
  <c r="AE69" i="377"/>
  <c r="AB76" i="377"/>
  <c r="AS77" i="377"/>
  <c r="AR88" i="376"/>
  <c r="AE84" i="376"/>
  <c r="AS88" i="376"/>
  <c r="AE81" i="376"/>
  <c r="AT77" i="376"/>
  <c r="AB70" i="376"/>
  <c r="AR77" i="376"/>
  <c r="AE75" i="376"/>
  <c r="AT78" i="375"/>
  <c r="AE79" i="375"/>
  <c r="AS77" i="375"/>
  <c r="AU78" i="375"/>
  <c r="AB79" i="375"/>
  <c r="AT82" i="375"/>
  <c r="AT80" i="375"/>
  <c r="AE78" i="375"/>
  <c r="AE74" i="375"/>
  <c r="AR83" i="374"/>
  <c r="AB65" i="374"/>
  <c r="AQ88" i="374"/>
  <c r="AB60" i="374"/>
  <c r="AT88" i="374"/>
  <c r="AE56" i="374"/>
  <c r="AT85" i="374"/>
  <c r="AE57" i="374"/>
  <c r="AS79" i="373"/>
  <c r="AE77" i="373"/>
  <c r="AR78" i="373"/>
  <c r="AB62" i="373"/>
  <c r="AT77" i="373"/>
  <c r="AB71" i="373"/>
  <c r="AQ77" i="373"/>
  <c r="AB82" i="373"/>
  <c r="AU84" i="371"/>
  <c r="AU83" i="371"/>
  <c r="AE79" i="372"/>
  <c r="AE69" i="372"/>
  <c r="AQ82" i="372"/>
  <c r="AB88" i="372"/>
  <c r="AR82" i="372"/>
  <c r="AQ81" i="371"/>
  <c r="AB84" i="371"/>
  <c r="AE71" i="371"/>
  <c r="AS78" i="371"/>
  <c r="AU80" i="371"/>
  <c r="AB83" i="380"/>
  <c r="AR79" i="378"/>
  <c r="AT84" i="377"/>
  <c r="AS87" i="377"/>
  <c r="AU83" i="376"/>
  <c r="AB87" i="376"/>
  <c r="AE67" i="376"/>
  <c r="AQ88" i="375"/>
  <c r="AR88" i="375"/>
  <c r="AB59" i="374"/>
  <c r="AE66" i="374"/>
  <c r="AE72" i="373"/>
  <c r="AB85" i="373"/>
  <c r="AB85" i="372"/>
  <c r="AU85" i="372"/>
  <c r="AB56" i="372"/>
  <c r="AR86" i="371"/>
  <c r="AB53" i="372"/>
  <c r="AB73" i="371"/>
  <c r="AQ82" i="371"/>
  <c r="AB53" i="371"/>
  <c r="AT83" i="383"/>
  <c r="AQ79" i="379"/>
  <c r="AE57" i="378"/>
  <c r="AE63" i="377"/>
  <c r="AB71" i="377"/>
  <c r="AE60" i="376"/>
  <c r="AB63" i="376"/>
  <c r="AE53" i="375"/>
  <c r="AR77" i="375"/>
  <c r="AU88" i="374"/>
  <c r="AQ85" i="374"/>
  <c r="AT78" i="373"/>
  <c r="AR77" i="373"/>
  <c r="AT84" i="371"/>
  <c r="AQ84" i="371"/>
  <c r="AB79" i="372"/>
  <c r="AR88" i="372"/>
  <c r="AS87" i="371"/>
  <c r="AE59" i="371"/>
  <c r="AE55" i="371"/>
  <c r="AU78" i="371"/>
  <c r="AU86" i="382"/>
  <c r="AR81" i="379"/>
  <c r="AS86" i="378"/>
  <c r="AT79" i="377"/>
  <c r="AT80" i="377"/>
  <c r="AB71" i="376"/>
  <c r="AB77" i="376"/>
  <c r="AB63" i="375"/>
  <c r="AB87" i="375"/>
  <c r="AE67" i="374"/>
  <c r="AB76" i="374"/>
  <c r="AB74" i="373"/>
  <c r="AE75" i="373"/>
  <c r="AU88" i="371"/>
  <c r="AT85" i="371"/>
  <c r="AE63" i="372"/>
  <c r="AR77" i="371"/>
  <c r="AT83" i="372"/>
  <c r="AB54" i="371"/>
  <c r="AB65" i="372"/>
  <c r="AE64" i="371"/>
  <c r="AE65" i="380"/>
  <c r="AQ81" i="376"/>
  <c r="AR84" i="374"/>
  <c r="AE84" i="373"/>
  <c r="AQ77" i="372"/>
  <c r="AB55" i="372"/>
  <c r="AR83" i="364"/>
  <c r="AB71" i="364"/>
  <c r="AB87" i="364"/>
  <c r="AU86" i="364"/>
  <c r="AE53" i="364"/>
  <c r="AE64" i="364"/>
  <c r="AB72" i="364"/>
  <c r="AS82" i="364"/>
  <c r="AT84" i="363"/>
  <c r="AE60" i="363"/>
  <c r="AU84" i="363"/>
  <c r="AS83" i="363"/>
  <c r="AE66" i="363"/>
  <c r="AR83" i="363"/>
  <c r="AS88" i="363"/>
  <c r="AE62" i="363"/>
  <c r="AU88" i="362"/>
  <c r="AB74" i="362"/>
  <c r="AT85" i="362"/>
  <c r="AR83" i="362"/>
  <c r="AB83" i="362"/>
  <c r="AE54" i="362"/>
  <c r="AQ82" i="362"/>
  <c r="AB82" i="362"/>
  <c r="AB63" i="362"/>
  <c r="AQ85" i="360"/>
  <c r="AB70" i="360"/>
  <c r="AS81" i="360"/>
  <c r="AB78" i="360"/>
  <c r="AU81" i="360"/>
  <c r="AB56" i="360"/>
  <c r="AQ79" i="360"/>
  <c r="AB67" i="360"/>
  <c r="AB69" i="379"/>
  <c r="AB66" i="376"/>
  <c r="AE71" i="374"/>
  <c r="AS77" i="371"/>
  <c r="AT87" i="371"/>
  <c r="AU85" i="364"/>
  <c r="AB60" i="364"/>
  <c r="AE58" i="364"/>
  <c r="AS87" i="364"/>
  <c r="AB75" i="364"/>
  <c r="AQ86" i="364"/>
  <c r="AE61" i="364"/>
  <c r="AU88" i="364"/>
  <c r="AR84" i="363"/>
  <c r="AE85" i="363"/>
  <c r="AU79" i="363"/>
  <c r="AU83" i="363"/>
  <c r="AE87" i="363"/>
  <c r="AQ77" i="363"/>
  <c r="AR82" i="363"/>
  <c r="AE65" i="363"/>
  <c r="AS85" i="362"/>
  <c r="AE69" i="362"/>
  <c r="AQ83" i="362"/>
  <c r="AS87" i="362"/>
  <c r="AB84" i="362"/>
  <c r="AE75" i="362"/>
  <c r="AU78" i="362"/>
  <c r="AE72" i="362"/>
  <c r="AE55" i="362"/>
  <c r="AS77" i="360"/>
  <c r="AE72" i="360"/>
  <c r="AT85" i="360"/>
  <c r="AE70" i="360"/>
  <c r="AR81" i="360"/>
  <c r="AE69" i="360"/>
  <c r="AT80" i="378"/>
  <c r="AE54" i="378"/>
  <c r="AR83" i="378"/>
  <c r="AE53" i="383"/>
  <c r="AB64" i="381"/>
  <c r="AB73" i="380"/>
  <c r="AR81" i="380"/>
  <c r="AE82" i="379"/>
  <c r="AE76" i="379"/>
  <c r="AB76" i="378"/>
  <c r="AE70" i="378"/>
  <c r="AS77" i="378"/>
  <c r="AB77" i="378"/>
  <c r="AB56" i="378"/>
  <c r="AB88" i="377"/>
  <c r="AE71" i="377"/>
  <c r="AU81" i="377"/>
  <c r="AS84" i="377"/>
  <c r="AB70" i="377"/>
  <c r="AU84" i="377"/>
  <c r="AB60" i="377"/>
  <c r="AE53" i="377"/>
  <c r="AR78" i="376"/>
  <c r="AB73" i="376"/>
  <c r="AU78" i="376"/>
  <c r="AB69" i="376"/>
  <c r="AR81" i="376"/>
  <c r="AB86" i="376"/>
  <c r="AU81" i="376"/>
  <c r="AB80" i="376"/>
  <c r="AU87" i="375"/>
  <c r="AB75" i="375"/>
  <c r="AR80" i="375"/>
  <c r="AQ87" i="375"/>
  <c r="AE66" i="375"/>
  <c r="AB74" i="374"/>
  <c r="AE83" i="374"/>
  <c r="AT81" i="373"/>
  <c r="AQ85" i="373"/>
  <c r="AB81" i="371"/>
  <c r="AT84" i="372"/>
  <c r="AE66" i="371"/>
  <c r="AB80" i="380"/>
  <c r="AB54" i="378"/>
  <c r="AS79" i="377"/>
  <c r="AR78" i="377"/>
  <c r="AE72" i="377"/>
  <c r="AE77" i="376"/>
  <c r="AE66" i="376"/>
  <c r="AS82" i="375"/>
  <c r="AE87" i="375"/>
  <c r="AE69" i="374"/>
  <c r="AE84" i="374"/>
  <c r="AE88" i="373"/>
  <c r="AU81" i="373"/>
  <c r="AB81" i="372"/>
  <c r="AR88" i="371"/>
  <c r="AB83" i="371"/>
  <c r="AB62" i="380"/>
  <c r="AQ79" i="378"/>
  <c r="AQ81" i="377"/>
  <c r="AE79" i="377"/>
  <c r="AS78" i="376"/>
  <c r="AR80" i="376"/>
  <c r="AS85" i="375"/>
  <c r="AB57" i="375"/>
  <c r="AQ77" i="374"/>
  <c r="AU84" i="374"/>
  <c r="AB73" i="374"/>
  <c r="AE67" i="373"/>
  <c r="AB66" i="373"/>
  <c r="AE69" i="371"/>
  <c r="AS87" i="372"/>
  <c r="AU82" i="385"/>
  <c r="AB75" i="377"/>
  <c r="AE54" i="375"/>
  <c r="AU83" i="373"/>
  <c r="AT82" i="372"/>
  <c r="AR87" i="371"/>
  <c r="AT77" i="381"/>
  <c r="AB68" i="377"/>
  <c r="AU82" i="375"/>
  <c r="AE82" i="373"/>
  <c r="AU84" i="372"/>
  <c r="AB59" i="371"/>
  <c r="AE75" i="381"/>
  <c r="AB56" i="377"/>
  <c r="AB86" i="375"/>
  <c r="AB87" i="373"/>
  <c r="AR79" i="372"/>
  <c r="AE86" i="371"/>
  <c r="AQ87" i="378"/>
  <c r="AE87" i="371"/>
  <c r="AE81" i="364"/>
  <c r="AR78" i="364"/>
  <c r="AB83" i="363"/>
  <c r="AR81" i="363"/>
  <c r="AE53" i="362"/>
  <c r="AE73" i="362"/>
  <c r="AT80" i="360"/>
  <c r="AU82" i="360"/>
  <c r="AE60" i="378"/>
  <c r="AE80" i="372"/>
  <c r="AE69" i="364"/>
  <c r="AQ82" i="364"/>
  <c r="AE71" i="363"/>
  <c r="AE67" i="363"/>
  <c r="AE58" i="362"/>
  <c r="AB67" i="362"/>
  <c r="AQ78" i="360"/>
  <c r="AS80" i="360"/>
  <c r="AQ81" i="360"/>
  <c r="AE56" i="360"/>
  <c r="AB88" i="378"/>
  <c r="AE58" i="376"/>
  <c r="AE55" i="374"/>
  <c r="AB84" i="372"/>
  <c r="AE77" i="372"/>
  <c r="AU77" i="364"/>
  <c r="AB76" i="364"/>
  <c r="AE59" i="364"/>
  <c r="AQ80" i="364"/>
  <c r="AB70" i="364"/>
  <c r="AR80" i="364"/>
  <c r="AB68" i="364"/>
  <c r="AS77" i="364"/>
  <c r="AS77" i="363"/>
  <c r="AB58" i="363"/>
  <c r="AR80" i="363"/>
  <c r="AQ82" i="363"/>
  <c r="AE70" i="363"/>
  <c r="AS85" i="363"/>
  <c r="AQ84" i="363"/>
  <c r="AE80" i="363"/>
  <c r="AQ77" i="362"/>
  <c r="AE59" i="362"/>
  <c r="AQ78" i="362"/>
  <c r="AU80" i="362"/>
  <c r="AB87" i="362"/>
  <c r="AE56" i="362"/>
  <c r="AS86" i="362"/>
  <c r="AE80" i="362"/>
  <c r="AT82" i="360"/>
  <c r="AB53" i="360"/>
  <c r="AR82" i="360"/>
  <c r="AB57" i="360"/>
  <c r="AT77" i="360"/>
  <c r="AE61" i="360"/>
  <c r="AR85" i="360"/>
  <c r="AB60" i="360"/>
  <c r="AQ80" i="376"/>
  <c r="AE54" i="364"/>
  <c r="AB78" i="364"/>
  <c r="AR77" i="363"/>
  <c r="AT82" i="363"/>
  <c r="AU81" i="362"/>
  <c r="AR86" i="362"/>
  <c r="AE57" i="360"/>
  <c r="AE60" i="360"/>
  <c r="AU80" i="359"/>
  <c r="AE82" i="359"/>
  <c r="AS80" i="359"/>
  <c r="AE83" i="359"/>
  <c r="AS85" i="359"/>
  <c r="AE53" i="359"/>
  <c r="AU85" i="359"/>
  <c r="AE77" i="359"/>
  <c r="AQ77" i="356"/>
  <c r="AE61" i="356"/>
  <c r="AR88" i="356"/>
  <c r="AB58" i="356"/>
  <c r="AT85" i="356"/>
  <c r="AB54" i="356"/>
  <c r="AR77" i="356"/>
  <c r="AE78" i="356"/>
  <c r="AT79" i="355"/>
  <c r="AE59" i="355"/>
  <c r="AT83" i="355"/>
  <c r="AB64" i="355"/>
  <c r="AQ87" i="355"/>
  <c r="AB83" i="355"/>
  <c r="AR87" i="355"/>
  <c r="AE78" i="355"/>
  <c r="AR78" i="354"/>
  <c r="AE70" i="354"/>
  <c r="AS80" i="354"/>
  <c r="AU78" i="354"/>
  <c r="AB71" i="354"/>
  <c r="AE58" i="354"/>
  <c r="AQ81" i="354"/>
  <c r="AB75" i="354"/>
  <c r="AT80" i="353"/>
  <c r="AE85" i="353"/>
  <c r="AS80" i="353"/>
  <c r="AE80" i="353"/>
  <c r="AU84" i="353"/>
  <c r="AB76" i="353"/>
  <c r="AE54" i="353"/>
  <c r="AB81" i="353"/>
  <c r="AE69" i="353"/>
  <c r="AR83" i="351"/>
  <c r="AE85" i="351"/>
  <c r="AQ88" i="351"/>
  <c r="AE84" i="351"/>
  <c r="AT88" i="351"/>
  <c r="AE69" i="351"/>
  <c r="AQ78" i="351"/>
  <c r="AB57" i="351"/>
  <c r="AU81" i="350"/>
  <c r="AE80" i="350"/>
  <c r="AQ82" i="350"/>
  <c r="AE56" i="350"/>
  <c r="AT84" i="350"/>
  <c r="AB84" i="350"/>
  <c r="AT77" i="350"/>
  <c r="AB77" i="350"/>
  <c r="AS79" i="349"/>
  <c r="AB84" i="349"/>
  <c r="AU79" i="349"/>
  <c r="AB78" i="349"/>
  <c r="AQ83" i="349"/>
  <c r="AB85" i="349"/>
  <c r="AS83" i="349"/>
  <c r="AE80" i="349"/>
  <c r="AS82" i="348"/>
  <c r="AE87" i="348"/>
  <c r="AQ78" i="348"/>
  <c r="AB55" i="348"/>
  <c r="AE68" i="348"/>
  <c r="AB62" i="348"/>
  <c r="AB68" i="348"/>
  <c r="AE62" i="348"/>
  <c r="AE59" i="348"/>
  <c r="AE75" i="371"/>
  <c r="AB79" i="364"/>
  <c r="AB85" i="364"/>
  <c r="AT78" i="363"/>
  <c r="AE57" i="363"/>
  <c r="AQ87" i="362"/>
  <c r="AB72" i="362"/>
  <c r="AB55" i="360"/>
  <c r="AB76" i="360"/>
  <c r="AB76" i="359"/>
  <c r="AB68" i="359"/>
  <c r="AQ82" i="359"/>
  <c r="AE80" i="359"/>
  <c r="AT83" i="359"/>
  <c r="AB72" i="359"/>
  <c r="AR83" i="359"/>
  <c r="AB57" i="359"/>
  <c r="AS81" i="356"/>
  <c r="AB81" i="356"/>
  <c r="AS82" i="356"/>
  <c r="AE57" i="356"/>
  <c r="AQ80" i="356"/>
  <c r="AB79" i="356"/>
  <c r="AR79" i="356"/>
  <c r="AB62" i="356"/>
  <c r="AU88" i="355"/>
  <c r="AB58" i="355"/>
  <c r="AT82" i="355"/>
  <c r="AE62" i="355"/>
  <c r="AU82" i="355"/>
  <c r="AB87" i="355"/>
  <c r="AS86" i="355"/>
  <c r="AE66" i="355"/>
  <c r="AB67" i="355"/>
  <c r="AB88" i="354"/>
  <c r="AB84" i="354"/>
  <c r="AB79" i="354"/>
  <c r="AQ77" i="354"/>
  <c r="AB60" i="354"/>
  <c r="AQ78" i="354"/>
  <c r="AE53" i="354"/>
  <c r="AB76" i="354"/>
  <c r="AT78" i="353"/>
  <c r="AE67" i="353"/>
  <c r="AQ78" i="353"/>
  <c r="AB74" i="353"/>
  <c r="AS82" i="353"/>
  <c r="AB84" i="353"/>
  <c r="AR82" i="353"/>
  <c r="AB72" i="353"/>
  <c r="AR77" i="351"/>
  <c r="AB60" i="351"/>
  <c r="AU77" i="351"/>
  <c r="AB58" i="351"/>
  <c r="AT85" i="351"/>
  <c r="AB67" i="351"/>
  <c r="AQ87" i="351"/>
  <c r="AE64" i="351"/>
  <c r="AQ86" i="350"/>
  <c r="AE81" i="350"/>
  <c r="AR88" i="350"/>
  <c r="AB82" i="350"/>
  <c r="AT87" i="350"/>
  <c r="AE66" i="350"/>
  <c r="AB57" i="350"/>
  <c r="AB70" i="350"/>
  <c r="AE72" i="350"/>
  <c r="AE59" i="349"/>
  <c r="AE67" i="349"/>
  <c r="AQ82" i="349"/>
  <c r="AB58" i="349"/>
  <c r="AQ84" i="349"/>
  <c r="AB87" i="349"/>
  <c r="AS84" i="349"/>
  <c r="AE77" i="349"/>
  <c r="AQ88" i="348"/>
  <c r="AE77" i="348"/>
  <c r="AQ85" i="348"/>
  <c r="AB71" i="348"/>
  <c r="AR80" i="348"/>
  <c r="AE71" i="348"/>
  <c r="AT85" i="348"/>
  <c r="AE64" i="348"/>
  <c r="AB53" i="377"/>
  <c r="AE54" i="371"/>
  <c r="AB88" i="364"/>
  <c r="AE66" i="364"/>
  <c r="AR88" i="363"/>
  <c r="AS86" i="363"/>
  <c r="AE65" i="362"/>
  <c r="AR80" i="362"/>
  <c r="AB73" i="360"/>
  <c r="AE74" i="360"/>
  <c r="AT80" i="359"/>
  <c r="AB83" i="359"/>
  <c r="AT85" i="359"/>
  <c r="AB65" i="359"/>
  <c r="AS79" i="359"/>
  <c r="AB77" i="359"/>
  <c r="AU79" i="359"/>
  <c r="AE54" i="359"/>
  <c r="AU83" i="356"/>
  <c r="AE68" i="356"/>
  <c r="AQ79" i="356"/>
  <c r="AE87" i="356"/>
  <c r="AU88" i="356"/>
  <c r="AB55" i="356"/>
  <c r="AU77" i="356"/>
  <c r="AB61" i="356"/>
  <c r="AR83" i="355"/>
  <c r="AE64" i="355"/>
  <c r="AU87" i="355"/>
  <c r="AB63" i="355"/>
  <c r="AS87" i="355"/>
  <c r="AB78" i="355"/>
  <c r="AU80" i="355"/>
  <c r="AE79" i="355"/>
  <c r="AS78" i="354"/>
  <c r="AE71" i="354"/>
  <c r="AU86" i="354"/>
  <c r="AT85" i="354"/>
  <c r="AB56" i="354"/>
  <c r="AE73" i="354"/>
  <c r="AR79" i="354"/>
  <c r="AE79" i="354"/>
  <c r="AR84" i="353"/>
  <c r="AB80" i="353"/>
  <c r="AS84" i="353"/>
  <c r="AB86" i="353"/>
  <c r="AB64" i="353"/>
  <c r="AQ85" i="363"/>
  <c r="AE79" i="359"/>
  <c r="AB55" i="359"/>
  <c r="AE73" i="356"/>
  <c r="AS83" i="356"/>
  <c r="AR78" i="355"/>
  <c r="AS79" i="355"/>
  <c r="AQ80" i="354"/>
  <c r="AB85" i="354"/>
  <c r="AS88" i="353"/>
  <c r="AR77" i="353"/>
  <c r="AQ83" i="353"/>
  <c r="AU81" i="351"/>
  <c r="AB63" i="351"/>
  <c r="AB82" i="351"/>
  <c r="AB75" i="351"/>
  <c r="AB73" i="351"/>
  <c r="AE83" i="350"/>
  <c r="AB55" i="350"/>
  <c r="AE59" i="350"/>
  <c r="AB62" i="350"/>
  <c r="AE79" i="349"/>
  <c r="AE83" i="349"/>
  <c r="AB68" i="349"/>
  <c r="AE75" i="349"/>
  <c r="AE88" i="348"/>
  <c r="AB87" i="348"/>
  <c r="AE72" i="348"/>
  <c r="AB72" i="348"/>
  <c r="AE60" i="364"/>
  <c r="AB62" i="362"/>
  <c r="AU86" i="360"/>
  <c r="AE76" i="359"/>
  <c r="AR82" i="359"/>
  <c r="AU80" i="356"/>
  <c r="AT88" i="356"/>
  <c r="AQ88" i="355"/>
  <c r="AQ82" i="355"/>
  <c r="AB57" i="354"/>
  <c r="AQ86" i="354"/>
  <c r="AB75" i="353"/>
  <c r="AB79" i="353"/>
  <c r="AE61" i="353"/>
  <c r="AE78" i="351"/>
  <c r="AB76" i="351"/>
  <c r="AE72" i="351"/>
  <c r="AB62" i="351"/>
  <c r="AB71" i="350"/>
  <c r="AE88" i="350"/>
  <c r="AT78" i="350"/>
  <c r="AU78" i="350"/>
  <c r="AU88" i="349"/>
  <c r="AT88" i="349"/>
  <c r="AU87" i="349"/>
  <c r="AU80" i="349"/>
  <c r="AQ80" i="348"/>
  <c r="AR83" i="348"/>
  <c r="AT87" i="348"/>
  <c r="AS87" i="348"/>
  <c r="AB67" i="373"/>
  <c r="AE75" i="375"/>
  <c r="AS78" i="374"/>
  <c r="AT77" i="374"/>
  <c r="AB79" i="374"/>
  <c r="AB54" i="373"/>
  <c r="AE56" i="373"/>
  <c r="AE87" i="372"/>
  <c r="AR78" i="371"/>
  <c r="AE81" i="388"/>
  <c r="AS83" i="380"/>
  <c r="AE66" i="378"/>
  <c r="AE59" i="377"/>
  <c r="AE64" i="377"/>
  <c r="AU87" i="376"/>
  <c r="AT78" i="376"/>
  <c r="AQ82" i="375"/>
  <c r="AE83" i="375"/>
  <c r="AT79" i="374"/>
  <c r="AU78" i="374"/>
  <c r="AT84" i="373"/>
  <c r="AB69" i="373"/>
  <c r="AE68" i="373"/>
  <c r="AE61" i="372"/>
  <c r="AQ79" i="371"/>
  <c r="AR82" i="383"/>
  <c r="AE72" i="379"/>
  <c r="AE56" i="378"/>
  <c r="AE73" i="377"/>
  <c r="AS82" i="377"/>
  <c r="AE78" i="376"/>
  <c r="AB58" i="376"/>
  <c r="AE57" i="375"/>
  <c r="AB80" i="375"/>
  <c r="AE74" i="374"/>
  <c r="AB83" i="374"/>
  <c r="AQ81" i="373"/>
  <c r="AU85" i="373"/>
  <c r="AU86" i="372"/>
  <c r="AT86" i="372"/>
  <c r="AE81" i="371"/>
  <c r="AE74" i="380"/>
  <c r="AB55" i="376"/>
  <c r="AU82" i="374"/>
  <c r="AT80" i="372"/>
  <c r="AS81" i="371"/>
  <c r="AB62" i="379"/>
  <c r="AQ77" i="376"/>
  <c r="AE60" i="374"/>
  <c r="AU77" i="372"/>
  <c r="AQ78" i="371"/>
  <c r="AS86" i="379"/>
  <c r="AQ87" i="376"/>
  <c r="AS79" i="374"/>
  <c r="AU79" i="371"/>
  <c r="AT79" i="371"/>
  <c r="AT80" i="376"/>
  <c r="AB83" i="364"/>
  <c r="AE57" i="364"/>
  <c r="AU78" i="363"/>
  <c r="AS79" i="363"/>
  <c r="AT79" i="362"/>
  <c r="AU79" i="362"/>
  <c r="AE65" i="360"/>
  <c r="AE63" i="360"/>
  <c r="AE56" i="376"/>
  <c r="AS86" i="364"/>
  <c r="AS80" i="364"/>
  <c r="AU85" i="363"/>
  <c r="AT77" i="363"/>
  <c r="AB81" i="362"/>
  <c r="AB54" i="362"/>
  <c r="AE55" i="360"/>
  <c r="AE76" i="360"/>
  <c r="AQ82" i="360"/>
  <c r="AB63" i="360"/>
  <c r="AE68" i="378"/>
  <c r="AB84" i="376"/>
  <c r="AU83" i="374"/>
  <c r="AQ86" i="372"/>
  <c r="AB75" i="371"/>
  <c r="AR86" i="364"/>
  <c r="AB53" i="364"/>
  <c r="AB64" i="364"/>
  <c r="AU83" i="364"/>
  <c r="AR88" i="364"/>
  <c r="AB82" i="364"/>
  <c r="AS79" i="364"/>
  <c r="AU81" i="364"/>
  <c r="AB86" i="364"/>
  <c r="AU87" i="363"/>
  <c r="AE77" i="363"/>
  <c r="AE73" i="363"/>
  <c r="AU77" i="363"/>
  <c r="AE58" i="363"/>
  <c r="AB61" i="363"/>
  <c r="AS80" i="363"/>
  <c r="AB64" i="363"/>
  <c r="AQ80" i="362"/>
  <c r="AE79" i="362"/>
  <c r="AB88" i="362"/>
  <c r="AT78" i="362"/>
  <c r="AB85" i="362"/>
  <c r="AQ85" i="362"/>
  <c r="AE81" i="362"/>
  <c r="AQ88" i="362"/>
  <c r="AT88" i="360"/>
  <c r="AB75" i="360"/>
  <c r="AE64" i="360"/>
  <c r="AE81" i="360"/>
  <c r="AE84" i="360"/>
  <c r="AS78" i="360"/>
  <c r="AB66" i="360"/>
  <c r="AU78" i="360"/>
  <c r="AE83" i="360"/>
  <c r="AS84" i="374"/>
  <c r="AQ87" i="364"/>
  <c r="AS83" i="364"/>
  <c r="AQ88" i="363"/>
  <c r="AE61" i="363"/>
  <c r="AT87" i="362"/>
  <c r="AE85" i="362"/>
  <c r="AR77" i="360"/>
  <c r="AU85" i="360"/>
  <c r="AT88" i="359"/>
  <c r="AB67" i="359"/>
  <c r="AR84" i="359"/>
  <c r="AE56" i="359"/>
  <c r="AR77" i="359"/>
  <c r="AB63" i="359"/>
  <c r="AU77" i="359"/>
  <c r="AB86" i="359"/>
  <c r="AT82" i="356"/>
  <c r="AB57" i="356"/>
  <c r="AU82" i="356"/>
  <c r="AQ83" i="356"/>
  <c r="AE54" i="356"/>
  <c r="AS77" i="356"/>
  <c r="AS80" i="356"/>
  <c r="AE63" i="356"/>
  <c r="AB76" i="356"/>
  <c r="AQ81" i="355"/>
  <c r="AE74" i="355"/>
  <c r="AR85" i="355"/>
  <c r="AE76" i="355"/>
  <c r="AU85" i="355"/>
  <c r="AE54" i="355"/>
  <c r="AU78" i="355"/>
  <c r="AB77" i="355"/>
  <c r="AS83" i="354"/>
  <c r="AB83" i="354"/>
  <c r="AS81" i="354"/>
  <c r="AU88" i="354"/>
  <c r="AE64" i="354"/>
  <c r="AU87" i="354"/>
  <c r="AE72" i="354"/>
  <c r="AB55" i="354"/>
  <c r="AU83" i="353"/>
  <c r="AE71" i="353"/>
  <c r="AR83" i="353"/>
  <c r="AE66" i="353"/>
  <c r="AQ88" i="353"/>
  <c r="AB65" i="353"/>
  <c r="AT88" i="353"/>
  <c r="AE58" i="353"/>
  <c r="AS82" i="351"/>
  <c r="AE65" i="351"/>
  <c r="AR82" i="351"/>
  <c r="AE71" i="351"/>
  <c r="AT81" i="351"/>
  <c r="AB56" i="351"/>
  <c r="AE54" i="351"/>
  <c r="AB66" i="351"/>
  <c r="AB81" i="351"/>
  <c r="AQ85" i="350"/>
  <c r="AE75" i="350"/>
  <c r="AS78" i="350"/>
  <c r="AB79" i="350"/>
  <c r="AS80" i="350"/>
  <c r="AE60" i="350"/>
  <c r="AR81" i="350"/>
  <c r="AE54" i="350"/>
  <c r="AS87" i="349"/>
  <c r="AB69" i="349"/>
  <c r="AT80" i="349"/>
  <c r="AE71" i="349"/>
  <c r="AR85" i="349"/>
  <c r="AE63" i="349"/>
  <c r="AQ85" i="349"/>
  <c r="AB70" i="349"/>
  <c r="AU87" i="348"/>
  <c r="AB70" i="348"/>
  <c r="AU79" i="348"/>
  <c r="AB76" i="348"/>
  <c r="AS81" i="348"/>
  <c r="AE76" i="348"/>
  <c r="AR79" i="348"/>
  <c r="AB88" i="348"/>
  <c r="AU79" i="378"/>
  <c r="AB86" i="371"/>
  <c r="AB74" i="364"/>
  <c r="AS88" i="364"/>
  <c r="AE59" i="363"/>
  <c r="AB62" i="363"/>
  <c r="AE88" i="362"/>
  <c r="AR88" i="362"/>
  <c r="AB81" i="360"/>
  <c r="AU80" i="360"/>
  <c r="AQ79" i="359"/>
  <c r="AB88" i="359"/>
  <c r="AT87" i="359"/>
  <c r="AE62" i="359"/>
  <c r="AR87" i="359"/>
  <c r="AE75" i="359"/>
  <c r="AR78" i="359"/>
  <c r="AB71" i="359"/>
  <c r="AB69" i="359"/>
  <c r="AR85" i="356"/>
  <c r="AB67" i="356"/>
  <c r="AU81" i="356"/>
  <c r="AB72" i="356"/>
  <c r="AS79" i="356"/>
  <c r="AE62" i="356"/>
  <c r="AR84" i="356"/>
  <c r="AB80" i="356"/>
  <c r="AQ80" i="355"/>
  <c r="AB57" i="355"/>
  <c r="AT80" i="355"/>
  <c r="AB85" i="355"/>
  <c r="AS77" i="355"/>
  <c r="AB80" i="355"/>
  <c r="AR84" i="355"/>
  <c r="AE61" i="355"/>
  <c r="AU84" i="354"/>
  <c r="AE62" i="354"/>
  <c r="AR85" i="354"/>
  <c r="AT82" i="354"/>
  <c r="AE87" i="354"/>
  <c r="AS79" i="354"/>
  <c r="AR88" i="354"/>
  <c r="AE74" i="354"/>
  <c r="AB78" i="354"/>
  <c r="AB88" i="353"/>
  <c r="AB87" i="353"/>
  <c r="AT81" i="353"/>
  <c r="AB56" i="353"/>
  <c r="AS85" i="353"/>
  <c r="AE73" i="353"/>
  <c r="AQ85" i="353"/>
  <c r="AE70" i="353"/>
  <c r="AR84" i="351"/>
  <c r="AB68" i="351"/>
  <c r="AS84" i="351"/>
  <c r="AB61" i="351"/>
  <c r="AU79" i="351"/>
  <c r="AB83" i="351"/>
  <c r="AS79" i="351"/>
  <c r="AE80" i="351"/>
  <c r="AR77" i="350"/>
  <c r="AB64" i="350"/>
  <c r="AU77" i="350"/>
  <c r="AB53" i="350"/>
  <c r="AU79" i="350"/>
  <c r="AB87" i="350"/>
  <c r="AS79" i="350"/>
  <c r="AE63" i="350"/>
  <c r="AU78" i="349"/>
  <c r="AB64" i="349"/>
  <c r="AU81" i="349"/>
  <c r="AE88" i="349"/>
  <c r="AS81" i="349"/>
  <c r="AB61" i="349"/>
  <c r="AT86" i="349"/>
  <c r="AE73" i="349"/>
  <c r="AE57" i="349"/>
  <c r="AB61" i="348"/>
  <c r="AE58" i="348"/>
  <c r="AT86" i="348"/>
  <c r="AB54" i="348"/>
  <c r="AU86" i="348"/>
  <c r="AE54" i="348"/>
  <c r="AQ86" i="348"/>
  <c r="AB74" i="348"/>
  <c r="AU84" i="375"/>
  <c r="AB59" i="364"/>
  <c r="AU78" i="364"/>
  <c r="AB55" i="363"/>
  <c r="AB67" i="363"/>
  <c r="AU84" i="362"/>
  <c r="AE87" i="362"/>
  <c r="AR79" i="360"/>
  <c r="AT87" i="360"/>
  <c r="AS84" i="359"/>
  <c r="AB56" i="359"/>
  <c r="AQ77" i="359"/>
  <c r="AB79" i="359"/>
  <c r="AS77" i="359"/>
  <c r="AE86" i="359"/>
  <c r="AQ86" i="359"/>
  <c r="AE55" i="359"/>
  <c r="AS86" i="356"/>
  <c r="AB85" i="356"/>
  <c r="AE69" i="356"/>
  <c r="AQ84" i="356"/>
  <c r="AE76" i="356"/>
  <c r="AT83" i="356"/>
  <c r="AQ82" i="356"/>
  <c r="AE64" i="356"/>
  <c r="AQ86" i="356"/>
  <c r="AT85" i="355"/>
  <c r="AB76" i="355"/>
  <c r="AT78" i="355"/>
  <c r="AB81" i="355"/>
  <c r="AQ78" i="355"/>
  <c r="AE77" i="355"/>
  <c r="AQ79" i="355"/>
  <c r="AB73" i="355"/>
  <c r="AS88" i="354"/>
  <c r="AB64" i="354"/>
  <c r="AT83" i="354"/>
  <c r="AR80" i="354"/>
  <c r="AB63" i="354"/>
  <c r="AE55" i="354"/>
  <c r="AB86" i="354"/>
  <c r="AE78" i="354"/>
  <c r="AS83" i="353"/>
  <c r="AB66" i="353"/>
  <c r="AU88" i="353"/>
  <c r="AB82" i="353"/>
  <c r="AQ77" i="353"/>
  <c r="AB77" i="364"/>
  <c r="AB76" i="362"/>
  <c r="AS86" i="360"/>
  <c r="AS86" i="359"/>
  <c r="AQ80" i="359"/>
  <c r="AB66" i="356"/>
  <c r="AT86" i="356"/>
  <c r="AE81" i="355"/>
  <c r="AE73" i="355"/>
  <c r="AE63" i="354"/>
  <c r="AE81" i="354"/>
  <c r="AE82" i="353"/>
  <c r="AR81" i="353"/>
  <c r="AU81" i="353"/>
  <c r="AQ86" i="351"/>
  <c r="AS77" i="351"/>
  <c r="AQ77" i="351"/>
  <c r="AR85" i="351"/>
  <c r="AR79" i="350"/>
  <c r="AS86" i="350"/>
  <c r="AS88" i="350"/>
  <c r="AU87" i="350"/>
  <c r="AR86" i="349"/>
  <c r="AB72" i="349"/>
  <c r="AB67" i="349"/>
  <c r="AB65" i="349"/>
  <c r="AE87" i="349"/>
  <c r="AE73" i="348"/>
  <c r="AE56" i="348"/>
  <c r="AB56" i="348"/>
  <c r="AB67" i="348"/>
  <c r="AB88" i="363"/>
  <c r="AE71" i="360"/>
  <c r="AE68" i="359"/>
  <c r="AE72" i="359"/>
  <c r="AE84" i="356"/>
  <c r="AE60" i="356"/>
  <c r="AE58" i="355"/>
  <c r="AE87" i="355"/>
  <c r="AB65" i="354"/>
  <c r="AB58" i="354"/>
  <c r="AS87" i="353"/>
  <c r="AE68" i="353"/>
  <c r="AE84" i="353"/>
  <c r="AB79" i="351"/>
  <c r="AE68" i="351"/>
  <c r="AB55" i="351"/>
  <c r="AE83" i="351"/>
  <c r="AB67" i="350"/>
  <c r="AE64" i="350"/>
  <c r="AB68" i="350"/>
  <c r="AE87" i="350"/>
  <c r="AE66" i="349"/>
  <c r="AE64" i="349"/>
  <c r="AE74" i="349"/>
  <c r="AE61" i="349"/>
  <c r="AE55" i="348"/>
  <c r="AR77" i="348"/>
  <c r="AB78" i="375"/>
  <c r="AB69" i="374"/>
  <c r="AB84" i="374"/>
  <c r="AB88" i="373"/>
  <c r="AS85" i="373"/>
  <c r="AR86" i="372"/>
  <c r="AR84" i="372"/>
  <c r="AE81" i="372"/>
  <c r="AT87" i="383"/>
  <c r="AB84" i="379"/>
  <c r="AU88" i="378"/>
  <c r="AB69" i="377"/>
  <c r="AU78" i="377"/>
  <c r="AB82" i="376"/>
  <c r="AE69" i="376"/>
  <c r="AB83" i="375"/>
  <c r="AB58" i="375"/>
  <c r="AE72" i="374"/>
  <c r="AB80" i="374"/>
  <c r="AE58" i="373"/>
  <c r="AR81" i="373"/>
  <c r="AQ84" i="372"/>
  <c r="AS88" i="371"/>
  <c r="AB62" i="371"/>
  <c r="AQ88" i="381"/>
  <c r="AR80" i="379"/>
  <c r="AE83" i="378"/>
  <c r="AT87" i="377"/>
  <c r="AE54" i="377"/>
  <c r="AT81" i="376"/>
  <c r="AS80" i="376"/>
  <c r="AR82" i="375"/>
  <c r="AS88" i="375"/>
  <c r="AR77" i="374"/>
  <c r="AE79" i="374"/>
  <c r="AE54" i="373"/>
  <c r="AB56" i="373"/>
  <c r="AS83" i="372"/>
  <c r="AB65" i="371"/>
  <c r="AB87" i="372"/>
  <c r="AB55" i="378"/>
  <c r="AE88" i="376"/>
  <c r="AR86" i="374"/>
  <c r="AB80" i="371"/>
  <c r="AE88" i="372"/>
  <c r="AQ83" i="378"/>
  <c r="AQ85" i="376"/>
  <c r="AB57" i="374"/>
  <c r="AE54" i="372"/>
  <c r="AB66" i="371"/>
  <c r="AB66" i="378"/>
  <c r="AQ78" i="376"/>
  <c r="AQ78" i="374"/>
  <c r="AB60" i="372"/>
  <c r="AE86" i="372"/>
  <c r="AE54" i="374"/>
  <c r="AS78" i="364"/>
  <c r="AS81" i="364"/>
  <c r="AS84" i="363"/>
  <c r="AE79" i="363"/>
  <c r="AT81" i="362"/>
  <c r="AE61" i="362"/>
  <c r="AS82" i="360"/>
  <c r="AU77" i="360"/>
  <c r="AB75" i="374"/>
  <c r="AU82" i="364"/>
  <c r="AE84" i="364"/>
  <c r="AT79" i="363"/>
  <c r="AE78" i="363"/>
  <c r="AU82" i="362"/>
  <c r="AE62" i="362"/>
  <c r="AQ80" i="360"/>
  <c r="AB71" i="360"/>
  <c r="AE68" i="360"/>
  <c r="AE77" i="360"/>
  <c r="AQ88" i="377"/>
  <c r="AQ85" i="375"/>
  <c r="AR80" i="373"/>
  <c r="AE60" i="371"/>
  <c r="AE88" i="371"/>
  <c r="AQ78" i="364"/>
  <c r="AE63" i="364"/>
  <c r="AR81" i="364"/>
  <c r="AB66" i="364"/>
  <c r="AT77" i="364"/>
  <c r="AE67" i="364"/>
  <c r="AR84" i="364"/>
  <c r="AB54" i="364"/>
  <c r="AR86" i="363"/>
  <c r="AB53" i="363"/>
  <c r="AE68" i="363"/>
  <c r="AE63" i="363"/>
  <c r="AQ87" i="363"/>
  <c r="AB77" i="363"/>
  <c r="AB75" i="363"/>
  <c r="AU81" i="363"/>
  <c r="AE76" i="363"/>
  <c r="AS78" i="362"/>
  <c r="AB55" i="362"/>
  <c r="AS88" i="362"/>
  <c r="AB86" i="362"/>
  <c r="AE68" i="362"/>
  <c r="AU83" i="362"/>
  <c r="AE83" i="362"/>
  <c r="AT82" i="362"/>
  <c r="AR87" i="360"/>
  <c r="AE59" i="360"/>
  <c r="AU84" i="360"/>
  <c r="AE62" i="360"/>
  <c r="AT84" i="360"/>
  <c r="AE54" i="360"/>
  <c r="AQ86" i="360"/>
  <c r="AB86" i="360"/>
  <c r="AU78" i="359"/>
  <c r="AR83" i="372"/>
  <c r="AS85" i="364"/>
  <c r="AB65" i="364"/>
  <c r="AQ79" i="363"/>
  <c r="AB56" i="363"/>
  <c r="AR84" i="362"/>
  <c r="AB70" i="362"/>
  <c r="AB65" i="362"/>
  <c r="AB72" i="360"/>
  <c r="AB69" i="360"/>
  <c r="AU82" i="359"/>
  <c r="AB80" i="359"/>
  <c r="AQ83" i="359"/>
  <c r="AE60" i="359"/>
  <c r="AS83" i="359"/>
  <c r="AE57" i="359"/>
  <c r="AT81" i="359"/>
  <c r="AE81" i="359"/>
  <c r="AS78" i="356"/>
  <c r="AE72" i="356"/>
  <c r="AR82" i="356"/>
  <c r="AE85" i="356"/>
  <c r="AT80" i="356"/>
  <c r="AB63" i="356"/>
  <c r="AT81" i="356"/>
  <c r="AE74" i="356"/>
  <c r="AS82" i="355"/>
  <c r="AB62" i="355"/>
  <c r="AR82" i="355"/>
  <c r="AB82" i="355"/>
  <c r="AQ86" i="355"/>
  <c r="AB66" i="355"/>
  <c r="AE67" i="355"/>
  <c r="AB86" i="355"/>
  <c r="AB68" i="355"/>
  <c r="AS77" i="354"/>
  <c r="AE60" i="354"/>
  <c r="AE59" i="354"/>
  <c r="AR81" i="354"/>
  <c r="AB77" i="354"/>
  <c r="AS85" i="354"/>
  <c r="AE76" i="354"/>
  <c r="AB61" i="354"/>
  <c r="AS78" i="353"/>
  <c r="AE74" i="353"/>
  <c r="AQ82" i="353"/>
  <c r="AE57" i="353"/>
  <c r="AT86" i="353"/>
  <c r="AE72" i="353"/>
  <c r="AU86" i="353"/>
  <c r="AE83" i="353"/>
  <c r="AS85" i="351"/>
  <c r="AE58" i="351"/>
  <c r="AQ85" i="351"/>
  <c r="AB53" i="351"/>
  <c r="AU87" i="351"/>
  <c r="AB64" i="351"/>
  <c r="AS87" i="351"/>
  <c r="AE87" i="351"/>
  <c r="AQ88" i="350"/>
  <c r="AE82" i="350"/>
  <c r="AT88" i="350"/>
  <c r="AB65" i="350"/>
  <c r="AE57" i="350"/>
  <c r="AE70" i="350"/>
  <c r="AB76" i="350"/>
  <c r="AS85" i="350"/>
  <c r="AE73" i="350"/>
  <c r="AU82" i="349"/>
  <c r="AE58" i="349"/>
  <c r="AU84" i="349"/>
  <c r="AE55" i="349"/>
  <c r="AT84" i="349"/>
  <c r="AB77" i="349"/>
  <c r="AR88" i="349"/>
  <c r="AB56" i="349"/>
  <c r="AS88" i="348"/>
  <c r="AE67" i="348"/>
  <c r="AU80" i="348"/>
  <c r="AB80" i="348"/>
  <c r="AS80" i="348"/>
  <c r="AE80" i="348"/>
  <c r="AT80" i="348"/>
  <c r="AE81" i="348"/>
  <c r="AU79" i="376"/>
  <c r="AR79" i="364"/>
  <c r="AR85" i="364"/>
  <c r="AE86" i="363"/>
  <c r="AT80" i="363"/>
  <c r="AB59" i="362"/>
  <c r="AB71" i="362"/>
  <c r="AB84" i="360"/>
  <c r="AB83" i="360"/>
  <c r="AT86" i="359"/>
  <c r="AE74" i="359"/>
  <c r="AR86" i="359"/>
  <c r="AB82" i="359"/>
  <c r="AR80" i="359"/>
  <c r="AB84" i="359"/>
  <c r="AR85" i="359"/>
  <c r="AB53" i="359"/>
  <c r="AB88" i="356"/>
  <c r="AB78" i="356"/>
  <c r="AQ85" i="356"/>
  <c r="AB86" i="356"/>
  <c r="AS84" i="356"/>
  <c r="AE65" i="356"/>
  <c r="AE83" i="356"/>
  <c r="AE66" i="356"/>
  <c r="AR79" i="355"/>
  <c r="AB75" i="355"/>
  <c r="AU79" i="355"/>
  <c r="AB59" i="355"/>
  <c r="AQ83" i="355"/>
  <c r="AE56" i="355"/>
  <c r="AS83" i="355"/>
  <c r="AE83" i="355"/>
  <c r="AS86" i="354"/>
  <c r="AE85" i="354"/>
  <c r="AT80" i="354"/>
  <c r="AR86" i="354"/>
  <c r="AB70" i="354"/>
  <c r="AB74" i="354"/>
  <c r="AR77" i="354"/>
  <c r="AB81" i="354"/>
  <c r="AS77" i="353"/>
  <c r="AB78" i="353"/>
  <c r="AR80" i="353"/>
  <c r="AB85" i="353"/>
  <c r="AU80" i="353"/>
  <c r="AB61" i="353"/>
  <c r="AQ84" i="353"/>
  <c r="AE76" i="353"/>
  <c r="AB54" i="353"/>
  <c r="AB88" i="351"/>
  <c r="AE82" i="351"/>
  <c r="AT83" i="351"/>
  <c r="AB85" i="351"/>
  <c r="AR88" i="351"/>
  <c r="AE73" i="351"/>
  <c r="AS88" i="351"/>
  <c r="AB69" i="351"/>
  <c r="AS81" i="350"/>
  <c r="AB54" i="350"/>
  <c r="AQ81" i="350"/>
  <c r="AB59" i="350"/>
  <c r="AR84" i="350"/>
  <c r="AE62" i="350"/>
  <c r="AS84" i="350"/>
  <c r="AE84" i="350"/>
  <c r="AU77" i="349"/>
  <c r="AB83" i="349"/>
  <c r="AS77" i="349"/>
  <c r="AE84" i="349"/>
  <c r="AQ79" i="349"/>
  <c r="AB75" i="349"/>
  <c r="AT83" i="349"/>
  <c r="AE85" i="349"/>
  <c r="AU81" i="348"/>
  <c r="AB69" i="348"/>
  <c r="AU82" i="348"/>
  <c r="AE57" i="348"/>
  <c r="AS78" i="348"/>
  <c r="AE79" i="348"/>
  <c r="AT78" i="348"/>
  <c r="AB79" i="348"/>
  <c r="AB53" i="348"/>
  <c r="AE66" i="373"/>
  <c r="AQ88" i="364"/>
  <c r="AT81" i="364"/>
  <c r="AU88" i="363"/>
  <c r="AE88" i="363"/>
  <c r="AE55" i="363"/>
  <c r="AB57" i="362"/>
  <c r="AB69" i="362"/>
  <c r="AB79" i="360"/>
  <c r="AE80" i="360"/>
  <c r="AU83" i="359"/>
  <c r="AB60" i="359"/>
  <c r="AR81" i="359"/>
  <c r="AE59" i="359"/>
  <c r="AQ81" i="359"/>
  <c r="AB81" i="359"/>
  <c r="AU88" i="359"/>
  <c r="AE85" i="359"/>
  <c r="AR78" i="356"/>
  <c r="AB77" i="356"/>
  <c r="AU86" i="356"/>
  <c r="AB73" i="356"/>
  <c r="AB65" i="356"/>
  <c r="AB64" i="356"/>
  <c r="AT78" i="356"/>
  <c r="AB82" i="356"/>
  <c r="AT86" i="355"/>
  <c r="AE82" i="355"/>
  <c r="AU86" i="355"/>
  <c r="AB53" i="355"/>
  <c r="AE55" i="355"/>
  <c r="AE86" i="355"/>
  <c r="AE68" i="355"/>
  <c r="AS81" i="355"/>
  <c r="AB72" i="355"/>
  <c r="AT81" i="354"/>
  <c r="AE77" i="354"/>
  <c r="AB53" i="354"/>
  <c r="AQ79" i="354"/>
  <c r="AB82" i="354"/>
  <c r="AU85" i="354"/>
  <c r="AB73" i="354"/>
  <c r="AE86" i="354"/>
  <c r="AU82" i="353"/>
  <c r="AB57" i="353"/>
  <c r="AS86" i="353"/>
  <c r="AB60" i="353"/>
  <c r="AR86" i="353"/>
  <c r="AE72" i="364"/>
  <c r="AB60" i="362"/>
  <c r="AU88" i="360"/>
  <c r="AB74" i="359"/>
  <c r="AE84" i="359"/>
  <c r="AT84" i="356"/>
  <c r="AE59" i="356"/>
  <c r="AS78" i="355"/>
  <c r="AU83" i="355"/>
  <c r="AQ88" i="354"/>
  <c r="AU77" i="354"/>
  <c r="AU77" i="353"/>
  <c r="AE77" i="353"/>
  <c r="AB59" i="353"/>
  <c r="AE86" i="351"/>
  <c r="AE88" i="351"/>
  <c r="AU83" i="351"/>
  <c r="AS83" i="351"/>
  <c r="AQ80" i="350"/>
  <c r="AT80" i="350"/>
  <c r="AS82" i="350"/>
  <c r="AR82" i="350"/>
  <c r="AT85" i="349"/>
  <c r="AT77" i="349"/>
  <c r="AR77" i="349"/>
  <c r="AT79" i="349"/>
  <c r="AQ79" i="348"/>
  <c r="AR82" i="348"/>
  <c r="AQ82" i="348"/>
  <c r="AT82" i="348"/>
  <c r="AB69" i="371"/>
  <c r="AB59" i="363"/>
  <c r="AB73" i="359"/>
  <c r="AT82" i="359"/>
  <c r="AU79" i="356"/>
  <c r="AQ87" i="356"/>
  <c r="AS84" i="355"/>
  <c r="AT88" i="355"/>
  <c r="AS87" i="354"/>
  <c r="AE88" i="354"/>
  <c r="AB68" i="354"/>
  <c r="AB67" i="353"/>
  <c r="AQ80" i="353"/>
  <c r="AR87" i="351"/>
  <c r="AQ80" i="351"/>
  <c r="AT80" i="351"/>
  <c r="AQ82" i="351"/>
  <c r="AS87" i="350"/>
  <c r="AB72" i="350"/>
  <c r="AB74" i="350"/>
  <c r="AB85" i="350"/>
  <c r="AE69" i="350"/>
  <c r="AB60" i="349"/>
  <c r="AB82" i="349"/>
  <c r="AE86" i="349"/>
  <c r="AE53" i="349"/>
  <c r="AB81" i="348"/>
  <c r="AE83" i="348"/>
  <c r="AB83" i="348"/>
  <c r="AS83" i="375"/>
  <c r="AS77" i="374"/>
  <c r="AQ84" i="374"/>
  <c r="AE69" i="373"/>
  <c r="AB68" i="373"/>
  <c r="AT87" i="372"/>
  <c r="AB68" i="372"/>
  <c r="AB61" i="372"/>
  <c r="AE76" i="381"/>
  <c r="AB80" i="379"/>
  <c r="AB70" i="378"/>
  <c r="AE68" i="377"/>
  <c r="AB61" i="377"/>
  <c r="AS87" i="376"/>
  <c r="AS81" i="376"/>
  <c r="AS84" i="375"/>
  <c r="AU83" i="375"/>
  <c r="AR78" i="374"/>
  <c r="AU77" i="374"/>
  <c r="AE73" i="373"/>
  <c r="AB64" i="373"/>
  <c r="AT78" i="371"/>
  <c r="AE71" i="372"/>
  <c r="AE67" i="371"/>
  <c r="AE87" i="380"/>
  <c r="AE75" i="378"/>
  <c r="AB60" i="378"/>
  <c r="AQ82" i="377"/>
  <c r="AB81" i="377"/>
  <c r="AE86" i="376"/>
  <c r="AB79" i="376"/>
  <c r="AS87" i="375"/>
  <c r="AB74" i="375"/>
  <c r="AB71" i="374"/>
  <c r="AE75" i="374"/>
  <c r="AR85" i="373"/>
  <c r="AU80" i="373"/>
  <c r="AE57" i="371"/>
  <c r="AS84" i="372"/>
  <c r="AB80" i="372"/>
  <c r="AE70" i="377"/>
  <c r="AU88" i="375"/>
  <c r="AS87" i="373"/>
  <c r="AB83" i="372"/>
  <c r="AB82" i="371"/>
  <c r="AB87" i="377"/>
  <c r="AQ86" i="375"/>
  <c r="AE62" i="373"/>
  <c r="AB69" i="372"/>
  <c r="AE60" i="372"/>
  <c r="AE76" i="377"/>
  <c r="AQ83" i="375"/>
  <c r="AS84" i="373"/>
  <c r="AB57" i="372"/>
  <c r="AE56" i="372"/>
  <c r="AB64" i="372"/>
  <c r="AU84" i="364"/>
  <c r="AB63" i="364"/>
  <c r="AU80" i="363"/>
  <c r="AB60" i="363"/>
  <c r="AS83" i="362"/>
  <c r="AE64" i="362"/>
  <c r="AE53" i="360"/>
  <c r="AB61" i="360"/>
  <c r="AQ77" i="371"/>
  <c r="AQ81" i="364"/>
  <c r="AB62" i="364"/>
  <c r="AS78" i="363"/>
  <c r="AB85" i="363"/>
  <c r="AT83" i="362"/>
  <c r="AE82" i="362"/>
  <c r="AB65" i="360"/>
  <c r="AS87" i="360"/>
  <c r="AE88" i="360"/>
  <c r="AB76" i="380"/>
  <c r="AB55" i="377"/>
  <c r="AE58" i="375"/>
  <c r="AU79" i="373"/>
  <c r="AT78" i="372"/>
  <c r="AB73" i="372"/>
  <c r="AT79" i="364"/>
  <c r="AE73" i="364"/>
  <c r="AB80" i="364"/>
  <c r="AB57" i="364"/>
  <c r="AE79" i="364"/>
  <c r="AE74" i="364"/>
  <c r="AE86" i="364"/>
  <c r="AT78" i="364"/>
  <c r="AU82" i="363"/>
  <c r="AB70" i="363"/>
  <c r="AS82" i="363"/>
  <c r="AU86" i="363"/>
  <c r="AE53" i="363"/>
  <c r="AB68" i="363"/>
  <c r="AT83" i="363"/>
  <c r="AB73" i="363"/>
  <c r="AT88" i="362"/>
  <c r="AE86" i="362"/>
  <c r="AE67" i="362"/>
  <c r="AU77" i="362"/>
  <c r="AE60" i="362"/>
  <c r="AS79" i="362"/>
  <c r="AS81" i="362"/>
  <c r="AB64" i="362"/>
  <c r="AB53" i="362"/>
  <c r="AT81" i="360"/>
  <c r="AE78" i="360"/>
  <c r="AS79" i="360"/>
  <c r="AE73" i="360"/>
  <c r="AU79" i="360"/>
  <c r="AE67" i="360"/>
  <c r="AQ83" i="360"/>
  <c r="AB74" i="360"/>
  <c r="AQ85" i="379"/>
  <c r="AR79" i="371"/>
  <c r="AB67" i="364"/>
  <c r="AT80" i="364"/>
  <c r="AB57" i="363"/>
  <c r="AR87" i="363"/>
  <c r="AB75" i="362"/>
  <c r="AB58" i="362"/>
  <c r="AQ77" i="360"/>
  <c r="AS85" i="360"/>
  <c r="AQ87" i="359"/>
  <c r="AB62" i="359"/>
  <c r="AS87" i="359"/>
  <c r="AE70" i="359"/>
  <c r="AT78" i="359"/>
  <c r="AE71" i="359"/>
  <c r="AE69" i="359"/>
  <c r="AE64" i="359"/>
  <c r="AE78" i="359"/>
  <c r="AU85" i="356"/>
  <c r="AE86" i="356"/>
  <c r="AU78" i="356"/>
  <c r="AE77" i="356"/>
  <c r="AQ81" i="356"/>
  <c r="AB74" i="356"/>
  <c r="AS85" i="356"/>
  <c r="AE56" i="356"/>
  <c r="AQ77" i="355"/>
  <c r="AE85" i="355"/>
  <c r="AT77" i="355"/>
  <c r="AB60" i="355"/>
  <c r="AQ84" i="355"/>
  <c r="AB61" i="355"/>
  <c r="AT84" i="355"/>
  <c r="AE65" i="355"/>
  <c r="AS82" i="354"/>
  <c r="AB87" i="354"/>
  <c r="AR84" i="354"/>
  <c r="AR82" i="354"/>
  <c r="AB67" i="354"/>
  <c r="AT87" i="354"/>
  <c r="AT88" i="354"/>
  <c r="AB59" i="354"/>
  <c r="AE75" i="354"/>
  <c r="AQ81" i="353"/>
  <c r="AE56" i="353"/>
  <c r="AR85" i="353"/>
  <c r="AB63" i="353"/>
  <c r="AU85" i="353"/>
  <c r="AB70" i="353"/>
  <c r="AT87" i="353"/>
  <c r="AE55" i="353"/>
  <c r="AT84" i="351"/>
  <c r="AE61" i="351"/>
  <c r="AT79" i="351"/>
  <c r="AE59" i="351"/>
  <c r="AT86" i="351"/>
  <c r="AB80" i="351"/>
  <c r="AU86" i="351"/>
  <c r="AE74" i="351"/>
  <c r="AQ83" i="350"/>
  <c r="AE53" i="350"/>
  <c r="AR83" i="350"/>
  <c r="AB78" i="350"/>
  <c r="AT86" i="350"/>
  <c r="AB63" i="350"/>
  <c r="AU86" i="350"/>
  <c r="AB61" i="350"/>
  <c r="AQ81" i="349"/>
  <c r="AB88" i="349"/>
  <c r="AT81" i="349"/>
  <c r="AE54" i="349"/>
  <c r="AQ86" i="349"/>
  <c r="AB73" i="349"/>
  <c r="AB57" i="349"/>
  <c r="AB62" i="349"/>
  <c r="AE81" i="349"/>
  <c r="AU77" i="348"/>
  <c r="AE78" i="348"/>
  <c r="AR84" i="348"/>
  <c r="AE60" i="348"/>
  <c r="AQ84" i="348"/>
  <c r="AB60" i="348"/>
  <c r="AU84" i="348"/>
  <c r="AB73" i="348"/>
  <c r="AE73" i="374"/>
  <c r="AT88" i="364"/>
  <c r="AE88" i="364"/>
  <c r="AR79" i="363"/>
  <c r="AB82" i="363"/>
  <c r="AR78" i="362"/>
  <c r="AB68" i="362"/>
  <c r="AT78" i="360"/>
  <c r="AR80" i="360"/>
  <c r="AQ88" i="359"/>
  <c r="AB66" i="359"/>
  <c r="AS88" i="359"/>
  <c r="AE67" i="359"/>
  <c r="AU84" i="359"/>
  <c r="AB58" i="359"/>
  <c r="AT84" i="359"/>
  <c r="AE63" i="359"/>
  <c r="AR80" i="356"/>
  <c r="AB84" i="356"/>
  <c r="AB56" i="356"/>
  <c r="AT77" i="356"/>
  <c r="AB71" i="356"/>
  <c r="AB83" i="356"/>
  <c r="AS87" i="356"/>
  <c r="AE79" i="356"/>
  <c r="AE71" i="356"/>
  <c r="AB88" i="355"/>
  <c r="AB69" i="355"/>
  <c r="AT81" i="355"/>
  <c r="AB74" i="355"/>
  <c r="AS85" i="355"/>
  <c r="AB84" i="355"/>
  <c r="AQ85" i="355"/>
  <c r="AB54" i="355"/>
  <c r="AU83" i="354"/>
  <c r="AE80" i="354"/>
  <c r="AT77" i="354"/>
  <c r="AR83" i="354"/>
  <c r="AE83" i="354"/>
  <c r="AQ82" i="354"/>
  <c r="AB66" i="354"/>
  <c r="AU82" i="354"/>
  <c r="AQ79" i="353"/>
  <c r="AB53" i="353"/>
  <c r="AT79" i="353"/>
  <c r="AB71" i="353"/>
  <c r="AT83" i="353"/>
  <c r="AE59" i="353"/>
  <c r="AR88" i="353"/>
  <c r="AE65" i="353"/>
  <c r="AU80" i="351"/>
  <c r="AE76" i="351"/>
  <c r="AT82" i="351"/>
  <c r="AB65" i="351"/>
  <c r="AU82" i="351"/>
  <c r="AE62" i="351"/>
  <c r="AR81" i="351"/>
  <c r="AE56" i="351"/>
  <c r="AB54" i="351"/>
  <c r="AB88" i="350"/>
  <c r="AB73" i="350"/>
  <c r="AT85" i="350"/>
  <c r="AE85" i="350"/>
  <c r="AR78" i="350"/>
  <c r="AE79" i="350"/>
  <c r="AU80" i="350"/>
  <c r="AB83" i="350"/>
  <c r="AT87" i="349"/>
  <c r="AE82" i="349"/>
  <c r="AR87" i="349"/>
  <c r="AE69" i="349"/>
  <c r="AQ80" i="349"/>
  <c r="AB53" i="349"/>
  <c r="AS80" i="349"/>
  <c r="AB63" i="349"/>
  <c r="AU83" i="348"/>
  <c r="AB63" i="348"/>
  <c r="AQ87" i="348"/>
  <c r="AB85" i="348"/>
  <c r="AT79" i="348"/>
  <c r="AE85" i="348"/>
  <c r="AS79" i="348"/>
  <c r="AB86" i="348"/>
  <c r="AR77" i="381"/>
  <c r="AT88" i="371"/>
  <c r="AE82" i="364"/>
  <c r="AB69" i="364"/>
  <c r="AE56" i="363"/>
  <c r="AB72" i="363"/>
  <c r="AB66" i="362"/>
  <c r="AR81" i="362"/>
  <c r="AT79" i="360"/>
  <c r="AU83" i="360"/>
  <c r="AS78" i="359"/>
  <c r="AB70" i="359"/>
  <c r="AQ78" i="359"/>
  <c r="AE73" i="359"/>
  <c r="AE87" i="359"/>
  <c r="AB64" i="359"/>
  <c r="AB78" i="359"/>
  <c r="AS82" i="359"/>
  <c r="AB61" i="359"/>
  <c r="AS88" i="356"/>
  <c r="AE58" i="356"/>
  <c r="AU87" i="356"/>
  <c r="AB70" i="356"/>
  <c r="AQ78" i="356"/>
  <c r="AE82" i="356"/>
  <c r="AQ88" i="356"/>
  <c r="AE55" i="356"/>
  <c r="AR77" i="355"/>
  <c r="AE60" i="355"/>
  <c r="AU84" i="355"/>
  <c r="AE70" i="355"/>
  <c r="AR88" i="355"/>
  <c r="AB65" i="355"/>
  <c r="AS88" i="355"/>
  <c r="AB71" i="355"/>
  <c r="AQ87" i="354"/>
  <c r="AE67" i="354"/>
  <c r="AT84" i="354"/>
  <c r="AR87" i="354"/>
  <c r="AE69" i="354"/>
  <c r="AE57" i="354"/>
  <c r="AU80" i="354"/>
  <c r="AE68" i="354"/>
  <c r="AB54" i="354"/>
  <c r="AT85" i="353"/>
  <c r="AE63" i="353"/>
  <c r="AQ87" i="353"/>
  <c r="AE75" i="353"/>
  <c r="AR87" i="375"/>
  <c r="AB79" i="363"/>
  <c r="AT77" i="359"/>
  <c r="AU86" i="359"/>
  <c r="AR86" i="356"/>
  <c r="AE67" i="356"/>
  <c r="AB69" i="356"/>
  <c r="AE75" i="355"/>
  <c r="AB56" i="355"/>
  <c r="AT86" i="354"/>
  <c r="AE65" i="354"/>
  <c r="AE78" i="353"/>
  <c r="AB62" i="353"/>
  <c r="AB73" i="353"/>
  <c r="AE70" i="351"/>
  <c r="AE60" i="351"/>
  <c r="AE77" i="351"/>
  <c r="AE67" i="351"/>
  <c r="AE58" i="350"/>
  <c r="AB81" i="350"/>
  <c r="AE86" i="350"/>
  <c r="AB66" i="350"/>
  <c r="AB76" i="349"/>
  <c r="AB59" i="349"/>
  <c r="AT82" i="349"/>
  <c r="AR82" i="349"/>
  <c r="AT84" i="348"/>
  <c r="AT88" i="348"/>
  <c r="AS85" i="348"/>
  <c r="AR85" i="348"/>
  <c r="AE70" i="364"/>
  <c r="AS82" i="362"/>
  <c r="AR84" i="360"/>
  <c r="AB87" i="359"/>
  <c r="AE61" i="359"/>
  <c r="AB87" i="356"/>
  <c r="AB53" i="356"/>
  <c r="AB70" i="355"/>
  <c r="AE71" i="355"/>
  <c r="AB69" i="354"/>
  <c r="AE84" i="354"/>
  <c r="AU87" i="353"/>
  <c r="AU78" i="353"/>
  <c r="AT82" i="353"/>
  <c r="AS78" i="351"/>
  <c r="AR78" i="351"/>
  <c r="AU84" i="351"/>
  <c r="AQ79" i="351"/>
  <c r="AU84" i="350"/>
  <c r="AS77" i="350"/>
  <c r="AT83" i="350"/>
  <c r="AQ79" i="350"/>
  <c r="AR83" i="349"/>
  <c r="AS78" i="349"/>
  <c r="AT78" i="349"/>
  <c r="AR81" i="349"/>
  <c r="AU78" i="348"/>
  <c r="AB59" i="348"/>
  <c r="AE66" i="348"/>
  <c r="AR86" i="348"/>
  <c r="AB78" i="348"/>
  <c r="AS87" i="363"/>
  <c r="AS81" i="359"/>
  <c r="AR87" i="356"/>
  <c r="AR86" i="355"/>
  <c r="AE84" i="355"/>
  <c r="AU81" i="354"/>
  <c r="AB69" i="353"/>
  <c r="AB59" i="351"/>
  <c r="AB74" i="351"/>
  <c r="AE78" i="350"/>
  <c r="AE61" i="350"/>
  <c r="AB54" i="349"/>
  <c r="AE62" i="349"/>
  <c r="AS86" i="348"/>
  <c r="AU88" i="348"/>
  <c r="AB78" i="371"/>
  <c r="AE64" i="363"/>
  <c r="AE65" i="359"/>
  <c r="AU84" i="356"/>
  <c r="AT87" i="355"/>
  <c r="AQ85" i="354"/>
  <c r="AT84" i="353"/>
  <c r="AT77" i="353"/>
  <c r="AT78" i="351"/>
  <c r="AQ84" i="351"/>
  <c r="AQ84" i="350"/>
  <c r="AU83" i="350"/>
  <c r="AU83" i="349"/>
  <c r="AQ78" i="349"/>
  <c r="AE53" i="348"/>
  <c r="AE84" i="348"/>
  <c r="AU80" i="364"/>
  <c r="AB85" i="359"/>
  <c r="AB59" i="356"/>
  <c r="AB80" i="354"/>
  <c r="AS81" i="351"/>
  <c r="AE75" i="351"/>
  <c r="AB80" i="350"/>
  <c r="AE68" i="349"/>
  <c r="AE65" i="348"/>
  <c r="AB62" i="360"/>
  <c r="AB79" i="355"/>
  <c r="AR87" i="353"/>
  <c r="AR80" i="351"/>
  <c r="AE76" i="350"/>
  <c r="AE60" i="349"/>
  <c r="AE75" i="348"/>
  <c r="AS80" i="362"/>
  <c r="AE88" i="355"/>
  <c r="AB86" i="351"/>
  <c r="AS85" i="349"/>
  <c r="AE81" i="356"/>
  <c r="AU85" i="350"/>
  <c r="AR87" i="348"/>
  <c r="AR84" i="349"/>
  <c r="AB66" i="348"/>
  <c r="AE66" i="362"/>
  <c r="AU81" i="359"/>
  <c r="AE75" i="356"/>
  <c r="AB55" i="355"/>
  <c r="AE82" i="354"/>
  <c r="AE60" i="353"/>
  <c r="AS81" i="353"/>
  <c r="AS86" i="351"/>
  <c r="AT77" i="351"/>
  <c r="AT79" i="350"/>
  <c r="AU88" i="350"/>
  <c r="AU86" i="349"/>
  <c r="AB81" i="349"/>
  <c r="AE74" i="348"/>
  <c r="AB82" i="348"/>
  <c r="AS77" i="362"/>
  <c r="AE88" i="359"/>
  <c r="AR81" i="356"/>
  <c r="AR80" i="355"/>
  <c r="AT78" i="354"/>
  <c r="AE64" i="353"/>
  <c r="AE79" i="353"/>
  <c r="AE79" i="351"/>
  <c r="AE55" i="351"/>
  <c r="AE67" i="350"/>
  <c r="AE68" i="350"/>
  <c r="AB66" i="349"/>
  <c r="AB74" i="349"/>
  <c r="AE61" i="348"/>
  <c r="AS77" i="348"/>
  <c r="AB81" i="363"/>
  <c r="AE53" i="355"/>
  <c r="AQ86" i="353"/>
  <c r="AQ81" i="351"/>
  <c r="AB69" i="350"/>
  <c r="AB71" i="349"/>
  <c r="AE86" i="348"/>
  <c r="AT79" i="359"/>
  <c r="AE80" i="356"/>
  <c r="AE56" i="354"/>
  <c r="AR78" i="353"/>
  <c r="AS80" i="351"/>
  <c r="AE74" i="350"/>
  <c r="AE56" i="349"/>
  <c r="AB75" i="348"/>
  <c r="AE66" i="359"/>
  <c r="AE66" i="354"/>
  <c r="AQ83" i="351"/>
  <c r="AQ77" i="349"/>
  <c r="AE57" i="355"/>
  <c r="AB78" i="351"/>
  <c r="AQ88" i="349"/>
  <c r="AE83" i="364"/>
  <c r="AB71" i="351"/>
  <c r="AE58" i="360"/>
  <c r="AE66" i="351"/>
  <c r="AE72" i="363"/>
  <c r="AQ85" i="359"/>
  <c r="AE80" i="355"/>
  <c r="AS88" i="349"/>
  <c r="AQ83" i="348"/>
  <c r="AT81" i="348"/>
  <c r="AB55" i="353"/>
  <c r="AT77" i="348"/>
  <c r="AR88" i="359"/>
  <c r="AB75" i="356"/>
  <c r="AE69" i="355"/>
  <c r="AT79" i="354"/>
  <c r="AE53" i="353"/>
  <c r="AE62" i="353"/>
  <c r="AB70" i="351"/>
  <c r="AB77" i="351"/>
  <c r="AB58" i="350"/>
  <c r="AB86" i="350"/>
  <c r="AE76" i="349"/>
  <c r="AS82" i="349"/>
  <c r="AS84" i="348"/>
  <c r="AR88" i="348"/>
  <c r="AB54" i="359"/>
  <c r="AT79" i="356"/>
  <c r="AS80" i="355"/>
  <c r="AB62" i="354"/>
  <c r="AE87" i="353"/>
  <c r="AU88" i="351"/>
  <c r="AU78" i="351"/>
  <c r="AU82" i="350"/>
  <c r="AQ77" i="350"/>
  <c r="AR79" i="349"/>
  <c r="AR78" i="349"/>
  <c r="AR78" i="348"/>
  <c r="AB84" i="348"/>
  <c r="AB58" i="348"/>
  <c r="AR81" i="355"/>
  <c r="AU79" i="353"/>
  <c r="AE63" i="351"/>
  <c r="AB60" i="350"/>
  <c r="AB79" i="349"/>
  <c r="AE69" i="348"/>
  <c r="AT84" i="364"/>
  <c r="AU87" i="359"/>
  <c r="AB60" i="356"/>
  <c r="AB72" i="354"/>
  <c r="AU85" i="351"/>
  <c r="AQ87" i="350"/>
  <c r="AB75" i="350"/>
  <c r="AB86" i="349"/>
  <c r="AE63" i="348"/>
  <c r="AR79" i="353"/>
  <c r="AR80" i="350"/>
  <c r="AQ81" i="348"/>
  <c r="AR79" i="359"/>
  <c r="AQ84" i="354"/>
  <c r="AB72" i="351"/>
  <c r="AQ87" i="349"/>
  <c r="AE58" i="359"/>
  <c r="AQ78" i="350"/>
  <c r="AT81" i="350"/>
  <c r="AB68" i="356"/>
  <c r="AE54" i="354"/>
  <c r="AT83" i="348"/>
  <c r="AR85" i="350"/>
  <c r="AB68" i="353"/>
  <c r="AB83" i="353"/>
  <c r="AB87" i="351"/>
  <c r="AE70" i="348"/>
  <c r="AQ85" i="364"/>
  <c r="AE87" i="360"/>
  <c r="AQ84" i="359"/>
  <c r="AT87" i="356"/>
  <c r="AE72" i="355"/>
  <c r="AS84" i="354"/>
  <c r="AE81" i="353"/>
  <c r="AR79" i="351"/>
  <c r="AR86" i="351"/>
  <c r="AS83" i="350"/>
  <c r="AR86" i="350"/>
  <c r="AS86" i="349"/>
  <c r="AE72" i="349"/>
  <c r="AE65" i="349"/>
  <c r="AE82" i="348"/>
  <c r="AB77" i="348"/>
  <c r="AR77" i="364"/>
  <c r="AE86" i="360"/>
  <c r="AB75" i="359"/>
  <c r="AR83" i="356"/>
  <c r="AU77" i="355"/>
  <c r="AQ83" i="354"/>
  <c r="AB58" i="353"/>
  <c r="AB84" i="351"/>
  <c r="AE57" i="351"/>
  <c r="AB56" i="350"/>
  <c r="AE77" i="350"/>
  <c r="AE78" i="349"/>
  <c r="AB80" i="349"/>
  <c r="AB57" i="348"/>
  <c r="AQ77" i="348"/>
  <c r="AB59" i="359"/>
  <c r="AE70" i="356"/>
  <c r="AU79" i="354"/>
  <c r="AS79" i="353"/>
  <c r="AE81" i="351"/>
  <c r="AE55" i="350"/>
  <c r="AE70" i="349"/>
  <c r="AB65" i="348"/>
  <c r="AB77" i="362"/>
  <c r="AE63" i="355"/>
  <c r="AE86" i="353"/>
  <c r="AT87" i="351"/>
  <c r="AR87" i="350"/>
  <c r="AB55" i="349"/>
  <c r="AB64" i="348"/>
  <c r="AE88" i="356"/>
  <c r="AB77" i="353"/>
  <c r="AT82" i="350"/>
  <c r="AR81" i="348"/>
  <c r="AE88" i="353"/>
  <c r="AE71" i="350"/>
  <c r="AS83" i="348"/>
  <c r="AE53" i="356"/>
  <c r="AR80" i="349"/>
  <c r="AU81" i="355"/>
  <c r="AU85" i="349"/>
  <c r="AE65" i="350"/>
  <c r="AE53" i="351"/>
  <c r="AS85" i="377"/>
  <c r="AE61" i="354"/>
  <c r="AU85" i="348"/>
  <c r="AF89" i="398" l="1"/>
  <c r="AI89" i="398"/>
  <c r="AC89" i="397"/>
  <c r="X103" i="397"/>
  <c r="X101" i="397"/>
  <c r="AH89" i="397"/>
  <c r="AJ89" i="398"/>
  <c r="AI89" i="397"/>
  <c r="AC89" i="398"/>
  <c r="X103" i="398"/>
  <c r="AH89" i="398"/>
  <c r="X101" i="398"/>
  <c r="X102" i="398"/>
  <c r="X102" i="397"/>
  <c r="AG89" i="397"/>
  <c r="AF89" i="397"/>
  <c r="AK89" i="398"/>
  <c r="AG89" i="398"/>
  <c r="AK89" i="397"/>
  <c r="AJ89" i="397"/>
  <c r="AI89" i="396"/>
  <c r="X103" i="394"/>
  <c r="AC89" i="394"/>
  <c r="AK89" i="396"/>
  <c r="X102" i="395"/>
  <c r="X102" i="393"/>
  <c r="AJ89" i="392"/>
  <c r="X102" i="394"/>
  <c r="AI89" i="395"/>
  <c r="AF89" i="396"/>
  <c r="AG89" i="396"/>
  <c r="X101" i="393"/>
  <c r="AG89" i="395"/>
  <c r="AF89" i="394"/>
  <c r="AJ89" i="396"/>
  <c r="AH89" i="396"/>
  <c r="X101" i="395"/>
  <c r="AI89" i="393"/>
  <c r="X101" i="394"/>
  <c r="AI89" i="392"/>
  <c r="AK89" i="392"/>
  <c r="AJ89" i="395"/>
  <c r="AK89" i="394"/>
  <c r="AJ89" i="393"/>
  <c r="AF89" i="392"/>
  <c r="AC89" i="396"/>
  <c r="X103" i="396"/>
  <c r="X103" i="393"/>
  <c r="AC89" i="393"/>
  <c r="AC89" i="392"/>
  <c r="X103" i="392"/>
  <c r="AK89" i="395"/>
  <c r="AH89" i="395"/>
  <c r="AI89" i="394"/>
  <c r="X97" i="394" s="1"/>
  <c r="AJ89" i="394"/>
  <c r="AF89" i="393"/>
  <c r="AG89" i="393"/>
  <c r="X101" i="392"/>
  <c r="X101" i="396"/>
  <c r="AC89" i="395"/>
  <c r="X103" i="395"/>
  <c r="AH89" i="392"/>
  <c r="AG89" i="392"/>
  <c r="X102" i="392"/>
  <c r="AF89" i="395"/>
  <c r="X98" i="395" s="1"/>
  <c r="AG89" i="394"/>
  <c r="AH89" i="394"/>
  <c r="AH89" i="393"/>
  <c r="AK89" i="393"/>
  <c r="X102" i="396"/>
  <c r="G5" i="193"/>
  <c r="G5" i="84"/>
  <c r="AG61" i="354"/>
  <c r="AF61" i="354"/>
  <c r="AI53" i="351"/>
  <c r="AJ53" i="351"/>
  <c r="AH65" i="350"/>
  <c r="AG53" i="356"/>
  <c r="AJ53" i="356"/>
  <c r="AG71" i="350"/>
  <c r="AJ88" i="353"/>
  <c r="AG88" i="353"/>
  <c r="AK88" i="356"/>
  <c r="AG88" i="356"/>
  <c r="AG86" i="353"/>
  <c r="AI86" i="353"/>
  <c r="AK63" i="355"/>
  <c r="AJ70" i="349"/>
  <c r="AG70" i="349"/>
  <c r="AK55" i="350"/>
  <c r="AH81" i="351"/>
  <c r="AJ81" i="351"/>
  <c r="AF70" i="356"/>
  <c r="AC59" i="359"/>
  <c r="AH78" i="349"/>
  <c r="AG78" i="349"/>
  <c r="AF77" i="350"/>
  <c r="AC56" i="350"/>
  <c r="AF57" i="351"/>
  <c r="AC58" i="353"/>
  <c r="AF86" i="360"/>
  <c r="AG86" i="360"/>
  <c r="AH82" i="348"/>
  <c r="AG82" i="348"/>
  <c r="AF65" i="349"/>
  <c r="AJ72" i="349"/>
  <c r="AF72" i="349"/>
  <c r="AI81" i="353"/>
  <c r="AG72" i="355"/>
  <c r="AF72" i="355"/>
  <c r="AI87" i="360"/>
  <c r="AF70" i="348"/>
  <c r="AH70" i="348"/>
  <c r="AJ54" i="354"/>
  <c r="AF54" i="354"/>
  <c r="AK58" i="359"/>
  <c r="AI58" i="359"/>
  <c r="AJ63" i="348"/>
  <c r="AC75" i="350"/>
  <c r="AF69" i="348"/>
  <c r="AJ69" i="348"/>
  <c r="AG63" i="351"/>
  <c r="AJ63" i="351"/>
  <c r="AC84" i="348"/>
  <c r="AJ87" i="353"/>
  <c r="AC54" i="359"/>
  <c r="AI76" i="349"/>
  <c r="AC58" i="350"/>
  <c r="AI62" i="353"/>
  <c r="AF62" i="353"/>
  <c r="AG53" i="353"/>
  <c r="AK69" i="355"/>
  <c r="AG69" i="355"/>
  <c r="AC55" i="353"/>
  <c r="AI80" i="355"/>
  <c r="AG72" i="363"/>
  <c r="AF72" i="363"/>
  <c r="AG66" i="351"/>
  <c r="AH58" i="360"/>
  <c r="AF58" i="360"/>
  <c r="AH83" i="364"/>
  <c r="AC78" i="351"/>
  <c r="AI57" i="355"/>
  <c r="AG66" i="354"/>
  <c r="AF66" i="359"/>
  <c r="AI66" i="359"/>
  <c r="AK56" i="349"/>
  <c r="AG74" i="350"/>
  <c r="AF74" i="350"/>
  <c r="AJ56" i="354"/>
  <c r="AF80" i="356"/>
  <c r="AK80" i="356"/>
  <c r="AI86" i="348"/>
  <c r="AJ86" i="348"/>
  <c r="AK53" i="355"/>
  <c r="AG53" i="355"/>
  <c r="AF61" i="348"/>
  <c r="AK61" i="348"/>
  <c r="AJ68" i="350"/>
  <c r="AI68" i="350"/>
  <c r="AK67" i="350"/>
  <c r="AK55" i="351"/>
  <c r="AG55" i="351"/>
  <c r="AI79" i="351"/>
  <c r="AK79" i="353"/>
  <c r="AG79" i="353"/>
  <c r="AJ64" i="353"/>
  <c r="AH88" i="359"/>
  <c r="AF88" i="359"/>
  <c r="AJ74" i="348"/>
  <c r="AF74" i="348"/>
  <c r="AF60" i="353"/>
  <c r="AI60" i="353"/>
  <c r="AF82" i="354"/>
  <c r="AI75" i="356"/>
  <c r="AJ75" i="356"/>
  <c r="AK66" i="362"/>
  <c r="AC66" i="348"/>
  <c r="AI81" i="356"/>
  <c r="AG88" i="355"/>
  <c r="AK75" i="348"/>
  <c r="AG75" i="348"/>
  <c r="AG60" i="349"/>
  <c r="AF76" i="350"/>
  <c r="AG76" i="350"/>
  <c r="AK65" i="348"/>
  <c r="AI65" i="348"/>
  <c r="AG68" i="349"/>
  <c r="AC80" i="350"/>
  <c r="AH75" i="351"/>
  <c r="AC59" i="356"/>
  <c r="AG84" i="348"/>
  <c r="AJ53" i="348"/>
  <c r="AK53" i="348"/>
  <c r="AF65" i="359"/>
  <c r="AG65" i="359"/>
  <c r="AI64" i="363"/>
  <c r="AK62" i="349"/>
  <c r="AF62" i="349"/>
  <c r="AH61" i="350"/>
  <c r="AJ61" i="350"/>
  <c r="AK78" i="350"/>
  <c r="AC59" i="351"/>
  <c r="AG84" i="355"/>
  <c r="AC78" i="348"/>
  <c r="AF66" i="348"/>
  <c r="AK84" i="354"/>
  <c r="AH84" i="354"/>
  <c r="AI71" i="355"/>
  <c r="AJ71" i="355"/>
  <c r="AI61" i="359"/>
  <c r="AF61" i="359"/>
  <c r="AG70" i="364"/>
  <c r="AC59" i="349"/>
  <c r="AF86" i="350"/>
  <c r="AG86" i="350"/>
  <c r="AK58" i="350"/>
  <c r="AG67" i="351"/>
  <c r="AF67" i="351"/>
  <c r="AG77" i="351"/>
  <c r="AG60" i="351"/>
  <c r="AH60" i="351"/>
  <c r="AJ70" i="351"/>
  <c r="AC73" i="353"/>
  <c r="AJ78" i="353"/>
  <c r="AG65" i="354"/>
  <c r="AH65" i="354"/>
  <c r="AK75" i="355"/>
  <c r="AJ75" i="355"/>
  <c r="AG67" i="356"/>
  <c r="AJ75" i="353"/>
  <c r="AK63" i="353"/>
  <c r="AI63" i="353"/>
  <c r="AK68" i="354"/>
  <c r="AJ57" i="354"/>
  <c r="AK57" i="354"/>
  <c r="AF69" i="354"/>
  <c r="AK67" i="354"/>
  <c r="AF67" i="354"/>
  <c r="AJ70" i="355"/>
  <c r="AI70" i="355"/>
  <c r="AH60" i="355"/>
  <c r="AF55" i="356"/>
  <c r="AK55" i="356"/>
  <c r="AK82" i="356"/>
  <c r="AC70" i="356"/>
  <c r="AI58" i="356"/>
  <c r="AI87" i="359"/>
  <c r="AF87" i="359"/>
  <c r="AG73" i="359"/>
  <c r="AC70" i="359"/>
  <c r="AI56" i="363"/>
  <c r="AH56" i="363"/>
  <c r="AH82" i="364"/>
  <c r="AH85" i="348"/>
  <c r="AF85" i="348"/>
  <c r="AC53" i="349"/>
  <c r="AJ69" i="349"/>
  <c r="AG82" i="349"/>
  <c r="AF82" i="349"/>
  <c r="AK79" i="350"/>
  <c r="AI85" i="350"/>
  <c r="AK85" i="350"/>
  <c r="AC54" i="351"/>
  <c r="AI56" i="351"/>
  <c r="AH62" i="351"/>
  <c r="AI62" i="351"/>
  <c r="AH76" i="351"/>
  <c r="AI65" i="353"/>
  <c r="AF65" i="353"/>
  <c r="AF59" i="353"/>
  <c r="AC71" i="353"/>
  <c r="AI83" i="354"/>
  <c r="AG83" i="354"/>
  <c r="AK80" i="354"/>
  <c r="AC84" i="355"/>
  <c r="AH71" i="356"/>
  <c r="AI71" i="356"/>
  <c r="AK79" i="356"/>
  <c r="AC83" i="356"/>
  <c r="AF63" i="359"/>
  <c r="AK63" i="359"/>
  <c r="AG67" i="359"/>
  <c r="AI67" i="359"/>
  <c r="AF88" i="364"/>
  <c r="AG88" i="364"/>
  <c r="AI73" i="374"/>
  <c r="AC73" i="348"/>
  <c r="AF60" i="348"/>
  <c r="AK78" i="348"/>
  <c r="AG78" i="348"/>
  <c r="AF81" i="349"/>
  <c r="AC62" i="349"/>
  <c r="AG54" i="349"/>
  <c r="AF54" i="349"/>
  <c r="AC78" i="350"/>
  <c r="AF53" i="350"/>
  <c r="AH74" i="351"/>
  <c r="AG74" i="351"/>
  <c r="AK59" i="351"/>
  <c r="AH61" i="351"/>
  <c r="AK61" i="351"/>
  <c r="AI55" i="353"/>
  <c r="AC70" i="353"/>
  <c r="AF56" i="353"/>
  <c r="AF75" i="354"/>
  <c r="AG75" i="354"/>
  <c r="AC87" i="354"/>
  <c r="AF65" i="355"/>
  <c r="AC60" i="355"/>
  <c r="AJ85" i="355"/>
  <c r="AH56" i="356"/>
  <c r="AF56" i="356"/>
  <c r="AG77" i="356"/>
  <c r="AK86" i="356"/>
  <c r="AI86" i="356"/>
  <c r="AG78" i="359"/>
  <c r="AF64" i="359"/>
  <c r="AK64" i="359"/>
  <c r="AF69" i="359"/>
  <c r="AI71" i="359"/>
  <c r="AJ71" i="359"/>
  <c r="AK70" i="359"/>
  <c r="AC67" i="364"/>
  <c r="AI67" i="360"/>
  <c r="AG73" i="360"/>
  <c r="AK73" i="360"/>
  <c r="AI78" i="360"/>
  <c r="AC53" i="362"/>
  <c r="AF60" i="362"/>
  <c r="AH67" i="362"/>
  <c r="AI67" i="362"/>
  <c r="AK86" i="362"/>
  <c r="AC73" i="363"/>
  <c r="AF53" i="363"/>
  <c r="AC70" i="363"/>
  <c r="AK86" i="364"/>
  <c r="AG74" i="364"/>
  <c r="AI74" i="364"/>
  <c r="AI79" i="364"/>
  <c r="AC80" i="364"/>
  <c r="AI73" i="364"/>
  <c r="AC73" i="372"/>
  <c r="AH58" i="375"/>
  <c r="AC76" i="380"/>
  <c r="AJ88" i="360"/>
  <c r="AG82" i="362"/>
  <c r="AC62" i="364"/>
  <c r="AF53" i="360"/>
  <c r="AJ53" i="360"/>
  <c r="AK64" i="362"/>
  <c r="AC63" i="364"/>
  <c r="AI56" i="372"/>
  <c r="AF56" i="372"/>
  <c r="AK76" i="377"/>
  <c r="AH60" i="372"/>
  <c r="AF60" i="372"/>
  <c r="AH62" i="373"/>
  <c r="AG62" i="373"/>
  <c r="AC83" i="372"/>
  <c r="AJ70" i="377"/>
  <c r="AI57" i="371"/>
  <c r="AH57" i="371"/>
  <c r="AI75" i="374"/>
  <c r="AC71" i="374"/>
  <c r="AJ86" i="376"/>
  <c r="AH86" i="376"/>
  <c r="AJ75" i="378"/>
  <c r="AI75" i="378"/>
  <c r="AG87" i="380"/>
  <c r="AF67" i="371"/>
  <c r="AK67" i="371"/>
  <c r="AG71" i="372"/>
  <c r="AK73" i="373"/>
  <c r="AI73" i="373"/>
  <c r="AJ68" i="377"/>
  <c r="AG68" i="377"/>
  <c r="AK76" i="381"/>
  <c r="AJ76" i="381"/>
  <c r="AG69" i="373"/>
  <c r="AJ69" i="373"/>
  <c r="AH83" i="348"/>
  <c r="AK83" i="348"/>
  <c r="AF53" i="349"/>
  <c r="AG86" i="349"/>
  <c r="AJ86" i="349"/>
  <c r="AG69" i="350"/>
  <c r="AK69" i="350"/>
  <c r="AC72" i="350"/>
  <c r="AI88" i="354"/>
  <c r="AG88" i="354"/>
  <c r="AK88" i="351"/>
  <c r="AF88" i="351"/>
  <c r="AH86" i="351"/>
  <c r="AC59" i="353"/>
  <c r="AK77" i="353"/>
  <c r="AG59" i="356"/>
  <c r="AK59" i="356"/>
  <c r="AF84" i="359"/>
  <c r="AC74" i="359"/>
  <c r="AI72" i="364"/>
  <c r="AC60" i="353"/>
  <c r="AH86" i="354"/>
  <c r="AC73" i="354"/>
  <c r="AK77" i="354"/>
  <c r="AJ77" i="354"/>
  <c r="AF68" i="355"/>
  <c r="AF86" i="355"/>
  <c r="AG86" i="355"/>
  <c r="AK55" i="355"/>
  <c r="AC53" i="355"/>
  <c r="AI82" i="355"/>
  <c r="AC64" i="356"/>
  <c r="AH85" i="359"/>
  <c r="AC81" i="359"/>
  <c r="AK59" i="359"/>
  <c r="AJ80" i="360"/>
  <c r="AH80" i="360"/>
  <c r="AJ55" i="363"/>
  <c r="AI55" i="363"/>
  <c r="AJ88" i="363"/>
  <c r="AG66" i="373"/>
  <c r="AF66" i="373"/>
  <c r="AK79" i="348"/>
  <c r="AF79" i="348"/>
  <c r="AI57" i="348"/>
  <c r="AC69" i="348"/>
  <c r="AF85" i="349"/>
  <c r="AK84" i="349"/>
  <c r="AG84" i="349"/>
  <c r="AI84" i="350"/>
  <c r="AK84" i="350"/>
  <c r="AJ62" i="350"/>
  <c r="AC54" i="350"/>
  <c r="AK73" i="351"/>
  <c r="AC85" i="351"/>
  <c r="AK82" i="351"/>
  <c r="AC54" i="353"/>
  <c r="AF76" i="353"/>
  <c r="AC85" i="353"/>
  <c r="AC70" i="354"/>
  <c r="AF85" i="354"/>
  <c r="AG83" i="355"/>
  <c r="AI83" i="355"/>
  <c r="AF56" i="355"/>
  <c r="AC75" i="355"/>
  <c r="AI66" i="356"/>
  <c r="AK83" i="356"/>
  <c r="AG83" i="356"/>
  <c r="AG65" i="356"/>
  <c r="AC78" i="356"/>
  <c r="AI74" i="359"/>
  <c r="AF74" i="359"/>
  <c r="AC71" i="362"/>
  <c r="AJ86" i="363"/>
  <c r="AH81" i="348"/>
  <c r="AI80" i="348"/>
  <c r="AK80" i="348"/>
  <c r="AG67" i="348"/>
  <c r="AC56" i="349"/>
  <c r="AI55" i="349"/>
  <c r="AH58" i="349"/>
  <c r="AJ58" i="349"/>
  <c r="AH73" i="350"/>
  <c r="AC76" i="350"/>
  <c r="AF70" i="350"/>
  <c r="AH57" i="350"/>
  <c r="AK57" i="350"/>
  <c r="AK82" i="350"/>
  <c r="AG87" i="351"/>
  <c r="AJ87" i="351"/>
  <c r="AF58" i="351"/>
  <c r="AI58" i="351"/>
  <c r="AK83" i="353"/>
  <c r="AK72" i="353"/>
  <c r="AI72" i="353"/>
  <c r="AK57" i="353"/>
  <c r="AH74" i="353"/>
  <c r="AG74" i="353"/>
  <c r="AF76" i="354"/>
  <c r="AH76" i="354"/>
  <c r="AH59" i="354"/>
  <c r="AG60" i="354"/>
  <c r="AJ60" i="354"/>
  <c r="AK67" i="355"/>
  <c r="AF67" i="355"/>
  <c r="AC62" i="355"/>
  <c r="AI74" i="356"/>
  <c r="AJ85" i="356"/>
  <c r="AI85" i="356"/>
  <c r="AF72" i="356"/>
  <c r="AK81" i="359"/>
  <c r="AF57" i="359"/>
  <c r="AG57" i="359"/>
  <c r="AJ60" i="359"/>
  <c r="AC80" i="359"/>
  <c r="AC56" i="363"/>
  <c r="AI54" i="360"/>
  <c r="AJ54" i="360"/>
  <c r="AJ62" i="360"/>
  <c r="AI59" i="360"/>
  <c r="AH59" i="360"/>
  <c r="AG83" i="362"/>
  <c r="AK83" i="362"/>
  <c r="AF68" i="362"/>
  <c r="AC55" i="362"/>
  <c r="AK76" i="363"/>
  <c r="AC77" i="363"/>
  <c r="AI63" i="363"/>
  <c r="AK68" i="363"/>
  <c r="AF68" i="363"/>
  <c r="AH67" i="364"/>
  <c r="AJ67" i="364"/>
  <c r="AK63" i="364"/>
  <c r="AJ88" i="371"/>
  <c r="AK88" i="371"/>
  <c r="AJ60" i="371"/>
  <c r="AJ77" i="360"/>
  <c r="AI77" i="360"/>
  <c r="AG68" i="360"/>
  <c r="AH62" i="362"/>
  <c r="AJ62" i="362"/>
  <c r="AK78" i="363"/>
  <c r="AF84" i="364"/>
  <c r="AH84" i="364"/>
  <c r="AH61" i="362"/>
  <c r="AG61" i="362"/>
  <c r="AH79" i="363"/>
  <c r="AG54" i="374"/>
  <c r="AF54" i="374"/>
  <c r="AK86" i="372"/>
  <c r="AF86" i="372"/>
  <c r="AG54" i="372"/>
  <c r="AJ54" i="372"/>
  <c r="AI88" i="372"/>
  <c r="AI88" i="376"/>
  <c r="AH88" i="376"/>
  <c r="AC65" i="371"/>
  <c r="AI54" i="373"/>
  <c r="AH79" i="374"/>
  <c r="AF79" i="374"/>
  <c r="AK54" i="377"/>
  <c r="AI83" i="378"/>
  <c r="AF83" i="378"/>
  <c r="AI58" i="373"/>
  <c r="AH58" i="373"/>
  <c r="AJ72" i="374"/>
  <c r="AC58" i="375"/>
  <c r="AI69" i="376"/>
  <c r="AC82" i="376"/>
  <c r="AI81" i="372"/>
  <c r="AK81" i="372"/>
  <c r="AC78" i="375"/>
  <c r="AK55" i="348"/>
  <c r="AI61" i="349"/>
  <c r="AH61" i="349"/>
  <c r="AI74" i="349"/>
  <c r="AG64" i="349"/>
  <c r="AF64" i="349"/>
  <c r="AF66" i="349"/>
  <c r="AI87" i="350"/>
  <c r="AJ87" i="350"/>
  <c r="AK64" i="350"/>
  <c r="AC67" i="350"/>
  <c r="AH83" i="351"/>
  <c r="AK68" i="351"/>
  <c r="AG68" i="351"/>
  <c r="AK84" i="353"/>
  <c r="AH84" i="353"/>
  <c r="AF68" i="353"/>
  <c r="AC65" i="354"/>
  <c r="AH87" i="355"/>
  <c r="AH58" i="355"/>
  <c r="AI58" i="355"/>
  <c r="AK60" i="356"/>
  <c r="AJ84" i="356"/>
  <c r="AH84" i="356"/>
  <c r="AJ72" i="359"/>
  <c r="AF72" i="359"/>
  <c r="AF68" i="359"/>
  <c r="AI71" i="360"/>
  <c r="AG71" i="360"/>
  <c r="AC56" i="348"/>
  <c r="AG56" i="348"/>
  <c r="AK73" i="348"/>
  <c r="AH73" i="348"/>
  <c r="AH87" i="349"/>
  <c r="AC67" i="349"/>
  <c r="AF82" i="353"/>
  <c r="AJ81" i="354"/>
  <c r="AI81" i="354"/>
  <c r="AJ63" i="354"/>
  <c r="AI73" i="355"/>
  <c r="AJ73" i="355"/>
  <c r="AF81" i="355"/>
  <c r="AC66" i="356"/>
  <c r="AG78" i="354"/>
  <c r="AH78" i="354"/>
  <c r="AJ55" i="354"/>
  <c r="AC63" i="354"/>
  <c r="AH77" i="355"/>
  <c r="AI77" i="355"/>
  <c r="AJ64" i="356"/>
  <c r="AG64" i="356"/>
  <c r="AF76" i="356"/>
  <c r="AH69" i="356"/>
  <c r="AK69" i="356"/>
  <c r="AK55" i="359"/>
  <c r="AK86" i="359"/>
  <c r="AJ86" i="359"/>
  <c r="AI87" i="362"/>
  <c r="AH87" i="362"/>
  <c r="AG54" i="348"/>
  <c r="AF54" i="348"/>
  <c r="AF58" i="348"/>
  <c r="AK58" i="348"/>
  <c r="AG57" i="349"/>
  <c r="AI73" i="349"/>
  <c r="AK73" i="349"/>
  <c r="AG88" i="349"/>
  <c r="AH88" i="349"/>
  <c r="AF63" i="350"/>
  <c r="AC87" i="350"/>
  <c r="AG80" i="351"/>
  <c r="AI80" i="351"/>
  <c r="AF70" i="353"/>
  <c r="AI70" i="353"/>
  <c r="AG73" i="353"/>
  <c r="AC56" i="353"/>
  <c r="AH74" i="354"/>
  <c r="AI74" i="354"/>
  <c r="AI87" i="354"/>
  <c r="AJ62" i="354"/>
  <c r="AF62" i="354"/>
  <c r="AI61" i="355"/>
  <c r="AC80" i="355"/>
  <c r="AF62" i="356"/>
  <c r="AI62" i="356"/>
  <c r="AF75" i="359"/>
  <c r="AI75" i="359"/>
  <c r="AH62" i="359"/>
  <c r="AC81" i="360"/>
  <c r="AK88" i="362"/>
  <c r="AH88" i="362"/>
  <c r="AH59" i="363"/>
  <c r="AK59" i="363"/>
  <c r="AJ76" i="348"/>
  <c r="AG76" i="348"/>
  <c r="AC70" i="349"/>
  <c r="AH63" i="349"/>
  <c r="AK71" i="349"/>
  <c r="AF71" i="349"/>
  <c r="AF54" i="350"/>
  <c r="AG60" i="350"/>
  <c r="AJ60" i="350"/>
  <c r="AI75" i="350"/>
  <c r="AK75" i="350"/>
  <c r="AK54" i="351"/>
  <c r="AI54" i="351"/>
  <c r="AG71" i="351"/>
  <c r="AH65" i="351"/>
  <c r="AI65" i="351"/>
  <c r="AJ58" i="353"/>
  <c r="AC65" i="353"/>
  <c r="AG66" i="353"/>
  <c r="AH71" i="353"/>
  <c r="AF71" i="353"/>
  <c r="AH72" i="354"/>
  <c r="AI64" i="354"/>
  <c r="AJ64" i="354"/>
  <c r="AJ54" i="355"/>
  <c r="AF54" i="355"/>
  <c r="AK76" i="355"/>
  <c r="AG74" i="355"/>
  <c r="AF74" i="355"/>
  <c r="AH63" i="356"/>
  <c r="AJ63" i="356"/>
  <c r="AK54" i="356"/>
  <c r="AJ56" i="359"/>
  <c r="AK56" i="359"/>
  <c r="AF85" i="362"/>
  <c r="AI61" i="363"/>
  <c r="AF61" i="363"/>
  <c r="AI83" i="360"/>
  <c r="AH84" i="360"/>
  <c r="AG84" i="360"/>
  <c r="AJ81" i="360"/>
  <c r="AF64" i="360"/>
  <c r="AI64" i="360"/>
  <c r="AG81" i="362"/>
  <c r="AH81" i="362"/>
  <c r="AF79" i="362"/>
  <c r="AK79" i="362"/>
  <c r="AH58" i="363"/>
  <c r="AG58" i="363"/>
  <c r="AK73" i="363"/>
  <c r="AI77" i="363"/>
  <c r="AF77" i="363"/>
  <c r="AC64" i="364"/>
  <c r="AC75" i="371"/>
  <c r="AF68" i="378"/>
  <c r="AC63" i="360"/>
  <c r="AJ76" i="360"/>
  <c r="AK55" i="360"/>
  <c r="AJ55" i="360"/>
  <c r="AF56" i="376"/>
  <c r="AI56" i="376"/>
  <c r="AK63" i="360"/>
  <c r="AI65" i="360"/>
  <c r="AG65" i="360"/>
  <c r="AH57" i="364"/>
  <c r="AF57" i="364"/>
  <c r="AH60" i="374"/>
  <c r="AF60" i="374"/>
  <c r="AF74" i="380"/>
  <c r="AK74" i="380"/>
  <c r="AI81" i="371"/>
  <c r="AC83" i="374"/>
  <c r="AF74" i="374"/>
  <c r="AJ57" i="375"/>
  <c r="AK57" i="375"/>
  <c r="AK78" i="376"/>
  <c r="AJ78" i="376"/>
  <c r="AI73" i="377"/>
  <c r="AH56" i="378"/>
  <c r="AK56" i="378"/>
  <c r="AI72" i="379"/>
  <c r="AI61" i="372"/>
  <c r="AF61" i="372"/>
  <c r="AK68" i="373"/>
  <c r="AJ83" i="375"/>
  <c r="AI83" i="375"/>
  <c r="AI64" i="377"/>
  <c r="AG59" i="377"/>
  <c r="AF59" i="377"/>
  <c r="AF66" i="378"/>
  <c r="AG81" i="388"/>
  <c r="AK81" i="388"/>
  <c r="AJ87" i="372"/>
  <c r="AG56" i="373"/>
  <c r="AJ56" i="373"/>
  <c r="AJ75" i="375"/>
  <c r="AH75" i="375"/>
  <c r="AJ88" i="350"/>
  <c r="AF88" i="350"/>
  <c r="AH72" i="351"/>
  <c r="AF72" i="351"/>
  <c r="AH78" i="351"/>
  <c r="AG61" i="353"/>
  <c r="AI61" i="353"/>
  <c r="AC57" i="354"/>
  <c r="AG76" i="359"/>
  <c r="AC62" i="362"/>
  <c r="AK60" i="364"/>
  <c r="AC72" i="348"/>
  <c r="AI72" i="348"/>
  <c r="AF88" i="348"/>
  <c r="AH88" i="348"/>
  <c r="AJ75" i="349"/>
  <c r="AC68" i="349"/>
  <c r="AI83" i="349"/>
  <c r="AG79" i="349"/>
  <c r="AH79" i="349"/>
  <c r="AK59" i="350"/>
  <c r="AC55" i="350"/>
  <c r="AK83" i="350"/>
  <c r="AC75" i="351"/>
  <c r="AG73" i="356"/>
  <c r="AK73" i="356"/>
  <c r="AK79" i="359"/>
  <c r="AG79" i="359"/>
  <c r="AC86" i="353"/>
  <c r="AG79" i="354"/>
  <c r="AG73" i="354"/>
  <c r="AH73" i="354"/>
  <c r="AH71" i="354"/>
  <c r="AI71" i="354"/>
  <c r="AI79" i="355"/>
  <c r="AC63" i="355"/>
  <c r="AJ64" i="355"/>
  <c r="AC55" i="356"/>
  <c r="AG87" i="356"/>
  <c r="AF68" i="356"/>
  <c r="AK68" i="356"/>
  <c r="AJ54" i="359"/>
  <c r="AK54" i="359"/>
  <c r="AH74" i="360"/>
  <c r="AG74" i="360"/>
  <c r="AK65" i="362"/>
  <c r="AF65" i="362"/>
  <c r="AI66" i="364"/>
  <c r="AI54" i="371"/>
  <c r="AH64" i="348"/>
  <c r="AF64" i="348"/>
  <c r="AF71" i="348"/>
  <c r="AC71" i="348"/>
  <c r="AI77" i="348"/>
  <c r="AI77" i="349"/>
  <c r="AK77" i="349"/>
  <c r="AF67" i="349"/>
  <c r="AH67" i="349"/>
  <c r="AJ59" i="349"/>
  <c r="AG72" i="350"/>
  <c r="AI72" i="350"/>
  <c r="AJ66" i="350"/>
  <c r="AI66" i="350"/>
  <c r="AH61" i="354"/>
  <c r="AI61" i="354"/>
  <c r="AF53" i="351"/>
  <c r="AG53" i="351"/>
  <c r="AF65" i="350"/>
  <c r="AF53" i="356"/>
  <c r="AI53" i="356"/>
  <c r="AH71" i="350"/>
  <c r="AH88" i="353"/>
  <c r="AK88" i="353"/>
  <c r="AF88" i="356"/>
  <c r="AI88" i="356"/>
  <c r="AJ86" i="353"/>
  <c r="AH86" i="353"/>
  <c r="AJ63" i="355"/>
  <c r="AK70" i="349"/>
  <c r="AF70" i="349"/>
  <c r="AH55" i="350"/>
  <c r="AF81" i="351"/>
  <c r="AG81" i="351"/>
  <c r="AJ70" i="356"/>
  <c r="AF78" i="349"/>
  <c r="AI78" i="349"/>
  <c r="AI77" i="350"/>
  <c r="AJ57" i="351"/>
  <c r="AK57" i="351"/>
  <c r="AJ86" i="360"/>
  <c r="AI86" i="360"/>
  <c r="AF82" i="348"/>
  <c r="AG65" i="349"/>
  <c r="AJ65" i="349"/>
  <c r="AG72" i="349"/>
  <c r="AJ81" i="353"/>
  <c r="AF81" i="353"/>
  <c r="AI72" i="355"/>
  <c r="AG87" i="360"/>
  <c r="AF87" i="360"/>
  <c r="AG70" i="348"/>
  <c r="AC87" i="351"/>
  <c r="AH54" i="354"/>
  <c r="AI54" i="354"/>
  <c r="AH58" i="359"/>
  <c r="AJ58" i="359"/>
  <c r="AK63" i="348"/>
  <c r="AH63" i="348"/>
  <c r="AC72" i="354"/>
  <c r="AK69" i="348"/>
  <c r="AC79" i="349"/>
  <c r="AK63" i="351"/>
  <c r="AK87" i="353"/>
  <c r="AH87" i="353"/>
  <c r="AJ76" i="349"/>
  <c r="AG76" i="349"/>
  <c r="AC77" i="351"/>
  <c r="AK62" i="353"/>
  <c r="AH53" i="353"/>
  <c r="AK53" i="353"/>
  <c r="AI69" i="355"/>
  <c r="AC75" i="356"/>
  <c r="AF80" i="355"/>
  <c r="AH80" i="355"/>
  <c r="AI72" i="363"/>
  <c r="AI66" i="351"/>
  <c r="AH66" i="351"/>
  <c r="AI58" i="360"/>
  <c r="AC71" i="351"/>
  <c r="AF83" i="364"/>
  <c r="AF57" i="355"/>
  <c r="AK57" i="355"/>
  <c r="AJ66" i="354"/>
  <c r="AF66" i="354"/>
  <c r="AJ66" i="359"/>
  <c r="AC75" i="348"/>
  <c r="AH56" i="349"/>
  <c r="AI74" i="350"/>
  <c r="AH74" i="350"/>
  <c r="AH56" i="354"/>
  <c r="AH80" i="356"/>
  <c r="AG80" i="356"/>
  <c r="AG86" i="348"/>
  <c r="AC71" i="349"/>
  <c r="AF53" i="355"/>
  <c r="AG61" i="348"/>
  <c r="AH61" i="348"/>
  <c r="AF68" i="350"/>
  <c r="AK68" i="350"/>
  <c r="AI67" i="350"/>
  <c r="AI55" i="351"/>
  <c r="AJ55" i="351"/>
  <c r="AK79" i="351"/>
  <c r="AJ79" i="353"/>
  <c r="AF79" i="353"/>
  <c r="AH64" i="353"/>
  <c r="AJ88" i="359"/>
  <c r="AI88" i="359"/>
  <c r="AG74" i="348"/>
  <c r="AI74" i="348"/>
  <c r="AK60" i="353"/>
  <c r="AI82" i="354"/>
  <c r="AH82" i="354"/>
  <c r="AH75" i="356"/>
  <c r="AG75" i="356"/>
  <c r="AH66" i="362"/>
  <c r="AK81" i="356"/>
  <c r="AG81" i="356"/>
  <c r="AC86" i="351"/>
  <c r="AF88" i="355"/>
  <c r="AJ75" i="348"/>
  <c r="AF75" i="348"/>
  <c r="AI60" i="349"/>
  <c r="AJ76" i="350"/>
  <c r="AH76" i="350"/>
  <c r="AJ65" i="348"/>
  <c r="AH65" i="348"/>
  <c r="AK68" i="349"/>
  <c r="AG75" i="351"/>
  <c r="AF75" i="351"/>
  <c r="AC85" i="359"/>
  <c r="AJ84" i="348"/>
  <c r="AH53" i="348"/>
  <c r="AI53" i="348"/>
  <c r="AK65" i="359"/>
  <c r="AF64" i="363"/>
  <c r="AG64" i="363"/>
  <c r="AJ62" i="349"/>
  <c r="AG62" i="349"/>
  <c r="AF61" i="350"/>
  <c r="AH78" i="350"/>
  <c r="AG78" i="350"/>
  <c r="AC69" i="353"/>
  <c r="AH84" i="355"/>
  <c r="AH66" i="348"/>
  <c r="AK66" i="348"/>
  <c r="AJ84" i="354"/>
  <c r="AG84" i="354"/>
  <c r="AK71" i="355"/>
  <c r="AC70" i="355"/>
  <c r="AK61" i="359"/>
  <c r="AC87" i="359"/>
  <c r="AI70" i="364"/>
  <c r="AC76" i="349"/>
  <c r="AH86" i="350"/>
  <c r="AC81" i="350"/>
  <c r="AH58" i="350"/>
  <c r="AJ67" i="351"/>
  <c r="AI67" i="351"/>
  <c r="AF77" i="351"/>
  <c r="AI60" i="351"/>
  <c r="AF60" i="351"/>
  <c r="AK70" i="351"/>
  <c r="AC62" i="353"/>
  <c r="AG78" i="353"/>
  <c r="AK65" i="354"/>
  <c r="AF65" i="354"/>
  <c r="AG75" i="355"/>
  <c r="AC69" i="356"/>
  <c r="AI67" i="356"/>
  <c r="AK75" i="353"/>
  <c r="AF75" i="353"/>
  <c r="AJ63" i="353"/>
  <c r="AC54" i="354"/>
  <c r="AF68" i="354"/>
  <c r="AG57" i="354"/>
  <c r="AF57" i="354"/>
  <c r="AH69" i="354"/>
  <c r="AI67" i="354"/>
  <c r="AG67" i="354"/>
  <c r="AH70" i="355"/>
  <c r="AK70" i="355"/>
  <c r="AJ60" i="355"/>
  <c r="AI55" i="356"/>
  <c r="AJ55" i="356"/>
  <c r="AH82" i="356"/>
  <c r="AG58" i="356"/>
  <c r="AH58" i="356"/>
  <c r="AC61" i="359"/>
  <c r="AK87" i="359"/>
  <c r="AG87" i="359"/>
  <c r="AF73" i="359"/>
  <c r="AC66" i="362"/>
  <c r="AJ56" i="363"/>
  <c r="AC69" i="364"/>
  <c r="AI82" i="364"/>
  <c r="AK85" i="348"/>
  <c r="AC85" i="348"/>
  <c r="AI69" i="349"/>
  <c r="AG69" i="349"/>
  <c r="AJ82" i="349"/>
  <c r="AC83" i="350"/>
  <c r="AG79" i="350"/>
  <c r="AH85" i="350"/>
  <c r="AG85" i="350"/>
  <c r="AH56" i="351"/>
  <c r="AJ56" i="351"/>
  <c r="AK62" i="351"/>
  <c r="AC65" i="351"/>
  <c r="AJ76" i="351"/>
  <c r="AK65" i="353"/>
  <c r="AG65" i="353"/>
  <c r="AK59" i="353"/>
  <c r="AC53" i="353"/>
  <c r="AK83" i="354"/>
  <c r="AH80" i="354"/>
  <c r="AJ80" i="354"/>
  <c r="AC74" i="355"/>
  <c r="AK71" i="356"/>
  <c r="AJ71" i="356"/>
  <c r="AG79" i="356"/>
  <c r="AC71" i="356"/>
  <c r="AG63" i="359"/>
  <c r="AI63" i="359"/>
  <c r="AH67" i="359"/>
  <c r="AC66" i="359"/>
  <c r="AC68" i="362"/>
  <c r="AI88" i="364"/>
  <c r="AK73" i="374"/>
  <c r="AC60" i="348"/>
  <c r="AJ60" i="348"/>
  <c r="AH78" i="348"/>
  <c r="AJ78" i="348"/>
  <c r="AH81" i="349"/>
  <c r="AC57" i="349"/>
  <c r="AK54" i="349"/>
  <c r="AC88" i="349"/>
  <c r="AJ53" i="350"/>
  <c r="AG53" i="350"/>
  <c r="AK74" i="351"/>
  <c r="AC80" i="351"/>
  <c r="AI59" i="351"/>
  <c r="AJ61" i="351"/>
  <c r="AF61" i="351"/>
  <c r="AF55" i="353"/>
  <c r="AC63" i="353"/>
  <c r="AH56" i="353"/>
  <c r="AK75" i="354"/>
  <c r="AJ75" i="354"/>
  <c r="AK65" i="355"/>
  <c r="AJ65" i="355"/>
  <c r="AF85" i="355"/>
  <c r="AK85" i="355"/>
  <c r="AG56" i="356"/>
  <c r="AC74" i="356"/>
  <c r="AJ77" i="356"/>
  <c r="AJ86" i="356"/>
  <c r="AH86" i="356"/>
  <c r="AK78" i="359"/>
  <c r="AF78" i="359"/>
  <c r="AG64" i="359"/>
  <c r="AH69" i="359"/>
  <c r="AK69" i="359"/>
  <c r="AH71" i="359"/>
  <c r="AJ70" i="359"/>
  <c r="AI70" i="359"/>
  <c r="AC58" i="362"/>
  <c r="AC74" i="360"/>
  <c r="AF67" i="360"/>
  <c r="AI73" i="360"/>
  <c r="AJ73" i="360"/>
  <c r="AG78" i="360"/>
  <c r="AC64" i="362"/>
  <c r="AG60" i="362"/>
  <c r="AK67" i="362"/>
  <c r="AJ67" i="362"/>
  <c r="AI86" i="362"/>
  <c r="AC68" i="363"/>
  <c r="AH53" i="363"/>
  <c r="AI86" i="364"/>
  <c r="AG86" i="364"/>
  <c r="AJ74" i="364"/>
  <c r="AF79" i="364"/>
  <c r="AH79" i="364"/>
  <c r="AF73" i="364"/>
  <c r="AH73" i="364"/>
  <c r="AI58" i="375"/>
  <c r="AF58" i="375"/>
  <c r="AG88" i="360"/>
  <c r="AF88" i="360"/>
  <c r="AI82" i="362"/>
  <c r="AF82" i="362"/>
  <c r="AG53" i="360"/>
  <c r="AI64" i="362"/>
  <c r="AH64" i="362"/>
  <c r="AH56" i="372"/>
  <c r="AC57" i="372"/>
  <c r="AF76" i="377"/>
  <c r="AJ60" i="372"/>
  <c r="AI60" i="372"/>
  <c r="AF62" i="373"/>
  <c r="AC87" i="377"/>
  <c r="AH70" i="377"/>
  <c r="AG70" i="377"/>
  <c r="AJ57" i="371"/>
  <c r="AF57" i="371"/>
  <c r="AK75" i="374"/>
  <c r="AC74" i="375"/>
  <c r="AI86" i="376"/>
  <c r="AC81" i="377"/>
  <c r="AG75" i="378"/>
  <c r="AJ87" i="380"/>
  <c r="AK87" i="380"/>
  <c r="AH67" i="371"/>
  <c r="AH71" i="372"/>
  <c r="AI71" i="372"/>
  <c r="AF73" i="373"/>
  <c r="AG73" i="373"/>
  <c r="AH68" i="377"/>
  <c r="AC70" i="378"/>
  <c r="AF76" i="381"/>
  <c r="AC61" i="372"/>
  <c r="AI69" i="373"/>
  <c r="AH69" i="373"/>
  <c r="AG83" i="348"/>
  <c r="AC81" i="348"/>
  <c r="AG53" i="349"/>
  <c r="AI86" i="349"/>
  <c r="AK86" i="349"/>
  <c r="AH69" i="350"/>
  <c r="AI69" i="350"/>
  <c r="AC67" i="353"/>
  <c r="AF88" i="354"/>
  <c r="AC73" i="359"/>
  <c r="AI88" i="351"/>
  <c r="AG88" i="351"/>
  <c r="AJ86" i="351"/>
  <c r="AG77" i="353"/>
  <c r="AI77" i="353"/>
  <c r="AJ59" i="356"/>
  <c r="AK84" i="359"/>
  <c r="AC60" i="362"/>
  <c r="AJ72" i="364"/>
  <c r="AC57" i="353"/>
  <c r="AK86" i="354"/>
  <c r="AC82" i="354"/>
  <c r="AF77" i="354"/>
  <c r="AC72" i="355"/>
  <c r="AJ68" i="355"/>
  <c r="AH86" i="355"/>
  <c r="AK86" i="355"/>
  <c r="AJ55" i="355"/>
  <c r="AG82" i="355"/>
  <c r="AH82" i="355"/>
  <c r="AC65" i="356"/>
  <c r="AJ85" i="359"/>
  <c r="AF59" i="359"/>
  <c r="AJ59" i="359"/>
  <c r="AK80" i="360"/>
  <c r="AG80" i="360"/>
  <c r="AH55" i="363"/>
  <c r="AK55" i="363"/>
  <c r="AI88" i="363"/>
  <c r="AI66" i="373"/>
  <c r="AJ66" i="373"/>
  <c r="AG79" i="348"/>
  <c r="AJ79" i="348"/>
  <c r="AK57" i="348"/>
  <c r="AK85" i="349"/>
  <c r="AG85" i="349"/>
  <c r="AH84" i="349"/>
  <c r="AJ84" i="349"/>
  <c r="AG84" i="350"/>
  <c r="AH62" i="350"/>
  <c r="AF62" i="350"/>
  <c r="AC69" i="351"/>
  <c r="AF73" i="351"/>
  <c r="AJ82" i="351"/>
  <c r="AF82" i="351"/>
  <c r="AJ76" i="353"/>
  <c r="AI76" i="353"/>
  <c r="AC78" i="353"/>
  <c r="AK85" i="354"/>
  <c r="AI85" i="354"/>
  <c r="AH83" i="355"/>
  <c r="AJ56" i="355"/>
  <c r="AI56" i="355"/>
  <c r="AF66" i="356"/>
  <c r="AJ66" i="356"/>
  <c r="AF83" i="356"/>
  <c r="AK65" i="356"/>
  <c r="AJ65" i="356"/>
  <c r="AC88" i="356"/>
  <c r="AC53" i="359"/>
  <c r="AH74" i="359"/>
  <c r="AK74" i="359"/>
  <c r="AC59" i="362"/>
  <c r="AF86" i="363"/>
  <c r="AG81" i="348"/>
  <c r="AI81" i="348"/>
  <c r="AJ80" i="348"/>
  <c r="AC80" i="348"/>
  <c r="AH67" i="348"/>
  <c r="AC77" i="349"/>
  <c r="AJ55" i="349"/>
  <c r="AI58" i="349"/>
  <c r="AF58" i="349"/>
  <c r="AI73" i="350"/>
  <c r="AH70" i="350"/>
  <c r="AG70" i="350"/>
  <c r="AI57" i="350"/>
  <c r="AC65" i="350"/>
  <c r="AF82" i="350"/>
  <c r="AH87" i="351"/>
  <c r="AF87" i="351"/>
  <c r="AH58" i="351"/>
  <c r="AK58" i="351"/>
  <c r="AH83" i="353"/>
  <c r="AH72" i="353"/>
  <c r="AF72" i="353"/>
  <c r="AJ57" i="353"/>
  <c r="AK74" i="353"/>
  <c r="AJ74" i="353"/>
  <c r="AI76" i="354"/>
  <c r="AC77" i="354"/>
  <c r="AG59" i="354"/>
  <c r="AH60" i="354"/>
  <c r="AF60" i="354"/>
  <c r="AG67" i="355"/>
  <c r="AI67" i="355"/>
  <c r="AJ74" i="356"/>
  <c r="AF74" i="356"/>
  <c r="AF85" i="356"/>
  <c r="AK85" i="356"/>
  <c r="AK72" i="356"/>
  <c r="AF81" i="359"/>
  <c r="AJ57" i="359"/>
  <c r="AH57" i="359"/>
  <c r="AI60" i="359"/>
  <c r="AC69" i="360"/>
  <c r="AC65" i="364"/>
  <c r="AK54" i="360"/>
  <c r="AH62" i="360"/>
  <c r="AG62" i="360"/>
  <c r="AJ59" i="360"/>
  <c r="AJ83" i="362"/>
  <c r="AG68" i="362"/>
  <c r="AK68" i="362"/>
  <c r="AJ76" i="363"/>
  <c r="AH76" i="363"/>
  <c r="AG63" i="363"/>
  <c r="AF63" i="363"/>
  <c r="AI68" i="363"/>
  <c r="AC53" i="363"/>
  <c r="AK67" i="364"/>
  <c r="AC66" i="364"/>
  <c r="AG63" i="364"/>
  <c r="AI88" i="371"/>
  <c r="AI60" i="371"/>
  <c r="AF60" i="371"/>
  <c r="AG77" i="360"/>
  <c r="AH68" i="360"/>
  <c r="AK68" i="360"/>
  <c r="AF62" i="362"/>
  <c r="AF78" i="363"/>
  <c r="AJ78" i="363"/>
  <c r="AI84" i="364"/>
  <c r="AC75" i="374"/>
  <c r="AJ61" i="362"/>
  <c r="AF61" i="362"/>
  <c r="AI79" i="363"/>
  <c r="AK54" i="374"/>
  <c r="AH54" i="374"/>
  <c r="AH86" i="372"/>
  <c r="AC60" i="372"/>
  <c r="AK54" i="372"/>
  <c r="AI54" i="372"/>
  <c r="AG88" i="372"/>
  <c r="AF88" i="372"/>
  <c r="AJ88" i="376"/>
  <c r="AG88" i="376"/>
  <c r="AC56" i="373"/>
  <c r="AH54" i="373"/>
  <c r="AI79" i="374"/>
  <c r="AG79" i="374"/>
  <c r="AI54" i="377"/>
  <c r="AJ83" i="378"/>
  <c r="AG83" i="378"/>
  <c r="AJ58" i="373"/>
  <c r="AC80" i="374"/>
  <c r="AI72" i="374"/>
  <c r="AC83" i="375"/>
  <c r="AJ69" i="376"/>
  <c r="AC69" i="377"/>
  <c r="AF81" i="372"/>
  <c r="AC88" i="373"/>
  <c r="AG55" i="348"/>
  <c r="AJ55" i="348"/>
  <c r="AG61" i="349"/>
  <c r="AG74" i="349"/>
  <c r="AK74" i="349"/>
  <c r="AI64" i="349"/>
  <c r="AK66" i="349"/>
  <c r="AH66" i="349"/>
  <c r="AG87" i="350"/>
  <c r="AC68" i="350"/>
  <c r="AH64" i="350"/>
  <c r="AI83" i="351"/>
  <c r="AG83" i="351"/>
  <c r="AI68" i="351"/>
  <c r="AH68" i="351"/>
  <c r="AG84" i="353"/>
  <c r="AG68" i="353"/>
  <c r="AJ68" i="353"/>
  <c r="AF87" i="355"/>
  <c r="AK87" i="355"/>
  <c r="AF58" i="355"/>
  <c r="AG60" i="356"/>
  <c r="AH60" i="356"/>
  <c r="AI84" i="356"/>
  <c r="AK72" i="359"/>
  <c r="AG72" i="359"/>
  <c r="AI68" i="359"/>
  <c r="AF71" i="360"/>
  <c r="AJ71" i="360"/>
  <c r="AK56" i="348"/>
  <c r="AF56" i="348"/>
  <c r="AF73" i="348"/>
  <c r="AG87" i="349"/>
  <c r="AF87" i="349"/>
  <c r="AC72" i="349"/>
  <c r="AG82" i="353"/>
  <c r="AH81" i="354"/>
  <c r="AK81" i="354"/>
  <c r="AF63" i="354"/>
  <c r="AF73" i="355"/>
  <c r="AH73" i="355"/>
  <c r="AI81" i="355"/>
  <c r="AC82" i="353"/>
  <c r="AF78" i="354"/>
  <c r="AC86" i="354"/>
  <c r="AH55" i="354"/>
  <c r="AC64" i="354"/>
  <c r="AG77" i="355"/>
  <c r="AC81" i="355"/>
  <c r="AK64" i="356"/>
  <c r="AI76" i="356"/>
  <c r="AH76" i="356"/>
  <c r="AF69" i="356"/>
  <c r="AC85" i="356"/>
  <c r="AJ55" i="359"/>
  <c r="AF55" i="359"/>
  <c r="AF86" i="359"/>
  <c r="AC79" i="359"/>
  <c r="AJ87" i="362"/>
  <c r="AC67" i="363"/>
  <c r="AI54" i="348"/>
  <c r="AK54" i="348"/>
  <c r="AG58" i="348"/>
  <c r="AC61" i="348"/>
  <c r="AH57" i="349"/>
  <c r="AG73" i="349"/>
  <c r="AF73" i="349"/>
  <c r="AI88" i="349"/>
  <c r="AC64" i="349"/>
  <c r="AK63" i="350"/>
  <c r="AC53" i="350"/>
  <c r="AJ80" i="351"/>
  <c r="AC83" i="351"/>
  <c r="AK70" i="353"/>
  <c r="AG70" i="353"/>
  <c r="AI73" i="353"/>
  <c r="AC87" i="353"/>
  <c r="AK74" i="354"/>
  <c r="AG74" i="354"/>
  <c r="AJ87" i="354"/>
  <c r="AG62" i="354"/>
  <c r="AI62" i="354"/>
  <c r="AK61" i="355"/>
  <c r="AC85" i="355"/>
  <c r="AH62" i="356"/>
  <c r="AJ62" i="356"/>
  <c r="AC69" i="359"/>
  <c r="AH75" i="359"/>
  <c r="AG62" i="359"/>
  <c r="AJ62" i="359"/>
  <c r="AG88" i="362"/>
  <c r="AF88" i="362"/>
  <c r="AF59" i="363"/>
  <c r="AC74" i="364"/>
  <c r="AI76" i="348"/>
  <c r="AK76" i="348"/>
  <c r="AG63" i="349"/>
  <c r="AI63" i="349"/>
  <c r="AH71" i="349"/>
  <c r="AC69" i="349"/>
  <c r="AI54" i="350"/>
  <c r="AF60" i="350"/>
  <c r="AH60" i="350"/>
  <c r="AF75" i="350"/>
  <c r="AC81" i="351"/>
  <c r="AG54" i="351"/>
  <c r="AC56" i="351"/>
  <c r="AJ71" i="351"/>
  <c r="AG65" i="351"/>
  <c r="AF65" i="351"/>
  <c r="AG58" i="353"/>
  <c r="AI66" i="353"/>
  <c r="AF66" i="353"/>
  <c r="AJ71" i="353"/>
  <c r="AC55" i="354"/>
  <c r="AG72" i="354"/>
  <c r="AF64" i="354"/>
  <c r="AK64" i="354"/>
  <c r="AK54" i="355"/>
  <c r="AI54" i="355"/>
  <c r="AJ76" i="355"/>
  <c r="AI74" i="355"/>
  <c r="AK74" i="355"/>
  <c r="AF63" i="356"/>
  <c r="AI54" i="356"/>
  <c r="AF54" i="356"/>
  <c r="AC86" i="359"/>
  <c r="AG56" i="359"/>
  <c r="AC67" i="359"/>
  <c r="AG85" i="362"/>
  <c r="AJ61" i="363"/>
  <c r="AK61" i="363"/>
  <c r="AK83" i="360"/>
  <c r="AF83" i="360"/>
  <c r="AK84" i="360"/>
  <c r="AJ84" i="360"/>
  <c r="AH81" i="360"/>
  <c r="AH64" i="360"/>
  <c r="AJ64" i="360"/>
  <c r="AI81" i="362"/>
  <c r="AJ81" i="362"/>
  <c r="AH79" i="362"/>
  <c r="AG79" i="362"/>
  <c r="AK58" i="363"/>
  <c r="AJ58" i="363"/>
  <c r="AF73" i="363"/>
  <c r="AH77" i="363"/>
  <c r="AK77" i="363"/>
  <c r="AC53" i="364"/>
  <c r="AC84" i="376"/>
  <c r="AH68" i="378"/>
  <c r="AG76" i="360"/>
  <c r="AF76" i="360"/>
  <c r="AG55" i="360"/>
  <c r="AK56" i="376"/>
  <c r="AJ56" i="376"/>
  <c r="AI63" i="360"/>
  <c r="AH65" i="360"/>
  <c r="AJ65" i="360"/>
  <c r="AI57" i="364"/>
  <c r="AG57" i="364"/>
  <c r="AI60" i="374"/>
  <c r="AJ60" i="374"/>
  <c r="AI74" i="380"/>
  <c r="AH74" i="380"/>
  <c r="AH81" i="371"/>
  <c r="AG74" i="374"/>
  <c r="AI74" i="374"/>
  <c r="AF57" i="375"/>
  <c r="AI57" i="375"/>
  <c r="AH78" i="376"/>
  <c r="AJ73" i="377"/>
  <c r="AG73" i="377"/>
  <c r="AI56" i="378"/>
  <c r="AK72" i="379"/>
  <c r="AG72" i="379"/>
  <c r="AG61" i="372"/>
  <c r="AF68" i="373"/>
  <c r="AH68" i="373"/>
  <c r="AK83" i="375"/>
  <c r="AG83" i="375"/>
  <c r="AK64" i="377"/>
  <c r="AH59" i="377"/>
  <c r="AI59" i="377"/>
  <c r="AG66" i="378"/>
  <c r="AH81" i="388"/>
  <c r="AI81" i="388"/>
  <c r="AG87" i="372"/>
  <c r="AI56" i="373"/>
  <c r="AH56" i="373"/>
  <c r="AK75" i="375"/>
  <c r="AI75" i="375"/>
  <c r="AI88" i="350"/>
  <c r="AC71" i="350"/>
  <c r="AJ72" i="351"/>
  <c r="AC76" i="351"/>
  <c r="AF78" i="351"/>
  <c r="AJ61" i="353"/>
  <c r="AK61" i="353"/>
  <c r="AI76" i="359"/>
  <c r="AH60" i="364"/>
  <c r="AJ60" i="364"/>
  <c r="AG72" i="348"/>
  <c r="AH72" i="348"/>
  <c r="AK88" i="348"/>
  <c r="AG88" i="348"/>
  <c r="AG75" i="349"/>
  <c r="AJ83" i="349"/>
  <c r="AH83" i="349"/>
  <c r="AI79" i="349"/>
  <c r="AC62" i="350"/>
  <c r="AI59" i="350"/>
  <c r="AH83" i="350"/>
  <c r="AJ83" i="350"/>
  <c r="AC82" i="351"/>
  <c r="AF73" i="356"/>
  <c r="AI73" i="356"/>
  <c r="AI79" i="359"/>
  <c r="AC80" i="353"/>
  <c r="AH79" i="354"/>
  <c r="AF73" i="354"/>
  <c r="AJ73" i="354"/>
  <c r="AJ71" i="354"/>
  <c r="AJ79" i="355"/>
  <c r="AF79" i="355"/>
  <c r="AH64" i="355"/>
  <c r="AI64" i="355"/>
  <c r="AK87" i="356"/>
  <c r="AI87" i="356"/>
  <c r="AI68" i="356"/>
  <c r="AH54" i="359"/>
  <c r="AC77" i="359"/>
  <c r="AK74" i="360"/>
  <c r="AF74" i="360"/>
  <c r="AG65" i="362"/>
  <c r="AH66" i="364"/>
  <c r="AJ66" i="364"/>
  <c r="AH54" i="371"/>
  <c r="AF54" i="371"/>
  <c r="AJ64" i="348"/>
  <c r="AK64" i="348"/>
  <c r="AG71" i="348"/>
  <c r="AK77" i="348"/>
  <c r="AG77" i="348"/>
  <c r="AG77" i="349"/>
  <c r="AC87" i="349"/>
  <c r="AG67" i="349"/>
  <c r="AH59" i="349"/>
  <c r="AI59" i="349"/>
  <c r="AK72" i="350"/>
  <c r="AC70" i="350"/>
  <c r="AK66" i="350"/>
  <c r="AC82" i="350"/>
  <c r="AK61" i="354"/>
  <c r="AK53" i="351"/>
  <c r="AI65" i="350"/>
  <c r="AK65" i="350"/>
  <c r="AK53" i="356"/>
  <c r="AK71" i="350"/>
  <c r="AI71" i="350"/>
  <c r="AF88" i="353"/>
  <c r="AH88" i="356"/>
  <c r="AC64" i="348"/>
  <c r="AK86" i="353"/>
  <c r="AI63" i="355"/>
  <c r="AH63" i="355"/>
  <c r="AC77" i="362"/>
  <c r="AH70" i="349"/>
  <c r="AJ55" i="350"/>
  <c r="AG55" i="350"/>
  <c r="AK81" i="351"/>
  <c r="AG70" i="356"/>
  <c r="AK70" i="356"/>
  <c r="AC57" i="348"/>
  <c r="AJ78" i="349"/>
  <c r="AK77" i="350"/>
  <c r="AH77" i="350"/>
  <c r="AG57" i="351"/>
  <c r="AH57" i="351"/>
  <c r="AH86" i="360"/>
  <c r="AC77" i="348"/>
  <c r="AI82" i="348"/>
  <c r="AK65" i="349"/>
  <c r="AI65" i="349"/>
  <c r="AI72" i="349"/>
  <c r="AK81" i="353"/>
  <c r="AH81" i="353"/>
  <c r="AJ72" i="355"/>
  <c r="AH87" i="360"/>
  <c r="AK87" i="360"/>
  <c r="AJ70" i="348"/>
  <c r="AC83" i="353"/>
  <c r="AG54" i="354"/>
  <c r="AC68" i="356"/>
  <c r="AF58" i="359"/>
  <c r="AC72" i="351"/>
  <c r="AG63" i="348"/>
  <c r="AI63" i="348"/>
  <c r="AC60" i="356"/>
  <c r="AH69" i="348"/>
  <c r="AC60" i="350"/>
  <c r="AH63" i="351"/>
  <c r="AI87" i="353"/>
  <c r="AF87" i="353"/>
  <c r="AF76" i="349"/>
  <c r="AK76" i="349"/>
  <c r="AC70" i="351"/>
  <c r="AG62" i="353"/>
  <c r="AF53" i="353"/>
  <c r="AI53" i="353"/>
  <c r="AF69" i="355"/>
  <c r="AG80" i="355"/>
  <c r="AJ80" i="355"/>
  <c r="AJ72" i="363"/>
  <c r="AJ66" i="351"/>
  <c r="AF66" i="351"/>
  <c r="AK58" i="360"/>
  <c r="AJ83" i="364"/>
  <c r="AG83" i="364"/>
  <c r="AJ57" i="355"/>
  <c r="AG57" i="355"/>
  <c r="AK66" i="354"/>
  <c r="AI66" i="354"/>
  <c r="AH66" i="359"/>
  <c r="AJ56" i="349"/>
  <c r="AF56" i="349"/>
  <c r="AK74" i="350"/>
  <c r="AF56" i="354"/>
  <c r="AK56" i="354"/>
  <c r="AJ80" i="356"/>
  <c r="AH86" i="348"/>
  <c r="AC69" i="350"/>
  <c r="AI53" i="355"/>
  <c r="AJ61" i="348"/>
  <c r="AC74" i="349"/>
  <c r="AG68" i="350"/>
  <c r="AF67" i="350"/>
  <c r="AG67" i="350"/>
  <c r="AF55" i="351"/>
  <c r="AG79" i="351"/>
  <c r="AJ79" i="351"/>
  <c r="AI79" i="353"/>
  <c r="AG64" i="353"/>
  <c r="AK64" i="353"/>
  <c r="AG88" i="359"/>
  <c r="AH74" i="348"/>
  <c r="AC81" i="349"/>
  <c r="AG60" i="353"/>
  <c r="AK82" i="354"/>
  <c r="AJ82" i="354"/>
  <c r="AF75" i="356"/>
  <c r="AI66" i="362"/>
  <c r="AF66" i="362"/>
  <c r="AH81" i="356"/>
  <c r="AF81" i="356"/>
  <c r="AH88" i="355"/>
  <c r="AK88" i="355"/>
  <c r="AH75" i="348"/>
  <c r="AH60" i="349"/>
  <c r="AK60" i="349"/>
  <c r="AI76" i="350"/>
  <c r="AC79" i="355"/>
  <c r="AG65" i="348"/>
  <c r="AF68" i="349"/>
  <c r="AJ68" i="349"/>
  <c r="AJ75" i="351"/>
  <c r="AK75" i="351"/>
  <c r="AF84" i="348"/>
  <c r="AH84" i="348"/>
  <c r="AF53" i="348"/>
  <c r="AJ65" i="359"/>
  <c r="AK64" i="363"/>
  <c r="AJ64" i="363"/>
  <c r="AH62" i="349"/>
  <c r="AC54" i="349"/>
  <c r="AG61" i="350"/>
  <c r="AJ78" i="350"/>
  <c r="AI78" i="350"/>
  <c r="AK84" i="355"/>
  <c r="AF84" i="355"/>
  <c r="AI66" i="348"/>
  <c r="AJ66" i="348"/>
  <c r="AI84" i="354"/>
  <c r="AC69" i="354"/>
  <c r="AH71" i="355"/>
  <c r="AC53" i="356"/>
  <c r="AH61" i="359"/>
  <c r="AJ70" i="364"/>
  <c r="AH70" i="364"/>
  <c r="AC66" i="350"/>
  <c r="AI86" i="350"/>
  <c r="AG58" i="350"/>
  <c r="AF58" i="350"/>
  <c r="AH67" i="351"/>
  <c r="AH77" i="351"/>
  <c r="AK77" i="351"/>
  <c r="AK60" i="351"/>
  <c r="AG70" i="351"/>
  <c r="AF70" i="351"/>
  <c r="AI78" i="353"/>
  <c r="AH78" i="353"/>
  <c r="AJ65" i="354"/>
  <c r="AC56" i="355"/>
  <c r="AI75" i="355"/>
  <c r="AK67" i="356"/>
  <c r="AF67" i="356"/>
  <c r="AC79" i="363"/>
  <c r="AG75" i="353"/>
  <c r="AI75" i="353"/>
  <c r="AH63" i="353"/>
  <c r="AG68" i="354"/>
  <c r="AJ68" i="354"/>
  <c r="AI57" i="354"/>
  <c r="AI69" i="354"/>
  <c r="AG69" i="354"/>
  <c r="AJ67" i="354"/>
  <c r="AC71" i="355"/>
  <c r="AF70" i="355"/>
  <c r="AG60" i="355"/>
  <c r="AK60" i="355"/>
  <c r="AG55" i="356"/>
  <c r="AI82" i="356"/>
  <c r="AJ82" i="356"/>
  <c r="AF58" i="356"/>
  <c r="AK58" i="356"/>
  <c r="AC78" i="359"/>
  <c r="AH87" i="359"/>
  <c r="AJ73" i="359"/>
  <c r="AH73" i="359"/>
  <c r="AC72" i="363"/>
  <c r="AF56" i="363"/>
  <c r="AG82" i="364"/>
  <c r="AF82" i="364"/>
  <c r="AC86" i="348"/>
  <c r="AJ85" i="348"/>
  <c r="AC63" i="348"/>
  <c r="AF69" i="349"/>
  <c r="AK69" i="349"/>
  <c r="AK82" i="349"/>
  <c r="AJ79" i="350"/>
  <c r="AI79" i="350"/>
  <c r="AF85" i="350"/>
  <c r="AC73" i="350"/>
  <c r="AK56" i="351"/>
  <c r="AG56" i="351"/>
  <c r="AJ62" i="351"/>
  <c r="AK76" i="351"/>
  <c r="AI76" i="351"/>
  <c r="AJ65" i="353"/>
  <c r="AH59" i="353"/>
  <c r="AG59" i="353"/>
  <c r="AC66" i="354"/>
  <c r="AJ83" i="354"/>
  <c r="AF80" i="354"/>
  <c r="AG80" i="354"/>
  <c r="AC69" i="355"/>
  <c r="AG71" i="356"/>
  <c r="AI79" i="356"/>
  <c r="AJ79" i="356"/>
  <c r="AC56" i="356"/>
  <c r="AH63" i="359"/>
  <c r="AC58" i="359"/>
  <c r="AK67" i="359"/>
  <c r="AC82" i="363"/>
  <c r="AK88" i="364"/>
  <c r="AF73" i="374"/>
  <c r="AG73" i="374"/>
  <c r="AH60" i="348"/>
  <c r="AI60" i="348"/>
  <c r="AI78" i="348"/>
  <c r="AJ81" i="349"/>
  <c r="AI81" i="349"/>
  <c r="AC73" i="349"/>
  <c r="AI54" i="349"/>
  <c r="AC61" i="350"/>
  <c r="AH53" i="350"/>
  <c r="AK53" i="350"/>
  <c r="AI74" i="351"/>
  <c r="AJ59" i="351"/>
  <c r="AG59" i="351"/>
  <c r="AG61" i="351"/>
  <c r="AH55" i="353"/>
  <c r="AK55" i="353"/>
  <c r="AG56" i="353"/>
  <c r="AK56" i="353"/>
  <c r="AH75" i="354"/>
  <c r="AC59" i="354"/>
  <c r="AG65" i="355"/>
  <c r="AI65" i="355"/>
  <c r="AI85" i="355"/>
  <c r="AG85" i="355"/>
  <c r="AK56" i="356"/>
  <c r="AH77" i="356"/>
  <c r="AF77" i="356"/>
  <c r="AF86" i="356"/>
  <c r="AH78" i="359"/>
  <c r="AI78" i="359"/>
  <c r="AJ64" i="359"/>
  <c r="AJ69" i="359"/>
  <c r="AG69" i="359"/>
  <c r="AK71" i="359"/>
  <c r="AF70" i="359"/>
  <c r="AG70" i="359"/>
  <c r="AC75" i="362"/>
  <c r="AG67" i="360"/>
  <c r="AH67" i="360"/>
  <c r="AF73" i="360"/>
  <c r="AF78" i="360"/>
  <c r="AH78" i="360"/>
  <c r="AI60" i="362"/>
  <c r="AJ60" i="362"/>
  <c r="AF67" i="362"/>
  <c r="AF86" i="362"/>
  <c r="AJ86" i="362"/>
  <c r="AI53" i="363"/>
  <c r="AK53" i="363"/>
  <c r="AF86" i="364"/>
  <c r="AJ86" i="364"/>
  <c r="AF74" i="364"/>
  <c r="AK79" i="364"/>
  <c r="AG79" i="364"/>
  <c r="AG73" i="364"/>
  <c r="AK73" i="364"/>
  <c r="AK58" i="375"/>
  <c r="AG58" i="375"/>
  <c r="AI88" i="360"/>
  <c r="AK88" i="360"/>
  <c r="AK82" i="362"/>
  <c r="AH82" i="362"/>
  <c r="AC61" i="360"/>
  <c r="AK53" i="360"/>
  <c r="AF64" i="362"/>
  <c r="AJ64" i="362"/>
  <c r="AC64" i="372"/>
  <c r="AG56" i="372"/>
  <c r="AG76" i="377"/>
  <c r="AJ76" i="377"/>
  <c r="AG60" i="372"/>
  <c r="AC69" i="372"/>
  <c r="AI62" i="373"/>
  <c r="AF70" i="377"/>
  <c r="AI70" i="377"/>
  <c r="AG57" i="371"/>
  <c r="AG75" i="374"/>
  <c r="AF75" i="374"/>
  <c r="AC79" i="376"/>
  <c r="AF86" i="376"/>
  <c r="AC60" i="378"/>
  <c r="AH75" i="378"/>
  <c r="AF87" i="380"/>
  <c r="AH87" i="380"/>
  <c r="AG67" i="371"/>
  <c r="AJ71" i="372"/>
  <c r="AF71" i="372"/>
  <c r="AH73" i="373"/>
  <c r="AC61" i="377"/>
  <c r="AK68" i="377"/>
  <c r="AC80" i="379"/>
  <c r="AG76" i="381"/>
  <c r="AC68" i="372"/>
  <c r="AF69" i="373"/>
  <c r="AC83" i="348"/>
  <c r="AI83" i="348"/>
  <c r="AH53" i="349"/>
  <c r="AJ53" i="349"/>
  <c r="AH86" i="349"/>
  <c r="AC82" i="349"/>
  <c r="AJ69" i="350"/>
  <c r="AC85" i="350"/>
  <c r="AC68" i="354"/>
  <c r="AJ88" i="354"/>
  <c r="AC59" i="363"/>
  <c r="AH88" i="351"/>
  <c r="AI86" i="351"/>
  <c r="AG86" i="351"/>
  <c r="AF77" i="353"/>
  <c r="AH77" i="353"/>
  <c r="AH59" i="356"/>
  <c r="AI84" i="359"/>
  <c r="AG84" i="359"/>
  <c r="AG72" i="364"/>
  <c r="AH72" i="364"/>
  <c r="AI86" i="354"/>
  <c r="AJ86" i="354"/>
  <c r="AC53" i="354"/>
  <c r="AG77" i="354"/>
  <c r="AK68" i="355"/>
  <c r="AH68" i="355"/>
  <c r="AI86" i="355"/>
  <c r="AG55" i="355"/>
  <c r="AI55" i="355"/>
  <c r="AJ82" i="355"/>
  <c r="AF82" i="355"/>
  <c r="AC73" i="356"/>
  <c r="AF85" i="359"/>
  <c r="AI85" i="359"/>
  <c r="AG59" i="359"/>
  <c r="AI59" i="359"/>
  <c r="AI80" i="360"/>
  <c r="AC79" i="360"/>
  <c r="AC69" i="362"/>
  <c r="AG55" i="363"/>
  <c r="AK88" i="363"/>
  <c r="AH88" i="363"/>
  <c r="AH66" i="373"/>
  <c r="AC53" i="348"/>
  <c r="AH79" i="348"/>
  <c r="AG57" i="348"/>
  <c r="AH57" i="348"/>
  <c r="AI85" i="349"/>
  <c r="AH85" i="349"/>
  <c r="AF84" i="349"/>
  <c r="AC83" i="349"/>
  <c r="AF84" i="350"/>
  <c r="AK62" i="350"/>
  <c r="AG62" i="350"/>
  <c r="AI73" i="351"/>
  <c r="AJ73" i="351"/>
  <c r="AG82" i="351"/>
  <c r="AH82" i="351"/>
  <c r="AG76" i="353"/>
  <c r="AH76" i="353"/>
  <c r="AC81" i="354"/>
  <c r="AH85" i="354"/>
  <c r="AJ85" i="354"/>
  <c r="AJ83" i="355"/>
  <c r="AH56" i="355"/>
  <c r="AG56" i="355"/>
  <c r="AG66" i="356"/>
  <c r="AH66" i="356"/>
  <c r="AH83" i="356"/>
  <c r="AI65" i="356"/>
  <c r="AH65" i="356"/>
  <c r="AC84" i="359"/>
  <c r="AG74" i="359"/>
  <c r="AC83" i="360"/>
  <c r="AI86" i="363"/>
  <c r="AK86" i="363"/>
  <c r="AJ81" i="348"/>
  <c r="AF81" i="348"/>
  <c r="AG80" i="348"/>
  <c r="AK67" i="348"/>
  <c r="AI67" i="348"/>
  <c r="AF55" i="349"/>
  <c r="AH55" i="349"/>
  <c r="AG58" i="349"/>
  <c r="AK73" i="350"/>
  <c r="AF73" i="350"/>
  <c r="AJ70" i="350"/>
  <c r="AI70" i="350"/>
  <c r="AG57" i="350"/>
  <c r="AH82" i="350"/>
  <c r="AG82" i="350"/>
  <c r="AK87" i="351"/>
  <c r="AC64" i="351"/>
  <c r="AJ58" i="351"/>
  <c r="AI83" i="353"/>
  <c r="AJ83" i="353"/>
  <c r="AG72" i="353"/>
  <c r="AF57" i="353"/>
  <c r="AI57" i="353"/>
  <c r="AI74" i="353"/>
  <c r="AC61" i="354"/>
  <c r="AG76" i="354"/>
  <c r="AJ59" i="354"/>
  <c r="AF59" i="354"/>
  <c r="AK60" i="354"/>
  <c r="AC68" i="355"/>
  <c r="AJ67" i="355"/>
  <c r="AC66" i="355"/>
  <c r="AH74" i="356"/>
  <c r="AG74" i="356"/>
  <c r="AG85" i="356"/>
  <c r="AI72" i="356"/>
  <c r="AJ72" i="356"/>
  <c r="AH81" i="359"/>
  <c r="AG81" i="359"/>
  <c r="AK57" i="359"/>
  <c r="AK60" i="359"/>
  <c r="AF60" i="359"/>
  <c r="AC72" i="360"/>
  <c r="AC65" i="362"/>
  <c r="AC86" i="360"/>
  <c r="AF54" i="360"/>
  <c r="AF62" i="360"/>
  <c r="AI62" i="360"/>
  <c r="AG59" i="360"/>
  <c r="AH83" i="362"/>
  <c r="AJ68" i="362"/>
  <c r="AI68" i="362"/>
  <c r="AF76" i="363"/>
  <c r="AG76" i="363"/>
  <c r="AK63" i="363"/>
  <c r="AJ63" i="363"/>
  <c r="AH68" i="363"/>
  <c r="AC54" i="364"/>
  <c r="AF67" i="364"/>
  <c r="AH63" i="364"/>
  <c r="AF63" i="364"/>
  <c r="AH88" i="371"/>
  <c r="AK60" i="371"/>
  <c r="AH60" i="371"/>
  <c r="AK77" i="360"/>
  <c r="AF68" i="360"/>
  <c r="AI68" i="360"/>
  <c r="AG62" i="362"/>
  <c r="AI78" i="363"/>
  <c r="AG78" i="363"/>
  <c r="AJ84" i="364"/>
  <c r="AK61" i="362"/>
  <c r="AG79" i="363"/>
  <c r="AJ79" i="363"/>
  <c r="AI54" i="374"/>
  <c r="AJ86" i="372"/>
  <c r="AC66" i="378"/>
  <c r="AH54" i="372"/>
  <c r="AC57" i="374"/>
  <c r="AK88" i="372"/>
  <c r="AH88" i="372"/>
  <c r="AF88" i="376"/>
  <c r="AC55" i="378"/>
  <c r="AF54" i="373"/>
  <c r="AK54" i="373"/>
  <c r="AK79" i="374"/>
  <c r="AJ54" i="377"/>
  <c r="AF54" i="377"/>
  <c r="AK83" i="378"/>
  <c r="AC62" i="371"/>
  <c r="AK58" i="373"/>
  <c r="AF72" i="374"/>
  <c r="AG72" i="374"/>
  <c r="AG69" i="376"/>
  <c r="AF69" i="376"/>
  <c r="AC84" i="379"/>
  <c r="AH81" i="372"/>
  <c r="AC84" i="374"/>
  <c r="AI55" i="348"/>
  <c r="AF55" i="348"/>
  <c r="AJ61" i="349"/>
  <c r="AH74" i="349"/>
  <c r="AF74" i="349"/>
  <c r="AK64" i="349"/>
  <c r="AI66" i="349"/>
  <c r="AG66" i="349"/>
  <c r="AH87" i="350"/>
  <c r="AF64" i="350"/>
  <c r="AJ64" i="350"/>
  <c r="AJ83" i="351"/>
  <c r="AK83" i="351"/>
  <c r="AF68" i="351"/>
  <c r="AC79" i="351"/>
  <c r="AJ84" i="353"/>
  <c r="AI68" i="353"/>
  <c r="AK68" i="353"/>
  <c r="AJ87" i="355"/>
  <c r="AG87" i="355"/>
  <c r="AG58" i="355"/>
  <c r="AJ60" i="356"/>
  <c r="AF60" i="356"/>
  <c r="AK84" i="356"/>
  <c r="AI72" i="359"/>
  <c r="AK68" i="359"/>
  <c r="AG68" i="359"/>
  <c r="AH71" i="360"/>
  <c r="AC88" i="363"/>
  <c r="AI56" i="348"/>
  <c r="AH56" i="348"/>
  <c r="AJ73" i="348"/>
  <c r="AK87" i="349"/>
  <c r="AJ87" i="349"/>
  <c r="AH82" i="353"/>
  <c r="AI82" i="353"/>
  <c r="AG81" i="354"/>
  <c r="AI63" i="354"/>
  <c r="AG63" i="354"/>
  <c r="AK73" i="355"/>
  <c r="AH81" i="355"/>
  <c r="AK81" i="355"/>
  <c r="AC76" i="362"/>
  <c r="AC66" i="353"/>
  <c r="AK78" i="354"/>
  <c r="AG55" i="354"/>
  <c r="AF55" i="354"/>
  <c r="AC73" i="355"/>
  <c r="AF77" i="355"/>
  <c r="AC76" i="355"/>
  <c r="AH64" i="356"/>
  <c r="AG76" i="356"/>
  <c r="AK76" i="356"/>
  <c r="AG69" i="356"/>
  <c r="AH55" i="359"/>
  <c r="AG55" i="359"/>
  <c r="AH86" i="359"/>
  <c r="AC56" i="359"/>
  <c r="AG87" i="362"/>
  <c r="AC55" i="363"/>
  <c r="AJ54" i="348"/>
  <c r="AC54" i="348"/>
  <c r="AI58" i="348"/>
  <c r="AF57" i="349"/>
  <c r="AK57" i="349"/>
  <c r="AH73" i="349"/>
  <c r="AC61" i="349"/>
  <c r="AK88" i="349"/>
  <c r="AJ63" i="350"/>
  <c r="AI63" i="350"/>
  <c r="AC64" i="350"/>
  <c r="AK80" i="351"/>
  <c r="AC61" i="351"/>
  <c r="AH70" i="353"/>
  <c r="AH73" i="353"/>
  <c r="AJ73" i="353"/>
  <c r="AC88" i="353"/>
  <c r="AF74" i="354"/>
  <c r="AF87" i="354"/>
  <c r="AG87" i="354"/>
  <c r="AH62" i="354"/>
  <c r="AH61" i="355"/>
  <c r="AG61" i="355"/>
  <c r="AC57" i="355"/>
  <c r="AK62" i="356"/>
  <c r="AC72" i="356"/>
  <c r="AC71" i="359"/>
  <c r="AJ75" i="359"/>
  <c r="AK62" i="359"/>
  <c r="AI62" i="359"/>
  <c r="AI88" i="362"/>
  <c r="AC62" i="363"/>
  <c r="AG59" i="363"/>
  <c r="AC86" i="371"/>
  <c r="AH76" i="348"/>
  <c r="AC76" i="348"/>
  <c r="AF63" i="349"/>
  <c r="AJ63" i="349"/>
  <c r="AI71" i="349"/>
  <c r="AG54" i="350"/>
  <c r="AK54" i="350"/>
  <c r="AK60" i="350"/>
  <c r="AC79" i="350"/>
  <c r="AG75" i="350"/>
  <c r="AC66" i="351"/>
  <c r="AH54" i="351"/>
  <c r="AF71" i="351"/>
  <c r="AK71" i="351"/>
  <c r="AK65" i="351"/>
  <c r="AK58" i="353"/>
  <c r="AF58" i="353"/>
  <c r="AK66" i="353"/>
  <c r="AH66" i="353"/>
  <c r="AK71" i="353"/>
  <c r="AJ72" i="354"/>
  <c r="AI72" i="354"/>
  <c r="AH64" i="354"/>
  <c r="AC83" i="354"/>
  <c r="AG54" i="355"/>
  <c r="AG76" i="355"/>
  <c r="AI76" i="355"/>
  <c r="AJ74" i="355"/>
  <c r="AC76" i="356"/>
  <c r="AG63" i="356"/>
  <c r="AH54" i="356"/>
  <c r="AJ54" i="356"/>
  <c r="AC63" i="359"/>
  <c r="AF56" i="359"/>
  <c r="AJ85" i="362"/>
  <c r="AI85" i="362"/>
  <c r="AH61" i="363"/>
  <c r="AG83" i="360"/>
  <c r="AH83" i="360"/>
  <c r="AF84" i="360"/>
  <c r="AF81" i="360"/>
  <c r="AG81" i="360"/>
  <c r="AG64" i="360"/>
  <c r="AC75" i="360"/>
  <c r="AF81" i="362"/>
  <c r="AC85" i="362"/>
  <c r="AJ79" i="362"/>
  <c r="AC64" i="363"/>
  <c r="AI58" i="363"/>
  <c r="AH73" i="363"/>
  <c r="AG73" i="363"/>
  <c r="AG77" i="363"/>
  <c r="AC86" i="364"/>
  <c r="AK68" i="378"/>
  <c r="AJ68" i="378"/>
  <c r="AK76" i="360"/>
  <c r="AH76" i="360"/>
  <c r="AF55" i="360"/>
  <c r="AC54" i="362"/>
  <c r="AG56" i="376"/>
  <c r="AJ63" i="360"/>
  <c r="AH63" i="360"/>
  <c r="AF65" i="360"/>
  <c r="AK57" i="364"/>
  <c r="AC83" i="364"/>
  <c r="AG60" i="374"/>
  <c r="AC62" i="379"/>
  <c r="AG74" i="380"/>
  <c r="AK81" i="371"/>
  <c r="AF81" i="371"/>
  <c r="AJ74" i="374"/>
  <c r="AH74" i="374"/>
  <c r="AG57" i="375"/>
  <c r="AC58" i="376"/>
  <c r="AI78" i="376"/>
  <c r="AK73" i="377"/>
  <c r="AF73" i="377"/>
  <c r="AF56" i="378"/>
  <c r="AJ72" i="379"/>
  <c r="AH72" i="379"/>
  <c r="AH61" i="372"/>
  <c r="AI68" i="373"/>
  <c r="AG68" i="373"/>
  <c r="AH83" i="375"/>
  <c r="AG64" i="377"/>
  <c r="AF64" i="377"/>
  <c r="AJ59" i="377"/>
  <c r="AK66" i="378"/>
  <c r="AH66" i="378"/>
  <c r="AF81" i="388"/>
  <c r="AF87" i="372"/>
  <c r="AH87" i="372"/>
  <c r="AK56" i="373"/>
  <c r="AC54" i="373"/>
  <c r="AF75" i="375"/>
  <c r="AC67" i="373"/>
  <c r="AK88" i="350"/>
  <c r="AC62" i="351"/>
  <c r="AG72" i="351"/>
  <c r="AJ78" i="351"/>
  <c r="AI78" i="351"/>
  <c r="AF61" i="353"/>
  <c r="AC79" i="353"/>
  <c r="AF76" i="359"/>
  <c r="AJ76" i="359"/>
  <c r="AG60" i="364"/>
  <c r="AF60" i="364"/>
  <c r="AK72" i="348"/>
  <c r="AF72" i="348"/>
  <c r="AI88" i="348"/>
  <c r="AI75" i="349"/>
  <c r="AK75" i="349"/>
  <c r="AG83" i="349"/>
  <c r="AF83" i="349"/>
  <c r="AF79" i="349"/>
  <c r="AG59" i="350"/>
  <c r="AF59" i="350"/>
  <c r="AI83" i="350"/>
  <c r="AG83" i="350"/>
  <c r="AC63" i="351"/>
  <c r="AH73" i="356"/>
  <c r="AC55" i="359"/>
  <c r="AF79" i="359"/>
  <c r="AF79" i="354"/>
  <c r="AJ79" i="354"/>
  <c r="AI73" i="354"/>
  <c r="AC56" i="354"/>
  <c r="AF71" i="354"/>
  <c r="AG79" i="355"/>
  <c r="AH79" i="355"/>
  <c r="AF64" i="355"/>
  <c r="AG64" i="355"/>
  <c r="AJ87" i="356"/>
  <c r="AH87" i="356"/>
  <c r="AH68" i="356"/>
  <c r="AF54" i="359"/>
  <c r="AC65" i="359"/>
  <c r="AJ74" i="360"/>
  <c r="AC73" i="360"/>
  <c r="AI65" i="362"/>
  <c r="AK66" i="364"/>
  <c r="AG66" i="364"/>
  <c r="AK54" i="371"/>
  <c r="AJ54" i="371"/>
  <c r="AG64" i="348"/>
  <c r="AH71" i="348"/>
  <c r="AJ71" i="348"/>
  <c r="AF77" i="348"/>
  <c r="AH77" i="348"/>
  <c r="AJ77" i="349"/>
  <c r="AC58" i="349"/>
  <c r="AK67" i="349"/>
  <c r="AK59" i="349"/>
  <c r="AG59" i="349"/>
  <c r="AF72" i="350"/>
  <c r="AC57" i="350"/>
  <c r="AG66" i="350"/>
  <c r="AK81" i="350"/>
  <c r="AJ81" i="350"/>
  <c r="AJ61" i="354"/>
  <c r="AH53" i="351"/>
  <c r="AJ65" i="350"/>
  <c r="AG65" i="350"/>
  <c r="AH53" i="356"/>
  <c r="AJ71" i="350"/>
  <c r="AF71" i="350"/>
  <c r="AI88" i="353"/>
  <c r="AC77" i="353"/>
  <c r="AJ88" i="356"/>
  <c r="AC55" i="349"/>
  <c r="AF86" i="353"/>
  <c r="AG63" i="355"/>
  <c r="AF63" i="355"/>
  <c r="AC65" i="348"/>
  <c r="AI70" i="349"/>
  <c r="AF55" i="350"/>
  <c r="AI55" i="350"/>
  <c r="AI81" i="351"/>
  <c r="AI70" i="356"/>
  <c r="AH70" i="356"/>
  <c r="AC80" i="349"/>
  <c r="AK78" i="349"/>
  <c r="AJ77" i="350"/>
  <c r="AG77" i="350"/>
  <c r="AI57" i="351"/>
  <c r="AC84" i="351"/>
  <c r="AC75" i="359"/>
  <c r="AK86" i="360"/>
  <c r="AK82" i="348"/>
  <c r="AJ82" i="348"/>
  <c r="AH65" i="349"/>
  <c r="AH72" i="349"/>
  <c r="AK72" i="349"/>
  <c r="AG81" i="353"/>
  <c r="AK72" i="355"/>
  <c r="AH72" i="355"/>
  <c r="AJ87" i="360"/>
  <c r="AI70" i="348"/>
  <c r="AK70" i="348"/>
  <c r="AC68" i="353"/>
  <c r="AK54" i="354"/>
  <c r="AG58" i="359"/>
  <c r="AF63" i="348"/>
  <c r="AC86" i="349"/>
  <c r="AI69" i="348"/>
  <c r="AG69" i="348"/>
  <c r="AF63" i="351"/>
  <c r="AI63" i="351"/>
  <c r="AC58" i="348"/>
  <c r="AG87" i="353"/>
  <c r="AC62" i="354"/>
  <c r="AH76" i="349"/>
  <c r="AC86" i="350"/>
  <c r="AH62" i="353"/>
  <c r="AJ62" i="353"/>
  <c r="AJ53" i="353"/>
  <c r="AJ69" i="355"/>
  <c r="AH69" i="355"/>
  <c r="AK80" i="355"/>
  <c r="AH72" i="363"/>
  <c r="AK72" i="363"/>
  <c r="AK66" i="351"/>
  <c r="AJ58" i="360"/>
  <c r="AG58" i="360"/>
  <c r="AK83" i="364"/>
  <c r="AI83" i="364"/>
  <c r="AH57" i="355"/>
  <c r="AH66" i="354"/>
  <c r="AG66" i="359"/>
  <c r="AK66" i="359"/>
  <c r="AG56" i="349"/>
  <c r="AI56" i="349"/>
  <c r="AJ74" i="350"/>
  <c r="AG56" i="354"/>
  <c r="AI56" i="354"/>
  <c r="AI80" i="356"/>
  <c r="AK86" i="348"/>
  <c r="AF86" i="348"/>
  <c r="AJ53" i="355"/>
  <c r="AH53" i="355"/>
  <c r="AC81" i="363"/>
  <c r="AI61" i="348"/>
  <c r="AC66" i="349"/>
  <c r="AH68" i="350"/>
  <c r="AH67" i="350"/>
  <c r="AJ67" i="350"/>
  <c r="AH55" i="351"/>
  <c r="AH79" i="351"/>
  <c r="AF79" i="351"/>
  <c r="AH79" i="353"/>
  <c r="AI64" i="353"/>
  <c r="AF64" i="353"/>
  <c r="AK88" i="359"/>
  <c r="AC82" i="348"/>
  <c r="AK74" i="348"/>
  <c r="AJ60" i="353"/>
  <c r="AH60" i="353"/>
  <c r="AG82" i="354"/>
  <c r="AC55" i="355"/>
  <c r="AK75" i="356"/>
  <c r="AJ66" i="362"/>
  <c r="AG66" i="362"/>
  <c r="AJ81" i="356"/>
  <c r="AJ88" i="355"/>
  <c r="AI88" i="355"/>
  <c r="AI75" i="348"/>
  <c r="AF60" i="349"/>
  <c r="AJ60" i="349"/>
  <c r="AK76" i="350"/>
  <c r="AC62" i="360"/>
  <c r="AF65" i="348"/>
  <c r="AI68" i="349"/>
  <c r="AH68" i="349"/>
  <c r="AI75" i="351"/>
  <c r="AC80" i="354"/>
  <c r="AI84" i="348"/>
  <c r="AK84" i="348"/>
  <c r="AG53" i="348"/>
  <c r="AI65" i="359"/>
  <c r="AH65" i="359"/>
  <c r="AH64" i="363"/>
  <c r="AC78" i="371"/>
  <c r="AI62" i="349"/>
  <c r="AI61" i="350"/>
  <c r="AK61" i="350"/>
  <c r="AF78" i="350"/>
  <c r="AC74" i="351"/>
  <c r="AI84" i="355"/>
  <c r="AJ84" i="355"/>
  <c r="AG66" i="348"/>
  <c r="AC59" i="348"/>
  <c r="AF84" i="354"/>
  <c r="AF71" i="355"/>
  <c r="AG71" i="355"/>
  <c r="AC87" i="356"/>
  <c r="AG61" i="359"/>
  <c r="AJ61" i="359"/>
  <c r="AK70" i="364"/>
  <c r="AF70" i="364"/>
  <c r="AK86" i="350"/>
  <c r="AJ86" i="350"/>
  <c r="AJ58" i="350"/>
  <c r="AI58" i="350"/>
  <c r="AK67" i="351"/>
  <c r="AJ77" i="351"/>
  <c r="AI77" i="351"/>
  <c r="AJ60" i="351"/>
  <c r="AI70" i="351"/>
  <c r="AH70" i="351"/>
  <c r="AK78" i="353"/>
  <c r="AF78" i="353"/>
  <c r="AI65" i="354"/>
  <c r="AF75" i="355"/>
  <c r="AH75" i="355"/>
  <c r="AJ67" i="356"/>
  <c r="AH67" i="356"/>
  <c r="AH75" i="353"/>
  <c r="AG63" i="353"/>
  <c r="AF63" i="353"/>
  <c r="AI68" i="354"/>
  <c r="AH68" i="354"/>
  <c r="AH57" i="354"/>
  <c r="AJ69" i="354"/>
  <c r="AK69" i="354"/>
  <c r="AH67" i="354"/>
  <c r="AC65" i="355"/>
  <c r="AG70" i="355"/>
  <c r="AI60" i="355"/>
  <c r="AF60" i="355"/>
  <c r="AH55" i="356"/>
  <c r="AG82" i="356"/>
  <c r="AF82" i="356"/>
  <c r="AJ58" i="356"/>
  <c r="AC64" i="359"/>
  <c r="AJ87" i="359"/>
  <c r="AK73" i="359"/>
  <c r="AI73" i="359"/>
  <c r="AK56" i="363"/>
  <c r="AG56" i="363"/>
  <c r="AJ82" i="364"/>
  <c r="AK82" i="364"/>
  <c r="AG85" i="348"/>
  <c r="AI85" i="348"/>
  <c r="AC63" i="349"/>
  <c r="AH69" i="349"/>
  <c r="AH82" i="349"/>
  <c r="AI82" i="349"/>
  <c r="AH79" i="350"/>
  <c r="AF79" i="350"/>
  <c r="AJ85" i="350"/>
  <c r="AC88" i="350"/>
  <c r="AF56" i="351"/>
  <c r="AG62" i="351"/>
  <c r="AF62" i="351"/>
  <c r="AF76" i="351"/>
  <c r="AG76" i="351"/>
  <c r="AH65" i="353"/>
  <c r="AI59" i="353"/>
  <c r="AJ59" i="353"/>
  <c r="AF83" i="354"/>
  <c r="AH83" i="354"/>
  <c r="AI80" i="354"/>
  <c r="AC54" i="355"/>
  <c r="AC88" i="355"/>
  <c r="AF71" i="356"/>
  <c r="AF79" i="356"/>
  <c r="AH79" i="356"/>
  <c r="AC84" i="356"/>
  <c r="AJ63" i="359"/>
  <c r="AF67" i="359"/>
  <c r="AJ67" i="359"/>
  <c r="AJ88" i="364"/>
  <c r="AH88" i="364"/>
  <c r="AJ73" i="374"/>
  <c r="AH73" i="374"/>
  <c r="AK60" i="348"/>
  <c r="AG60" i="348"/>
  <c r="AF78" i="348"/>
  <c r="AK81" i="349"/>
  <c r="AG81" i="349"/>
  <c r="AJ54" i="349"/>
  <c r="AH54" i="349"/>
  <c r="AC63" i="350"/>
  <c r="AI53" i="350"/>
  <c r="AJ74" i="351"/>
  <c r="AF74" i="351"/>
  <c r="AH59" i="351"/>
  <c r="AF59" i="351"/>
  <c r="AI61" i="351"/>
  <c r="AJ55" i="353"/>
  <c r="AG55" i="353"/>
  <c r="AI56" i="353"/>
  <c r="AJ56" i="353"/>
  <c r="AI75" i="354"/>
  <c r="AC67" i="354"/>
  <c r="AH65" i="355"/>
  <c r="AC61" i="355"/>
  <c r="AH85" i="355"/>
  <c r="AJ56" i="356"/>
  <c r="AI56" i="356"/>
  <c r="AK77" i="356"/>
  <c r="AI77" i="356"/>
  <c r="AG86" i="356"/>
  <c r="AJ78" i="359"/>
  <c r="AI64" i="359"/>
  <c r="AH64" i="359"/>
  <c r="AI69" i="359"/>
  <c r="AF71" i="359"/>
  <c r="AG71" i="359"/>
  <c r="AH70" i="359"/>
  <c r="AC62" i="359"/>
  <c r="AC57" i="363"/>
  <c r="AJ67" i="360"/>
  <c r="AK67" i="360"/>
  <c r="AH73" i="360"/>
  <c r="AJ78" i="360"/>
  <c r="AK78" i="360"/>
  <c r="AK60" i="362"/>
  <c r="AH60" i="362"/>
  <c r="AG67" i="362"/>
  <c r="AG86" i="362"/>
  <c r="AH86" i="362"/>
  <c r="AJ53" i="363"/>
  <c r="AG53" i="363"/>
  <c r="AH86" i="364"/>
  <c r="AH74" i="364"/>
  <c r="AK74" i="364"/>
  <c r="AJ79" i="364"/>
  <c r="AC57" i="364"/>
  <c r="AJ73" i="364"/>
  <c r="AJ58" i="375"/>
  <c r="AC55" i="377"/>
  <c r="AH88" i="360"/>
  <c r="AC65" i="360"/>
  <c r="AJ82" i="362"/>
  <c r="AC85" i="363"/>
  <c r="AI53" i="360"/>
  <c r="AH53" i="360"/>
  <c r="AG64" i="362"/>
  <c r="AC60" i="363"/>
  <c r="AK56" i="372"/>
  <c r="AJ56" i="372"/>
  <c r="AH76" i="377"/>
  <c r="AI76" i="377"/>
  <c r="AK60" i="372"/>
  <c r="AK62" i="373"/>
  <c r="AJ62" i="373"/>
  <c r="AC82" i="371"/>
  <c r="AK70" i="377"/>
  <c r="AC80" i="372"/>
  <c r="AK57" i="371"/>
  <c r="AH75" i="374"/>
  <c r="AJ75" i="374"/>
  <c r="AG86" i="376"/>
  <c r="AK86" i="376"/>
  <c r="AF75" i="378"/>
  <c r="AK75" i="378"/>
  <c r="AI87" i="380"/>
  <c r="AJ67" i="371"/>
  <c r="AI67" i="371"/>
  <c r="AK71" i="372"/>
  <c r="AC64" i="373"/>
  <c r="AJ73" i="373"/>
  <c r="AF68" i="377"/>
  <c r="AI68" i="377"/>
  <c r="AH76" i="381"/>
  <c r="AI76" i="381"/>
  <c r="AC68" i="373"/>
  <c r="AK69" i="373"/>
  <c r="AF83" i="348"/>
  <c r="AJ83" i="348"/>
  <c r="AI53" i="349"/>
  <c r="AK53" i="349"/>
  <c r="AF86" i="349"/>
  <c r="AC60" i="349"/>
  <c r="AF69" i="350"/>
  <c r="AC74" i="350"/>
  <c r="AK88" i="354"/>
  <c r="AH88" i="354"/>
  <c r="AC69" i="371"/>
  <c r="AJ88" i="351"/>
  <c r="AK86" i="351"/>
  <c r="AF86" i="351"/>
  <c r="AJ77" i="353"/>
  <c r="AF59" i="356"/>
  <c r="AI59" i="356"/>
  <c r="AJ84" i="359"/>
  <c r="AH84" i="359"/>
  <c r="AK72" i="364"/>
  <c r="AF72" i="364"/>
  <c r="AG86" i="354"/>
  <c r="AF86" i="354"/>
  <c r="AH77" i="354"/>
  <c r="AI77" i="354"/>
  <c r="AI68" i="355"/>
  <c r="AG68" i="355"/>
  <c r="AJ86" i="355"/>
  <c r="AF55" i="355"/>
  <c r="AH55" i="355"/>
  <c r="AK82" i="355"/>
  <c r="AC82" i="356"/>
  <c r="AC77" i="356"/>
  <c r="AK85" i="359"/>
  <c r="AG85" i="359"/>
  <c r="AH59" i="359"/>
  <c r="AC60" i="359"/>
  <c r="AF80" i="360"/>
  <c r="AC57" i="362"/>
  <c r="AF55" i="363"/>
  <c r="AF88" i="363"/>
  <c r="AG88" i="363"/>
  <c r="AK66" i="373"/>
  <c r="AC79" i="348"/>
  <c r="AI79" i="348"/>
  <c r="AF57" i="348"/>
  <c r="AJ57" i="348"/>
  <c r="AJ85" i="349"/>
  <c r="AC75" i="349"/>
  <c r="AI84" i="349"/>
  <c r="AH84" i="350"/>
  <c r="AJ84" i="350"/>
  <c r="AI62" i="350"/>
  <c r="AC59" i="350"/>
  <c r="AH73" i="351"/>
  <c r="AG73" i="351"/>
  <c r="AI82" i="351"/>
  <c r="AC88" i="351"/>
  <c r="AK76" i="353"/>
  <c r="AC61" i="353"/>
  <c r="AC74" i="354"/>
  <c r="AG85" i="354"/>
  <c r="AK83" i="355"/>
  <c r="AF83" i="355"/>
  <c r="AK56" i="355"/>
  <c r="AC59" i="355"/>
  <c r="AK66" i="356"/>
  <c r="AI83" i="356"/>
  <c r="AJ83" i="356"/>
  <c r="AF65" i="356"/>
  <c r="AC86" i="356"/>
  <c r="AC82" i="359"/>
  <c r="AJ74" i="359"/>
  <c r="AC84" i="360"/>
  <c r="AG86" i="363"/>
  <c r="AH86" i="363"/>
  <c r="AK81" i="348"/>
  <c r="AH80" i="348"/>
  <c r="AF80" i="348"/>
  <c r="AF67" i="348"/>
  <c r="AJ67" i="348"/>
  <c r="AK55" i="349"/>
  <c r="AG55" i="349"/>
  <c r="AK58" i="349"/>
  <c r="AG73" i="350"/>
  <c r="AJ73" i="350"/>
  <c r="AK70" i="350"/>
  <c r="AJ57" i="350"/>
  <c r="AF57" i="350"/>
  <c r="AJ82" i="350"/>
  <c r="AI82" i="350"/>
  <c r="AI87" i="351"/>
  <c r="AC53" i="351"/>
  <c r="AG58" i="351"/>
  <c r="AF83" i="353"/>
  <c r="AG83" i="353"/>
  <c r="AJ72" i="353"/>
  <c r="AG57" i="353"/>
  <c r="AH57" i="353"/>
  <c r="AF74" i="353"/>
  <c r="AJ76" i="354"/>
  <c r="AK76" i="354"/>
  <c r="AI59" i="354"/>
  <c r="AK59" i="354"/>
  <c r="AI60" i="354"/>
  <c r="AC86" i="355"/>
  <c r="AH67" i="355"/>
  <c r="AC82" i="355"/>
  <c r="AK74" i="356"/>
  <c r="AC63" i="356"/>
  <c r="AH85" i="356"/>
  <c r="AH72" i="356"/>
  <c r="AG72" i="356"/>
  <c r="AI81" i="359"/>
  <c r="AJ81" i="359"/>
  <c r="AI57" i="359"/>
  <c r="AH60" i="359"/>
  <c r="AG60" i="359"/>
  <c r="AC70" i="362"/>
  <c r="AH54" i="360"/>
  <c r="AG54" i="360"/>
  <c r="AK62" i="360"/>
  <c r="AF59" i="360"/>
  <c r="AK59" i="360"/>
  <c r="AI83" i="362"/>
  <c r="AF83" i="362"/>
  <c r="AH68" i="362"/>
  <c r="AC86" i="362"/>
  <c r="AI76" i="363"/>
  <c r="AC75" i="363"/>
  <c r="AH63" i="363"/>
  <c r="AJ68" i="363"/>
  <c r="AG68" i="363"/>
  <c r="AG67" i="364"/>
  <c r="AI67" i="364"/>
  <c r="AI63" i="364"/>
  <c r="AJ63" i="364"/>
  <c r="AF88" i="371"/>
  <c r="AG88" i="371"/>
  <c r="AG60" i="371"/>
  <c r="AF77" i="360"/>
  <c r="AH77" i="360"/>
  <c r="AJ68" i="360"/>
  <c r="AC71" i="360"/>
  <c r="AK62" i="362"/>
  <c r="AI62" i="362"/>
  <c r="AH78" i="363"/>
  <c r="AK84" i="364"/>
  <c r="AG84" i="364"/>
  <c r="AI61" i="362"/>
  <c r="AK79" i="363"/>
  <c r="AF79" i="363"/>
  <c r="AJ54" i="374"/>
  <c r="AI86" i="372"/>
  <c r="AG86" i="372"/>
  <c r="AC66" i="371"/>
  <c r="AF54" i="372"/>
  <c r="AJ88" i="372"/>
  <c r="AC80" i="371"/>
  <c r="AK88" i="376"/>
  <c r="AC87" i="372"/>
  <c r="AJ54" i="373"/>
  <c r="AG54" i="373"/>
  <c r="AJ79" i="374"/>
  <c r="AH54" i="377"/>
  <c r="AG54" i="377"/>
  <c r="AH83" i="378"/>
  <c r="AG58" i="373"/>
  <c r="AF58" i="373"/>
  <c r="AK72" i="374"/>
  <c r="AH72" i="374"/>
  <c r="AH69" i="376"/>
  <c r="AK69" i="376"/>
  <c r="AG81" i="372"/>
  <c r="AJ81" i="372"/>
  <c r="AC69" i="374"/>
  <c r="AH55" i="348"/>
  <c r="AF61" i="349"/>
  <c r="AK61" i="349"/>
  <c r="AJ74" i="349"/>
  <c r="AJ64" i="349"/>
  <c r="AH64" i="349"/>
  <c r="AJ66" i="349"/>
  <c r="AF87" i="350"/>
  <c r="AK87" i="350"/>
  <c r="AG64" i="350"/>
  <c r="AI64" i="350"/>
  <c r="AF83" i="351"/>
  <c r="AC55" i="351"/>
  <c r="AJ68" i="351"/>
  <c r="AI84" i="353"/>
  <c r="AF84" i="353"/>
  <c r="AH68" i="353"/>
  <c r="AC58" i="354"/>
  <c r="AI87" i="355"/>
  <c r="AK58" i="355"/>
  <c r="AJ58" i="355"/>
  <c r="AI60" i="356"/>
  <c r="AG84" i="356"/>
  <c r="AF84" i="356"/>
  <c r="AH72" i="359"/>
  <c r="AJ68" i="359"/>
  <c r="AH68" i="359"/>
  <c r="AK71" i="360"/>
  <c r="AC67" i="348"/>
  <c r="AJ56" i="348"/>
  <c r="AG73" i="348"/>
  <c r="AI73" i="348"/>
  <c r="AI87" i="349"/>
  <c r="AC65" i="349"/>
  <c r="AK82" i="353"/>
  <c r="AJ82" i="353"/>
  <c r="AF81" i="354"/>
  <c r="AH63" i="354"/>
  <c r="AK63" i="354"/>
  <c r="AG73" i="355"/>
  <c r="AJ81" i="355"/>
  <c r="AG81" i="355"/>
  <c r="AC77" i="364"/>
  <c r="AI78" i="354"/>
  <c r="AJ78" i="354"/>
  <c r="AK55" i="354"/>
  <c r="AI55" i="354"/>
  <c r="AK77" i="355"/>
  <c r="AJ77" i="355"/>
  <c r="AF64" i="356"/>
  <c r="AI64" i="356"/>
  <c r="AJ76" i="356"/>
  <c r="AJ69" i="356"/>
  <c r="AI69" i="356"/>
  <c r="AI55" i="359"/>
  <c r="AI86" i="359"/>
  <c r="AG86" i="359"/>
  <c r="AK87" i="362"/>
  <c r="AF87" i="362"/>
  <c r="AC59" i="364"/>
  <c r="AC74" i="348"/>
  <c r="AH54" i="348"/>
  <c r="AJ58" i="348"/>
  <c r="AH58" i="348"/>
  <c r="AJ57" i="349"/>
  <c r="AI57" i="349"/>
  <c r="AJ73" i="349"/>
  <c r="AF88" i="349"/>
  <c r="AJ88" i="349"/>
  <c r="AG63" i="350"/>
  <c r="AH63" i="350"/>
  <c r="AH80" i="351"/>
  <c r="AF80" i="351"/>
  <c r="AC68" i="351"/>
  <c r="AJ70" i="353"/>
  <c r="AK73" i="353"/>
  <c r="AF73" i="353"/>
  <c r="AC78" i="354"/>
  <c r="AJ74" i="354"/>
  <c r="AK87" i="354"/>
  <c r="AH87" i="354"/>
  <c r="AK62" i="354"/>
  <c r="AJ61" i="355"/>
  <c r="AF61" i="355"/>
  <c r="AC80" i="356"/>
  <c r="AG62" i="356"/>
  <c r="AC67" i="356"/>
  <c r="AK75" i="359"/>
  <c r="AG75" i="359"/>
  <c r="AF62" i="359"/>
  <c r="AC88" i="359"/>
  <c r="AJ88" i="362"/>
  <c r="AI59" i="363"/>
  <c r="AJ59" i="363"/>
  <c r="AC88" i="348"/>
  <c r="AF76" i="348"/>
  <c r="AC70" i="348"/>
  <c r="AK63" i="349"/>
  <c r="AJ71" i="349"/>
  <c r="AG71" i="349"/>
  <c r="AH54" i="350"/>
  <c r="AJ54" i="350"/>
  <c r="AI60" i="350"/>
  <c r="AJ75" i="350"/>
  <c r="AH75" i="350"/>
  <c r="AF54" i="351"/>
  <c r="AJ54" i="351"/>
  <c r="AH71" i="351"/>
  <c r="AI71" i="351"/>
  <c r="AJ65" i="351"/>
  <c r="AI58" i="353"/>
  <c r="AH58" i="353"/>
  <c r="AJ66" i="353"/>
  <c r="AG71" i="353"/>
  <c r="AI71" i="353"/>
  <c r="AK72" i="354"/>
  <c r="AF72" i="354"/>
  <c r="AG64" i="354"/>
  <c r="AC77" i="355"/>
  <c r="AH54" i="355"/>
  <c r="AH76" i="355"/>
  <c r="AF76" i="355"/>
  <c r="AH74" i="355"/>
  <c r="AI63" i="356"/>
  <c r="AK63" i="356"/>
  <c r="AG54" i="356"/>
  <c r="AC57" i="356"/>
  <c r="AH56" i="359"/>
  <c r="AI56" i="359"/>
  <c r="AK85" i="362"/>
  <c r="AH85" i="362"/>
  <c r="AG61" i="363"/>
  <c r="AJ83" i="360"/>
  <c r="AC66" i="360"/>
  <c r="AI84" i="360"/>
  <c r="AI81" i="360"/>
  <c r="AK81" i="360"/>
  <c r="AK64" i="360"/>
  <c r="AK81" i="362"/>
  <c r="AC88" i="362"/>
  <c r="AI79" i="362"/>
  <c r="AC61" i="363"/>
  <c r="AF58" i="363"/>
  <c r="AI73" i="363"/>
  <c r="AJ73" i="363"/>
  <c r="AJ77" i="363"/>
  <c r="AC82" i="364"/>
  <c r="AI68" i="378"/>
  <c r="AG68" i="378"/>
  <c r="AI76" i="360"/>
  <c r="AI55" i="360"/>
  <c r="AH55" i="360"/>
  <c r="AC81" i="362"/>
  <c r="AH56" i="376"/>
  <c r="AG63" i="360"/>
  <c r="AF63" i="360"/>
  <c r="AK65" i="360"/>
  <c r="AJ57" i="364"/>
  <c r="AK60" i="374"/>
  <c r="AC55" i="376"/>
  <c r="AJ74" i="380"/>
  <c r="AJ81" i="371"/>
  <c r="AG81" i="371"/>
  <c r="AK74" i="374"/>
  <c r="AC80" i="375"/>
  <c r="AH57" i="375"/>
  <c r="AG78" i="376"/>
  <c r="AF78" i="376"/>
  <c r="AH73" i="377"/>
  <c r="AJ56" i="378"/>
  <c r="AG56" i="378"/>
  <c r="AF72" i="379"/>
  <c r="AJ61" i="372"/>
  <c r="AK61" i="372"/>
  <c r="AJ68" i="373"/>
  <c r="AC69" i="373"/>
  <c r="AF83" i="375"/>
  <c r="AH64" i="377"/>
  <c r="AJ64" i="377"/>
  <c r="AK59" i="377"/>
  <c r="AI66" i="378"/>
  <c r="AJ66" i="378"/>
  <c r="AJ81" i="388"/>
  <c r="AK87" i="372"/>
  <c r="AI87" i="372"/>
  <c r="AF56" i="373"/>
  <c r="AC79" i="374"/>
  <c r="AG75" i="375"/>
  <c r="AH88" i="350"/>
  <c r="AG88" i="350"/>
  <c r="AK72" i="351"/>
  <c r="AI72" i="351"/>
  <c r="AG78" i="351"/>
  <c r="AK78" i="351"/>
  <c r="AH61" i="353"/>
  <c r="AC75" i="353"/>
  <c r="AH76" i="359"/>
  <c r="AK76" i="359"/>
  <c r="AI60" i="364"/>
  <c r="AJ72" i="348"/>
  <c r="AC87" i="348"/>
  <c r="AJ88" i="348"/>
  <c r="AH75" i="349"/>
  <c r="AF75" i="349"/>
  <c r="AK83" i="349"/>
  <c r="AK79" i="349"/>
  <c r="AJ79" i="349"/>
  <c r="AJ59" i="350"/>
  <c r="AH59" i="350"/>
  <c r="AF83" i="350"/>
  <c r="AC73" i="351"/>
  <c r="AC85" i="354"/>
  <c r="AJ73" i="356"/>
  <c r="AH79" i="359"/>
  <c r="AJ79" i="359"/>
  <c r="AC64" i="353"/>
  <c r="AK79" i="354"/>
  <c r="AI79" i="354"/>
  <c r="AK73" i="354"/>
  <c r="AG71" i="354"/>
  <c r="AK71" i="354"/>
  <c r="AK79" i="355"/>
  <c r="AC78" i="355"/>
  <c r="AK64" i="355"/>
  <c r="AC61" i="356"/>
  <c r="AF87" i="356"/>
  <c r="AG68" i="356"/>
  <c r="AJ68" i="356"/>
  <c r="AI54" i="359"/>
  <c r="AG54" i="359"/>
  <c r="AC83" i="359"/>
  <c r="AI74" i="360"/>
  <c r="AJ65" i="362"/>
  <c r="AH65" i="362"/>
  <c r="AF66" i="364"/>
  <c r="AC88" i="364"/>
  <c r="AG54" i="371"/>
  <c r="AC53" i="377"/>
  <c r="AI64" i="348"/>
  <c r="AK71" i="348"/>
  <c r="AI71" i="348"/>
  <c r="AJ77" i="348"/>
  <c r="AF77" i="349"/>
  <c r="AH77" i="349"/>
  <c r="AJ67" i="349"/>
  <c r="AI67" i="349"/>
  <c r="AF59" i="349"/>
  <c r="AJ72" i="350"/>
  <c r="AH72" i="350"/>
  <c r="AF66" i="350"/>
  <c r="AH66" i="350"/>
  <c r="AH81" i="350"/>
  <c r="AG81" i="350"/>
  <c r="AF64" i="351"/>
  <c r="AC58" i="351"/>
  <c r="AC74" i="353"/>
  <c r="AH67" i="353"/>
  <c r="AF53" i="354"/>
  <c r="AK53" i="354"/>
  <c r="AC84" i="354"/>
  <c r="AJ66" i="355"/>
  <c r="AK66" i="355"/>
  <c r="AF62" i="355"/>
  <c r="AC58" i="355"/>
  <c r="AI57" i="356"/>
  <c r="AH57" i="356"/>
  <c r="AC72" i="359"/>
  <c r="AG80" i="359"/>
  <c r="AC76" i="359"/>
  <c r="AG57" i="363"/>
  <c r="AC85" i="364"/>
  <c r="AH75" i="371"/>
  <c r="AJ75" i="371"/>
  <c r="AJ59" i="348"/>
  <c r="AJ62" i="348"/>
  <c r="AF62" i="348"/>
  <c r="AF68" i="348"/>
  <c r="AH68" i="348"/>
  <c r="AH87" i="348"/>
  <c r="AI80" i="349"/>
  <c r="AF80" i="349"/>
  <c r="AC84" i="349"/>
  <c r="AH56" i="350"/>
  <c r="AG56" i="350"/>
  <c r="AI80" i="350"/>
  <c r="AG69" i="351"/>
  <c r="AH69" i="351"/>
  <c r="AJ84" i="351"/>
  <c r="AG85" i="351"/>
  <c r="AJ85" i="351"/>
  <c r="AH69" i="353"/>
  <c r="AC81" i="353"/>
  <c r="AJ54" i="353"/>
  <c r="AJ80" i="353"/>
  <c r="AI80" i="353"/>
  <c r="AH85" i="353"/>
  <c r="AC75" i="354"/>
  <c r="AG58" i="354"/>
  <c r="AI70" i="354"/>
  <c r="AF70" i="354"/>
  <c r="AI78" i="355"/>
  <c r="AC83" i="355"/>
  <c r="AH59" i="355"/>
  <c r="AG78" i="356"/>
  <c r="AI78" i="356"/>
  <c r="AH61" i="356"/>
  <c r="AJ61" i="356"/>
  <c r="AJ77" i="359"/>
  <c r="AK53" i="359"/>
  <c r="AH53" i="359"/>
  <c r="AF83" i="359"/>
  <c r="AI82" i="359"/>
  <c r="AH82" i="359"/>
  <c r="AG60" i="360"/>
  <c r="AH57" i="360"/>
  <c r="AK57" i="360"/>
  <c r="AC78" i="364"/>
  <c r="AG54" i="364"/>
  <c r="AI81" i="350"/>
  <c r="AI64" i="351"/>
  <c r="AC60" i="351"/>
  <c r="AI67" i="353"/>
  <c r="AC76" i="354"/>
  <c r="AG53" i="354"/>
  <c r="AC67" i="355"/>
  <c r="AG66" i="355"/>
  <c r="AJ62" i="355"/>
  <c r="AC79" i="356"/>
  <c r="AJ57" i="356"/>
  <c r="AJ80" i="359"/>
  <c r="AC76" i="360"/>
  <c r="AJ57" i="363"/>
  <c r="AC79" i="364"/>
  <c r="AK75" i="371"/>
  <c r="AH59" i="348"/>
  <c r="AH62" i="348"/>
  <c r="AC62" i="348"/>
  <c r="AG68" i="348"/>
  <c r="AF87" i="348"/>
  <c r="AK80" i="349"/>
  <c r="AC78" i="349"/>
  <c r="AJ56" i="350"/>
  <c r="AH80" i="350"/>
  <c r="AC57" i="351"/>
  <c r="AI69" i="351"/>
  <c r="AG84" i="351"/>
  <c r="AI85" i="351"/>
  <c r="AK69" i="353"/>
  <c r="AH54" i="353"/>
  <c r="AC76" i="353"/>
  <c r="AF80" i="353"/>
  <c r="AI85" i="353"/>
  <c r="AF58" i="354"/>
  <c r="AG70" i="354"/>
  <c r="AF78" i="355"/>
  <c r="AJ78" i="355"/>
  <c r="AI59" i="355"/>
  <c r="AK78" i="356"/>
  <c r="AC58" i="356"/>
  <c r="AG61" i="356"/>
  <c r="AH77" i="359"/>
  <c r="AG77" i="359"/>
  <c r="AF53" i="359"/>
  <c r="AJ83" i="359"/>
  <c r="AJ82" i="359"/>
  <c r="AK60" i="360"/>
  <c r="AG57" i="360"/>
  <c r="AH54" i="364"/>
  <c r="AI61" i="360"/>
  <c r="AC57" i="360"/>
  <c r="AH80" i="362"/>
  <c r="AF56" i="362"/>
  <c r="AH56" i="362"/>
  <c r="AJ59" i="362"/>
  <c r="AI59" i="362"/>
  <c r="AI80" i="363"/>
  <c r="AF70" i="363"/>
  <c r="AK70" i="363"/>
  <c r="AJ59" i="364"/>
  <c r="AF59" i="364"/>
  <c r="AK77" i="372"/>
  <c r="AC84" i="372"/>
  <c r="AG55" i="374"/>
  <c r="AF58" i="376"/>
  <c r="AI58" i="376"/>
  <c r="AJ56" i="360"/>
  <c r="AH58" i="362"/>
  <c r="AI58" i="362"/>
  <c r="AF67" i="363"/>
  <c r="AI71" i="363"/>
  <c r="AG71" i="363"/>
  <c r="AH69" i="364"/>
  <c r="AJ80" i="372"/>
  <c r="AH80" i="372"/>
  <c r="AF60" i="378"/>
  <c r="AH73" i="362"/>
  <c r="AJ53" i="362"/>
  <c r="AG53" i="362"/>
  <c r="AI81" i="364"/>
  <c r="AG81" i="364"/>
  <c r="AI87" i="371"/>
  <c r="AH87" i="371"/>
  <c r="AH86" i="371"/>
  <c r="AF86" i="371"/>
  <c r="AK75" i="381"/>
  <c r="AH75" i="381"/>
  <c r="AC59" i="371"/>
  <c r="AI82" i="373"/>
  <c r="AK54" i="375"/>
  <c r="AC75" i="377"/>
  <c r="AH69" i="371"/>
  <c r="AK67" i="373"/>
  <c r="AG67" i="373"/>
  <c r="AJ79" i="377"/>
  <c r="AH79" i="377"/>
  <c r="AC81" i="372"/>
  <c r="AH88" i="373"/>
  <c r="AJ84" i="374"/>
  <c r="AH84" i="374"/>
  <c r="AF69" i="374"/>
  <c r="AH87" i="375"/>
  <c r="AI87" i="375"/>
  <c r="AF66" i="376"/>
  <c r="AK77" i="376"/>
  <c r="AJ77" i="376"/>
  <c r="AH72" i="377"/>
  <c r="AC80" i="380"/>
  <c r="AK66" i="371"/>
  <c r="AG83" i="374"/>
  <c r="AJ83" i="374"/>
  <c r="AJ66" i="375"/>
  <c r="AF66" i="375"/>
  <c r="AC69" i="376"/>
  <c r="AI53" i="377"/>
  <c r="AC60" i="377"/>
  <c r="AH71" i="377"/>
  <c r="AC88" i="377"/>
  <c r="AF70" i="378"/>
  <c r="AI70" i="378"/>
  <c r="AJ76" i="379"/>
  <c r="AK82" i="379"/>
  <c r="AI82" i="379"/>
  <c r="AK53" i="383"/>
  <c r="AG53" i="383"/>
  <c r="AF54" i="378"/>
  <c r="AF69" i="360"/>
  <c r="AI69" i="360"/>
  <c r="AG70" i="360"/>
  <c r="AK72" i="360"/>
  <c r="AH72" i="360"/>
  <c r="AG55" i="362"/>
  <c r="AK55" i="362"/>
  <c r="AG72" i="362"/>
  <c r="AH75" i="362"/>
  <c r="AG75" i="362"/>
  <c r="AI69" i="362"/>
  <c r="AK69" i="362"/>
  <c r="AK65" i="363"/>
  <c r="AK87" i="363"/>
  <c r="AH87" i="363"/>
  <c r="AG85" i="363"/>
  <c r="AH61" i="364"/>
  <c r="AG61" i="364"/>
  <c r="AH58" i="364"/>
  <c r="AC60" i="364"/>
  <c r="AI71" i="374"/>
  <c r="AF71" i="374"/>
  <c r="AC67" i="360"/>
  <c r="AC82" i="362"/>
  <c r="AH54" i="362"/>
  <c r="AC74" i="362"/>
  <c r="AG62" i="363"/>
  <c r="AK66" i="363"/>
  <c r="AF66" i="363"/>
  <c r="AG60" i="363"/>
  <c r="AH64" i="364"/>
  <c r="AJ64" i="364"/>
  <c r="AG53" i="364"/>
  <c r="AC87" i="364"/>
  <c r="AF84" i="373"/>
  <c r="AF65" i="380"/>
  <c r="AH65" i="380"/>
  <c r="AJ64" i="371"/>
  <c r="AF64" i="371"/>
  <c r="AG63" i="372"/>
  <c r="AI63" i="372"/>
  <c r="AF75" i="373"/>
  <c r="AC74" i="373"/>
  <c r="AF67" i="374"/>
  <c r="AC87" i="375"/>
  <c r="AH55" i="371"/>
  <c r="AK55" i="371"/>
  <c r="AG59" i="371"/>
  <c r="AC79" i="372"/>
  <c r="AI53" i="375"/>
  <c r="AF60" i="376"/>
  <c r="AK60" i="376"/>
  <c r="AK63" i="377"/>
  <c r="AJ63" i="377"/>
  <c r="AG57" i="378"/>
  <c r="AC56" i="372"/>
  <c r="AJ72" i="373"/>
  <c r="AG72" i="373"/>
  <c r="AJ66" i="374"/>
  <c r="AK67" i="376"/>
  <c r="AJ67" i="376"/>
  <c r="AK71" i="371"/>
  <c r="AF71" i="371"/>
  <c r="AF69" i="372"/>
  <c r="AI69" i="372"/>
  <c r="AK79" i="372"/>
  <c r="AC82" i="373"/>
  <c r="AF77" i="373"/>
  <c r="AH77" i="373"/>
  <c r="AI57" i="374"/>
  <c r="AI56" i="374"/>
  <c r="AK56" i="374"/>
  <c r="AJ74" i="375"/>
  <c r="AH74" i="375"/>
  <c r="AJ78" i="375"/>
  <c r="AG79" i="375"/>
  <c r="AK79" i="375"/>
  <c r="AG75" i="376"/>
  <c r="AC70" i="376"/>
  <c r="AH81" i="376"/>
  <c r="AJ84" i="376"/>
  <c r="AF84" i="376"/>
  <c r="AG69" i="377"/>
  <c r="AC59" i="377"/>
  <c r="AF86" i="377"/>
  <c r="AC57" i="378"/>
  <c r="AI65" i="378"/>
  <c r="AG79" i="381"/>
  <c r="AH79" i="381"/>
  <c r="AG53" i="372"/>
  <c r="AI53" i="372"/>
  <c r="AJ64" i="372"/>
  <c r="AK84" i="372"/>
  <c r="AJ84" i="372"/>
  <c r="AI75" i="372"/>
  <c r="AJ75" i="372"/>
  <c r="AC53" i="373"/>
  <c r="AH77" i="374"/>
  <c r="AK53" i="374"/>
  <c r="AF53" i="374"/>
  <c r="AI88" i="374"/>
  <c r="AC54" i="374"/>
  <c r="AI86" i="375"/>
  <c r="AF86" i="375"/>
  <c r="AK61" i="375"/>
  <c r="AC60" i="376"/>
  <c r="AH74" i="376"/>
  <c r="AG80" i="376"/>
  <c r="AJ80" i="376"/>
  <c r="AI57" i="377"/>
  <c r="AG81" i="377"/>
  <c r="AF81" i="377"/>
  <c r="AC82" i="378"/>
  <c r="AC54" i="380"/>
  <c r="AG72" i="371"/>
  <c r="AJ72" i="371"/>
  <c r="AK67" i="372"/>
  <c r="AC72" i="372"/>
  <c r="AF84" i="371"/>
  <c r="AG71" i="373"/>
  <c r="AK71" i="373"/>
  <c r="AH86" i="373"/>
  <c r="AC77" i="373"/>
  <c r="AH70" i="373"/>
  <c r="AH81" i="374"/>
  <c r="AI81" i="374"/>
  <c r="AI65" i="374"/>
  <c r="AC53" i="374"/>
  <c r="AH84" i="375"/>
  <c r="AJ84" i="375"/>
  <c r="AF76" i="375"/>
  <c r="AC54" i="376"/>
  <c r="AF79" i="376"/>
  <c r="AK79" i="376"/>
  <c r="AG55" i="377"/>
  <c r="AF75" i="377"/>
  <c r="AG75" i="377"/>
  <c r="AH82" i="378"/>
  <c r="AK82" i="378"/>
  <c r="AH59" i="379"/>
  <c r="AC63" i="383"/>
  <c r="AF76" i="378"/>
  <c r="AC82" i="360"/>
  <c r="AG79" i="360"/>
  <c r="AF71" i="362"/>
  <c r="AF70" i="362"/>
  <c r="AH70" i="362"/>
  <c r="AI78" i="362"/>
  <c r="AI76" i="362"/>
  <c r="AF76" i="362"/>
  <c r="AF69" i="363"/>
  <c r="AC86" i="363"/>
  <c r="AJ84" i="363"/>
  <c r="AF74" i="363"/>
  <c r="AH74" i="363"/>
  <c r="AF77" i="364"/>
  <c r="AK77" i="364"/>
  <c r="AJ55" i="364"/>
  <c r="AG55" i="364"/>
  <c r="AK85" i="364"/>
  <c r="AC78" i="372"/>
  <c r="AC88" i="360"/>
  <c r="AH82" i="360"/>
  <c r="AF84" i="362"/>
  <c r="AJ84" i="362"/>
  <c r="AG74" i="362"/>
  <c r="AC73" i="362"/>
  <c r="AJ81" i="363"/>
  <c r="AH81" i="363"/>
  <c r="AK68" i="364"/>
  <c r="AG68" i="364"/>
  <c r="AK76" i="364"/>
  <c r="AF87" i="364"/>
  <c r="AG87" i="364"/>
  <c r="AG62" i="364"/>
  <c r="AH62" i="364"/>
  <c r="AG53" i="373"/>
  <c r="AJ53" i="373"/>
  <c r="AI70" i="375"/>
  <c r="AF65" i="377"/>
  <c r="AK65" i="377"/>
  <c r="AG68" i="371"/>
  <c r="AK68" i="371"/>
  <c r="AG68" i="372"/>
  <c r="AC60" i="371"/>
  <c r="AK64" i="373"/>
  <c r="AJ64" i="373"/>
  <c r="AJ63" i="375"/>
  <c r="AK83" i="377"/>
  <c r="AI83" i="377"/>
  <c r="AJ77" i="377"/>
  <c r="AC74" i="378"/>
  <c r="AI88" i="388"/>
  <c r="AH78" i="371"/>
  <c r="AH65" i="371"/>
  <c r="AF65" i="371"/>
  <c r="AC74" i="372"/>
  <c r="AG80" i="373"/>
  <c r="AC68" i="374"/>
  <c r="AI78" i="374"/>
  <c r="AC53" i="375"/>
  <c r="AH88" i="377"/>
  <c r="AI64" i="378"/>
  <c r="AF64" i="378"/>
  <c r="AK70" i="372"/>
  <c r="AG70" i="372"/>
  <c r="AG78" i="372"/>
  <c r="AF78" i="372"/>
  <c r="AG73" i="375"/>
  <c r="AK73" i="375"/>
  <c r="AG59" i="376"/>
  <c r="AG80" i="377"/>
  <c r="AI80" i="377"/>
  <c r="AH64" i="379"/>
  <c r="AC76" i="371"/>
  <c r="AG63" i="371"/>
  <c r="AI66" i="372"/>
  <c r="AK66" i="372"/>
  <c r="AJ83" i="372"/>
  <c r="AI61" i="373"/>
  <c r="AH61" i="373"/>
  <c r="AJ57" i="373"/>
  <c r="AK57" i="373"/>
  <c r="AJ62" i="374"/>
  <c r="AG86" i="374"/>
  <c r="AI86" i="374"/>
  <c r="AI58" i="374"/>
  <c r="AJ85" i="375"/>
  <c r="AG85" i="375"/>
  <c r="AH55" i="375"/>
  <c r="AC82" i="375"/>
  <c r="AK82" i="375"/>
  <c r="AI62" i="376"/>
  <c r="AK62" i="376"/>
  <c r="AK87" i="376"/>
  <c r="AH87" i="376"/>
  <c r="AK68" i="376"/>
  <c r="AI68" i="376"/>
  <c r="AH84" i="377"/>
  <c r="AC72" i="377"/>
  <c r="AF55" i="378"/>
  <c r="AF80" i="378"/>
  <c r="AH80" i="378"/>
  <c r="AK84" i="378"/>
  <c r="AC78" i="379"/>
  <c r="AF80" i="380"/>
  <c r="AH67" i="380"/>
  <c r="AI67" i="380"/>
  <c r="AJ61" i="381"/>
  <c r="AG78" i="382"/>
  <c r="AJ78" i="382"/>
  <c r="AF74" i="372"/>
  <c r="AJ61" i="371"/>
  <c r="AI61" i="371"/>
  <c r="AK79" i="371"/>
  <c r="AJ85" i="371"/>
  <c r="AG85" i="371"/>
  <c r="AH78" i="373"/>
  <c r="AH79" i="373"/>
  <c r="AJ79" i="373"/>
  <c r="AJ76" i="373"/>
  <c r="AC80" i="373"/>
  <c r="AK68" i="374"/>
  <c r="AC64" i="374"/>
  <c r="AF60" i="375"/>
  <c r="AC69" i="375"/>
  <c r="AF67" i="375"/>
  <c r="AF64" i="375"/>
  <c r="AI64" i="375"/>
  <c r="AG55" i="376"/>
  <c r="AK55" i="376"/>
  <c r="AF63" i="376"/>
  <c r="AK54" i="376"/>
  <c r="AJ54" i="376"/>
  <c r="AK61" i="377"/>
  <c r="AI61" i="377"/>
  <c r="AG58" i="377"/>
  <c r="AF85" i="377"/>
  <c r="AI85" i="377"/>
  <c r="AF61" i="378"/>
  <c r="AH58" i="378"/>
  <c r="AJ58" i="378"/>
  <c r="AG63" i="379"/>
  <c r="AC56" i="380"/>
  <c r="AH85" i="380"/>
  <c r="AH58" i="382"/>
  <c r="AK58" i="382"/>
  <c r="AH76" i="371"/>
  <c r="AG76" i="371"/>
  <c r="AC78" i="373"/>
  <c r="AI85" i="374"/>
  <c r="AJ85" i="374"/>
  <c r="AG61" i="374"/>
  <c r="AF64" i="374"/>
  <c r="AG64" i="374"/>
  <c r="AJ80" i="375"/>
  <c r="AK80" i="375"/>
  <c r="AH59" i="375"/>
  <c r="AH88" i="375"/>
  <c r="AF88" i="375"/>
  <c r="AG72" i="375"/>
  <c r="AC88" i="375"/>
  <c r="AI57" i="376"/>
  <c r="AJ57" i="376"/>
  <c r="AJ85" i="376"/>
  <c r="AC66" i="377"/>
  <c r="AI87" i="377"/>
  <c r="AC83" i="377"/>
  <c r="AH81" i="378"/>
  <c r="AF59" i="378"/>
  <c r="AI59" i="378"/>
  <c r="AK80" i="379"/>
  <c r="AC55" i="380"/>
  <c r="AF72" i="380"/>
  <c r="AC75" i="378"/>
  <c r="AF85" i="360"/>
  <c r="AC87" i="360"/>
  <c r="AG57" i="362"/>
  <c r="AI57" i="362"/>
  <c r="AG77" i="362"/>
  <c r="AC56" i="362"/>
  <c r="AH75" i="363"/>
  <c r="AH82" i="363"/>
  <c r="AK82" i="363"/>
  <c r="AK78" i="364"/>
  <c r="AJ78" i="364"/>
  <c r="AJ80" i="364"/>
  <c r="AK71" i="364"/>
  <c r="AJ71" i="364"/>
  <c r="AJ56" i="364"/>
  <c r="AF65" i="364"/>
  <c r="AJ65" i="364"/>
  <c r="AC71" i="372"/>
  <c r="AH66" i="377"/>
  <c r="AF66" i="377"/>
  <c r="AK66" i="360"/>
  <c r="AC68" i="360"/>
  <c r="AK75" i="360"/>
  <c r="AC85" i="360"/>
  <c r="AC78" i="362"/>
  <c r="AJ63" i="362"/>
  <c r="AI63" i="362"/>
  <c r="AJ83" i="363"/>
  <c r="AG83" i="363"/>
  <c r="AH54" i="363"/>
  <c r="AC58" i="364"/>
  <c r="AG75" i="364"/>
  <c r="AI75" i="364"/>
  <c r="AH73" i="372"/>
  <c r="AC55" i="371"/>
  <c r="AF59" i="372"/>
  <c r="AC64" i="371"/>
  <c r="AF73" i="371"/>
  <c r="AG62" i="371"/>
  <c r="AH62" i="371"/>
  <c r="AF80" i="374"/>
  <c r="AC72" i="374"/>
  <c r="AJ71" i="375"/>
  <c r="AC61" i="376"/>
  <c r="AJ55" i="372"/>
  <c r="AG55" i="372"/>
  <c r="AJ83" i="371"/>
  <c r="AC72" i="371"/>
  <c r="AH70" i="376"/>
  <c r="AF70" i="376"/>
  <c r="AF56" i="377"/>
  <c r="AC61" i="378"/>
  <c r="AF53" i="371"/>
  <c r="AJ53" i="371"/>
  <c r="AG72" i="372"/>
  <c r="AG65" i="373"/>
  <c r="AJ65" i="373"/>
  <c r="AI81" i="373"/>
  <c r="AC62" i="374"/>
  <c r="AC74" i="377"/>
  <c r="AH82" i="371"/>
  <c r="AK82" i="372"/>
  <c r="AF82" i="372"/>
  <c r="AG77" i="371"/>
  <c r="AJ74" i="371"/>
  <c r="AG74" i="371"/>
  <c r="AH70" i="371"/>
  <c r="AK57" i="372"/>
  <c r="AI57" i="372"/>
  <c r="AG58" i="372"/>
  <c r="AJ87" i="373"/>
  <c r="AG87" i="373"/>
  <c r="AC83" i="373"/>
  <c r="AF74" i="373"/>
  <c r="AK55" i="373"/>
  <c r="AG55" i="373"/>
  <c r="AJ76" i="374"/>
  <c r="AC67" i="374"/>
  <c r="AC65" i="375"/>
  <c r="AH56" i="375"/>
  <c r="AG65" i="375"/>
  <c r="AI65" i="375"/>
  <c r="AI73" i="376"/>
  <c r="AH61" i="376"/>
  <c r="AG61" i="376"/>
  <c r="AF60" i="377"/>
  <c r="AI60" i="377"/>
  <c r="AF67" i="377"/>
  <c r="AI67" i="377"/>
  <c r="AH74" i="378"/>
  <c r="AC53" i="378"/>
  <c r="AI66" i="386"/>
  <c r="AJ66" i="386"/>
  <c r="AF80" i="371"/>
  <c r="AG85" i="372"/>
  <c r="AF85" i="372"/>
  <c r="AH76" i="372"/>
  <c r="AJ62" i="372"/>
  <c r="AH62" i="372"/>
  <c r="AJ58" i="371"/>
  <c r="AI56" i="371"/>
  <c r="AJ56" i="371"/>
  <c r="AG63" i="373"/>
  <c r="AF85" i="373"/>
  <c r="AK85" i="373"/>
  <c r="AF59" i="373"/>
  <c r="AC82" i="374"/>
  <c r="AJ59" i="374"/>
  <c r="AH59" i="374"/>
  <c r="AJ62" i="375"/>
  <c r="AH69" i="375"/>
  <c r="AI69" i="375"/>
  <c r="AG81" i="375"/>
  <c r="AG71" i="376"/>
  <c r="AJ71" i="376"/>
  <c r="AI72" i="376"/>
  <c r="AK53" i="376"/>
  <c r="AH53" i="376"/>
  <c r="AG65" i="376"/>
  <c r="AI65" i="376"/>
  <c r="AJ83" i="376"/>
  <c r="AH78" i="377"/>
  <c r="AF78" i="377"/>
  <c r="AJ74" i="377"/>
  <c r="AK62" i="377"/>
  <c r="AF62" i="377"/>
  <c r="AG63" i="378"/>
  <c r="AJ86" i="378"/>
  <c r="AG86" i="378"/>
  <c r="AK81" i="380"/>
  <c r="AG81" i="380"/>
  <c r="AH65" i="372"/>
  <c r="AC62" i="372"/>
  <c r="AC77" i="371"/>
  <c r="AI60" i="373"/>
  <c r="AJ83" i="373"/>
  <c r="AK83" i="373"/>
  <c r="AC59" i="373"/>
  <c r="AI70" i="374"/>
  <c r="AF82" i="374"/>
  <c r="AG82" i="374"/>
  <c r="AI87" i="374"/>
  <c r="AJ63" i="374"/>
  <c r="AG63" i="374"/>
  <c r="AK77" i="375"/>
  <c r="AJ77" i="375"/>
  <c r="AG68" i="375"/>
  <c r="AF82" i="376"/>
  <c r="AH82" i="376"/>
  <c r="AH76" i="376"/>
  <c r="AC62" i="376"/>
  <c r="AI64" i="376"/>
  <c r="AC63" i="377"/>
  <c r="AI82" i="377"/>
  <c r="AC65" i="377"/>
  <c r="AH53" i="378"/>
  <c r="AF78" i="379"/>
  <c r="AH78" i="379"/>
  <c r="AK88" i="380"/>
  <c r="AC68" i="381"/>
  <c r="AJ87" i="378"/>
  <c r="AJ88" i="378"/>
  <c r="AG88" i="378"/>
  <c r="AG73" i="378"/>
  <c r="AC72" i="378"/>
  <c r="AG57" i="379"/>
  <c r="AF61" i="379"/>
  <c r="AJ61" i="379"/>
  <c r="AJ77" i="379"/>
  <c r="AG77" i="379"/>
  <c r="AK73" i="380"/>
  <c r="AH73" i="380"/>
  <c r="AF53" i="380"/>
  <c r="AC59" i="380"/>
  <c r="AG82" i="380"/>
  <c r="AF80" i="381"/>
  <c r="AH80" i="381"/>
  <c r="AK75" i="382"/>
  <c r="AH75" i="382"/>
  <c r="AI88" i="383"/>
  <c r="AI78" i="384"/>
  <c r="AG78" i="384"/>
  <c r="AC58" i="378"/>
  <c r="AJ73" i="379"/>
  <c r="AC81" i="379"/>
  <c r="AF71" i="380"/>
  <c r="AG71" i="380"/>
  <c r="AF68" i="380"/>
  <c r="AC63" i="380"/>
  <c r="AG83" i="380"/>
  <c r="AK62" i="381"/>
  <c r="AH62" i="381"/>
  <c r="AI69" i="382"/>
  <c r="AH68" i="383"/>
  <c r="AF68" i="383"/>
  <c r="AJ62" i="385"/>
  <c r="AF62" i="385"/>
  <c r="AC72" i="379"/>
  <c r="AJ56" i="380"/>
  <c r="AI56" i="380"/>
  <c r="AK69" i="380"/>
  <c r="AC68" i="380"/>
  <c r="AG59" i="381"/>
  <c r="AH65" i="381"/>
  <c r="AI65" i="381"/>
  <c r="AG55" i="382"/>
  <c r="AH74" i="382"/>
  <c r="AK74" i="382"/>
  <c r="AG81" i="381"/>
  <c r="AJ81" i="381"/>
  <c r="AG87" i="382"/>
  <c r="AH87" i="382"/>
  <c r="AI62" i="382"/>
  <c r="AK62" i="382"/>
  <c r="AJ82" i="382"/>
  <c r="AI57" i="383"/>
  <c r="AK57" i="383"/>
  <c r="AG60" i="383"/>
  <c r="AI65" i="383"/>
  <c r="AH65" i="383"/>
  <c r="AC63" i="384"/>
  <c r="AJ74" i="381"/>
  <c r="AK74" i="381"/>
  <c r="AC77" i="382"/>
  <c r="AG64" i="382"/>
  <c r="AC69" i="382"/>
  <c r="AJ69" i="383"/>
  <c r="AC74" i="383"/>
  <c r="AJ85" i="384"/>
  <c r="AH85" i="384"/>
  <c r="AH64" i="384"/>
  <c r="AJ85" i="385"/>
  <c r="AK85" i="385"/>
  <c r="AG68" i="386"/>
  <c r="AF65" i="386"/>
  <c r="AH65" i="386"/>
  <c r="AI60" i="381"/>
  <c r="AC65" i="381"/>
  <c r="AJ54" i="381"/>
  <c r="AH72" i="382"/>
  <c r="AJ72" i="382"/>
  <c r="AH68" i="382"/>
  <c r="AC63" i="382"/>
  <c r="AH61" i="382"/>
  <c r="AI59" i="382"/>
  <c r="AJ59" i="382"/>
  <c r="AF59" i="383"/>
  <c r="AK66" i="383"/>
  <c r="AF66" i="383"/>
  <c r="AI80" i="383"/>
  <c r="AF62" i="384"/>
  <c r="AJ62" i="384"/>
  <c r="AI68" i="384"/>
  <c r="AJ58" i="384"/>
  <c r="AF58" i="384"/>
  <c r="AJ56" i="386"/>
  <c r="AG56" i="386"/>
  <c r="AH69" i="386"/>
  <c r="AJ67" i="388"/>
  <c r="AG67" i="388"/>
  <c r="AG66" i="388"/>
  <c r="AJ53" i="384"/>
  <c r="AH53" i="384"/>
  <c r="AK66" i="384"/>
  <c r="AF79" i="384"/>
  <c r="AK79" i="384"/>
  <c r="AF67" i="385"/>
  <c r="AI67" i="385"/>
  <c r="AF61" i="385"/>
  <c r="AC64" i="386"/>
  <c r="AG61" i="386"/>
  <c r="AK83" i="386"/>
  <c r="AG83" i="386"/>
  <c r="AK84" i="388"/>
  <c r="AK74" i="388"/>
  <c r="AF74" i="388"/>
  <c r="AF54" i="388"/>
  <c r="AC76" i="388"/>
  <c r="AJ69" i="388"/>
  <c r="AG71" i="388"/>
  <c r="AJ71" i="388"/>
  <c r="AH57" i="384"/>
  <c r="AG83" i="384"/>
  <c r="AF83" i="384"/>
  <c r="AJ64" i="385"/>
  <c r="AJ73" i="385"/>
  <c r="AI73" i="385"/>
  <c r="AG60" i="385"/>
  <c r="AC67" i="385"/>
  <c r="AJ64" i="386"/>
  <c r="AC77" i="386"/>
  <c r="AC74" i="388"/>
  <c r="AI61" i="388"/>
  <c r="AH79" i="388"/>
  <c r="AF81" i="350"/>
  <c r="AK64" i="351"/>
  <c r="AC72" i="353"/>
  <c r="AK67" i="353"/>
  <c r="AI53" i="354"/>
  <c r="AC60" i="354"/>
  <c r="AF66" i="355"/>
  <c r="AC87" i="355"/>
  <c r="AI62" i="355"/>
  <c r="AK57" i="356"/>
  <c r="AC81" i="356"/>
  <c r="AC57" i="359"/>
  <c r="AK80" i="359"/>
  <c r="AC55" i="360"/>
  <c r="AH57" i="363"/>
  <c r="AF75" i="371"/>
  <c r="AG59" i="348"/>
  <c r="AK62" i="348"/>
  <c r="AJ68" i="348"/>
  <c r="AC55" i="348"/>
  <c r="AG87" i="348"/>
  <c r="AG80" i="349"/>
  <c r="AC77" i="350"/>
  <c r="AF56" i="350"/>
  <c r="AG80" i="350"/>
  <c r="AK69" i="351"/>
  <c r="AH84" i="351"/>
  <c r="AF84" i="351"/>
  <c r="AK85" i="351"/>
  <c r="AI69" i="353"/>
  <c r="AF54" i="353"/>
  <c r="AG80" i="353"/>
  <c r="AJ85" i="353"/>
  <c r="AF85" i="353"/>
  <c r="AJ58" i="354"/>
  <c r="AK70" i="354"/>
  <c r="AG78" i="355"/>
  <c r="AC64" i="355"/>
  <c r="AJ59" i="355"/>
  <c r="AF78" i="356"/>
  <c r="AF61" i="356"/>
  <c r="AK77" i="359"/>
  <c r="AG53" i="359"/>
  <c r="AK83" i="359"/>
  <c r="AG83" i="359"/>
  <c r="AG82" i="359"/>
  <c r="AI60" i="360"/>
  <c r="AJ57" i="360"/>
  <c r="AK54" i="364"/>
  <c r="AI54" i="364"/>
  <c r="AC60" i="360"/>
  <c r="AF61" i="360"/>
  <c r="AC53" i="360"/>
  <c r="AI80" i="362"/>
  <c r="AG56" i="362"/>
  <c r="AK56" i="362"/>
  <c r="AH59" i="362"/>
  <c r="AJ80" i="363"/>
  <c r="AG80" i="363"/>
  <c r="AJ70" i="363"/>
  <c r="AC58" i="363"/>
  <c r="AK59" i="364"/>
  <c r="AG59" i="364"/>
  <c r="AI77" i="372"/>
  <c r="AI55" i="374"/>
  <c r="AJ55" i="374"/>
  <c r="AJ58" i="376"/>
  <c r="AC88" i="378"/>
  <c r="AI56" i="360"/>
  <c r="AG58" i="362"/>
  <c r="AJ58" i="362"/>
  <c r="AG67" i="363"/>
  <c r="AK71" i="363"/>
  <c r="AJ71" i="363"/>
  <c r="AK69" i="364"/>
  <c r="AF80" i="372"/>
  <c r="AK60" i="378"/>
  <c r="AG60" i="378"/>
  <c r="AI73" i="362"/>
  <c r="AK53" i="362"/>
  <c r="AI53" i="362"/>
  <c r="AJ81" i="364"/>
  <c r="AG87" i="371"/>
  <c r="AK87" i="371"/>
  <c r="AI86" i="371"/>
  <c r="AC87" i="373"/>
  <c r="AI75" i="381"/>
  <c r="AG75" i="381"/>
  <c r="AJ82" i="373"/>
  <c r="AK82" i="373"/>
  <c r="AF54" i="375"/>
  <c r="AF69" i="371"/>
  <c r="AG69" i="371"/>
  <c r="AJ67" i="373"/>
  <c r="AI67" i="373"/>
  <c r="AK79" i="377"/>
  <c r="AG79" i="377"/>
  <c r="AK88" i="373"/>
  <c r="AJ88" i="373"/>
  <c r="AF84" i="374"/>
  <c r="AH69" i="374"/>
  <c r="AK69" i="374"/>
  <c r="AF87" i="375"/>
  <c r="AI66" i="376"/>
  <c r="AH66" i="376"/>
  <c r="AI77" i="376"/>
  <c r="AK72" i="377"/>
  <c r="AI72" i="377"/>
  <c r="AH66" i="371"/>
  <c r="AJ66" i="371"/>
  <c r="AH83" i="374"/>
  <c r="AF83" i="374"/>
  <c r="AK66" i="375"/>
  <c r="AC75" i="375"/>
  <c r="AC73" i="376"/>
  <c r="AJ53" i="377"/>
  <c r="AC70" i="377"/>
  <c r="AG71" i="377"/>
  <c r="AC56" i="378"/>
  <c r="AH70" i="378"/>
  <c r="AC76" i="378"/>
  <c r="AH76" i="379"/>
  <c r="AG82" i="379"/>
  <c r="AH82" i="379"/>
  <c r="AI53" i="383"/>
  <c r="AJ53" i="383"/>
  <c r="AJ54" i="378"/>
  <c r="AJ69" i="360"/>
  <c r="AG69" i="360"/>
  <c r="AJ70" i="360"/>
  <c r="AG72" i="360"/>
  <c r="AI72" i="360"/>
  <c r="AI55" i="362"/>
  <c r="AH55" i="362"/>
  <c r="AJ72" i="362"/>
  <c r="AI75" i="362"/>
  <c r="AK75" i="362"/>
  <c r="AG69" i="362"/>
  <c r="AH65" i="363"/>
  <c r="AJ65" i="363"/>
  <c r="AI87" i="363"/>
  <c r="AK85" i="363"/>
  <c r="AJ85" i="363"/>
  <c r="AI61" i="364"/>
  <c r="AC75" i="364"/>
  <c r="AG58" i="364"/>
  <c r="AK71" i="374"/>
  <c r="AJ71" i="374"/>
  <c r="AC56" i="360"/>
  <c r="AF54" i="362"/>
  <c r="AG54" i="362"/>
  <c r="AH62" i="363"/>
  <c r="AK62" i="363"/>
  <c r="AI66" i="363"/>
  <c r="AF60" i="363"/>
  <c r="AI60" i="363"/>
  <c r="AG64" i="364"/>
  <c r="AF64" i="364"/>
  <c r="AH53" i="364"/>
  <c r="AC71" i="364"/>
  <c r="AC55" i="372"/>
  <c r="AI84" i="373"/>
  <c r="AI65" i="380"/>
  <c r="AG65" i="380"/>
  <c r="AG64" i="371"/>
  <c r="AK64" i="371"/>
  <c r="AH63" i="372"/>
  <c r="AK63" i="372"/>
  <c r="AJ75" i="373"/>
  <c r="AC76" i="374"/>
  <c r="AK67" i="374"/>
  <c r="AC63" i="375"/>
  <c r="AF55" i="371"/>
  <c r="AJ55" i="371"/>
  <c r="AH59" i="371"/>
  <c r="AG53" i="375"/>
  <c r="AK53" i="375"/>
  <c r="AI60" i="376"/>
  <c r="AG60" i="376"/>
  <c r="AG63" i="377"/>
  <c r="AH57" i="378"/>
  <c r="AJ57" i="378"/>
  <c r="AC53" i="371"/>
  <c r="AC85" i="372"/>
  <c r="AK72" i="373"/>
  <c r="AI66" i="374"/>
  <c r="AH66" i="374"/>
  <c r="AI67" i="376"/>
  <c r="AF67" i="376"/>
  <c r="AH71" i="371"/>
  <c r="AI71" i="371"/>
  <c r="AJ69" i="372"/>
  <c r="AK69" i="372"/>
  <c r="AI79" i="372"/>
  <c r="AC71" i="373"/>
  <c r="AK77" i="373"/>
  <c r="AG57" i="374"/>
  <c r="AK57" i="374"/>
  <c r="AJ56" i="374"/>
  <c r="AC60" i="374"/>
  <c r="AG74" i="375"/>
  <c r="AF78" i="375"/>
  <c r="AI78" i="375"/>
  <c r="AH79" i="375"/>
  <c r="AI79" i="375"/>
  <c r="AJ75" i="376"/>
  <c r="AK81" i="376"/>
  <c r="AG81" i="376"/>
  <c r="AG84" i="376"/>
  <c r="AC76" i="377"/>
  <c r="AK69" i="377"/>
  <c r="AG86" i="377"/>
  <c r="AH86" i="377"/>
  <c r="AG65" i="378"/>
  <c r="AF65" i="378"/>
  <c r="AJ79" i="381"/>
  <c r="AI79" i="381"/>
  <c r="AK53" i="372"/>
  <c r="AI64" i="372"/>
  <c r="AF64" i="372"/>
  <c r="AG84" i="372"/>
  <c r="AC86" i="372"/>
  <c r="AF75" i="372"/>
  <c r="AC86" i="373"/>
  <c r="AC81" i="374"/>
  <c r="AI77" i="374"/>
  <c r="AG53" i="374"/>
  <c r="AH53" i="374"/>
  <c r="AG88" i="374"/>
  <c r="AC55" i="374"/>
  <c r="AG86" i="375"/>
  <c r="AC61" i="375"/>
  <c r="AG61" i="375"/>
  <c r="AJ74" i="376"/>
  <c r="AK74" i="376"/>
  <c r="AH80" i="376"/>
  <c r="AK80" i="376"/>
  <c r="AH57" i="377"/>
  <c r="AK81" i="377"/>
  <c r="AH81" i="377"/>
  <c r="AC68" i="378"/>
  <c r="AC64" i="380"/>
  <c r="AK72" i="371"/>
  <c r="AJ67" i="372"/>
  <c r="AG67" i="372"/>
  <c r="AC71" i="371"/>
  <c r="AH84" i="371"/>
  <c r="AH71" i="373"/>
  <c r="AF71" i="373"/>
  <c r="AI86" i="373"/>
  <c r="AG70" i="373"/>
  <c r="AK70" i="373"/>
  <c r="AF81" i="374"/>
  <c r="AK81" i="374"/>
  <c r="AH65" i="374"/>
  <c r="AC88" i="374"/>
  <c r="AK84" i="375"/>
  <c r="AK76" i="375"/>
  <c r="AG76" i="375"/>
  <c r="AC81" i="376"/>
  <c r="AG79" i="376"/>
  <c r="AH55" i="377"/>
  <c r="AJ55" i="377"/>
  <c r="AH75" i="377"/>
  <c r="AI75" i="377"/>
  <c r="AF82" i="378"/>
  <c r="AG59" i="379"/>
  <c r="AJ59" i="379"/>
  <c r="AI76" i="378"/>
  <c r="AG76" i="378"/>
  <c r="AF79" i="360"/>
  <c r="AH79" i="360"/>
  <c r="AI71" i="362"/>
  <c r="AJ70" i="362"/>
  <c r="AG70" i="362"/>
  <c r="AF78" i="362"/>
  <c r="AG76" i="362"/>
  <c r="AH76" i="362"/>
  <c r="AH69" i="363"/>
  <c r="AC69" i="363"/>
  <c r="AI84" i="363"/>
  <c r="AK74" i="363"/>
  <c r="AI74" i="363"/>
  <c r="AH77" i="364"/>
  <c r="AC81" i="364"/>
  <c r="AK55" i="364"/>
  <c r="AI85" i="364"/>
  <c r="AG85" i="364"/>
  <c r="AC62" i="375"/>
  <c r="AC59" i="360"/>
  <c r="AF82" i="360"/>
  <c r="AK84" i="362"/>
  <c r="AG84" i="362"/>
  <c r="AH74" i="362"/>
  <c r="AC74" i="363"/>
  <c r="AG81" i="363"/>
  <c r="AK81" i="363"/>
  <c r="AJ68" i="364"/>
  <c r="AC56" i="364"/>
  <c r="AJ76" i="364"/>
  <c r="AJ87" i="364"/>
  <c r="AK87" i="364"/>
  <c r="AK62" i="364"/>
  <c r="AI53" i="373"/>
  <c r="AG70" i="375"/>
  <c r="AH70" i="375"/>
  <c r="AJ65" i="377"/>
  <c r="AH68" i="371"/>
  <c r="AJ68" i="371"/>
  <c r="AH68" i="372"/>
  <c r="AC58" i="372"/>
  <c r="AG64" i="373"/>
  <c r="AC73" i="373"/>
  <c r="AH63" i="375"/>
  <c r="AH83" i="377"/>
  <c r="AG83" i="377"/>
  <c r="AF77" i="377"/>
  <c r="AJ88" i="388"/>
  <c r="AG88" i="388"/>
  <c r="AK78" i="371"/>
  <c r="AG65" i="371"/>
  <c r="AI65" i="371"/>
  <c r="AC79" i="373"/>
  <c r="AK80" i="373"/>
  <c r="AH78" i="374"/>
  <c r="AG78" i="374"/>
  <c r="AF88" i="377"/>
  <c r="AK88" i="377"/>
  <c r="AK64" i="378"/>
  <c r="AH70" i="372"/>
  <c r="AC70" i="371"/>
  <c r="AJ78" i="372"/>
  <c r="AC76" i="372"/>
  <c r="AH73" i="375"/>
  <c r="AH59" i="376"/>
  <c r="AK59" i="376"/>
  <c r="AF80" i="377"/>
  <c r="AC86" i="378"/>
  <c r="AG64" i="379"/>
  <c r="AH63" i="371"/>
  <c r="AK63" i="371"/>
  <c r="AH66" i="372"/>
  <c r="AI83" i="372"/>
  <c r="AK83" i="372"/>
  <c r="AK61" i="373"/>
  <c r="AF61" i="373"/>
  <c r="AI57" i="373"/>
  <c r="AG62" i="374"/>
  <c r="AK62" i="374"/>
  <c r="AF86" i="374"/>
  <c r="AH58" i="374"/>
  <c r="AG58" i="374"/>
  <c r="AF85" i="375"/>
  <c r="AI85" i="375"/>
  <c r="AI55" i="375"/>
  <c r="AC66" i="375"/>
  <c r="AI82" i="375"/>
  <c r="AG62" i="376"/>
  <c r="AH62" i="376"/>
  <c r="AI87" i="376"/>
  <c r="AC59" i="376"/>
  <c r="AJ68" i="376"/>
  <c r="AI84" i="377"/>
  <c r="AG84" i="377"/>
  <c r="AC64" i="377"/>
  <c r="AI55" i="378"/>
  <c r="AG80" i="378"/>
  <c r="AK80" i="378"/>
  <c r="AJ84" i="378"/>
  <c r="AH80" i="380"/>
  <c r="AI80" i="380"/>
  <c r="AF67" i="380"/>
  <c r="AI61" i="381"/>
  <c r="AF61" i="381"/>
  <c r="AF78" i="382"/>
  <c r="AK74" i="372"/>
  <c r="AJ74" i="372"/>
  <c r="AF61" i="371"/>
  <c r="AC77" i="372"/>
  <c r="AI79" i="371"/>
  <c r="AF85" i="371"/>
  <c r="AH85" i="371"/>
  <c r="AJ78" i="373"/>
  <c r="AI79" i="373"/>
  <c r="AK79" i="373"/>
  <c r="AK76" i="373"/>
  <c r="AC85" i="374"/>
  <c r="AF68" i="374"/>
  <c r="AC78" i="374"/>
  <c r="AJ60" i="375"/>
  <c r="AC64" i="375"/>
  <c r="AI67" i="375"/>
  <c r="AG64" i="375"/>
  <c r="AH64" i="375"/>
  <c r="AI55" i="376"/>
  <c r="AC85" i="376"/>
  <c r="AJ63" i="376"/>
  <c r="AH54" i="376"/>
  <c r="AI54" i="376"/>
  <c r="AH61" i="377"/>
  <c r="AF58" i="377"/>
  <c r="AI58" i="377"/>
  <c r="AH85" i="377"/>
  <c r="AC81" i="378"/>
  <c r="AG61" i="378"/>
  <c r="AF58" i="378"/>
  <c r="AG58" i="378"/>
  <c r="AH63" i="379"/>
  <c r="AJ85" i="380"/>
  <c r="AG85" i="380"/>
  <c r="AI58" i="382"/>
  <c r="AC61" i="384"/>
  <c r="AK76" i="371"/>
  <c r="AI76" i="371"/>
  <c r="AC57" i="373"/>
  <c r="AG85" i="374"/>
  <c r="AF85" i="374"/>
  <c r="AJ61" i="374"/>
  <c r="AK64" i="374"/>
  <c r="AJ64" i="374"/>
  <c r="AH80" i="375"/>
  <c r="AF59" i="375"/>
  <c r="AJ59" i="375"/>
  <c r="AK88" i="375"/>
  <c r="AF72" i="375"/>
  <c r="AI72" i="375"/>
  <c r="AC65" i="376"/>
  <c r="AG57" i="376"/>
  <c r="AH85" i="376"/>
  <c r="AK85" i="376"/>
  <c r="AK87" i="377"/>
  <c r="AF87" i="377"/>
  <c r="AC80" i="378"/>
  <c r="AF81" i="378"/>
  <c r="AK59" i="378"/>
  <c r="AJ59" i="378"/>
  <c r="AF80" i="379"/>
  <c r="AK72" i="380"/>
  <c r="AH72" i="380"/>
  <c r="AC58" i="360"/>
  <c r="AH85" i="360"/>
  <c r="AH57" i="362"/>
  <c r="AC61" i="362"/>
  <c r="AH77" i="362"/>
  <c r="AK75" i="363"/>
  <c r="AI75" i="363"/>
  <c r="AF82" i="363"/>
  <c r="AC71" i="363"/>
  <c r="AG78" i="364"/>
  <c r="AF78" i="364"/>
  <c r="AF80" i="364"/>
  <c r="AG71" i="364"/>
  <c r="AH71" i="364"/>
  <c r="AG56" i="364"/>
  <c r="AG65" i="364"/>
  <c r="AK65" i="364"/>
  <c r="AC57" i="371"/>
  <c r="AG66" i="377"/>
  <c r="AH66" i="360"/>
  <c r="AI66" i="360"/>
  <c r="AC64" i="360"/>
  <c r="AH75" i="360"/>
  <c r="AC80" i="362"/>
  <c r="AH63" i="362"/>
  <c r="AC63" i="363"/>
  <c r="AF83" i="363"/>
  <c r="AC65" i="363"/>
  <c r="AJ54" i="363"/>
  <c r="AC55" i="364"/>
  <c r="AH75" i="364"/>
  <c r="AI73" i="372"/>
  <c r="AF73" i="372"/>
  <c r="AC68" i="371"/>
  <c r="AG59" i="372"/>
  <c r="AK73" i="371"/>
  <c r="AH73" i="371"/>
  <c r="AK62" i="371"/>
  <c r="AC58" i="373"/>
  <c r="AK80" i="374"/>
  <c r="AG71" i="375"/>
  <c r="AK71" i="375"/>
  <c r="AC54" i="377"/>
  <c r="AK55" i="372"/>
  <c r="AI55" i="372"/>
  <c r="AF83" i="371"/>
  <c r="AC61" i="371"/>
  <c r="AJ70" i="376"/>
  <c r="AI70" i="376"/>
  <c r="AI56" i="377"/>
  <c r="AC55" i="379"/>
  <c r="AH53" i="371"/>
  <c r="AH72" i="372"/>
  <c r="AJ72" i="372"/>
  <c r="AK65" i="373"/>
  <c r="AI65" i="373"/>
  <c r="AH81" i="373"/>
  <c r="AC58" i="374"/>
  <c r="AG82" i="371"/>
  <c r="AF82" i="371"/>
  <c r="AH82" i="372"/>
  <c r="AJ77" i="371"/>
  <c r="AF77" i="371"/>
  <c r="AF74" i="371"/>
  <c r="AI70" i="371"/>
  <c r="AF70" i="371"/>
  <c r="AF57" i="372"/>
  <c r="AC63" i="372"/>
  <c r="AJ58" i="372"/>
  <c r="AK87" i="373"/>
  <c r="AI87" i="373"/>
  <c r="AK74" i="373"/>
  <c r="AI74" i="373"/>
  <c r="AF55" i="373"/>
  <c r="AI76" i="374"/>
  <c r="AK76" i="374"/>
  <c r="AC87" i="374"/>
  <c r="AI56" i="375"/>
  <c r="AK56" i="375"/>
  <c r="AJ65" i="375"/>
  <c r="AG73" i="376"/>
  <c r="AJ73" i="376"/>
  <c r="AK61" i="376"/>
  <c r="AC76" i="376"/>
  <c r="AH60" i="377"/>
  <c r="AC85" i="377"/>
  <c r="AH67" i="377"/>
  <c r="AJ67" i="377"/>
  <c r="AF74" i="378"/>
  <c r="AC58" i="381"/>
  <c r="AK66" i="386"/>
  <c r="AK80" i="371"/>
  <c r="AG80" i="371"/>
  <c r="AJ85" i="372"/>
  <c r="AJ76" i="372"/>
  <c r="AF76" i="372"/>
  <c r="AF62" i="372"/>
  <c r="AI58" i="371"/>
  <c r="AF58" i="371"/>
  <c r="AG56" i="371"/>
  <c r="AH63" i="373"/>
  <c r="AK63" i="373"/>
  <c r="AG85" i="373"/>
  <c r="AH59" i="373"/>
  <c r="AK59" i="373"/>
  <c r="AC66" i="374"/>
  <c r="AG59" i="374"/>
  <c r="AG62" i="375"/>
  <c r="AI62" i="375"/>
  <c r="AK69" i="375"/>
  <c r="AF69" i="375"/>
  <c r="AF81" i="375"/>
  <c r="AH71" i="376"/>
  <c r="AI71" i="376"/>
  <c r="AF72" i="376"/>
  <c r="AI53" i="376"/>
  <c r="AJ53" i="376"/>
  <c r="AF65" i="376"/>
  <c r="AI83" i="376"/>
  <c r="AK83" i="376"/>
  <c r="AJ78" i="377"/>
  <c r="AG74" i="377"/>
  <c r="AH74" i="377"/>
  <c r="AH62" i="377"/>
  <c r="AC79" i="377"/>
  <c r="AH63" i="378"/>
  <c r="AH86" i="378"/>
  <c r="AK86" i="378"/>
  <c r="AI81" i="380"/>
  <c r="AC56" i="382"/>
  <c r="AI65" i="372"/>
  <c r="AC58" i="371"/>
  <c r="AC74" i="371"/>
  <c r="AG60" i="373"/>
  <c r="AH83" i="373"/>
  <c r="AI83" i="373"/>
  <c r="AG70" i="374"/>
  <c r="AJ70" i="374"/>
  <c r="AJ82" i="374"/>
  <c r="AK87" i="374"/>
  <c r="AH87" i="374"/>
  <c r="AK63" i="374"/>
  <c r="AC85" i="375"/>
  <c r="AH77" i="375"/>
  <c r="AJ68" i="375"/>
  <c r="AH68" i="375"/>
  <c r="AI82" i="376"/>
  <c r="AJ76" i="376"/>
  <c r="AI76" i="376"/>
  <c r="AG64" i="376"/>
  <c r="AJ64" i="376"/>
  <c r="AC62" i="377"/>
  <c r="AH82" i="377"/>
  <c r="AK53" i="378"/>
  <c r="AI53" i="378"/>
  <c r="AJ78" i="379"/>
  <c r="AG78" i="379"/>
  <c r="AI88" i="380"/>
  <c r="AC81" i="386"/>
  <c r="AF87" i="378"/>
  <c r="AK88" i="378"/>
  <c r="AH88" i="378"/>
  <c r="AH73" i="378"/>
  <c r="AC86" i="379"/>
  <c r="AI57" i="379"/>
  <c r="AI61" i="379"/>
  <c r="AG61" i="379"/>
  <c r="AH77" i="379"/>
  <c r="AF77" i="379"/>
  <c r="AJ73" i="380"/>
  <c r="AF73" i="380"/>
  <c r="AK53" i="380"/>
  <c r="AK82" i="380"/>
  <c r="AH82" i="380"/>
  <c r="AG80" i="381"/>
  <c r="AC77" i="381"/>
  <c r="AG75" i="382"/>
  <c r="AC53" i="383"/>
  <c r="AG88" i="383"/>
  <c r="AK78" i="384"/>
  <c r="AJ78" i="384"/>
  <c r="AC57" i="379"/>
  <c r="AI73" i="379"/>
  <c r="AC75" i="379"/>
  <c r="AK71" i="380"/>
  <c r="AC65" i="380"/>
  <c r="AJ68" i="380"/>
  <c r="AH83" i="380"/>
  <c r="AK83" i="380"/>
  <c r="AF62" i="381"/>
  <c r="AC64" i="382"/>
  <c r="AH69" i="382"/>
  <c r="AI68" i="383"/>
  <c r="AK68" i="383"/>
  <c r="AI62" i="385"/>
  <c r="AC85" i="378"/>
  <c r="AC64" i="379"/>
  <c r="AF56" i="380"/>
  <c r="AI69" i="380"/>
  <c r="AG69" i="380"/>
  <c r="AC84" i="381"/>
  <c r="AK59" i="381"/>
  <c r="AF65" i="381"/>
  <c r="AG65" i="381"/>
  <c r="AI55" i="382"/>
  <c r="AI74" i="382"/>
  <c r="AF74" i="382"/>
  <c r="AI81" i="381"/>
  <c r="AC74" i="381"/>
  <c r="AK87" i="382"/>
  <c r="AI87" i="382"/>
  <c r="AF62" i="382"/>
  <c r="AI82" i="382"/>
  <c r="AF82" i="382"/>
  <c r="AH57" i="383"/>
  <c r="AH60" i="383"/>
  <c r="AF60" i="383"/>
  <c r="AF65" i="383"/>
  <c r="AC79" i="383"/>
  <c r="AC59" i="384"/>
  <c r="AI74" i="381"/>
  <c r="AG74" i="381"/>
  <c r="AI64" i="382"/>
  <c r="AH64" i="382"/>
  <c r="AF69" i="383"/>
  <c r="AI69" i="383"/>
  <c r="AC56" i="383"/>
  <c r="AF85" i="384"/>
  <c r="AI64" i="384"/>
  <c r="AF64" i="384"/>
  <c r="AG85" i="385"/>
  <c r="AH85" i="385"/>
  <c r="AK68" i="386"/>
  <c r="AI65" i="386"/>
  <c r="AK65" i="386"/>
  <c r="AK60" i="381"/>
  <c r="AH54" i="381"/>
  <c r="AK54" i="381"/>
  <c r="AK72" i="382"/>
  <c r="AF72" i="382"/>
  <c r="AF68" i="382"/>
  <c r="AI61" i="382"/>
  <c r="AJ61" i="382"/>
  <c r="AF59" i="382"/>
  <c r="AH59" i="383"/>
  <c r="AI59" i="383"/>
  <c r="AG66" i="383"/>
  <c r="AH80" i="383"/>
  <c r="AG80" i="383"/>
  <c r="AI62" i="384"/>
  <c r="AH62" i="384"/>
  <c r="AF68" i="384"/>
  <c r="AH58" i="384"/>
  <c r="AI58" i="384"/>
  <c r="AF56" i="386"/>
  <c r="AI56" i="386"/>
  <c r="AJ69" i="386"/>
  <c r="AI67" i="388"/>
  <c r="AH67" i="388"/>
  <c r="AI66" i="388"/>
  <c r="AI53" i="384"/>
  <c r="AK53" i="384"/>
  <c r="AF66" i="384"/>
  <c r="AJ79" i="384"/>
  <c r="AI79" i="384"/>
  <c r="AJ67" i="385"/>
  <c r="AG67" i="385"/>
  <c r="AG61" i="385"/>
  <c r="AJ61" i="386"/>
  <c r="AF61" i="386"/>
  <c r="AJ83" i="386"/>
  <c r="AC59" i="386"/>
  <c r="AH84" i="388"/>
  <c r="AJ74" i="388"/>
  <c r="AG74" i="388"/>
  <c r="AJ54" i="388"/>
  <c r="AK69" i="388"/>
  <c r="AH69" i="388"/>
  <c r="AK71" i="388"/>
  <c r="AK57" i="384"/>
  <c r="AG57" i="384"/>
  <c r="AJ83" i="384"/>
  <c r="AC66" i="384"/>
  <c r="AI64" i="385"/>
  <c r="AG73" i="385"/>
  <c r="AK73" i="385"/>
  <c r="AJ60" i="385"/>
  <c r="AC57" i="386"/>
  <c r="AK64" i="386"/>
  <c r="AC83" i="386"/>
  <c r="AG61" i="388"/>
  <c r="AF61" i="388"/>
  <c r="AJ64" i="351"/>
  <c r="AG64" i="351"/>
  <c r="AC84" i="353"/>
  <c r="AG67" i="353"/>
  <c r="AJ53" i="354"/>
  <c r="AC79" i="354"/>
  <c r="AH66" i="355"/>
  <c r="AG62" i="355"/>
  <c r="AK62" i="355"/>
  <c r="AG57" i="356"/>
  <c r="AH80" i="359"/>
  <c r="AI80" i="359"/>
  <c r="AC72" i="362"/>
  <c r="AF57" i="363"/>
  <c r="AG75" i="371"/>
  <c r="AF59" i="348"/>
  <c r="AI59" i="348"/>
  <c r="AG62" i="348"/>
  <c r="AK68" i="348"/>
  <c r="AI87" i="348"/>
  <c r="AJ87" i="348"/>
  <c r="AH80" i="349"/>
  <c r="AC84" i="350"/>
  <c r="AI56" i="350"/>
  <c r="AF80" i="350"/>
  <c r="AF69" i="351"/>
  <c r="AK84" i="351"/>
  <c r="AH85" i="351"/>
  <c r="AG69" i="353"/>
  <c r="AF69" i="353"/>
  <c r="AG54" i="353"/>
  <c r="AK80" i="353"/>
  <c r="AG85" i="353"/>
  <c r="AK58" i="354"/>
  <c r="AH58" i="354"/>
  <c r="AJ70" i="354"/>
  <c r="AK78" i="355"/>
  <c r="AG59" i="355"/>
  <c r="AF59" i="355"/>
  <c r="AH78" i="356"/>
  <c r="AI61" i="356"/>
  <c r="AF77" i="359"/>
  <c r="AJ53" i="359"/>
  <c r="AI83" i="359"/>
  <c r="AF82" i="359"/>
  <c r="AF60" i="360"/>
  <c r="AJ60" i="360"/>
  <c r="AI57" i="360"/>
  <c r="AJ54" i="364"/>
  <c r="AJ61" i="360"/>
  <c r="AK61" i="360"/>
  <c r="AF80" i="362"/>
  <c r="AJ80" i="362"/>
  <c r="AJ56" i="362"/>
  <c r="AC87" i="362"/>
  <c r="AF59" i="362"/>
  <c r="AH80" i="363"/>
  <c r="AF80" i="363"/>
  <c r="AG70" i="363"/>
  <c r="AC68" i="364"/>
  <c r="AH59" i="364"/>
  <c r="AC76" i="364"/>
  <c r="AG77" i="372"/>
  <c r="AJ77" i="372"/>
  <c r="AK55" i="374"/>
  <c r="AF55" i="374"/>
  <c r="AG58" i="376"/>
  <c r="AK56" i="360"/>
  <c r="AF56" i="360"/>
  <c r="AK58" i="362"/>
  <c r="AH67" i="363"/>
  <c r="AI67" i="363"/>
  <c r="AH71" i="363"/>
  <c r="AJ69" i="364"/>
  <c r="AG69" i="364"/>
  <c r="AG80" i="372"/>
  <c r="AI60" i="378"/>
  <c r="AJ60" i="378"/>
  <c r="AF73" i="362"/>
  <c r="AK73" i="362"/>
  <c r="AH53" i="362"/>
  <c r="AC83" i="363"/>
  <c r="AK81" i="364"/>
  <c r="AF87" i="371"/>
  <c r="AJ86" i="371"/>
  <c r="AC86" i="375"/>
  <c r="AF75" i="381"/>
  <c r="AH82" i="373"/>
  <c r="AF82" i="373"/>
  <c r="AH54" i="375"/>
  <c r="AJ54" i="375"/>
  <c r="AK69" i="371"/>
  <c r="AI69" i="371"/>
  <c r="AH67" i="373"/>
  <c r="AC73" i="374"/>
  <c r="AI79" i="377"/>
  <c r="AC62" i="380"/>
  <c r="AF88" i="373"/>
  <c r="AG88" i="373"/>
  <c r="AK84" i="374"/>
  <c r="AJ69" i="374"/>
  <c r="AG69" i="374"/>
  <c r="AK87" i="375"/>
  <c r="AK66" i="376"/>
  <c r="AJ66" i="376"/>
  <c r="AH77" i="376"/>
  <c r="AF72" i="377"/>
  <c r="AJ72" i="377"/>
  <c r="AF66" i="371"/>
  <c r="AI66" i="371"/>
  <c r="AK83" i="374"/>
  <c r="AC74" i="374"/>
  <c r="AG66" i="375"/>
  <c r="AC80" i="376"/>
  <c r="AG53" i="377"/>
  <c r="AH53" i="377"/>
  <c r="AJ71" i="377"/>
  <c r="AF71" i="377"/>
  <c r="AC77" i="378"/>
  <c r="AJ70" i="378"/>
  <c r="AI76" i="379"/>
  <c r="AF76" i="379"/>
  <c r="AJ82" i="379"/>
  <c r="AC73" i="380"/>
  <c r="AF53" i="383"/>
  <c r="AK54" i="378"/>
  <c r="AG54" i="378"/>
  <c r="AH69" i="360"/>
  <c r="AF70" i="360"/>
  <c r="AI70" i="360"/>
  <c r="AJ72" i="360"/>
  <c r="AJ55" i="362"/>
  <c r="AF72" i="362"/>
  <c r="AI72" i="362"/>
  <c r="AF75" i="362"/>
  <c r="AC84" i="362"/>
  <c r="AJ69" i="362"/>
  <c r="AF65" i="363"/>
  <c r="AI65" i="363"/>
  <c r="AJ87" i="363"/>
  <c r="AF85" i="363"/>
  <c r="AI85" i="363"/>
  <c r="AF61" i="364"/>
  <c r="AI58" i="364"/>
  <c r="AF58" i="364"/>
  <c r="AG71" i="374"/>
  <c r="AC66" i="376"/>
  <c r="AC78" i="360"/>
  <c r="AK54" i="362"/>
  <c r="AI54" i="362"/>
  <c r="AI62" i="363"/>
  <c r="AF62" i="363"/>
  <c r="AG66" i="363"/>
  <c r="AH60" i="363"/>
  <c r="AK60" i="363"/>
  <c r="AK64" i="364"/>
  <c r="AF53" i="364"/>
  <c r="AJ53" i="364"/>
  <c r="AK84" i="373"/>
  <c r="AJ84" i="373"/>
  <c r="AK65" i="380"/>
  <c r="AI64" i="371"/>
  <c r="AC65" i="372"/>
  <c r="AF63" i="372"/>
  <c r="AH75" i="373"/>
  <c r="AK75" i="373"/>
  <c r="AI67" i="374"/>
  <c r="AG67" i="374"/>
  <c r="AC77" i="376"/>
  <c r="AG55" i="371"/>
  <c r="AI59" i="371"/>
  <c r="AJ59" i="371"/>
  <c r="AH53" i="375"/>
  <c r="AF53" i="375"/>
  <c r="AJ60" i="376"/>
  <c r="AC71" i="377"/>
  <c r="AH63" i="377"/>
  <c r="AI57" i="378"/>
  <c r="AF57" i="378"/>
  <c r="AC73" i="371"/>
  <c r="AC85" i="373"/>
  <c r="AI72" i="373"/>
  <c r="AK66" i="374"/>
  <c r="AG66" i="374"/>
  <c r="AH67" i="376"/>
  <c r="AC87" i="376"/>
  <c r="AG71" i="371"/>
  <c r="AC84" i="371"/>
  <c r="AG69" i="372"/>
  <c r="AJ79" i="372"/>
  <c r="AH79" i="372"/>
  <c r="AC62" i="373"/>
  <c r="AJ77" i="373"/>
  <c r="AH57" i="374"/>
  <c r="AJ57" i="374"/>
  <c r="AG56" i="374"/>
  <c r="AC65" i="374"/>
  <c r="AI74" i="375"/>
  <c r="AG78" i="375"/>
  <c r="AH78" i="375"/>
  <c r="AJ79" i="375"/>
  <c r="AI75" i="376"/>
  <c r="AF75" i="376"/>
  <c r="AJ81" i="376"/>
  <c r="AF81" i="376"/>
  <c r="AI84" i="376"/>
  <c r="AH69" i="377"/>
  <c r="AF69" i="377"/>
  <c r="AJ86" i="377"/>
  <c r="AK86" i="377"/>
  <c r="AH65" i="378"/>
  <c r="AK65" i="378"/>
  <c r="AK79" i="381"/>
  <c r="AC65" i="383"/>
  <c r="AJ53" i="372"/>
  <c r="AK64" i="372"/>
  <c r="AG64" i="372"/>
  <c r="AI84" i="372"/>
  <c r="AC67" i="372"/>
  <c r="AG75" i="372"/>
  <c r="AC84" i="373"/>
  <c r="AF77" i="374"/>
  <c r="AJ77" i="374"/>
  <c r="AJ53" i="374"/>
  <c r="AH88" i="374"/>
  <c r="AF88" i="374"/>
  <c r="AC73" i="375"/>
  <c r="AJ86" i="375"/>
  <c r="AH61" i="375"/>
  <c r="AF61" i="375"/>
  <c r="AG74" i="376"/>
  <c r="AF74" i="376"/>
  <c r="AI80" i="376"/>
  <c r="AG57" i="377"/>
  <c r="AK57" i="377"/>
  <c r="AI81" i="377"/>
  <c r="AC67" i="377"/>
  <c r="AC53" i="379"/>
  <c r="AC53" i="381"/>
  <c r="AI72" i="371"/>
  <c r="AI67" i="372"/>
  <c r="AF67" i="372"/>
  <c r="AG84" i="371"/>
  <c r="AI84" i="371"/>
  <c r="AJ71" i="373"/>
  <c r="AK86" i="373"/>
  <c r="AG86" i="373"/>
  <c r="AI70" i="373"/>
  <c r="AF70" i="373"/>
  <c r="AG81" i="374"/>
  <c r="AJ65" i="374"/>
  <c r="AF65" i="374"/>
  <c r="AC71" i="375"/>
  <c r="AI84" i="375"/>
  <c r="AI76" i="375"/>
  <c r="AJ76" i="375"/>
  <c r="AC74" i="376"/>
  <c r="AJ79" i="376"/>
  <c r="AI55" i="377"/>
  <c r="AF55" i="377"/>
  <c r="AJ75" i="377"/>
  <c r="AC65" i="378"/>
  <c r="AI82" i="378"/>
  <c r="AF59" i="379"/>
  <c r="AK59" i="379"/>
  <c r="AJ76" i="378"/>
  <c r="AH76" i="378"/>
  <c r="AI79" i="360"/>
  <c r="AK79" i="360"/>
  <c r="AH71" i="362"/>
  <c r="AJ71" i="362"/>
  <c r="AK70" i="362"/>
  <c r="AK78" i="362"/>
  <c r="AH78" i="362"/>
  <c r="AJ76" i="362"/>
  <c r="AG69" i="363"/>
  <c r="AK69" i="363"/>
  <c r="AF84" i="363"/>
  <c r="AG84" i="363"/>
  <c r="AJ74" i="363"/>
  <c r="AC87" i="363"/>
  <c r="AJ77" i="364"/>
  <c r="AC61" i="364"/>
  <c r="AF55" i="364"/>
  <c r="AH85" i="364"/>
  <c r="AF85" i="364"/>
  <c r="AC70" i="383"/>
  <c r="AG82" i="360"/>
  <c r="AJ82" i="360"/>
  <c r="AI84" i="362"/>
  <c r="AJ74" i="362"/>
  <c r="AF74" i="362"/>
  <c r="AC76" i="363"/>
  <c r="AI81" i="363"/>
  <c r="AC66" i="363"/>
  <c r="AH68" i="364"/>
  <c r="AF76" i="364"/>
  <c r="AI76" i="364"/>
  <c r="AH87" i="364"/>
  <c r="AC84" i="364"/>
  <c r="AI62" i="364"/>
  <c r="AK53" i="373"/>
  <c r="AJ70" i="375"/>
  <c r="AF70" i="375"/>
  <c r="AI65" i="377"/>
  <c r="AF68" i="371"/>
  <c r="AF68" i="372"/>
  <c r="AK68" i="372"/>
  <c r="AC67" i="371"/>
  <c r="AF64" i="373"/>
  <c r="AI63" i="375"/>
  <c r="AK63" i="375"/>
  <c r="AJ83" i="377"/>
  <c r="AI77" i="377"/>
  <c r="AH77" i="377"/>
  <c r="AK88" i="388"/>
  <c r="AF88" i="388"/>
  <c r="AF78" i="371"/>
  <c r="AG78" i="371"/>
  <c r="AK65" i="371"/>
  <c r="AC54" i="372"/>
  <c r="AH80" i="373"/>
  <c r="AI80" i="373"/>
  <c r="AK78" i="374"/>
  <c r="AJ78" i="374"/>
  <c r="AG88" i="377"/>
  <c r="AI88" i="377"/>
  <c r="AJ64" i="378"/>
  <c r="AI70" i="372"/>
  <c r="AC70" i="372"/>
  <c r="AK78" i="372"/>
  <c r="AC77" i="375"/>
  <c r="AI73" i="375"/>
  <c r="AF59" i="376"/>
  <c r="AJ59" i="376"/>
  <c r="AH80" i="377"/>
  <c r="AJ64" i="379"/>
  <c r="AF64" i="379"/>
  <c r="AI63" i="371"/>
  <c r="AJ63" i="371"/>
  <c r="AG66" i="372"/>
  <c r="AH83" i="372"/>
  <c r="AG83" i="372"/>
  <c r="AG61" i="373"/>
  <c r="AC81" i="373"/>
  <c r="AF57" i="373"/>
  <c r="AH62" i="374"/>
  <c r="AI62" i="374"/>
  <c r="AH86" i="374"/>
  <c r="AJ58" i="374"/>
  <c r="AK58" i="374"/>
  <c r="AK85" i="375"/>
  <c r="AG55" i="375"/>
  <c r="AJ55" i="375"/>
  <c r="AG82" i="375"/>
  <c r="AH82" i="375"/>
  <c r="AF62" i="376"/>
  <c r="AC64" i="376"/>
  <c r="AF87" i="376"/>
  <c r="AC57" i="376"/>
  <c r="AH68" i="376"/>
  <c r="AK84" i="377"/>
  <c r="AJ84" i="377"/>
  <c r="AG55" i="378"/>
  <c r="AJ55" i="378"/>
  <c r="AJ80" i="378"/>
  <c r="AI84" i="378"/>
  <c r="AH84" i="378"/>
  <c r="AJ80" i="380"/>
  <c r="AG80" i="380"/>
  <c r="AJ67" i="380"/>
  <c r="AH61" i="381"/>
  <c r="AG61" i="381"/>
  <c r="AI78" i="382"/>
  <c r="AH74" i="372"/>
  <c r="AI74" i="372"/>
  <c r="AH61" i="371"/>
  <c r="AH79" i="371"/>
  <c r="AF79" i="371"/>
  <c r="AK85" i="371"/>
  <c r="AF78" i="373"/>
  <c r="AG78" i="373"/>
  <c r="AF79" i="373"/>
  <c r="AF76" i="373"/>
  <c r="AI76" i="373"/>
  <c r="AG68" i="374"/>
  <c r="AH68" i="374"/>
  <c r="AI60" i="375"/>
  <c r="AK60" i="375"/>
  <c r="AH67" i="375"/>
  <c r="AK67" i="375"/>
  <c r="AK64" i="375"/>
  <c r="AC67" i="375"/>
  <c r="AH55" i="376"/>
  <c r="AK63" i="376"/>
  <c r="AI63" i="376"/>
  <c r="AF54" i="376"/>
  <c r="AC73" i="377"/>
  <c r="AJ61" i="377"/>
  <c r="AJ58" i="377"/>
  <c r="AK58" i="377"/>
  <c r="AG85" i="377"/>
  <c r="AH61" i="378"/>
  <c r="AI61" i="378"/>
  <c r="AK58" i="378"/>
  <c r="AJ63" i="379"/>
  <c r="AK63" i="379"/>
  <c r="AI85" i="380"/>
  <c r="AK85" i="380"/>
  <c r="AG58" i="382"/>
  <c r="AC79" i="371"/>
  <c r="AF76" i="371"/>
  <c r="AC63" i="371"/>
  <c r="AC76" i="373"/>
  <c r="AH85" i="374"/>
  <c r="AF61" i="374"/>
  <c r="AH61" i="374"/>
  <c r="AI64" i="374"/>
  <c r="AC55" i="375"/>
  <c r="AF80" i="375"/>
  <c r="AI59" i="375"/>
  <c r="AK59" i="375"/>
  <c r="AI88" i="375"/>
  <c r="AH72" i="375"/>
  <c r="AJ72" i="375"/>
  <c r="AC83" i="376"/>
  <c r="AH57" i="376"/>
  <c r="AG85" i="376"/>
  <c r="AF85" i="376"/>
  <c r="AH87" i="377"/>
  <c r="AJ87" i="377"/>
  <c r="AG81" i="378"/>
  <c r="AJ81" i="378"/>
  <c r="AH59" i="378"/>
  <c r="AJ80" i="379"/>
  <c r="AH80" i="379"/>
  <c r="AI72" i="380"/>
  <c r="AJ72" i="380"/>
  <c r="AI85" i="360"/>
  <c r="AJ85" i="360"/>
  <c r="AK57" i="362"/>
  <c r="AI77" i="362"/>
  <c r="AK77" i="362"/>
  <c r="AJ75" i="363"/>
  <c r="AF75" i="363"/>
  <c r="AJ82" i="363"/>
  <c r="AC80" i="363"/>
  <c r="AH78" i="364"/>
  <c r="AK80" i="364"/>
  <c r="AH80" i="364"/>
  <c r="AI71" i="364"/>
  <c r="AK56" i="364"/>
  <c r="AI56" i="364"/>
  <c r="AI65" i="364"/>
  <c r="AC70" i="375"/>
  <c r="AI66" i="377"/>
  <c r="AF66" i="360"/>
  <c r="AG66" i="360"/>
  <c r="AI75" i="360"/>
  <c r="AF75" i="360"/>
  <c r="AC79" i="362"/>
  <c r="AG63" i="362"/>
  <c r="AC78" i="363"/>
  <c r="AI83" i="363"/>
  <c r="AK54" i="363"/>
  <c r="AG54" i="363"/>
  <c r="AC73" i="364"/>
  <c r="AK75" i="364"/>
  <c r="AG73" i="372"/>
  <c r="AJ73" i="372"/>
  <c r="AK59" i="372"/>
  <c r="AH59" i="372"/>
  <c r="AG73" i="371"/>
  <c r="AI73" i="371"/>
  <c r="AJ62" i="371"/>
  <c r="AH80" i="374"/>
  <c r="AG80" i="374"/>
  <c r="AF71" i="375"/>
  <c r="AH71" i="375"/>
  <c r="AC87" i="378"/>
  <c r="AH55" i="372"/>
  <c r="AK83" i="371"/>
  <c r="AH83" i="371"/>
  <c r="AC60" i="375"/>
  <c r="AK70" i="376"/>
  <c r="AG56" i="377"/>
  <c r="AK56" i="377"/>
  <c r="AC87" i="371"/>
  <c r="AI53" i="371"/>
  <c r="AK72" i="372"/>
  <c r="AF72" i="372"/>
  <c r="AF65" i="373"/>
  <c r="AG81" i="373"/>
  <c r="AJ81" i="373"/>
  <c r="AC54" i="375"/>
  <c r="AJ82" i="371"/>
  <c r="AI82" i="371"/>
  <c r="AJ82" i="372"/>
  <c r="AK77" i="371"/>
  <c r="AI77" i="371"/>
  <c r="AI74" i="371"/>
  <c r="AG70" i="371"/>
  <c r="AK70" i="371"/>
  <c r="AJ57" i="372"/>
  <c r="AH58" i="372"/>
  <c r="AK58" i="372"/>
  <c r="AH87" i="373"/>
  <c r="AC75" i="373"/>
  <c r="AG74" i="373"/>
  <c r="AJ74" i="373"/>
  <c r="AJ55" i="373"/>
  <c r="AG76" i="374"/>
  <c r="AH76" i="374"/>
  <c r="AC72" i="375"/>
  <c r="AF56" i="375"/>
  <c r="AJ56" i="375"/>
  <c r="AF65" i="375"/>
  <c r="AH73" i="376"/>
  <c r="AK73" i="376"/>
  <c r="AJ61" i="376"/>
  <c r="AC67" i="376"/>
  <c r="AJ60" i="377"/>
  <c r="AC82" i="377"/>
  <c r="AG67" i="377"/>
  <c r="AK74" i="378"/>
  <c r="AG74" i="378"/>
  <c r="AC83" i="382"/>
  <c r="AF66" i="386"/>
  <c r="AI80" i="371"/>
  <c r="AJ80" i="371"/>
  <c r="AH85" i="372"/>
  <c r="AG76" i="372"/>
  <c r="AI76" i="372"/>
  <c r="AK62" i="372"/>
  <c r="AG58" i="371"/>
  <c r="AK58" i="371"/>
  <c r="AF56" i="371"/>
  <c r="AF63" i="373"/>
  <c r="AJ63" i="373"/>
  <c r="AI85" i="373"/>
  <c r="AI59" i="373"/>
  <c r="AJ59" i="373"/>
  <c r="AC63" i="374"/>
  <c r="AF59" i="374"/>
  <c r="AK62" i="375"/>
  <c r="AF62" i="375"/>
  <c r="AG69" i="375"/>
  <c r="AK81" i="375"/>
  <c r="AI81" i="375"/>
  <c r="AF71" i="376"/>
  <c r="AK72" i="376"/>
  <c r="AJ72" i="376"/>
  <c r="AG53" i="376"/>
  <c r="AC88" i="376"/>
  <c r="AH65" i="376"/>
  <c r="AH83" i="376"/>
  <c r="AG83" i="376"/>
  <c r="AI78" i="377"/>
  <c r="AK74" i="377"/>
  <c r="AI74" i="377"/>
  <c r="AG62" i="377"/>
  <c r="AJ63" i="378"/>
  <c r="AK63" i="378"/>
  <c r="AI86" i="378"/>
  <c r="AC63" i="379"/>
  <c r="AH81" i="380"/>
  <c r="AK65" i="372"/>
  <c r="AF65" i="372"/>
  <c r="AC56" i="371"/>
  <c r="AJ60" i="373"/>
  <c r="AF60" i="373"/>
  <c r="AF83" i="373"/>
  <c r="AC63" i="373"/>
  <c r="AK70" i="374"/>
  <c r="AF70" i="374"/>
  <c r="AK82" i="374"/>
  <c r="AF87" i="374"/>
  <c r="AG87" i="374"/>
  <c r="AH63" i="374"/>
  <c r="AC68" i="375"/>
  <c r="AF77" i="375"/>
  <c r="AF68" i="375"/>
  <c r="AK68" i="375"/>
  <c r="AG82" i="376"/>
  <c r="AG76" i="376"/>
  <c r="AF76" i="376"/>
  <c r="AF64" i="376"/>
  <c r="AK64" i="376"/>
  <c r="AK82" i="377"/>
  <c r="AF82" i="377"/>
  <c r="AF53" i="378"/>
  <c r="AJ53" i="378"/>
  <c r="AI78" i="379"/>
  <c r="AF88" i="380"/>
  <c r="AH88" i="380"/>
  <c r="AG87" i="378"/>
  <c r="AK87" i="378"/>
  <c r="AF88" i="378"/>
  <c r="AJ73" i="378"/>
  <c r="AI73" i="378"/>
  <c r="AK57" i="379"/>
  <c r="AJ57" i="379"/>
  <c r="AK61" i="379"/>
  <c r="AC71" i="379"/>
  <c r="AI77" i="379"/>
  <c r="AC79" i="380"/>
  <c r="AI73" i="380"/>
  <c r="AH53" i="380"/>
  <c r="AI53" i="380"/>
  <c r="AF82" i="380"/>
  <c r="AJ82" i="380"/>
  <c r="AK80" i="381"/>
  <c r="AC88" i="382"/>
  <c r="AJ75" i="382"/>
  <c r="AF88" i="383"/>
  <c r="AH88" i="383"/>
  <c r="AF78" i="384"/>
  <c r="AC58" i="385"/>
  <c r="AF73" i="379"/>
  <c r="AK73" i="379"/>
  <c r="AC61" i="379"/>
  <c r="AJ71" i="380"/>
  <c r="AH68" i="380"/>
  <c r="AK68" i="380"/>
  <c r="AI83" i="380"/>
  <c r="AF83" i="380"/>
  <c r="AJ62" i="381"/>
  <c r="AG69" i="382"/>
  <c r="AJ69" i="382"/>
  <c r="AJ68" i="383"/>
  <c r="AC82" i="384"/>
  <c r="AH62" i="385"/>
  <c r="AC79" i="378"/>
  <c r="AC59" i="379"/>
  <c r="AG56" i="380"/>
  <c r="AJ69" i="380"/>
  <c r="AF69" i="380"/>
  <c r="AI59" i="381"/>
  <c r="AJ59" i="381"/>
  <c r="AK65" i="381"/>
  <c r="AH55" i="382"/>
  <c r="AF55" i="382"/>
  <c r="AJ74" i="382"/>
  <c r="AC84" i="386"/>
  <c r="AH81" i="381"/>
  <c r="AC67" i="381"/>
  <c r="AJ87" i="382"/>
  <c r="AC71" i="382"/>
  <c r="AJ62" i="382"/>
  <c r="AG82" i="382"/>
  <c r="AH82" i="382"/>
  <c r="AG57" i="383"/>
  <c r="AI60" i="383"/>
  <c r="AK60" i="383"/>
  <c r="AJ65" i="383"/>
  <c r="AC80" i="383"/>
  <c r="AC83" i="381"/>
  <c r="AH74" i="381"/>
  <c r="AC72" i="382"/>
  <c r="AJ64" i="382"/>
  <c r="AK64" i="382"/>
  <c r="AG69" i="383"/>
  <c r="AK69" i="383"/>
  <c r="AC80" i="384"/>
  <c r="AG85" i="384"/>
  <c r="AJ64" i="384"/>
  <c r="AK64" i="384"/>
  <c r="AF85" i="385"/>
  <c r="AJ68" i="386"/>
  <c r="AI68" i="386"/>
  <c r="AG65" i="386"/>
  <c r="AH60" i="381"/>
  <c r="AG60" i="381"/>
  <c r="AI54" i="381"/>
  <c r="AG54" i="381"/>
  <c r="AI72" i="382"/>
  <c r="AK68" i="382"/>
  <c r="AJ68" i="382"/>
  <c r="AF61" i="382"/>
  <c r="AK61" i="382"/>
  <c r="AH59" i="382"/>
  <c r="AJ59" i="383"/>
  <c r="AG59" i="383"/>
  <c r="AI66" i="383"/>
  <c r="AF80" i="383"/>
  <c r="AJ80" i="383"/>
  <c r="AK62" i="384"/>
  <c r="AG68" i="384"/>
  <c r="AH68" i="384"/>
  <c r="AK58" i="384"/>
  <c r="AC87" i="385"/>
  <c r="AH56" i="386"/>
  <c r="AG69" i="386"/>
  <c r="AF69" i="386"/>
  <c r="AF67" i="388"/>
  <c r="AH66" i="388"/>
  <c r="AF66" i="388"/>
  <c r="AG53" i="384"/>
  <c r="AI66" i="384"/>
  <c r="AH66" i="384"/>
  <c r="AG79" i="384"/>
  <c r="AC73" i="385"/>
  <c r="AH67" i="385"/>
  <c r="AJ61" i="385"/>
  <c r="AH61" i="385"/>
  <c r="AH61" i="386"/>
  <c r="AK61" i="386"/>
  <c r="AF83" i="386"/>
  <c r="AF84" i="388"/>
  <c r="AI84" i="388"/>
  <c r="AH74" i="388"/>
  <c r="AI54" i="388"/>
  <c r="AK54" i="388"/>
  <c r="AI69" i="388"/>
  <c r="AG69" i="388"/>
  <c r="AF71" i="388"/>
  <c r="AF57" i="384"/>
  <c r="AI57" i="384"/>
  <c r="AH83" i="384"/>
  <c r="AH64" i="385"/>
  <c r="AK64" i="385"/>
  <c r="AH73" i="385"/>
  <c r="AH60" i="385"/>
  <c r="AK60" i="385"/>
  <c r="AG64" i="386"/>
  <c r="AI64" i="386"/>
  <c r="AC86" i="388"/>
  <c r="AK61" i="388"/>
  <c r="AJ61" i="388"/>
  <c r="AF79" i="388"/>
  <c r="AG69" i="384"/>
  <c r="AH64" i="351"/>
  <c r="AC67" i="351"/>
  <c r="AJ67" i="353"/>
  <c r="AF67" i="353"/>
  <c r="AH53" i="354"/>
  <c r="AC88" i="354"/>
  <c r="AI66" i="355"/>
  <c r="AH62" i="355"/>
  <c r="AC62" i="356"/>
  <c r="AF57" i="356"/>
  <c r="AF80" i="359"/>
  <c r="AC68" i="359"/>
  <c r="AK57" i="363"/>
  <c r="AI57" i="363"/>
  <c r="AI75" i="371"/>
  <c r="AK59" i="348"/>
  <c r="AI62" i="348"/>
  <c r="AC68" i="348"/>
  <c r="AI68" i="348"/>
  <c r="AK87" i="348"/>
  <c r="AJ80" i="349"/>
  <c r="AC85" i="349"/>
  <c r="AK56" i="350"/>
  <c r="AJ80" i="350"/>
  <c r="AK80" i="350"/>
  <c r="AJ69" i="351"/>
  <c r="AI84" i="351"/>
  <c r="AF85" i="351"/>
  <c r="AJ69" i="353"/>
  <c r="AI54" i="353"/>
  <c r="AK54" i="353"/>
  <c r="AH80" i="353"/>
  <c r="AK85" i="353"/>
  <c r="AI58" i="354"/>
  <c r="AC71" i="354"/>
  <c r="AH70" i="354"/>
  <c r="AH78" i="355"/>
  <c r="AK59" i="355"/>
  <c r="AJ78" i="356"/>
  <c r="AC54" i="356"/>
  <c r="AK61" i="356"/>
  <c r="AI77" i="359"/>
  <c r="AI53" i="359"/>
  <c r="AH83" i="359"/>
  <c r="AK82" i="359"/>
  <c r="AH60" i="360"/>
  <c r="AF57" i="360"/>
  <c r="AF54" i="364"/>
  <c r="AG61" i="360"/>
  <c r="AH61" i="360"/>
  <c r="AK80" i="362"/>
  <c r="AG80" i="362"/>
  <c r="AI56" i="362"/>
  <c r="AK59" i="362"/>
  <c r="AG59" i="362"/>
  <c r="AK80" i="363"/>
  <c r="AI70" i="363"/>
  <c r="AH70" i="363"/>
  <c r="AC70" i="364"/>
  <c r="AI59" i="364"/>
  <c r="AH77" i="372"/>
  <c r="AF77" i="372"/>
  <c r="AH55" i="374"/>
  <c r="AH58" i="376"/>
  <c r="AK58" i="376"/>
  <c r="AG56" i="360"/>
  <c r="AH56" i="360"/>
  <c r="AC67" i="362"/>
  <c r="AF58" i="362"/>
  <c r="AJ67" i="363"/>
  <c r="AK67" i="363"/>
  <c r="AF71" i="363"/>
  <c r="AF69" i="364"/>
  <c r="AI69" i="364"/>
  <c r="AK80" i="372"/>
  <c r="AI80" i="372"/>
  <c r="AH60" i="378"/>
  <c r="AG73" i="362"/>
  <c r="AJ73" i="362"/>
  <c r="AF53" i="362"/>
  <c r="AH81" i="364"/>
  <c r="AF81" i="364"/>
  <c r="AJ87" i="371"/>
  <c r="AK86" i="371"/>
  <c r="AG86" i="371"/>
  <c r="AC56" i="377"/>
  <c r="AJ75" i="381"/>
  <c r="AG82" i="373"/>
  <c r="AC68" i="377"/>
  <c r="AI54" i="375"/>
  <c r="AG54" i="375"/>
  <c r="AJ69" i="371"/>
  <c r="AC66" i="373"/>
  <c r="AF67" i="373"/>
  <c r="AC57" i="375"/>
  <c r="AF79" i="377"/>
  <c r="AC83" i="371"/>
  <c r="AI88" i="373"/>
  <c r="AI84" i="374"/>
  <c r="AG84" i="374"/>
  <c r="AI69" i="374"/>
  <c r="AJ87" i="375"/>
  <c r="AG87" i="375"/>
  <c r="AG66" i="376"/>
  <c r="AF77" i="376"/>
  <c r="AG77" i="376"/>
  <c r="AG72" i="377"/>
  <c r="AC54" i="378"/>
  <c r="AG66" i="371"/>
  <c r="AC81" i="371"/>
  <c r="AI83" i="374"/>
  <c r="AI66" i="375"/>
  <c r="AH66" i="375"/>
  <c r="AC86" i="376"/>
  <c r="AF53" i="377"/>
  <c r="AK53" i="377"/>
  <c r="AI71" i="377"/>
  <c r="AK71" i="377"/>
  <c r="AG70" i="378"/>
  <c r="AK70" i="378"/>
  <c r="AK76" i="379"/>
  <c r="AG76" i="379"/>
  <c r="AF82" i="379"/>
  <c r="AC64" i="381"/>
  <c r="AH53" i="383"/>
  <c r="AI54" i="378"/>
  <c r="AH54" i="378"/>
  <c r="AK69" i="360"/>
  <c r="AK70" i="360"/>
  <c r="AH70" i="360"/>
  <c r="AF72" i="360"/>
  <c r="AF55" i="362"/>
  <c r="AK72" i="362"/>
  <c r="AH72" i="362"/>
  <c r="AJ75" i="362"/>
  <c r="AH69" i="362"/>
  <c r="AF69" i="362"/>
  <c r="AG65" i="363"/>
  <c r="AF87" i="363"/>
  <c r="AG87" i="363"/>
  <c r="AH85" i="363"/>
  <c r="AJ61" i="364"/>
  <c r="AK61" i="364"/>
  <c r="AK58" i="364"/>
  <c r="AJ58" i="364"/>
  <c r="AH71" i="374"/>
  <c r="AC69" i="379"/>
  <c r="AC70" i="360"/>
  <c r="AC63" i="362"/>
  <c r="AJ54" i="362"/>
  <c r="AC83" i="362"/>
  <c r="AJ62" i="363"/>
  <c r="AJ66" i="363"/>
  <c r="AH66" i="363"/>
  <c r="AJ60" i="363"/>
  <c r="AC72" i="364"/>
  <c r="AI64" i="364"/>
  <c r="AI53" i="364"/>
  <c r="AK53" i="364"/>
  <c r="AG84" i="373"/>
  <c r="AH84" i="373"/>
  <c r="AJ65" i="380"/>
  <c r="AH64" i="371"/>
  <c r="AC54" i="371"/>
  <c r="AJ63" i="372"/>
  <c r="AI75" i="373"/>
  <c r="AG75" i="373"/>
  <c r="AJ67" i="374"/>
  <c r="AH67" i="374"/>
  <c r="AC71" i="376"/>
  <c r="AI55" i="371"/>
  <c r="AK59" i="371"/>
  <c r="AF59" i="371"/>
  <c r="AJ53" i="375"/>
  <c r="AC63" i="376"/>
  <c r="AH60" i="376"/>
  <c r="AF63" i="377"/>
  <c r="AI63" i="377"/>
  <c r="AK57" i="378"/>
  <c r="AC53" i="372"/>
  <c r="AH72" i="373"/>
  <c r="AF72" i="373"/>
  <c r="AF66" i="374"/>
  <c r="AC59" i="374"/>
  <c r="AG67" i="376"/>
  <c r="AC83" i="380"/>
  <c r="AJ71" i="371"/>
  <c r="AC88" i="372"/>
  <c r="AH69" i="372"/>
  <c r="AF79" i="372"/>
  <c r="AG79" i="372"/>
  <c r="AG77" i="373"/>
  <c r="AI77" i="373"/>
  <c r="AF57" i="374"/>
  <c r="AH56" i="374"/>
  <c r="AF56" i="374"/>
  <c r="AK74" i="375"/>
  <c r="AF74" i="375"/>
  <c r="AK78" i="375"/>
  <c r="AC79" i="375"/>
  <c r="AF79" i="375"/>
  <c r="AH75" i="376"/>
  <c r="AK75" i="376"/>
  <c r="AI81" i="376"/>
  <c r="AK84" i="376"/>
  <c r="AH84" i="376"/>
  <c r="AI69" i="377"/>
  <c r="AJ69" i="377"/>
  <c r="AI86" i="377"/>
  <c r="AC78" i="377"/>
  <c r="AJ65" i="378"/>
  <c r="AC66" i="379"/>
  <c r="AF79" i="381"/>
  <c r="AF53" i="372"/>
  <c r="AH53" i="372"/>
  <c r="AH64" i="372"/>
  <c r="AH84" i="372"/>
  <c r="AF84" i="372"/>
  <c r="AH75" i="372"/>
  <c r="AK75" i="372"/>
  <c r="AC70" i="373"/>
  <c r="AK77" i="374"/>
  <c r="AG77" i="374"/>
  <c r="AI53" i="374"/>
  <c r="AK88" i="374"/>
  <c r="AJ88" i="374"/>
  <c r="AK86" i="375"/>
  <c r="AH86" i="375"/>
  <c r="AI61" i="375"/>
  <c r="AJ61" i="375"/>
  <c r="AI74" i="376"/>
  <c r="AC56" i="376"/>
  <c r="AF80" i="376"/>
  <c r="AJ57" i="377"/>
  <c r="AF57" i="377"/>
  <c r="AJ81" i="377"/>
  <c r="AC84" i="377"/>
  <c r="AC88" i="379"/>
  <c r="AH72" i="371"/>
  <c r="AF72" i="371"/>
  <c r="AH67" i="372"/>
  <c r="AC75" i="372"/>
  <c r="AK84" i="371"/>
  <c r="AJ84" i="371"/>
  <c r="AI71" i="373"/>
  <c r="AF86" i="373"/>
  <c r="AJ86" i="373"/>
  <c r="AJ70" i="373"/>
  <c r="AC56" i="374"/>
  <c r="AJ81" i="374"/>
  <c r="AK65" i="374"/>
  <c r="AG65" i="374"/>
  <c r="AF84" i="375"/>
  <c r="AG84" i="375"/>
  <c r="AH76" i="375"/>
  <c r="AC76" i="375"/>
  <c r="AI79" i="376"/>
  <c r="AH79" i="376"/>
  <c r="AK55" i="377"/>
  <c r="AC77" i="377"/>
  <c r="AK75" i="377"/>
  <c r="AJ82" i="378"/>
  <c r="AG82" i="378"/>
  <c r="AI59" i="379"/>
  <c r="AC53" i="380"/>
  <c r="AK76" i="378"/>
  <c r="AC80" i="360"/>
  <c r="AJ79" i="360"/>
  <c r="AK71" i="362"/>
  <c r="AG71" i="362"/>
  <c r="AI70" i="362"/>
  <c r="AG78" i="362"/>
  <c r="AJ78" i="362"/>
  <c r="AK76" i="362"/>
  <c r="AJ69" i="363"/>
  <c r="AI69" i="363"/>
  <c r="AK84" i="363"/>
  <c r="AH84" i="363"/>
  <c r="AG74" i="363"/>
  <c r="AG77" i="364"/>
  <c r="AI77" i="364"/>
  <c r="AI55" i="364"/>
  <c r="AH55" i="364"/>
  <c r="AJ85" i="364"/>
  <c r="AC54" i="360"/>
  <c r="AK82" i="360"/>
  <c r="AI82" i="360"/>
  <c r="AH84" i="362"/>
  <c r="AK74" i="362"/>
  <c r="AI74" i="362"/>
  <c r="AC54" i="363"/>
  <c r="AF81" i="363"/>
  <c r="AI68" i="364"/>
  <c r="AF68" i="364"/>
  <c r="AH76" i="364"/>
  <c r="AG76" i="364"/>
  <c r="AI87" i="364"/>
  <c r="AF62" i="364"/>
  <c r="AJ62" i="364"/>
  <c r="AF53" i="373"/>
  <c r="AH53" i="373"/>
  <c r="AK70" i="375"/>
  <c r="AH65" i="377"/>
  <c r="AG65" i="377"/>
  <c r="AI68" i="371"/>
  <c r="AJ68" i="372"/>
  <c r="AI68" i="372"/>
  <c r="AI64" i="373"/>
  <c r="AH64" i="373"/>
  <c r="AG63" i="375"/>
  <c r="AF63" i="375"/>
  <c r="AF83" i="377"/>
  <c r="AK77" i="377"/>
  <c r="AG77" i="377"/>
  <c r="AH88" i="388"/>
  <c r="AI78" i="371"/>
  <c r="AJ78" i="371"/>
  <c r="AJ65" i="371"/>
  <c r="AC88" i="371"/>
  <c r="AF80" i="373"/>
  <c r="AJ80" i="373"/>
  <c r="AF78" i="374"/>
  <c r="AC84" i="375"/>
  <c r="AJ88" i="377"/>
  <c r="AG64" i="378"/>
  <c r="AH64" i="378"/>
  <c r="AF70" i="372"/>
  <c r="AJ70" i="372"/>
  <c r="AH78" i="372"/>
  <c r="AI78" i="372"/>
  <c r="AF73" i="375"/>
  <c r="AJ73" i="375"/>
  <c r="AI59" i="376"/>
  <c r="AK80" i="377"/>
  <c r="AJ80" i="377"/>
  <c r="AK64" i="379"/>
  <c r="AI64" i="379"/>
  <c r="AF63" i="371"/>
  <c r="AJ66" i="372"/>
  <c r="AF66" i="372"/>
  <c r="AF83" i="372"/>
  <c r="AC65" i="373"/>
  <c r="AJ61" i="373"/>
  <c r="AG57" i="373"/>
  <c r="AH57" i="373"/>
  <c r="AF62" i="374"/>
  <c r="AJ86" i="374"/>
  <c r="AK86" i="374"/>
  <c r="AF58" i="374"/>
  <c r="AC61" i="374"/>
  <c r="AH85" i="375"/>
  <c r="AF55" i="375"/>
  <c r="AK55" i="375"/>
  <c r="AF82" i="375"/>
  <c r="AJ82" i="375"/>
  <c r="AJ62" i="376"/>
  <c r="AJ87" i="376"/>
  <c r="AG87" i="376"/>
  <c r="AF68" i="376"/>
  <c r="AG68" i="376"/>
  <c r="AF84" i="377"/>
  <c r="AC58" i="377"/>
  <c r="AK55" i="378"/>
  <c r="AH55" i="378"/>
  <c r="AI80" i="378"/>
  <c r="AF84" i="378"/>
  <c r="AG84" i="378"/>
  <c r="AK80" i="380"/>
  <c r="AG67" i="380"/>
  <c r="AK67" i="380"/>
  <c r="AK61" i="381"/>
  <c r="AH78" i="382"/>
  <c r="AK78" i="382"/>
  <c r="AG74" i="372"/>
  <c r="AK61" i="371"/>
  <c r="AG61" i="371"/>
  <c r="AG79" i="371"/>
  <c r="AJ79" i="371"/>
  <c r="AI85" i="371"/>
  <c r="AK78" i="373"/>
  <c r="AI78" i="373"/>
  <c r="AG79" i="373"/>
  <c r="AH76" i="373"/>
  <c r="AG76" i="373"/>
  <c r="AJ68" i="374"/>
  <c r="AI68" i="374"/>
  <c r="AH60" i="375"/>
  <c r="AG60" i="375"/>
  <c r="AG67" i="375"/>
  <c r="AJ67" i="375"/>
  <c r="AJ64" i="375"/>
  <c r="AJ55" i="376"/>
  <c r="AF55" i="376"/>
  <c r="AH63" i="376"/>
  <c r="AG63" i="376"/>
  <c r="AG54" i="376"/>
  <c r="AG61" i="377"/>
  <c r="AF61" i="377"/>
  <c r="AH58" i="377"/>
  <c r="AJ85" i="377"/>
  <c r="AK85" i="377"/>
  <c r="AJ61" i="378"/>
  <c r="AK61" i="378"/>
  <c r="AI58" i="378"/>
  <c r="AF63" i="379"/>
  <c r="AI63" i="379"/>
  <c r="AF85" i="380"/>
  <c r="AJ58" i="382"/>
  <c r="AF58" i="382"/>
  <c r="AC85" i="371"/>
  <c r="AJ76" i="371"/>
  <c r="AC61" i="373"/>
  <c r="AC86" i="374"/>
  <c r="AK85" i="374"/>
  <c r="AI61" i="374"/>
  <c r="AK61" i="374"/>
  <c r="AH64" i="374"/>
  <c r="AG80" i="375"/>
  <c r="AI80" i="375"/>
  <c r="AG59" i="375"/>
  <c r="AJ88" i="375"/>
  <c r="AG88" i="375"/>
  <c r="AK72" i="375"/>
  <c r="AC59" i="375"/>
  <c r="AF57" i="376"/>
  <c r="AK57" i="376"/>
  <c r="AI85" i="376"/>
  <c r="AC75" i="376"/>
  <c r="AG87" i="377"/>
  <c r="AC80" i="377"/>
  <c r="AI81" i="378"/>
  <c r="AK81" i="378"/>
  <c r="AG59" i="378"/>
  <c r="AI80" i="379"/>
  <c r="AG80" i="379"/>
  <c r="AG72" i="380"/>
  <c r="AC59" i="381"/>
  <c r="AG85" i="360"/>
  <c r="AK85" i="360"/>
  <c r="AF57" i="362"/>
  <c r="AJ57" i="362"/>
  <c r="AJ77" i="362"/>
  <c r="AF77" i="362"/>
  <c r="AG75" i="363"/>
  <c r="AG82" i="363"/>
  <c r="AI82" i="363"/>
  <c r="AC84" i="363"/>
  <c r="AI78" i="364"/>
  <c r="AI80" i="364"/>
  <c r="AG80" i="364"/>
  <c r="AF71" i="364"/>
  <c r="AH56" i="364"/>
  <c r="AF56" i="364"/>
  <c r="AH65" i="364"/>
  <c r="AJ66" i="377"/>
  <c r="AK66" i="377"/>
  <c r="AJ66" i="360"/>
  <c r="AC77" i="360"/>
  <c r="AG75" i="360"/>
  <c r="AJ75" i="360"/>
  <c r="AK63" i="362"/>
  <c r="AF63" i="362"/>
  <c r="AH83" i="363"/>
  <c r="AK83" i="363"/>
  <c r="AI54" i="363"/>
  <c r="AF54" i="363"/>
  <c r="AF75" i="364"/>
  <c r="AJ75" i="364"/>
  <c r="AK73" i="372"/>
  <c r="AC77" i="374"/>
  <c r="AJ59" i="372"/>
  <c r="AI59" i="372"/>
  <c r="AJ73" i="371"/>
  <c r="AF62" i="371"/>
  <c r="AI62" i="371"/>
  <c r="AJ80" i="374"/>
  <c r="AI80" i="374"/>
  <c r="AI71" i="375"/>
  <c r="AC78" i="376"/>
  <c r="AC59" i="372"/>
  <c r="AF55" i="372"/>
  <c r="AG83" i="371"/>
  <c r="AI83" i="371"/>
  <c r="AC68" i="376"/>
  <c r="AG70" i="376"/>
  <c r="AH56" i="377"/>
  <c r="AJ56" i="377"/>
  <c r="AK53" i="371"/>
  <c r="AG53" i="371"/>
  <c r="AI72" i="372"/>
  <c r="AC66" i="372"/>
  <c r="AH65" i="373"/>
  <c r="AF81" i="373"/>
  <c r="AK81" i="373"/>
  <c r="AC53" i="376"/>
  <c r="AK82" i="371"/>
  <c r="AG82" i="372"/>
  <c r="AI82" i="372"/>
  <c r="AH77" i="371"/>
  <c r="AH74" i="371"/>
  <c r="AK74" i="371"/>
  <c r="AJ70" i="371"/>
  <c r="AH57" i="372"/>
  <c r="AG57" i="372"/>
  <c r="AF58" i="372"/>
  <c r="AI58" i="372"/>
  <c r="AF87" i="373"/>
  <c r="AC60" i="373"/>
  <c r="AH74" i="373"/>
  <c r="AI55" i="373"/>
  <c r="AH55" i="373"/>
  <c r="AF76" i="374"/>
  <c r="AC70" i="374"/>
  <c r="AC56" i="375"/>
  <c r="AG56" i="375"/>
  <c r="AH65" i="375"/>
  <c r="AK65" i="375"/>
  <c r="AF73" i="376"/>
  <c r="AF61" i="376"/>
  <c r="AI61" i="376"/>
  <c r="AG60" i="377"/>
  <c r="AK60" i="377"/>
  <c r="AC57" i="377"/>
  <c r="AK67" i="377"/>
  <c r="AI74" i="378"/>
  <c r="AJ74" i="378"/>
  <c r="AG66" i="386"/>
  <c r="AH66" i="386"/>
  <c r="AH80" i="371"/>
  <c r="AK85" i="372"/>
  <c r="AI85" i="372"/>
  <c r="AK76" i="372"/>
  <c r="AI62" i="372"/>
  <c r="AG62" i="372"/>
  <c r="AH58" i="371"/>
  <c r="AH56" i="371"/>
  <c r="AK56" i="371"/>
  <c r="AI63" i="373"/>
  <c r="AH85" i="373"/>
  <c r="AJ85" i="373"/>
  <c r="AG59" i="373"/>
  <c r="AC72" i="373"/>
  <c r="AI59" i="374"/>
  <c r="AK59" i="374"/>
  <c r="AH62" i="375"/>
  <c r="AC81" i="375"/>
  <c r="AJ69" i="375"/>
  <c r="AH81" i="375"/>
  <c r="AJ81" i="375"/>
  <c r="AK71" i="376"/>
  <c r="AG72" i="376"/>
  <c r="AH72" i="376"/>
  <c r="AF53" i="376"/>
  <c r="AJ65" i="376"/>
  <c r="AK65" i="376"/>
  <c r="AF83" i="376"/>
  <c r="AK78" i="377"/>
  <c r="AG78" i="377"/>
  <c r="AF74" i="377"/>
  <c r="AI62" i="377"/>
  <c r="AJ62" i="377"/>
  <c r="AI63" i="378"/>
  <c r="AF63" i="378"/>
  <c r="AF86" i="378"/>
  <c r="AF81" i="380"/>
  <c r="AJ81" i="380"/>
  <c r="AG65" i="372"/>
  <c r="AJ65" i="372"/>
  <c r="AC82" i="372"/>
  <c r="AH60" i="373"/>
  <c r="AK60" i="373"/>
  <c r="AG83" i="373"/>
  <c r="AC55" i="373"/>
  <c r="AH70" i="374"/>
  <c r="AH82" i="374"/>
  <c r="AI82" i="374"/>
  <c r="AJ87" i="374"/>
  <c r="AF63" i="374"/>
  <c r="AI63" i="374"/>
  <c r="AG77" i="375"/>
  <c r="AI77" i="375"/>
  <c r="AI68" i="375"/>
  <c r="AK82" i="376"/>
  <c r="AJ82" i="376"/>
  <c r="AK76" i="376"/>
  <c r="AC72" i="376"/>
  <c r="AH64" i="376"/>
  <c r="AC86" i="377"/>
  <c r="AJ82" i="377"/>
  <c r="AG82" i="377"/>
  <c r="AG53" i="378"/>
  <c r="AC63" i="378"/>
  <c r="AK78" i="379"/>
  <c r="AJ88" i="380"/>
  <c r="AG88" i="380"/>
  <c r="AH87" i="378"/>
  <c r="AI87" i="378"/>
  <c r="AI88" i="378"/>
  <c r="AF73" i="378"/>
  <c r="AK73" i="378"/>
  <c r="AH57" i="379"/>
  <c r="AF57" i="379"/>
  <c r="AH61" i="379"/>
  <c r="AC87" i="379"/>
  <c r="AK77" i="379"/>
  <c r="AC88" i="380"/>
  <c r="AG73" i="380"/>
  <c r="AG53" i="380"/>
  <c r="AJ53" i="380"/>
  <c r="AI82" i="380"/>
  <c r="AJ80" i="381"/>
  <c r="AI80" i="381"/>
  <c r="AF75" i="382"/>
  <c r="AI75" i="382"/>
  <c r="AK88" i="383"/>
  <c r="AJ88" i="383"/>
  <c r="AH78" i="384"/>
  <c r="AC62" i="378"/>
  <c r="AG73" i="379"/>
  <c r="AH73" i="379"/>
  <c r="AH71" i="380"/>
  <c r="AI71" i="380"/>
  <c r="AG68" i="380"/>
  <c r="AI68" i="380"/>
  <c r="AJ83" i="380"/>
  <c r="AG62" i="381"/>
  <c r="AI62" i="381"/>
  <c r="AK69" i="382"/>
  <c r="AF69" i="382"/>
  <c r="AG68" i="383"/>
  <c r="AG62" i="385"/>
  <c r="AK62" i="385"/>
  <c r="AC73" i="379"/>
  <c r="AH56" i="380"/>
  <c r="AK56" i="380"/>
  <c r="AH69" i="380"/>
  <c r="AC61" i="380"/>
  <c r="AF59" i="381"/>
  <c r="AH59" i="381"/>
  <c r="AJ65" i="381"/>
  <c r="AK55" i="382"/>
  <c r="AJ55" i="382"/>
  <c r="AG74" i="382"/>
  <c r="AF81" i="381"/>
  <c r="AK81" i="381"/>
  <c r="AC63" i="381"/>
  <c r="AF87" i="382"/>
  <c r="AG62" i="382"/>
  <c r="AH62" i="382"/>
  <c r="AK82" i="382"/>
  <c r="AF57" i="383"/>
  <c r="AJ57" i="383"/>
  <c r="AJ60" i="383"/>
  <c r="AK65" i="383"/>
  <c r="AG65" i="383"/>
  <c r="AC74" i="384"/>
  <c r="AC72" i="381"/>
  <c r="AF74" i="381"/>
  <c r="AC68" i="382"/>
  <c r="AF64" i="382"/>
  <c r="AC59" i="382"/>
  <c r="AH69" i="383"/>
  <c r="AC59" i="383"/>
  <c r="AI85" i="384"/>
  <c r="AK85" i="384"/>
  <c r="AG64" i="384"/>
  <c r="AC68" i="385"/>
  <c r="AI85" i="385"/>
  <c r="AF68" i="386"/>
  <c r="AH68" i="386"/>
  <c r="AJ65" i="386"/>
  <c r="AJ60" i="381"/>
  <c r="AF60" i="381"/>
  <c r="AF54" i="381"/>
  <c r="AC67" i="382"/>
  <c r="AG72" i="382"/>
  <c r="AG68" i="382"/>
  <c r="AI68" i="382"/>
  <c r="AG61" i="382"/>
  <c r="AG59" i="382"/>
  <c r="AK59" i="382"/>
  <c r="AK59" i="383"/>
  <c r="AH66" i="383"/>
  <c r="AJ66" i="383"/>
  <c r="AK80" i="383"/>
  <c r="AC67" i="383"/>
  <c r="AG62" i="384"/>
  <c r="AK68" i="384"/>
  <c r="AJ68" i="384"/>
  <c r="AG58" i="384"/>
  <c r="AC83" i="385"/>
  <c r="AK56" i="386"/>
  <c r="AI69" i="386"/>
  <c r="AK69" i="386"/>
  <c r="AK67" i="388"/>
  <c r="AK66" i="388"/>
  <c r="AJ66" i="388"/>
  <c r="AF53" i="384"/>
  <c r="AG66" i="384"/>
  <c r="AJ66" i="384"/>
  <c r="AH79" i="384"/>
  <c r="AC84" i="385"/>
  <c r="AK67" i="385"/>
  <c r="AK61" i="385"/>
  <c r="AI61" i="385"/>
  <c r="AI61" i="386"/>
  <c r="AI83" i="386"/>
  <c r="AH83" i="386"/>
  <c r="AG84" i="388"/>
  <c r="AJ84" i="388"/>
  <c r="AI74" i="388"/>
  <c r="AG54" i="388"/>
  <c r="AH54" i="388"/>
  <c r="AF69" i="388"/>
  <c r="AH71" i="388"/>
  <c r="AI71" i="388"/>
  <c r="AJ57" i="384"/>
  <c r="AK83" i="384"/>
  <c r="AI83" i="384"/>
  <c r="AF64" i="385"/>
  <c r="AG64" i="385"/>
  <c r="AF73" i="385"/>
  <c r="AI60" i="385"/>
  <c r="AF60" i="385"/>
  <c r="AH64" i="386"/>
  <c r="AF64" i="386"/>
  <c r="AC84" i="388"/>
  <c r="AH61" i="388"/>
  <c r="AI79" i="388"/>
  <c r="AK79" i="388"/>
  <c r="AJ69" i="384"/>
  <c r="AK69" i="384"/>
  <c r="AH59" i="384"/>
  <c r="AC85" i="379"/>
  <c r="AK83" i="379"/>
  <c r="AC79" i="379"/>
  <c r="AK81" i="379"/>
  <c r="AJ66" i="380"/>
  <c r="AI66" i="380"/>
  <c r="AH66" i="381"/>
  <c r="AJ66" i="381"/>
  <c r="AH83" i="383"/>
  <c r="AJ70" i="384"/>
  <c r="AF70" i="384"/>
  <c r="AJ79" i="378"/>
  <c r="AH79" i="378"/>
  <c r="AK79" i="379"/>
  <c r="AC54" i="379"/>
  <c r="AK58" i="379"/>
  <c r="AC83" i="379"/>
  <c r="AK59" i="380"/>
  <c r="AJ54" i="380"/>
  <c r="AF54" i="380"/>
  <c r="AK55" i="380"/>
  <c r="AK86" i="380"/>
  <c r="AJ79" i="388"/>
  <c r="AH69" i="384"/>
  <c r="AG59" i="384"/>
  <c r="AC65" i="379"/>
  <c r="AG83" i="379"/>
  <c r="AH81" i="379"/>
  <c r="AH66" i="380"/>
  <c r="AC84" i="380"/>
  <c r="AK66" i="381"/>
  <c r="AG83" i="383"/>
  <c r="AI70" i="384"/>
  <c r="AK79" i="378"/>
  <c r="AC59" i="378"/>
  <c r="AG79" i="379"/>
  <c r="AG58" i="379"/>
  <c r="AJ59" i="380"/>
  <c r="AH59" i="380"/>
  <c r="AG54" i="380"/>
  <c r="AF55" i="380"/>
  <c r="AF86" i="380"/>
  <c r="AG58" i="381"/>
  <c r="AJ58" i="381"/>
  <c r="AK87" i="381"/>
  <c r="AH82" i="381"/>
  <c r="AG82" i="381"/>
  <c r="AI74" i="384"/>
  <c r="AF74" i="384"/>
  <c r="AJ71" i="378"/>
  <c r="AG71" i="378"/>
  <c r="AF69" i="379"/>
  <c r="AJ69" i="379"/>
  <c r="AK66" i="379"/>
  <c r="AG58" i="380"/>
  <c r="AJ58" i="380"/>
  <c r="AI79" i="380"/>
  <c r="AC82" i="380"/>
  <c r="AI85" i="381"/>
  <c r="AJ84" i="381"/>
  <c r="AF84" i="381"/>
  <c r="AH80" i="382"/>
  <c r="AG80" i="382"/>
  <c r="AF54" i="383"/>
  <c r="AC55" i="386"/>
  <c r="AH72" i="381"/>
  <c r="AG72" i="381"/>
  <c r="AG67" i="382"/>
  <c r="AC74" i="382"/>
  <c r="AI63" i="382"/>
  <c r="AC61" i="382"/>
  <c r="AI63" i="383"/>
  <c r="AC82" i="383"/>
  <c r="AJ80" i="385"/>
  <c r="AI80" i="385"/>
  <c r="AH73" i="386"/>
  <c r="AI73" i="386"/>
  <c r="AK79" i="386"/>
  <c r="AF70" i="388"/>
  <c r="AK70" i="388"/>
  <c r="AI69" i="381"/>
  <c r="AH69" i="381"/>
  <c r="AJ54" i="382"/>
  <c r="AC53" i="382"/>
  <c r="AF66" i="382"/>
  <c r="AJ76" i="382"/>
  <c r="AG76" i="382"/>
  <c r="AI86" i="383"/>
  <c r="AF86" i="383"/>
  <c r="AI67" i="383"/>
  <c r="AC57" i="384"/>
  <c r="AG64" i="381"/>
  <c r="AH64" i="381"/>
  <c r="AK85" i="382"/>
  <c r="AG85" i="382"/>
  <c r="AH79" i="382"/>
  <c r="AK79" i="382"/>
  <c r="AG85" i="383"/>
  <c r="AH85" i="383"/>
  <c r="AJ62" i="383"/>
  <c r="AJ55" i="384"/>
  <c r="AG55" i="384"/>
  <c r="AG63" i="388"/>
  <c r="AC78" i="384"/>
  <c r="AC70" i="385"/>
  <c r="AH66" i="385"/>
  <c r="AK53" i="385"/>
  <c r="AJ53" i="385"/>
  <c r="AF77" i="385"/>
  <c r="AJ62" i="386"/>
  <c r="AK62" i="386"/>
  <c r="AH64" i="388"/>
  <c r="AK64" i="388"/>
  <c r="AK58" i="388"/>
  <c r="AC77" i="388"/>
  <c r="AG65" i="384"/>
  <c r="AC75" i="384"/>
  <c r="AJ71" i="384"/>
  <c r="AF76" i="384"/>
  <c r="AK76" i="384"/>
  <c r="AH72" i="384"/>
  <c r="AK70" i="385"/>
  <c r="AI70" i="385"/>
  <c r="AC85" i="386"/>
  <c r="AH80" i="386"/>
  <c r="AG82" i="386"/>
  <c r="AJ82" i="386"/>
  <c r="AG87" i="388"/>
  <c r="AC64" i="388"/>
  <c r="AK77" i="388"/>
  <c r="AF73" i="384"/>
  <c r="AJ73" i="384"/>
  <c r="AF85" i="378"/>
  <c r="AI85" i="378"/>
  <c r="AK56" i="379"/>
  <c r="AF74" i="379"/>
  <c r="AH74" i="379"/>
  <c r="AI70" i="379"/>
  <c r="AC58" i="380"/>
  <c r="AK76" i="380"/>
  <c r="AH57" i="380"/>
  <c r="AI57" i="380"/>
  <c r="AF73" i="381"/>
  <c r="AH73" i="381"/>
  <c r="AC56" i="384"/>
  <c r="AF77" i="378"/>
  <c r="AF67" i="378"/>
  <c r="AJ67" i="378"/>
  <c r="AH65" i="379"/>
  <c r="AH68" i="379"/>
  <c r="AI68" i="379"/>
  <c r="AC77" i="380"/>
  <c r="AI70" i="380"/>
  <c r="AC76" i="381"/>
  <c r="AG71" i="381"/>
  <c r="AC88" i="381"/>
  <c r="AF82" i="383"/>
  <c r="AH82" i="383"/>
  <c r="AF60" i="384"/>
  <c r="AK72" i="378"/>
  <c r="AJ72" i="378"/>
  <c r="AJ69" i="378"/>
  <c r="AJ71" i="379"/>
  <c r="AI71" i="379"/>
  <c r="AJ86" i="379"/>
  <c r="AK84" i="379"/>
  <c r="AI84" i="379"/>
  <c r="AH88" i="379"/>
  <c r="AJ55" i="379"/>
  <c r="AK55" i="379"/>
  <c r="AG62" i="379"/>
  <c r="AK77" i="380"/>
  <c r="AF77" i="380"/>
  <c r="AG84" i="380"/>
  <c r="AK84" i="380"/>
  <c r="AH60" i="380"/>
  <c r="AC61" i="381"/>
  <c r="AG78" i="381"/>
  <c r="AF53" i="382"/>
  <c r="AH53" i="382"/>
  <c r="AH56" i="383"/>
  <c r="AG56" i="383"/>
  <c r="AH70" i="381"/>
  <c r="AH56" i="381"/>
  <c r="AI56" i="381"/>
  <c r="AF73" i="382"/>
  <c r="AC85" i="382"/>
  <c r="AK81" i="382"/>
  <c r="AC84" i="383"/>
  <c r="AH73" i="383"/>
  <c r="AI58" i="383"/>
  <c r="AG58" i="383"/>
  <c r="AJ84" i="384"/>
  <c r="AK84" i="384"/>
  <c r="AC70" i="381"/>
  <c r="AK57" i="382"/>
  <c r="AJ88" i="382"/>
  <c r="AG88" i="382"/>
  <c r="AK77" i="383"/>
  <c r="AI77" i="383"/>
  <c r="AG70" i="383"/>
  <c r="AK70" i="383"/>
  <c r="AI75" i="384"/>
  <c r="AC79" i="384"/>
  <c r="AH84" i="385"/>
  <c r="AC61" i="386"/>
  <c r="AF59" i="386"/>
  <c r="AC79" i="381"/>
  <c r="AJ77" i="381"/>
  <c r="AJ65" i="382"/>
  <c r="AI65" i="382"/>
  <c r="AF70" i="382"/>
  <c r="AK86" i="382"/>
  <c r="AF86" i="382"/>
  <c r="AG84" i="383"/>
  <c r="AC58" i="383"/>
  <c r="AK87" i="383"/>
  <c r="AC69" i="384"/>
  <c r="AI87" i="384"/>
  <c r="AC77" i="385"/>
  <c r="AK67" i="386"/>
  <c r="AJ70" i="386"/>
  <c r="AF70" i="386"/>
  <c r="AK80" i="388"/>
  <c r="AK61" i="384"/>
  <c r="AJ61" i="384"/>
  <c r="AC65" i="385"/>
  <c r="AG54" i="385"/>
  <c r="AK69" i="385"/>
  <c r="AJ69" i="385"/>
  <c r="AH74" i="385"/>
  <c r="AC78" i="385"/>
  <c r="AH78" i="386"/>
  <c r="AG78" i="386"/>
  <c r="AJ53" i="386"/>
  <c r="AC65" i="388"/>
  <c r="AG85" i="388"/>
  <c r="AC54" i="384"/>
  <c r="AG86" i="384"/>
  <c r="AJ71" i="385"/>
  <c r="AH71" i="385"/>
  <c r="AG65" i="385"/>
  <c r="AG86" i="385"/>
  <c r="AI86" i="385"/>
  <c r="AF76" i="385"/>
  <c r="AJ76" i="385"/>
  <c r="AG87" i="386"/>
  <c r="AH58" i="386"/>
  <c r="AK58" i="386"/>
  <c r="AG68" i="388"/>
  <c r="AJ68" i="388"/>
  <c r="AF62" i="388"/>
  <c r="AC82" i="388"/>
  <c r="AC71" i="378"/>
  <c r="AG60" i="379"/>
  <c r="AC68" i="379"/>
  <c r="AF63" i="380"/>
  <c r="AG64" i="380"/>
  <c r="AH64" i="380"/>
  <c r="AJ61" i="380"/>
  <c r="AH86" i="381"/>
  <c r="AF86" i="381"/>
  <c r="AG83" i="381"/>
  <c r="AC55" i="383"/>
  <c r="AG67" i="379"/>
  <c r="AJ67" i="379"/>
  <c r="AI54" i="379"/>
  <c r="AC67" i="379"/>
  <c r="AF87" i="379"/>
  <c r="AC60" i="379"/>
  <c r="AK62" i="380"/>
  <c r="AJ75" i="380"/>
  <c r="AK75" i="380"/>
  <c r="AI78" i="380"/>
  <c r="AC60" i="381"/>
  <c r="AI77" i="382"/>
  <c r="AF78" i="383"/>
  <c r="AJ78" i="383"/>
  <c r="AK79" i="385"/>
  <c r="AG78" i="378"/>
  <c r="AH78" i="378"/>
  <c r="AF62" i="378"/>
  <c r="AK75" i="379"/>
  <c r="AI75" i="379"/>
  <c r="AK85" i="379"/>
  <c r="AF85" i="379"/>
  <c r="AG53" i="379"/>
  <c r="AC74" i="380"/>
  <c r="AC85" i="381"/>
  <c r="AK76" i="383"/>
  <c r="AC88" i="385"/>
  <c r="AK59" i="388"/>
  <c r="AH55" i="381"/>
  <c r="AI55" i="381"/>
  <c r="AF83" i="382"/>
  <c r="AG83" i="382"/>
  <c r="AG79" i="383"/>
  <c r="AI79" i="383"/>
  <c r="AJ81" i="383"/>
  <c r="AI55" i="383"/>
  <c r="AH55" i="383"/>
  <c r="AK75" i="383"/>
  <c r="AK63" i="384"/>
  <c r="AG63" i="384"/>
  <c r="AK78" i="385"/>
  <c r="AJ78" i="385"/>
  <c r="AI63" i="386"/>
  <c r="AH65" i="388"/>
  <c r="AJ65" i="388"/>
  <c r="AG56" i="388"/>
  <c r="AC86" i="381"/>
  <c r="AI68" i="381"/>
  <c r="AI67" i="381"/>
  <c r="AK67" i="381"/>
  <c r="AJ63" i="381"/>
  <c r="AG57" i="381"/>
  <c r="AI57" i="381"/>
  <c r="AH56" i="382"/>
  <c r="AF56" i="382"/>
  <c r="AI64" i="383"/>
  <c r="AK72" i="383"/>
  <c r="AH72" i="383"/>
  <c r="AJ71" i="383"/>
  <c r="AC78" i="383"/>
  <c r="AJ54" i="384"/>
  <c r="AJ76" i="388"/>
  <c r="AI76" i="388"/>
  <c r="AK88" i="381"/>
  <c r="AH88" i="381"/>
  <c r="AH53" i="381"/>
  <c r="AI71" i="382"/>
  <c r="AH71" i="382"/>
  <c r="AJ84" i="382"/>
  <c r="AC82" i="382"/>
  <c r="AI60" i="382"/>
  <c r="AK61" i="383"/>
  <c r="AF61" i="383"/>
  <c r="AF74" i="383"/>
  <c r="AG74" i="383"/>
  <c r="AI82" i="384"/>
  <c r="AC81" i="384"/>
  <c r="AJ56" i="384"/>
  <c r="AG81" i="385"/>
  <c r="AK81" i="385"/>
  <c r="AK59" i="385"/>
  <c r="AF58" i="385"/>
  <c r="AK58" i="385"/>
  <c r="AF71" i="386"/>
  <c r="AF75" i="386"/>
  <c r="AH75" i="386"/>
  <c r="AF60" i="386"/>
  <c r="AG81" i="386"/>
  <c r="AI81" i="386"/>
  <c r="AH60" i="388"/>
  <c r="AG60" i="388"/>
  <c r="AC81" i="388"/>
  <c r="AF80" i="384"/>
  <c r="AI67" i="384"/>
  <c r="AK67" i="384"/>
  <c r="AF81" i="384"/>
  <c r="AF72" i="385"/>
  <c r="AI72" i="385"/>
  <c r="AG75" i="385"/>
  <c r="AJ63" i="385"/>
  <c r="AI63" i="385"/>
  <c r="AF54" i="386"/>
  <c r="AC71" i="386"/>
  <c r="AG76" i="386"/>
  <c r="AC72" i="386"/>
  <c r="AJ74" i="386"/>
  <c r="AI72" i="388"/>
  <c r="AF72" i="388"/>
  <c r="AF78" i="388"/>
  <c r="AI73" i="388"/>
  <c r="AK73" i="388"/>
  <c r="AF88" i="384"/>
  <c r="AJ88" i="384"/>
  <c r="AJ57" i="385"/>
  <c r="AG57" i="385"/>
  <c r="AH56" i="385"/>
  <c r="AH55" i="385"/>
  <c r="AI55" i="385"/>
  <c r="AF85" i="386"/>
  <c r="AI85" i="386"/>
  <c r="AC87" i="388"/>
  <c r="AJ53" i="388"/>
  <c r="AH55" i="388"/>
  <c r="AK55" i="388"/>
  <c r="AG76" i="389"/>
  <c r="AC69" i="390"/>
  <c r="AI76" i="391"/>
  <c r="AK70" i="390"/>
  <c r="AI70" i="390"/>
  <c r="AJ84" i="391"/>
  <c r="AC66" i="390"/>
  <c r="AJ80" i="390"/>
  <c r="AC58" i="391"/>
  <c r="AH53" i="390"/>
  <c r="AK59" i="390"/>
  <c r="AI59" i="390"/>
  <c r="AI57" i="391"/>
  <c r="AJ87" i="391"/>
  <c r="AG87" i="391"/>
  <c r="AC58" i="389"/>
  <c r="AI69" i="391"/>
  <c r="AJ83" i="391"/>
  <c r="AG83" i="391"/>
  <c r="AF83" i="390"/>
  <c r="AH83" i="390"/>
  <c r="AG65" i="390"/>
  <c r="AC74" i="391"/>
  <c r="AG55" i="390"/>
  <c r="AK60" i="389"/>
  <c r="AH60" i="389"/>
  <c r="AG59" i="391"/>
  <c r="AH63" i="390"/>
  <c r="AJ63" i="390"/>
  <c r="AG64" i="389"/>
  <c r="AG75" i="389"/>
  <c r="AI75" i="389"/>
  <c r="AH67" i="389"/>
  <c r="AF67" i="389"/>
  <c r="AH75" i="391"/>
  <c r="AK84" i="389"/>
  <c r="AI84" i="389"/>
  <c r="AI65" i="389"/>
  <c r="AG71" i="389"/>
  <c r="AJ71" i="389"/>
  <c r="AC62" i="391"/>
  <c r="AF61" i="391"/>
  <c r="AG61" i="391"/>
  <c r="AH84" i="390"/>
  <c r="AK68" i="391"/>
  <c r="AH68" i="391"/>
  <c r="AF77" i="389"/>
  <c r="AJ56" i="389"/>
  <c r="AI56" i="389"/>
  <c r="AI87" i="389"/>
  <c r="AJ72" i="391"/>
  <c r="AG72" i="391"/>
  <c r="AK77" i="384"/>
  <c r="AC79" i="385"/>
  <c r="AF88" i="385"/>
  <c r="AG88" i="385"/>
  <c r="AI82" i="385"/>
  <c r="AK84" i="386"/>
  <c r="AJ84" i="386"/>
  <c r="AK55" i="386"/>
  <c r="AG55" i="386"/>
  <c r="AF86" i="386"/>
  <c r="AF57" i="388"/>
  <c r="AK57" i="388"/>
  <c r="AG82" i="388"/>
  <c r="AJ82" i="388"/>
  <c r="AF80" i="389"/>
  <c r="AI69" i="390"/>
  <c r="AG69" i="390"/>
  <c r="AH85" i="389"/>
  <c r="AK85" i="389"/>
  <c r="AI66" i="390"/>
  <c r="AF66" i="390"/>
  <c r="AI71" i="390"/>
  <c r="AI58" i="391"/>
  <c r="AK58" i="391"/>
  <c r="AI82" i="390"/>
  <c r="AG82" i="390"/>
  <c r="AJ61" i="389"/>
  <c r="AG61" i="389"/>
  <c r="AJ79" i="390"/>
  <c r="AI58" i="389"/>
  <c r="AJ58" i="389"/>
  <c r="AF86" i="390"/>
  <c r="AC69" i="391"/>
  <c r="AG54" i="389"/>
  <c r="AC83" i="390"/>
  <c r="AI67" i="390"/>
  <c r="AH74" i="391"/>
  <c r="AF74" i="391"/>
  <c r="AI54" i="390"/>
  <c r="AH54" i="390"/>
  <c r="AC64" i="389"/>
  <c r="AJ56" i="391"/>
  <c r="AC67" i="389"/>
  <c r="AJ56" i="390"/>
  <c r="AC84" i="389"/>
  <c r="AG73" i="391"/>
  <c r="AH73" i="391"/>
  <c r="AJ86" i="389"/>
  <c r="AH62" i="391"/>
  <c r="AJ62" i="391"/>
  <c r="AF73" i="390"/>
  <c r="AH86" i="391"/>
  <c r="AG86" i="391"/>
  <c r="AF81" i="390"/>
  <c r="AC84" i="390"/>
  <c r="AC87" i="389"/>
  <c r="AK68" i="385"/>
  <c r="AJ68" i="385"/>
  <c r="AC68" i="386"/>
  <c r="AI88" i="386"/>
  <c r="AH88" i="386"/>
  <c r="AF72" i="386"/>
  <c r="AK75" i="388"/>
  <c r="AF75" i="388"/>
  <c r="AK83" i="388"/>
  <c r="AI83" i="388"/>
  <c r="AF76" i="390"/>
  <c r="AK76" i="390"/>
  <c r="AI88" i="390"/>
  <c r="AH55" i="389"/>
  <c r="AJ55" i="389"/>
  <c r="AG63" i="391"/>
  <c r="AI53" i="389"/>
  <c r="AH53" i="389"/>
  <c r="AJ53" i="391"/>
  <c r="AH53" i="391"/>
  <c r="AJ72" i="389"/>
  <c r="AI72" i="389"/>
  <c r="AG68" i="390"/>
  <c r="AC66" i="391"/>
  <c r="AH61" i="390"/>
  <c r="AJ65" i="391"/>
  <c r="AH65" i="391"/>
  <c r="AC70" i="391"/>
  <c r="AG57" i="390"/>
  <c r="AH78" i="391"/>
  <c r="AG78" i="391"/>
  <c r="AK80" i="391"/>
  <c r="AH80" i="391"/>
  <c r="AF83" i="389"/>
  <c r="AG83" i="389"/>
  <c r="AJ60" i="391"/>
  <c r="AC70" i="389"/>
  <c r="AG74" i="390"/>
  <c r="AG88" i="389"/>
  <c r="AJ88" i="389"/>
  <c r="AG59" i="389"/>
  <c r="AC77" i="391"/>
  <c r="AI79" i="391"/>
  <c r="AC85" i="390"/>
  <c r="AG87" i="390"/>
  <c r="AJ78" i="389"/>
  <c r="AH78" i="389"/>
  <c r="AG78" i="390"/>
  <c r="AK64" i="391"/>
  <c r="AI64" i="391"/>
  <c r="AF73" i="389"/>
  <c r="AF68" i="389"/>
  <c r="AI68" i="389"/>
  <c r="AK67" i="391"/>
  <c r="AI67" i="391"/>
  <c r="AG72" i="390"/>
  <c r="AG63" i="389"/>
  <c r="AJ63" i="389"/>
  <c r="AG71" i="391"/>
  <c r="AK88" i="391"/>
  <c r="AH88" i="391"/>
  <c r="AI87" i="385"/>
  <c r="AG87" i="385"/>
  <c r="AI83" i="385"/>
  <c r="AJ83" i="385"/>
  <c r="AF57" i="386"/>
  <c r="AH57" i="386"/>
  <c r="AJ77" i="386"/>
  <c r="AC67" i="388"/>
  <c r="AK86" i="388"/>
  <c r="AC63" i="388"/>
  <c r="AI55" i="391"/>
  <c r="AF55" i="391"/>
  <c r="AK85" i="391"/>
  <c r="AF85" i="391"/>
  <c r="AG79" i="389"/>
  <c r="AI79" i="389"/>
  <c r="AK77" i="390"/>
  <c r="AC53" i="391"/>
  <c r="AF82" i="391"/>
  <c r="AF57" i="389"/>
  <c r="AK57" i="389"/>
  <c r="AH66" i="391"/>
  <c r="AK66" i="391"/>
  <c r="AI64" i="390"/>
  <c r="AC65" i="391"/>
  <c r="AG69" i="389"/>
  <c r="AJ58" i="390"/>
  <c r="AG58" i="390"/>
  <c r="AF70" i="391"/>
  <c r="AK82" i="389"/>
  <c r="AJ82" i="389"/>
  <c r="AG60" i="390"/>
  <c r="AH60" i="390"/>
  <c r="AJ75" i="390"/>
  <c r="AH66" i="389"/>
  <c r="AG66" i="389"/>
  <c r="AJ54" i="391"/>
  <c r="AK54" i="391"/>
  <c r="AK70" i="389"/>
  <c r="AC74" i="390"/>
  <c r="AF74" i="389"/>
  <c r="AC59" i="389"/>
  <c r="AK77" i="391"/>
  <c r="AH62" i="389"/>
  <c r="AF62" i="389"/>
  <c r="AJ85" i="390"/>
  <c r="AC87" i="390"/>
  <c r="AK81" i="389"/>
  <c r="AC78" i="390"/>
  <c r="AI62" i="390"/>
  <c r="AH62" i="390"/>
  <c r="AK81" i="391"/>
  <c r="AF81" i="391"/>
  <c r="AC88" i="391"/>
  <c r="AG79" i="388"/>
  <c r="AF69" i="384"/>
  <c r="AJ59" i="384"/>
  <c r="AF83" i="379"/>
  <c r="AH83" i="379"/>
  <c r="AF81" i="379"/>
  <c r="AG66" i="380"/>
  <c r="AC60" i="380"/>
  <c r="AI66" i="381"/>
  <c r="AJ83" i="383"/>
  <c r="AG70" i="384"/>
  <c r="AG79" i="378"/>
  <c r="AJ79" i="379"/>
  <c r="AF79" i="379"/>
  <c r="AF58" i="379"/>
  <c r="AG59" i="380"/>
  <c r="AI54" i="380"/>
  <c r="AJ55" i="380"/>
  <c r="AH55" i="380"/>
  <c r="AH86" i="380"/>
  <c r="AK58" i="381"/>
  <c r="AI58" i="381"/>
  <c r="AJ87" i="381"/>
  <c r="AI82" i="381"/>
  <c r="AF82" i="381"/>
  <c r="AH74" i="384"/>
  <c r="AK74" i="384"/>
  <c r="AI71" i="378"/>
  <c r="AF71" i="378"/>
  <c r="AH69" i="379"/>
  <c r="AI69" i="379"/>
  <c r="AH66" i="379"/>
  <c r="AF58" i="380"/>
  <c r="AH58" i="380"/>
  <c r="AJ79" i="380"/>
  <c r="AC86" i="380"/>
  <c r="AH85" i="381"/>
  <c r="AK84" i="381"/>
  <c r="AI84" i="381"/>
  <c r="AK80" i="382"/>
  <c r="AC64" i="383"/>
  <c r="AI54" i="383"/>
  <c r="AC80" i="381"/>
  <c r="AK72" i="381"/>
  <c r="AC55" i="382"/>
  <c r="AI67" i="382"/>
  <c r="AC80" i="382"/>
  <c r="AH63" i="382"/>
  <c r="AF63" i="383"/>
  <c r="AJ63" i="383"/>
  <c r="AC85" i="383"/>
  <c r="AK80" i="385"/>
  <c r="AH80" i="385"/>
  <c r="AJ73" i="386"/>
  <c r="AJ79" i="386"/>
  <c r="AG79" i="386"/>
  <c r="AH70" i="388"/>
  <c r="AC53" i="388"/>
  <c r="AF69" i="381"/>
  <c r="AK69" i="381"/>
  <c r="AF54" i="382"/>
  <c r="AK66" i="382"/>
  <c r="AI66" i="382"/>
  <c r="AI76" i="382"/>
  <c r="AC76" i="383"/>
  <c r="AJ86" i="383"/>
  <c r="AH67" i="383"/>
  <c r="AG67" i="383"/>
  <c r="AC88" i="386"/>
  <c r="AK64" i="381"/>
  <c r="AF64" i="381"/>
  <c r="AJ85" i="382"/>
  <c r="AF85" i="382"/>
  <c r="AG79" i="382"/>
  <c r="AC66" i="382"/>
  <c r="AK85" i="383"/>
  <c r="AJ85" i="383"/>
  <c r="AG62" i="383"/>
  <c r="AF55" i="384"/>
  <c r="AK55" i="384"/>
  <c r="AI63" i="388"/>
  <c r="AC70" i="384"/>
  <c r="AG66" i="385"/>
  <c r="AK66" i="385"/>
  <c r="AG53" i="385"/>
  <c r="AJ77" i="385"/>
  <c r="AG77" i="385"/>
  <c r="AI62" i="386"/>
  <c r="AC67" i="386"/>
  <c r="AF64" i="388"/>
  <c r="AI64" i="388"/>
  <c r="AF58" i="388"/>
  <c r="AC80" i="388"/>
  <c r="AJ65" i="384"/>
  <c r="AF71" i="384"/>
  <c r="AI71" i="384"/>
  <c r="AI76" i="384"/>
  <c r="AI72" i="384"/>
  <c r="AF72" i="384"/>
  <c r="AF70" i="385"/>
  <c r="AJ70" i="385"/>
  <c r="AC62" i="386"/>
  <c r="AG80" i="386"/>
  <c r="AF82" i="386"/>
  <c r="AK82" i="386"/>
  <c r="AK87" i="388"/>
  <c r="AC55" i="388"/>
  <c r="AJ77" i="388"/>
  <c r="AK73" i="384"/>
  <c r="AI73" i="384"/>
  <c r="AH85" i="378"/>
  <c r="AG56" i="379"/>
  <c r="AJ56" i="379"/>
  <c r="AJ74" i="379"/>
  <c r="AG70" i="379"/>
  <c r="AF70" i="379"/>
  <c r="AH76" i="380"/>
  <c r="AJ76" i="380"/>
  <c r="AG57" i="380"/>
  <c r="AC75" i="381"/>
  <c r="AJ73" i="381"/>
  <c r="AC73" i="382"/>
  <c r="AK77" i="378"/>
  <c r="AG77" i="378"/>
  <c r="AK67" i="378"/>
  <c r="AC84" i="378"/>
  <c r="AF65" i="379"/>
  <c r="AJ68" i="379"/>
  <c r="AF68" i="379"/>
  <c r="AJ70" i="380"/>
  <c r="AF70" i="380"/>
  <c r="AI71" i="381"/>
  <c r="AK71" i="381"/>
  <c r="AC87" i="382"/>
  <c r="AG82" i="383"/>
  <c r="AK82" i="383"/>
  <c r="AJ60" i="384"/>
  <c r="AH72" i="378"/>
  <c r="AG72" i="378"/>
  <c r="AK69" i="378"/>
  <c r="AK71" i="379"/>
  <c r="AH71" i="379"/>
  <c r="AH86" i="379"/>
  <c r="AH84" i="379"/>
  <c r="AG84" i="379"/>
  <c r="AK88" i="379"/>
  <c r="AG55" i="379"/>
  <c r="AH55" i="379"/>
  <c r="AH62" i="379"/>
  <c r="AI77" i="380"/>
  <c r="AH77" i="380"/>
  <c r="AF84" i="380"/>
  <c r="AI60" i="380"/>
  <c r="AK60" i="380"/>
  <c r="AH78" i="381"/>
  <c r="AJ78" i="381"/>
  <c r="AI53" i="382"/>
  <c r="AC76" i="382"/>
  <c r="AI56" i="383"/>
  <c r="AC57" i="388"/>
  <c r="AG70" i="381"/>
  <c r="AF56" i="381"/>
  <c r="AK56" i="381"/>
  <c r="AK73" i="382"/>
  <c r="AF81" i="382"/>
  <c r="AH81" i="382"/>
  <c r="AF73" i="383"/>
  <c r="AJ73" i="383"/>
  <c r="AJ58" i="383"/>
  <c r="AK58" i="383"/>
  <c r="AG84" i="384"/>
  <c r="AH84" i="384"/>
  <c r="AF57" i="382"/>
  <c r="AG57" i="382"/>
  <c r="AI88" i="382"/>
  <c r="AC86" i="382"/>
  <c r="AG77" i="383"/>
  <c r="AF77" i="383"/>
  <c r="AH70" i="383"/>
  <c r="AC65" i="384"/>
  <c r="AK75" i="384"/>
  <c r="AK84" i="385"/>
  <c r="AG84" i="385"/>
  <c r="AH59" i="386"/>
  <c r="AI59" i="386"/>
  <c r="AF77" i="381"/>
  <c r="AK77" i="381"/>
  <c r="AG65" i="382"/>
  <c r="AC57" i="382"/>
  <c r="AK70" i="382"/>
  <c r="AJ86" i="382"/>
  <c r="AH86" i="382"/>
  <c r="AF84" i="383"/>
  <c r="AG87" i="383"/>
  <c r="AF87" i="383"/>
  <c r="AJ87" i="384"/>
  <c r="AF87" i="384"/>
  <c r="AH67" i="386"/>
  <c r="AF67" i="386"/>
  <c r="AH70" i="386"/>
  <c r="AC58" i="388"/>
  <c r="AH80" i="388"/>
  <c r="AH61" i="384"/>
  <c r="AG61" i="384"/>
  <c r="AC86" i="385"/>
  <c r="AH54" i="385"/>
  <c r="AI69" i="385"/>
  <c r="AG69" i="385"/>
  <c r="AF74" i="385"/>
  <c r="AC58" i="386"/>
  <c r="AF78" i="386"/>
  <c r="AI53" i="386"/>
  <c r="AK53" i="386"/>
  <c r="AK85" i="388"/>
  <c r="AJ85" i="388"/>
  <c r="AC77" i="384"/>
  <c r="AJ86" i="384"/>
  <c r="AI71" i="385"/>
  <c r="AK71" i="385"/>
  <c r="AH65" i="385"/>
  <c r="AH86" i="385"/>
  <c r="AF86" i="385"/>
  <c r="AG76" i="385"/>
  <c r="AC74" i="385"/>
  <c r="AJ87" i="386"/>
  <c r="AI58" i="386"/>
  <c r="AF58" i="386"/>
  <c r="AK68" i="388"/>
  <c r="AH68" i="388"/>
  <c r="AI62" i="388"/>
  <c r="AC85" i="388"/>
  <c r="AC76" i="379"/>
  <c r="AJ60" i="379"/>
  <c r="AH63" i="380"/>
  <c r="AK63" i="380"/>
  <c r="AI64" i="380"/>
  <c r="AF64" i="380"/>
  <c r="AG61" i="380"/>
  <c r="AI86" i="381"/>
  <c r="AJ86" i="381"/>
  <c r="AF83" i="381"/>
  <c r="AC81" i="385"/>
  <c r="AK67" i="379"/>
  <c r="AF67" i="379"/>
  <c r="AG54" i="379"/>
  <c r="AG87" i="379"/>
  <c r="AJ87" i="379"/>
  <c r="AI62" i="380"/>
  <c r="AJ62" i="380"/>
  <c r="AG75" i="380"/>
  <c r="AJ78" i="380"/>
  <c r="AG78" i="380"/>
  <c r="AC54" i="381"/>
  <c r="AJ77" i="382"/>
  <c r="AG78" i="383"/>
  <c r="AI78" i="383"/>
  <c r="AF79" i="385"/>
  <c r="AI78" i="378"/>
  <c r="AF78" i="378"/>
  <c r="AG62" i="378"/>
  <c r="AG75" i="379"/>
  <c r="AJ75" i="379"/>
  <c r="AJ85" i="379"/>
  <c r="AI85" i="379"/>
  <c r="AF53" i="379"/>
  <c r="AC75" i="380"/>
  <c r="AG76" i="383"/>
  <c r="AF76" i="383"/>
  <c r="AG59" i="388"/>
  <c r="AF59" i="388"/>
  <c r="AK55" i="381"/>
  <c r="AG55" i="381"/>
  <c r="AJ83" i="382"/>
  <c r="AI83" i="382"/>
  <c r="AH79" i="383"/>
  <c r="AF81" i="383"/>
  <c r="AK81" i="383"/>
  <c r="AG55" i="383"/>
  <c r="AC68" i="383"/>
  <c r="AI75" i="383"/>
  <c r="AF63" i="384"/>
  <c r="AI63" i="384"/>
  <c r="AF78" i="385"/>
  <c r="AG63" i="386"/>
  <c r="AK63" i="386"/>
  <c r="AK65" i="388"/>
  <c r="AF65" i="388"/>
  <c r="AH56" i="388"/>
  <c r="AK68" i="381"/>
  <c r="AH68" i="381"/>
  <c r="AG67" i="381"/>
  <c r="AI63" i="381"/>
  <c r="AH63" i="381"/>
  <c r="AK57" i="381"/>
  <c r="AC84" i="382"/>
  <c r="AJ56" i="382"/>
  <c r="AG56" i="382"/>
  <c r="AK64" i="383"/>
  <c r="AJ72" i="383"/>
  <c r="AG72" i="383"/>
  <c r="AF71" i="383"/>
  <c r="AK54" i="384"/>
  <c r="AI54" i="384"/>
  <c r="AH76" i="388"/>
  <c r="AC71" i="388"/>
  <c r="AJ88" i="381"/>
  <c r="AG88" i="381"/>
  <c r="AK53" i="381"/>
  <c r="AJ71" i="382"/>
  <c r="AF71" i="382"/>
  <c r="AK84" i="382"/>
  <c r="AF60" i="382"/>
  <c r="AH60" i="382"/>
  <c r="AJ61" i="383"/>
  <c r="AC75" i="383"/>
  <c r="AJ74" i="383"/>
  <c r="AC73" i="384"/>
  <c r="AF82" i="384"/>
  <c r="AF56" i="384"/>
  <c r="AG56" i="384"/>
  <c r="AF81" i="385"/>
  <c r="AH81" i="385"/>
  <c r="AH59" i="385"/>
  <c r="AJ58" i="385"/>
  <c r="AG58" i="385"/>
  <c r="AG71" i="386"/>
  <c r="AK75" i="386"/>
  <c r="AG75" i="386"/>
  <c r="AK60" i="386"/>
  <c r="AF81" i="386"/>
  <c r="AJ81" i="386"/>
  <c r="AF60" i="388"/>
  <c r="AJ60" i="388"/>
  <c r="AI80" i="384"/>
  <c r="AH80" i="384"/>
  <c r="AF67" i="384"/>
  <c r="AG81" i="384"/>
  <c r="AI81" i="384"/>
  <c r="AG72" i="385"/>
  <c r="AJ75" i="385"/>
  <c r="AH75" i="385"/>
  <c r="AG63" i="385"/>
  <c r="AC59" i="385"/>
  <c r="AI54" i="386"/>
  <c r="AC75" i="386"/>
  <c r="AF76" i="386"/>
  <c r="AK74" i="386"/>
  <c r="AF74" i="386"/>
  <c r="AJ72" i="388"/>
  <c r="AC60" i="388"/>
  <c r="AH78" i="388"/>
  <c r="AG73" i="388"/>
  <c r="AJ73" i="388"/>
  <c r="AK88" i="384"/>
  <c r="AC71" i="384"/>
  <c r="AH57" i="385"/>
  <c r="AF57" i="385"/>
  <c r="AF56" i="385"/>
  <c r="AJ55" i="385"/>
  <c r="AF55" i="385"/>
  <c r="AH85" i="386"/>
  <c r="AC79" i="386"/>
  <c r="AF53" i="388"/>
  <c r="AH53" i="388"/>
  <c r="AF55" i="388"/>
  <c r="AC80" i="389"/>
  <c r="AJ76" i="389"/>
  <c r="AJ76" i="391"/>
  <c r="AH76" i="391"/>
  <c r="AF70" i="390"/>
  <c r="AC85" i="389"/>
  <c r="AF84" i="391"/>
  <c r="AH80" i="390"/>
  <c r="AF80" i="390"/>
  <c r="AJ53" i="390"/>
  <c r="AI53" i="390"/>
  <c r="AF59" i="390"/>
  <c r="AC82" i="390"/>
  <c r="AG57" i="391"/>
  <c r="AF87" i="391"/>
  <c r="AH87" i="391"/>
  <c r="AC86" i="390"/>
  <c r="AH69" i="391"/>
  <c r="AF83" i="391"/>
  <c r="AH83" i="391"/>
  <c r="AK83" i="390"/>
  <c r="AI65" i="390"/>
  <c r="AH65" i="390"/>
  <c r="AH55" i="390"/>
  <c r="AJ55" i="390"/>
  <c r="AG60" i="389"/>
  <c r="AC54" i="390"/>
  <c r="AJ59" i="391"/>
  <c r="AK63" i="390"/>
  <c r="AI63" i="390"/>
  <c r="AJ64" i="389"/>
  <c r="AH75" i="389"/>
  <c r="AF75" i="389"/>
  <c r="AK67" i="389"/>
  <c r="AC56" i="390"/>
  <c r="AF75" i="391"/>
  <c r="AG84" i="389"/>
  <c r="AJ84" i="389"/>
  <c r="AH65" i="389"/>
  <c r="AH71" i="389"/>
  <c r="AF71" i="389"/>
  <c r="AC73" i="390"/>
  <c r="AI61" i="391"/>
  <c r="AC81" i="390"/>
  <c r="AJ84" i="390"/>
  <c r="AG68" i="391"/>
  <c r="AI68" i="391"/>
  <c r="AG77" i="389"/>
  <c r="AK56" i="389"/>
  <c r="AH56" i="389"/>
  <c r="AK87" i="389"/>
  <c r="AF72" i="391"/>
  <c r="AK72" i="391"/>
  <c r="AF77" i="384"/>
  <c r="AC71" i="385"/>
  <c r="AI88" i="385"/>
  <c r="AJ82" i="385"/>
  <c r="AG82" i="385"/>
  <c r="AG84" i="386"/>
  <c r="AH84" i="386"/>
  <c r="AH55" i="386"/>
  <c r="AH86" i="386"/>
  <c r="AJ86" i="386"/>
  <c r="AJ57" i="388"/>
  <c r="AC68" i="388"/>
  <c r="AI82" i="388"/>
  <c r="AH80" i="389"/>
  <c r="AK80" i="389"/>
  <c r="AJ69" i="390"/>
  <c r="AH69" i="390"/>
  <c r="AI85" i="389"/>
  <c r="AG85" i="389"/>
  <c r="AG66" i="390"/>
  <c r="AC80" i="390"/>
  <c r="AJ71" i="390"/>
  <c r="AH58" i="391"/>
  <c r="AF58" i="391"/>
  <c r="AJ82" i="390"/>
  <c r="AH82" i="390"/>
  <c r="AF61" i="389"/>
  <c r="AK61" i="389"/>
  <c r="AF79" i="390"/>
  <c r="AH58" i="389"/>
  <c r="AG58" i="389"/>
  <c r="AH86" i="390"/>
  <c r="AC83" i="391"/>
  <c r="AK54" i="389"/>
  <c r="AC65" i="390"/>
  <c r="AJ67" i="390"/>
  <c r="AJ74" i="391"/>
  <c r="AK74" i="391"/>
  <c r="AJ54" i="390"/>
  <c r="AG54" i="390"/>
  <c r="AC75" i="389"/>
  <c r="AF56" i="391"/>
  <c r="AK56" i="390"/>
  <c r="AH56" i="390"/>
  <c r="AC65" i="389"/>
  <c r="AK73" i="391"/>
  <c r="AI86" i="389"/>
  <c r="AF86" i="389"/>
  <c r="AK62" i="391"/>
  <c r="AI73" i="390"/>
  <c r="AH73" i="390"/>
  <c r="AJ86" i="391"/>
  <c r="AC61" i="391"/>
  <c r="AG81" i="390"/>
  <c r="AC68" i="391"/>
  <c r="AC72" i="391"/>
  <c r="AI68" i="385"/>
  <c r="AC72" i="385"/>
  <c r="AC54" i="386"/>
  <c r="AK88" i="386"/>
  <c r="AC76" i="386"/>
  <c r="AJ72" i="386"/>
  <c r="AG75" i="388"/>
  <c r="AH75" i="388"/>
  <c r="AJ83" i="388"/>
  <c r="AC78" i="388"/>
  <c r="AG76" i="390"/>
  <c r="AK88" i="390"/>
  <c r="AJ88" i="390"/>
  <c r="AK55" i="389"/>
  <c r="AI55" i="389"/>
  <c r="AF63" i="391"/>
  <c r="AJ53" i="389"/>
  <c r="AK53" i="389"/>
  <c r="AF53" i="391"/>
  <c r="AI53" i="391"/>
  <c r="AK72" i="389"/>
  <c r="AH72" i="389"/>
  <c r="AH68" i="390"/>
  <c r="AJ61" i="390"/>
  <c r="AI61" i="390"/>
  <c r="AF65" i="391"/>
  <c r="AK65" i="391"/>
  <c r="AC82" i="389"/>
  <c r="AH57" i="390"/>
  <c r="AJ78" i="391"/>
  <c r="AK78" i="391"/>
  <c r="AG80" i="391"/>
  <c r="AI80" i="391"/>
  <c r="AH83" i="389"/>
  <c r="AC54" i="391"/>
  <c r="AF60" i="391"/>
  <c r="AH74" i="390"/>
  <c r="AI74" i="390"/>
  <c r="AH88" i="389"/>
  <c r="AC74" i="389"/>
  <c r="AJ59" i="389"/>
  <c r="AC62" i="389"/>
  <c r="AK79" i="391"/>
  <c r="AJ87" i="390"/>
  <c r="AH87" i="390"/>
  <c r="AK78" i="389"/>
  <c r="AI78" i="389"/>
  <c r="AH78" i="390"/>
  <c r="AG64" i="391"/>
  <c r="AH64" i="391"/>
  <c r="AG73" i="389"/>
  <c r="AK68" i="389"/>
  <c r="AH68" i="389"/>
  <c r="AG67" i="391"/>
  <c r="AC81" i="391"/>
  <c r="AH72" i="390"/>
  <c r="AH63" i="389"/>
  <c r="AI63" i="389"/>
  <c r="AF71" i="391"/>
  <c r="AG88" i="391"/>
  <c r="AI88" i="391"/>
  <c r="AH87" i="385"/>
  <c r="AJ87" i="385"/>
  <c r="AH83" i="385"/>
  <c r="AC60" i="385"/>
  <c r="AK57" i="386"/>
  <c r="AC69" i="386"/>
  <c r="AK77" i="386"/>
  <c r="AI86" i="388"/>
  <c r="AH86" i="388"/>
  <c r="AC61" i="388"/>
  <c r="AJ55" i="391"/>
  <c r="AC76" i="390"/>
  <c r="AG85" i="391"/>
  <c r="AC55" i="389"/>
  <c r="AH79" i="389"/>
  <c r="AF79" i="389"/>
  <c r="AF77" i="390"/>
  <c r="AI82" i="391"/>
  <c r="AG82" i="391"/>
  <c r="AI57" i="389"/>
  <c r="AC72" i="389"/>
  <c r="AG66" i="391"/>
  <c r="AC61" i="390"/>
  <c r="AJ64" i="390"/>
  <c r="AJ69" i="389"/>
  <c r="AH69" i="389"/>
  <c r="AK58" i="390"/>
  <c r="AI70" i="391"/>
  <c r="AG70" i="391"/>
  <c r="AF82" i="389"/>
  <c r="AC57" i="390"/>
  <c r="AI60" i="390"/>
  <c r="AK75" i="390"/>
  <c r="AH75" i="390"/>
  <c r="AI66" i="389"/>
  <c r="AF66" i="389"/>
  <c r="AF54" i="391"/>
  <c r="AC60" i="391"/>
  <c r="AJ70" i="389"/>
  <c r="AC88" i="389"/>
  <c r="AK74" i="389"/>
  <c r="AI77" i="391"/>
  <c r="AF77" i="391"/>
  <c r="AG62" i="389"/>
  <c r="AC79" i="391"/>
  <c r="AK85" i="390"/>
  <c r="AI81" i="389"/>
  <c r="AH81" i="389"/>
  <c r="AC64" i="391"/>
  <c r="AJ62" i="390"/>
  <c r="AG62" i="390"/>
  <c r="AG81" i="391"/>
  <c r="AC72" i="390"/>
  <c r="AC69" i="388"/>
  <c r="AK59" i="384"/>
  <c r="AI59" i="384"/>
  <c r="AJ83" i="379"/>
  <c r="AI81" i="379"/>
  <c r="AG81" i="379"/>
  <c r="AF66" i="380"/>
  <c r="AG66" i="381"/>
  <c r="AF83" i="383"/>
  <c r="AK83" i="383"/>
  <c r="AK70" i="384"/>
  <c r="AF79" i="378"/>
  <c r="AI79" i="379"/>
  <c r="AC70" i="379"/>
  <c r="AJ58" i="379"/>
  <c r="AF59" i="380"/>
  <c r="AH54" i="380"/>
  <c r="AG55" i="380"/>
  <c r="AI86" i="380"/>
  <c r="AG86" i="380"/>
  <c r="AF58" i="381"/>
  <c r="AG87" i="381"/>
  <c r="AI87" i="381"/>
  <c r="AK82" i="381"/>
  <c r="AC86" i="383"/>
  <c r="AG74" i="384"/>
  <c r="AC83" i="378"/>
  <c r="AK71" i="378"/>
  <c r="AC67" i="378"/>
  <c r="AG69" i="379"/>
  <c r="AJ66" i="379"/>
  <c r="AI66" i="379"/>
  <c r="AI58" i="380"/>
  <c r="AG79" i="380"/>
  <c r="AF79" i="380"/>
  <c r="AF85" i="381"/>
  <c r="AK85" i="381"/>
  <c r="AG84" i="381"/>
  <c r="AC62" i="381"/>
  <c r="AJ80" i="382"/>
  <c r="AH54" i="383"/>
  <c r="AJ54" i="383"/>
  <c r="AC69" i="381"/>
  <c r="AF72" i="381"/>
  <c r="AH67" i="382"/>
  <c r="AJ67" i="382"/>
  <c r="AF63" i="382"/>
  <c r="AJ63" i="382"/>
  <c r="AK63" i="383"/>
  <c r="AG63" i="383"/>
  <c r="AC85" i="384"/>
  <c r="AG80" i="385"/>
  <c r="AC56" i="385"/>
  <c r="AG73" i="386"/>
  <c r="AI79" i="386"/>
  <c r="AF79" i="386"/>
  <c r="AI70" i="388"/>
  <c r="AC66" i="381"/>
  <c r="AJ69" i="381"/>
  <c r="AI54" i="382"/>
  <c r="AK54" i="382"/>
  <c r="AH66" i="382"/>
  <c r="AG66" i="382"/>
  <c r="AF76" i="382"/>
  <c r="AC66" i="383"/>
  <c r="AG86" i="383"/>
  <c r="AF67" i="383"/>
  <c r="AK67" i="383"/>
  <c r="AC75" i="388"/>
  <c r="AI64" i="381"/>
  <c r="AC73" i="381"/>
  <c r="AH85" i="382"/>
  <c r="AC54" i="382"/>
  <c r="AF79" i="382"/>
  <c r="AC73" i="383"/>
  <c r="AI85" i="383"/>
  <c r="AK62" i="383"/>
  <c r="AF62" i="383"/>
  <c r="AI55" i="384"/>
  <c r="AH63" i="388"/>
  <c r="AJ63" i="388"/>
  <c r="AC72" i="384"/>
  <c r="AF66" i="385"/>
  <c r="AJ66" i="385"/>
  <c r="AF53" i="385"/>
  <c r="AI77" i="385"/>
  <c r="AH77" i="385"/>
  <c r="AG62" i="386"/>
  <c r="AC82" i="386"/>
  <c r="AG64" i="388"/>
  <c r="AG58" i="388"/>
  <c r="AH58" i="388"/>
  <c r="AH65" i="384"/>
  <c r="AF65" i="384"/>
  <c r="AK71" i="384"/>
  <c r="AH71" i="384"/>
  <c r="AJ76" i="384"/>
  <c r="AK72" i="384"/>
  <c r="AG72" i="384"/>
  <c r="AG70" i="385"/>
  <c r="AC55" i="385"/>
  <c r="AK80" i="386"/>
  <c r="AJ80" i="386"/>
  <c r="AH82" i="386"/>
  <c r="AH87" i="388"/>
  <c r="AI87" i="388"/>
  <c r="AF77" i="388"/>
  <c r="AI77" i="388"/>
  <c r="AH73" i="384"/>
  <c r="AC60" i="384"/>
  <c r="AJ85" i="378"/>
  <c r="AH56" i="379"/>
  <c r="AF56" i="379"/>
  <c r="AG74" i="379"/>
  <c r="AK70" i="379"/>
  <c r="AJ70" i="379"/>
  <c r="AF76" i="380"/>
  <c r="AI76" i="380"/>
  <c r="AJ57" i="380"/>
  <c r="AC81" i="381"/>
  <c r="AK73" i="381"/>
  <c r="AC81" i="382"/>
  <c r="AH77" i="378"/>
  <c r="AI77" i="378"/>
  <c r="AG67" i="378"/>
  <c r="AK65" i="379"/>
  <c r="AI65" i="379"/>
  <c r="AK68" i="379"/>
  <c r="AC74" i="379"/>
  <c r="AG70" i="380"/>
  <c r="AH70" i="380"/>
  <c r="AH71" i="381"/>
  <c r="AF71" i="381"/>
  <c r="AC62" i="382"/>
  <c r="AJ82" i="383"/>
  <c r="AG60" i="384"/>
  <c r="AI60" i="384"/>
  <c r="AF72" i="378"/>
  <c r="AG69" i="378"/>
  <c r="AF69" i="378"/>
  <c r="AF71" i="379"/>
  <c r="AK86" i="379"/>
  <c r="AG86" i="379"/>
  <c r="AJ84" i="379"/>
  <c r="AI88" i="379"/>
  <c r="AF88" i="379"/>
  <c r="AF55" i="379"/>
  <c r="AJ62" i="379"/>
  <c r="AF62" i="379"/>
  <c r="AG77" i="380"/>
  <c r="AC66" i="380"/>
  <c r="AH84" i="380"/>
  <c r="AF60" i="380"/>
  <c r="AJ60" i="380"/>
  <c r="AI78" i="381"/>
  <c r="AF78" i="381"/>
  <c r="AJ53" i="382"/>
  <c r="AC69" i="383"/>
  <c r="AJ56" i="383"/>
  <c r="AK70" i="381"/>
  <c r="AF70" i="381"/>
  <c r="AG56" i="381"/>
  <c r="AI73" i="382"/>
  <c r="AG73" i="382"/>
  <c r="AG81" i="382"/>
  <c r="AI81" i="382"/>
  <c r="AG73" i="383"/>
  <c r="AI73" i="383"/>
  <c r="AF58" i="383"/>
  <c r="AC87" i="383"/>
  <c r="AI84" i="384"/>
  <c r="AC54" i="385"/>
  <c r="AH57" i="382"/>
  <c r="AJ57" i="382"/>
  <c r="AK88" i="382"/>
  <c r="AC75" i="382"/>
  <c r="AJ77" i="383"/>
  <c r="AC62" i="383"/>
  <c r="AF70" i="383"/>
  <c r="AJ75" i="384"/>
  <c r="AG75" i="384"/>
  <c r="AJ84" i="385"/>
  <c r="AI84" i="385"/>
  <c r="AG59" i="386"/>
  <c r="AJ59" i="386"/>
  <c r="AH77" i="381"/>
  <c r="AG77" i="381"/>
  <c r="AH65" i="382"/>
  <c r="AH70" i="382"/>
  <c r="AI70" i="382"/>
  <c r="AG86" i="382"/>
  <c r="AI84" i="383"/>
  <c r="AK84" i="383"/>
  <c r="AH87" i="383"/>
  <c r="AJ87" i="383"/>
  <c r="AK87" i="384"/>
  <c r="AH87" i="384"/>
  <c r="AI67" i="386"/>
  <c r="AJ67" i="386"/>
  <c r="AK70" i="386"/>
  <c r="AI80" i="388"/>
  <c r="AG80" i="388"/>
  <c r="AI61" i="384"/>
  <c r="AC86" i="384"/>
  <c r="AF54" i="385"/>
  <c r="AK54" i="385"/>
  <c r="AH69" i="385"/>
  <c r="AG74" i="385"/>
  <c r="AI74" i="385"/>
  <c r="AC63" i="386"/>
  <c r="AJ78" i="386"/>
  <c r="AG53" i="386"/>
  <c r="AH53" i="386"/>
  <c r="AH85" i="388"/>
  <c r="AF85" i="388"/>
  <c r="AH86" i="384"/>
  <c r="AF86" i="384"/>
  <c r="AG71" i="385"/>
  <c r="AJ65" i="385"/>
  <c r="AF65" i="385"/>
  <c r="AJ86" i="385"/>
  <c r="AC82" i="385"/>
  <c r="AI76" i="385"/>
  <c r="AH87" i="386"/>
  <c r="AK87" i="386"/>
  <c r="AG58" i="386"/>
  <c r="AC86" i="386"/>
  <c r="AI68" i="388"/>
  <c r="AJ62" i="388"/>
  <c r="AG62" i="388"/>
  <c r="AC62" i="384"/>
  <c r="AK60" i="379"/>
  <c r="AF60" i="379"/>
  <c r="AI63" i="380"/>
  <c r="AG63" i="380"/>
  <c r="AK64" i="380"/>
  <c r="AH61" i="380"/>
  <c r="AF61" i="380"/>
  <c r="AG86" i="381"/>
  <c r="AH83" i="381"/>
  <c r="AJ83" i="381"/>
  <c r="AC69" i="378"/>
  <c r="AI67" i="379"/>
  <c r="AF54" i="379"/>
  <c r="AJ54" i="379"/>
  <c r="AK87" i="379"/>
  <c r="AH87" i="379"/>
  <c r="AH62" i="380"/>
  <c r="AG62" i="380"/>
  <c r="AH75" i="380"/>
  <c r="AH78" i="380"/>
  <c r="AK78" i="380"/>
  <c r="AK77" i="382"/>
  <c r="AF77" i="382"/>
  <c r="AH78" i="383"/>
  <c r="AG79" i="385"/>
  <c r="AH79" i="385"/>
  <c r="AJ78" i="378"/>
  <c r="AI62" i="378"/>
  <c r="AH62" i="378"/>
  <c r="AH75" i="379"/>
  <c r="AC56" i="379"/>
  <c r="AG85" i="379"/>
  <c r="AJ53" i="379"/>
  <c r="AK53" i="379"/>
  <c r="AC57" i="380"/>
  <c r="AJ76" i="383"/>
  <c r="AI76" i="383"/>
  <c r="AH59" i="388"/>
  <c r="AI59" i="388"/>
  <c r="AF55" i="381"/>
  <c r="AC78" i="382"/>
  <c r="AH83" i="382"/>
  <c r="AC70" i="382"/>
  <c r="AF79" i="383"/>
  <c r="AG81" i="383"/>
  <c r="AI81" i="383"/>
  <c r="AK55" i="383"/>
  <c r="AH75" i="383"/>
  <c r="AJ75" i="383"/>
  <c r="AJ63" i="384"/>
  <c r="AC69" i="385"/>
  <c r="AG78" i="385"/>
  <c r="AJ63" i="386"/>
  <c r="AF63" i="386"/>
  <c r="AI65" i="388"/>
  <c r="AK56" i="388"/>
  <c r="AF56" i="388"/>
  <c r="AG68" i="381"/>
  <c r="AF68" i="381"/>
  <c r="AH67" i="381"/>
  <c r="AK63" i="381"/>
  <c r="AG63" i="381"/>
  <c r="AH57" i="381"/>
  <c r="AC58" i="382"/>
  <c r="AI56" i="382"/>
  <c r="AH64" i="383"/>
  <c r="AF64" i="383"/>
  <c r="AI72" i="383"/>
  <c r="AK71" i="383"/>
  <c r="AH71" i="383"/>
  <c r="AF54" i="384"/>
  <c r="AH54" i="384"/>
  <c r="AF76" i="388"/>
  <c r="AC87" i="381"/>
  <c r="AI88" i="381"/>
  <c r="AJ53" i="381"/>
  <c r="AF53" i="381"/>
  <c r="AG71" i="382"/>
  <c r="AI84" i="382"/>
  <c r="AH84" i="382"/>
  <c r="AJ60" i="382"/>
  <c r="AG60" i="382"/>
  <c r="AH61" i="383"/>
  <c r="AC83" i="383"/>
  <c r="AI74" i="383"/>
  <c r="AJ82" i="384"/>
  <c r="AK82" i="384"/>
  <c r="AH56" i="384"/>
  <c r="AK56" i="384"/>
  <c r="AI81" i="385"/>
  <c r="AF59" i="385"/>
  <c r="AJ59" i="385"/>
  <c r="AI58" i="385"/>
  <c r="AI71" i="386"/>
  <c r="AJ71" i="386"/>
  <c r="AJ75" i="386"/>
  <c r="AI60" i="386"/>
  <c r="AG60" i="386"/>
  <c r="AH81" i="386"/>
  <c r="AC74" i="386"/>
  <c r="AK60" i="388"/>
  <c r="AC88" i="388"/>
  <c r="AG80" i="384"/>
  <c r="AJ80" i="384"/>
  <c r="AJ67" i="384"/>
  <c r="AH81" i="384"/>
  <c r="AJ81" i="384"/>
  <c r="AK72" i="385"/>
  <c r="AF75" i="385"/>
  <c r="AK75" i="385"/>
  <c r="AK63" i="385"/>
  <c r="AJ54" i="386"/>
  <c r="AG54" i="386"/>
  <c r="AJ76" i="386"/>
  <c r="AI76" i="386"/>
  <c r="AH74" i="386"/>
  <c r="AG74" i="386"/>
  <c r="AH72" i="388"/>
  <c r="AG78" i="388"/>
  <c r="AJ78" i="388"/>
  <c r="AH73" i="388"/>
  <c r="AC55" i="384"/>
  <c r="AG88" i="384"/>
  <c r="AC76" i="384"/>
  <c r="AK57" i="385"/>
  <c r="AG56" i="385"/>
  <c r="AJ56" i="385"/>
  <c r="AK55" i="385"/>
  <c r="AC73" i="386"/>
  <c r="AJ85" i="386"/>
  <c r="AC80" i="386"/>
  <c r="AK53" i="388"/>
  <c r="AG53" i="388"/>
  <c r="AJ55" i="388"/>
  <c r="AF76" i="389"/>
  <c r="AI76" i="389"/>
  <c r="AF76" i="391"/>
  <c r="AG76" i="391"/>
  <c r="AG70" i="390"/>
  <c r="AK84" i="391"/>
  <c r="AH84" i="391"/>
  <c r="AG80" i="390"/>
  <c r="AK80" i="390"/>
  <c r="AF53" i="390"/>
  <c r="AK53" i="390"/>
  <c r="AG59" i="390"/>
  <c r="AJ57" i="391"/>
  <c r="AH57" i="391"/>
  <c r="AI87" i="391"/>
  <c r="AC61" i="389"/>
  <c r="AJ69" i="391"/>
  <c r="AK69" i="391"/>
  <c r="AI83" i="391"/>
  <c r="AC54" i="389"/>
  <c r="AG83" i="390"/>
  <c r="AJ65" i="390"/>
  <c r="AK65" i="390"/>
  <c r="AK55" i="390"/>
  <c r="AI55" i="390"/>
  <c r="AJ60" i="389"/>
  <c r="AH59" i="391"/>
  <c r="AI59" i="391"/>
  <c r="AF63" i="390"/>
  <c r="AF64" i="389"/>
  <c r="AI64" i="389"/>
  <c r="AK75" i="389"/>
  <c r="AC56" i="391"/>
  <c r="AJ67" i="389"/>
  <c r="AK75" i="391"/>
  <c r="AJ75" i="391"/>
  <c r="AF84" i="389"/>
  <c r="AJ65" i="389"/>
  <c r="AG65" i="389"/>
  <c r="AK71" i="389"/>
  <c r="AC73" i="391"/>
  <c r="AC86" i="391"/>
  <c r="AH61" i="391"/>
  <c r="AK84" i="390"/>
  <c r="AF84" i="390"/>
  <c r="AJ68" i="391"/>
  <c r="AI77" i="389"/>
  <c r="AH77" i="389"/>
  <c r="AG56" i="389"/>
  <c r="AJ87" i="389"/>
  <c r="AH87" i="389"/>
  <c r="AI72" i="391"/>
  <c r="AI77" i="384"/>
  <c r="AJ77" i="384"/>
  <c r="AC62" i="385"/>
  <c r="AK88" i="385"/>
  <c r="AK82" i="385"/>
  <c r="AF82" i="385"/>
  <c r="AI84" i="386"/>
  <c r="AC87" i="386"/>
  <c r="AJ55" i="386"/>
  <c r="AG86" i="386"/>
  <c r="AK86" i="386"/>
  <c r="AH57" i="388"/>
  <c r="AC59" i="388"/>
  <c r="AF82" i="388"/>
  <c r="AI80" i="389"/>
  <c r="AJ80" i="389"/>
  <c r="AK69" i="390"/>
  <c r="AC76" i="391"/>
  <c r="AJ85" i="389"/>
  <c r="AC84" i="391"/>
  <c r="AJ66" i="390"/>
  <c r="AK71" i="390"/>
  <c r="AF71" i="390"/>
  <c r="AG58" i="391"/>
  <c r="AC53" i="390"/>
  <c r="AF82" i="390"/>
  <c r="AC57" i="391"/>
  <c r="AI61" i="389"/>
  <c r="AK79" i="390"/>
  <c r="AH79" i="390"/>
  <c r="AF58" i="389"/>
  <c r="AI86" i="390"/>
  <c r="AK86" i="390"/>
  <c r="AH54" i="389"/>
  <c r="AJ54" i="389"/>
  <c r="AK67" i="390"/>
  <c r="AH67" i="390"/>
  <c r="AI74" i="391"/>
  <c r="AC55" i="390"/>
  <c r="AK54" i="390"/>
  <c r="AC59" i="391"/>
  <c r="AK56" i="391"/>
  <c r="AI56" i="391"/>
  <c r="AG56" i="390"/>
  <c r="AF56" i="390"/>
  <c r="AC71" i="389"/>
  <c r="AF73" i="391"/>
  <c r="AG86" i="389"/>
  <c r="AK86" i="389"/>
  <c r="AF62" i="391"/>
  <c r="AJ73" i="390"/>
  <c r="AG73" i="390"/>
  <c r="AF86" i="391"/>
  <c r="AI81" i="390"/>
  <c r="AH81" i="390"/>
  <c r="AC77" i="389"/>
  <c r="AC67" i="384"/>
  <c r="AG68" i="385"/>
  <c r="AC85" i="385"/>
  <c r="AC65" i="386"/>
  <c r="AF88" i="386"/>
  <c r="AG72" i="386"/>
  <c r="AH72" i="386"/>
  <c r="AI75" i="388"/>
  <c r="AC72" i="388"/>
  <c r="AG83" i="388"/>
  <c r="AC55" i="391"/>
  <c r="AH76" i="390"/>
  <c r="AG88" i="390"/>
  <c r="AF88" i="390"/>
  <c r="AG55" i="389"/>
  <c r="AH63" i="391"/>
  <c r="AI63" i="391"/>
  <c r="AF53" i="389"/>
  <c r="AC79" i="389"/>
  <c r="AK53" i="391"/>
  <c r="AC82" i="391"/>
  <c r="AG72" i="389"/>
  <c r="AJ68" i="390"/>
  <c r="AI68" i="390"/>
  <c r="AF61" i="390"/>
  <c r="AK61" i="390"/>
  <c r="AI65" i="391"/>
  <c r="AC69" i="389"/>
  <c r="AJ57" i="390"/>
  <c r="AI57" i="390"/>
  <c r="AF78" i="391"/>
  <c r="AC60" i="390"/>
  <c r="AJ80" i="391"/>
  <c r="AC66" i="389"/>
  <c r="AI83" i="389"/>
  <c r="AK60" i="391"/>
  <c r="AH60" i="391"/>
  <c r="AK74" i="390"/>
  <c r="AJ74" i="390"/>
  <c r="AI88" i="389"/>
  <c r="AK59" i="389"/>
  <c r="AI59" i="389"/>
  <c r="AJ79" i="391"/>
  <c r="AG79" i="391"/>
  <c r="AF87" i="390"/>
  <c r="AI87" i="390"/>
  <c r="AG78" i="389"/>
  <c r="AJ78" i="390"/>
  <c r="AI78" i="390"/>
  <c r="AJ64" i="391"/>
  <c r="AI73" i="389"/>
  <c r="AH73" i="389"/>
  <c r="AG68" i="389"/>
  <c r="AC62" i="390"/>
  <c r="AJ67" i="391"/>
  <c r="AJ72" i="390"/>
  <c r="AI72" i="390"/>
  <c r="AK63" i="389"/>
  <c r="AH71" i="391"/>
  <c r="AI71" i="391"/>
  <c r="AJ88" i="391"/>
  <c r="AC58" i="384"/>
  <c r="AK87" i="385"/>
  <c r="AC64" i="385"/>
  <c r="AF83" i="385"/>
  <c r="AC56" i="386"/>
  <c r="AJ57" i="386"/>
  <c r="AF77" i="386"/>
  <c r="AI77" i="386"/>
  <c r="AF86" i="388"/>
  <c r="AG86" i="388"/>
  <c r="AC79" i="388"/>
  <c r="AK55" i="391"/>
  <c r="AC88" i="390"/>
  <c r="AI85" i="391"/>
  <c r="AC63" i="391"/>
  <c r="AK79" i="389"/>
  <c r="AI77" i="390"/>
  <c r="AG77" i="390"/>
  <c r="AH82" i="391"/>
  <c r="AK82" i="391"/>
  <c r="AH57" i="389"/>
  <c r="AC68" i="390"/>
  <c r="AJ66" i="391"/>
  <c r="AK64" i="390"/>
  <c r="AH64" i="390"/>
  <c r="AF69" i="389"/>
  <c r="AK69" i="389"/>
  <c r="AF58" i="390"/>
  <c r="AH70" i="391"/>
  <c r="AJ70" i="391"/>
  <c r="AG82" i="389"/>
  <c r="AC78" i="391"/>
  <c r="AJ60" i="390"/>
  <c r="AG75" i="390"/>
  <c r="AF75" i="390"/>
  <c r="AK66" i="389"/>
  <c r="AC83" i="389"/>
  <c r="AG54" i="391"/>
  <c r="AI70" i="389"/>
  <c r="AG70" i="389"/>
  <c r="AI74" i="389"/>
  <c r="AJ74" i="389"/>
  <c r="AH77" i="391"/>
  <c r="AJ77" i="391"/>
  <c r="AK62" i="389"/>
  <c r="AH85" i="390"/>
  <c r="AF85" i="390"/>
  <c r="AJ81" i="389"/>
  <c r="AG81" i="389"/>
  <c r="AC73" i="389"/>
  <c r="AK62" i="390"/>
  <c r="AC67" i="391"/>
  <c r="AI81" i="391"/>
  <c r="AC63" i="389"/>
  <c r="AI69" i="384"/>
  <c r="AF59" i="384"/>
  <c r="AC78" i="378"/>
  <c r="AI83" i="379"/>
  <c r="AJ81" i="379"/>
  <c r="AK66" i="380"/>
  <c r="AC87" i="380"/>
  <c r="AF66" i="381"/>
  <c r="AI83" i="383"/>
  <c r="AH70" i="384"/>
  <c r="AC60" i="386"/>
  <c r="AI79" i="378"/>
  <c r="AH79" i="379"/>
  <c r="AH58" i="379"/>
  <c r="AI58" i="379"/>
  <c r="AI59" i="380"/>
  <c r="AK54" i="380"/>
  <c r="AI55" i="380"/>
  <c r="AJ86" i="380"/>
  <c r="AC85" i="380"/>
  <c r="AH58" i="381"/>
  <c r="AF87" i="381"/>
  <c r="AH87" i="381"/>
  <c r="AJ82" i="381"/>
  <c r="AC61" i="383"/>
  <c r="AJ74" i="384"/>
  <c r="AC73" i="378"/>
  <c r="AH71" i="378"/>
  <c r="AC58" i="379"/>
  <c r="AK69" i="379"/>
  <c r="AF66" i="379"/>
  <c r="AG66" i="379"/>
  <c r="AK58" i="380"/>
  <c r="AK79" i="380"/>
  <c r="AH79" i="380"/>
  <c r="AG85" i="381"/>
  <c r="AJ85" i="381"/>
  <c r="AH84" i="381"/>
  <c r="AI80" i="382"/>
  <c r="AF80" i="382"/>
  <c r="AG54" i="383"/>
  <c r="AK54" i="383"/>
  <c r="AJ72" i="381"/>
  <c r="AI72" i="381"/>
  <c r="AF67" i="382"/>
  <c r="AK67" i="382"/>
  <c r="AG63" i="382"/>
  <c r="AK63" i="382"/>
  <c r="AH63" i="383"/>
  <c r="AC77" i="383"/>
  <c r="AC88" i="384"/>
  <c r="AF80" i="385"/>
  <c r="AK73" i="386"/>
  <c r="AF73" i="386"/>
  <c r="AH79" i="386"/>
  <c r="AJ70" i="388"/>
  <c r="AG70" i="388"/>
  <c r="AC56" i="381"/>
  <c r="AG69" i="381"/>
  <c r="AG54" i="382"/>
  <c r="AH54" i="382"/>
  <c r="AJ66" i="382"/>
  <c r="AK76" i="382"/>
  <c r="AH76" i="382"/>
  <c r="AK86" i="383"/>
  <c r="AH86" i="383"/>
  <c r="AJ67" i="383"/>
  <c r="AC88" i="383"/>
  <c r="AC83" i="388"/>
  <c r="AJ64" i="381"/>
  <c r="AC78" i="381"/>
  <c r="AI85" i="382"/>
  <c r="AJ79" i="382"/>
  <c r="AI79" i="382"/>
  <c r="AC71" i="383"/>
  <c r="AF85" i="383"/>
  <c r="AI62" i="383"/>
  <c r="AH62" i="383"/>
  <c r="AH55" i="384"/>
  <c r="AF63" i="388"/>
  <c r="AK63" i="388"/>
  <c r="AC87" i="384"/>
  <c r="AI66" i="385"/>
  <c r="AH53" i="385"/>
  <c r="AI53" i="385"/>
  <c r="AK77" i="385"/>
  <c r="AF62" i="386"/>
  <c r="AH62" i="386"/>
  <c r="AC70" i="386"/>
  <c r="AJ64" i="388"/>
  <c r="AJ58" i="388"/>
  <c r="AI58" i="388"/>
  <c r="AK65" i="384"/>
  <c r="AI65" i="384"/>
  <c r="AG71" i="384"/>
  <c r="AG76" i="384"/>
  <c r="AH76" i="384"/>
  <c r="AJ72" i="384"/>
  <c r="AC57" i="385"/>
  <c r="AH70" i="385"/>
  <c r="AC53" i="385"/>
  <c r="AF80" i="386"/>
  <c r="AI80" i="386"/>
  <c r="AI82" i="386"/>
  <c r="AJ87" i="388"/>
  <c r="AF87" i="388"/>
  <c r="AH77" i="388"/>
  <c r="AG77" i="388"/>
  <c r="AG73" i="384"/>
  <c r="AK85" i="378"/>
  <c r="AG85" i="378"/>
  <c r="AI56" i="379"/>
  <c r="AK74" i="379"/>
  <c r="AI74" i="379"/>
  <c r="AH70" i="379"/>
  <c r="AC69" i="380"/>
  <c r="AG76" i="380"/>
  <c r="AF57" i="380"/>
  <c r="AK57" i="380"/>
  <c r="AI73" i="381"/>
  <c r="AG73" i="381"/>
  <c r="AC81" i="383"/>
  <c r="AJ77" i="378"/>
  <c r="AI67" i="378"/>
  <c r="AH67" i="378"/>
  <c r="AJ65" i="379"/>
  <c r="AG65" i="379"/>
  <c r="AG68" i="379"/>
  <c r="AC71" i="380"/>
  <c r="AK70" i="380"/>
  <c r="AC72" i="380"/>
  <c r="AJ71" i="381"/>
  <c r="AC71" i="381"/>
  <c r="AC57" i="383"/>
  <c r="AI82" i="383"/>
  <c r="AH60" i="384"/>
  <c r="AK60" i="384"/>
  <c r="AI72" i="378"/>
  <c r="AI69" i="378"/>
  <c r="AH69" i="378"/>
  <c r="AG71" i="379"/>
  <c r="AF86" i="379"/>
  <c r="AI86" i="379"/>
  <c r="AF84" i="379"/>
  <c r="AJ88" i="379"/>
  <c r="AG88" i="379"/>
  <c r="AI55" i="379"/>
  <c r="AK62" i="379"/>
  <c r="AI62" i="379"/>
  <c r="AJ77" i="380"/>
  <c r="AJ84" i="380"/>
  <c r="AI84" i="380"/>
  <c r="AG60" i="380"/>
  <c r="AC70" i="380"/>
  <c r="AK78" i="381"/>
  <c r="AG53" i="382"/>
  <c r="AK53" i="382"/>
  <c r="AK56" i="383"/>
  <c r="AF56" i="383"/>
  <c r="AI70" i="381"/>
  <c r="AJ70" i="381"/>
  <c r="AJ56" i="381"/>
  <c r="AJ73" i="382"/>
  <c r="AH73" i="382"/>
  <c r="AJ81" i="382"/>
  <c r="AC79" i="382"/>
  <c r="AK73" i="383"/>
  <c r="AC54" i="383"/>
  <c r="AH58" i="383"/>
  <c r="AC68" i="384"/>
  <c r="AF84" i="384"/>
  <c r="AC55" i="381"/>
  <c r="AI57" i="382"/>
  <c r="AF88" i="382"/>
  <c r="AH88" i="382"/>
  <c r="AC60" i="383"/>
  <c r="AH77" i="383"/>
  <c r="AI70" i="383"/>
  <c r="AJ70" i="383"/>
  <c r="AH75" i="384"/>
  <c r="AF75" i="384"/>
  <c r="AF84" i="385"/>
  <c r="AC61" i="385"/>
  <c r="AK59" i="386"/>
  <c r="AC54" i="388"/>
  <c r="AI77" i="381"/>
  <c r="AF65" i="382"/>
  <c r="AK65" i="382"/>
  <c r="AJ70" i="382"/>
  <c r="AG70" i="382"/>
  <c r="AI86" i="382"/>
  <c r="AJ84" i="383"/>
  <c r="AH84" i="383"/>
  <c r="AI87" i="383"/>
  <c r="AC72" i="383"/>
  <c r="AG87" i="384"/>
  <c r="AC66" i="385"/>
  <c r="AG67" i="386"/>
  <c r="AG70" i="386"/>
  <c r="AI70" i="386"/>
  <c r="AJ80" i="388"/>
  <c r="AF80" i="388"/>
  <c r="AF61" i="384"/>
  <c r="AC84" i="384"/>
  <c r="AJ54" i="385"/>
  <c r="AI54" i="385"/>
  <c r="AF69" i="385"/>
  <c r="AK74" i="385"/>
  <c r="AJ74" i="385"/>
  <c r="AI78" i="386"/>
  <c r="AK78" i="386"/>
  <c r="AF53" i="386"/>
  <c r="AC62" i="388"/>
  <c r="AI85" i="388"/>
  <c r="AC56" i="388"/>
  <c r="AI86" i="384"/>
  <c r="AK86" i="384"/>
  <c r="AF71" i="385"/>
  <c r="AK65" i="385"/>
  <c r="AI65" i="385"/>
  <c r="AK86" i="385"/>
  <c r="AH76" i="385"/>
  <c r="AK76" i="385"/>
  <c r="AI87" i="386"/>
  <c r="AF87" i="386"/>
  <c r="AJ58" i="386"/>
  <c r="AC78" i="386"/>
  <c r="AF68" i="388"/>
  <c r="AH62" i="388"/>
  <c r="AK62" i="388"/>
  <c r="AC64" i="384"/>
  <c r="AH60" i="379"/>
  <c r="AI60" i="379"/>
  <c r="AJ63" i="380"/>
  <c r="AC81" i="380"/>
  <c r="AJ64" i="380"/>
  <c r="AK61" i="380"/>
  <c r="AI61" i="380"/>
  <c r="AK86" i="381"/>
  <c r="AI83" i="381"/>
  <c r="AK83" i="381"/>
  <c r="AC64" i="378"/>
  <c r="AH67" i="379"/>
  <c r="AH54" i="379"/>
  <c r="AK54" i="379"/>
  <c r="AI87" i="379"/>
  <c r="AC77" i="379"/>
  <c r="AF62" i="380"/>
  <c r="AI75" i="380"/>
  <c r="AF75" i="380"/>
  <c r="AF78" i="380"/>
  <c r="AC67" i="380"/>
  <c r="AG77" i="382"/>
  <c r="AH77" i="382"/>
  <c r="AK78" i="383"/>
  <c r="AJ79" i="385"/>
  <c r="AI79" i="385"/>
  <c r="AK78" i="378"/>
  <c r="AJ62" i="378"/>
  <c r="AK62" i="378"/>
  <c r="AF75" i="379"/>
  <c r="AC82" i="379"/>
  <c r="AH85" i="379"/>
  <c r="AH53" i="379"/>
  <c r="AI53" i="379"/>
  <c r="AC78" i="380"/>
  <c r="AH76" i="383"/>
  <c r="AC53" i="384"/>
  <c r="AJ59" i="388"/>
  <c r="AC57" i="381"/>
  <c r="AJ55" i="381"/>
  <c r="AC65" i="382"/>
  <c r="AK83" i="382"/>
  <c r="AK79" i="383"/>
  <c r="AJ79" i="383"/>
  <c r="AH81" i="383"/>
  <c r="AF55" i="383"/>
  <c r="AJ55" i="383"/>
  <c r="AG75" i="383"/>
  <c r="AF75" i="383"/>
  <c r="AH63" i="384"/>
  <c r="AH78" i="385"/>
  <c r="AI78" i="385"/>
  <c r="AH63" i="386"/>
  <c r="AC53" i="386"/>
  <c r="AG65" i="388"/>
  <c r="AJ56" i="388"/>
  <c r="AI56" i="388"/>
  <c r="AJ68" i="381"/>
  <c r="AJ67" i="381"/>
  <c r="AF67" i="381"/>
  <c r="AF63" i="381"/>
  <c r="AJ57" i="381"/>
  <c r="AF57" i="381"/>
  <c r="AC60" i="382"/>
  <c r="AK56" i="382"/>
  <c r="AG64" i="383"/>
  <c r="AJ64" i="383"/>
  <c r="AF72" i="383"/>
  <c r="AI71" i="383"/>
  <c r="AG71" i="383"/>
  <c r="AG54" i="384"/>
  <c r="AG76" i="388"/>
  <c r="AK76" i="388"/>
  <c r="AC82" i="381"/>
  <c r="AF88" i="381"/>
  <c r="AG53" i="381"/>
  <c r="AI53" i="381"/>
  <c r="AK71" i="382"/>
  <c r="AF84" i="382"/>
  <c r="AG84" i="382"/>
  <c r="AK60" i="382"/>
  <c r="AG61" i="383"/>
  <c r="AI61" i="383"/>
  <c r="AK74" i="383"/>
  <c r="AH74" i="383"/>
  <c r="AH82" i="384"/>
  <c r="AG82" i="384"/>
  <c r="AI56" i="384"/>
  <c r="AC75" i="385"/>
  <c r="AJ81" i="385"/>
  <c r="AI59" i="385"/>
  <c r="AG59" i="385"/>
  <c r="AH58" i="385"/>
  <c r="AH71" i="386"/>
  <c r="AK71" i="386"/>
  <c r="AI75" i="386"/>
  <c r="AJ60" i="386"/>
  <c r="AH60" i="386"/>
  <c r="AK81" i="386"/>
  <c r="AC66" i="386"/>
  <c r="AI60" i="388"/>
  <c r="AC73" i="388"/>
  <c r="AK80" i="384"/>
  <c r="AH67" i="384"/>
  <c r="AG67" i="384"/>
  <c r="AK81" i="384"/>
  <c r="AJ72" i="385"/>
  <c r="AH72" i="385"/>
  <c r="AI75" i="385"/>
  <c r="AH63" i="385"/>
  <c r="AF63" i="385"/>
  <c r="AH54" i="386"/>
  <c r="AK54" i="386"/>
  <c r="AH76" i="386"/>
  <c r="AK76" i="386"/>
  <c r="AI74" i="386"/>
  <c r="AG72" i="388"/>
  <c r="AK72" i="388"/>
  <c r="AK78" i="388"/>
  <c r="AI78" i="388"/>
  <c r="AF73" i="388"/>
  <c r="AI88" i="384"/>
  <c r="AH88" i="384"/>
  <c r="AC80" i="385"/>
  <c r="AI57" i="385"/>
  <c r="AI56" i="385"/>
  <c r="AK56" i="385"/>
  <c r="AG55" i="385"/>
  <c r="AK85" i="386"/>
  <c r="AG85" i="386"/>
  <c r="AC70" i="388"/>
  <c r="AI53" i="388"/>
  <c r="AI55" i="388"/>
  <c r="AG55" i="388"/>
  <c r="AK76" i="389"/>
  <c r="AH76" i="389"/>
  <c r="AK76" i="391"/>
  <c r="AH70" i="390"/>
  <c r="AJ70" i="390"/>
  <c r="AG84" i="391"/>
  <c r="AI84" i="391"/>
  <c r="AI80" i="390"/>
  <c r="AC71" i="390"/>
  <c r="AG53" i="390"/>
  <c r="AH59" i="390"/>
  <c r="AJ59" i="390"/>
  <c r="AF57" i="391"/>
  <c r="AK57" i="391"/>
  <c r="AK87" i="391"/>
  <c r="AC79" i="390"/>
  <c r="AF69" i="391"/>
  <c r="AG69" i="391"/>
  <c r="AK83" i="391"/>
  <c r="AJ83" i="390"/>
  <c r="AI83" i="390"/>
  <c r="AF65" i="390"/>
  <c r="AC67" i="390"/>
  <c r="AF55" i="390"/>
  <c r="AF60" i="389"/>
  <c r="AI60" i="389"/>
  <c r="AK59" i="391"/>
  <c r="AF59" i="391"/>
  <c r="AG63" i="390"/>
  <c r="AK64" i="389"/>
  <c r="AH64" i="389"/>
  <c r="AJ75" i="389"/>
  <c r="AG67" i="389"/>
  <c r="AI67" i="389"/>
  <c r="AG75" i="391"/>
  <c r="AI75" i="391"/>
  <c r="AH84" i="389"/>
  <c r="AF65" i="389"/>
  <c r="AK65" i="389"/>
  <c r="AI71" i="389"/>
  <c r="AC86" i="389"/>
  <c r="AJ61" i="391"/>
  <c r="AK61" i="391"/>
  <c r="AG84" i="390"/>
  <c r="AI84" i="390"/>
  <c r="AF68" i="391"/>
  <c r="AJ77" i="389"/>
  <c r="AK77" i="389"/>
  <c r="AF56" i="389"/>
  <c r="AF87" i="389"/>
  <c r="AG87" i="389"/>
  <c r="AH72" i="391"/>
  <c r="AG77" i="384"/>
  <c r="AH77" i="384"/>
  <c r="AH88" i="385"/>
  <c r="AJ88" i="385"/>
  <c r="AH82" i="385"/>
  <c r="AC76" i="385"/>
  <c r="AF84" i="386"/>
  <c r="AI55" i="386"/>
  <c r="AF55" i="386"/>
  <c r="AI86" i="386"/>
  <c r="AG57" i="388"/>
  <c r="AI57" i="388"/>
  <c r="AH82" i="388"/>
  <c r="AK82" i="388"/>
  <c r="AG80" i="389"/>
  <c r="AC76" i="389"/>
  <c r="AF69" i="390"/>
  <c r="AC70" i="390"/>
  <c r="AF85" i="389"/>
  <c r="AH66" i="390"/>
  <c r="AK66" i="390"/>
  <c r="AG71" i="390"/>
  <c r="AH71" i="390"/>
  <c r="AJ58" i="391"/>
  <c r="AC59" i="390"/>
  <c r="AK82" i="390"/>
  <c r="AC87" i="391"/>
  <c r="AH61" i="389"/>
  <c r="AG79" i="390"/>
  <c r="AI79" i="390"/>
  <c r="AK58" i="389"/>
  <c r="AJ86" i="390"/>
  <c r="AG86" i="390"/>
  <c r="AI54" i="389"/>
  <c r="AF54" i="389"/>
  <c r="AG67" i="390"/>
  <c r="AF67" i="390"/>
  <c r="AG74" i="391"/>
  <c r="AC60" i="389"/>
  <c r="AF54" i="390"/>
  <c r="AC63" i="390"/>
  <c r="AG56" i="391"/>
  <c r="AH56" i="391"/>
  <c r="AI56" i="390"/>
  <c r="AC75" i="391"/>
  <c r="AI73" i="391"/>
  <c r="AJ73" i="391"/>
  <c r="AH86" i="389"/>
  <c r="AI62" i="391"/>
  <c r="AG62" i="391"/>
  <c r="AK73" i="390"/>
  <c r="AI86" i="391"/>
  <c r="AK86" i="391"/>
  <c r="AK81" i="390"/>
  <c r="AJ81" i="390"/>
  <c r="AC56" i="389"/>
  <c r="AF68" i="385"/>
  <c r="AH68" i="385"/>
  <c r="AC63" i="385"/>
  <c r="AG88" i="386"/>
  <c r="AJ88" i="386"/>
  <c r="AK72" i="386"/>
  <c r="AI72" i="386"/>
  <c r="AJ75" i="388"/>
  <c r="AF83" i="388"/>
  <c r="AH83" i="388"/>
  <c r="AJ76" i="390"/>
  <c r="AI76" i="390"/>
  <c r="AH88" i="390"/>
  <c r="AC85" i="391"/>
  <c r="AF55" i="389"/>
  <c r="AK63" i="391"/>
  <c r="AJ63" i="391"/>
  <c r="AG53" i="389"/>
  <c r="AC77" i="390"/>
  <c r="AG53" i="391"/>
  <c r="AC57" i="389"/>
  <c r="AF72" i="389"/>
  <c r="AF68" i="390"/>
  <c r="AK68" i="390"/>
  <c r="AG61" i="390"/>
  <c r="AC64" i="390"/>
  <c r="AG65" i="391"/>
  <c r="AC58" i="390"/>
  <c r="AF57" i="390"/>
  <c r="AK57" i="390"/>
  <c r="AI78" i="391"/>
  <c r="AC75" i="390"/>
  <c r="AF80" i="391"/>
  <c r="AJ83" i="389"/>
  <c r="AK83" i="389"/>
  <c r="AG60" i="391"/>
  <c r="AI60" i="391"/>
  <c r="AF74" i="390"/>
  <c r="AK88" i="389"/>
  <c r="AF88" i="389"/>
  <c r="AH59" i="389"/>
  <c r="AF59" i="389"/>
  <c r="AF79" i="391"/>
  <c r="AH79" i="391"/>
  <c r="AK87" i="390"/>
  <c r="AC81" i="389"/>
  <c r="AF78" i="389"/>
  <c r="AF78" i="390"/>
  <c r="AK78" i="390"/>
  <c r="AF64" i="391"/>
  <c r="AJ73" i="389"/>
  <c r="AK73" i="389"/>
  <c r="AJ68" i="389"/>
  <c r="AH67" i="391"/>
  <c r="AF67" i="391"/>
  <c r="AF72" i="390"/>
  <c r="AK72" i="390"/>
  <c r="AF63" i="389"/>
  <c r="AK71" i="391"/>
  <c r="AJ71" i="391"/>
  <c r="AF88" i="391"/>
  <c r="AC83" i="384"/>
  <c r="AF87" i="385"/>
  <c r="AK83" i="385"/>
  <c r="AG83" i="385"/>
  <c r="AG57" i="386"/>
  <c r="AI57" i="386"/>
  <c r="AH77" i="386"/>
  <c r="AG77" i="386"/>
  <c r="AJ86" i="388"/>
  <c r="AC66" i="388"/>
  <c r="AH55" i="391"/>
  <c r="AG55" i="391"/>
  <c r="AH85" i="391"/>
  <c r="AJ85" i="391"/>
  <c r="AC53" i="389"/>
  <c r="AJ79" i="389"/>
  <c r="AJ77" i="390"/>
  <c r="AH77" i="390"/>
  <c r="AJ82" i="391"/>
  <c r="AJ57" i="389"/>
  <c r="AG57" i="389"/>
  <c r="AI66" i="391"/>
  <c r="AF66" i="391"/>
  <c r="AG64" i="390"/>
  <c r="AF64" i="390"/>
  <c r="AI69" i="389"/>
  <c r="AI58" i="390"/>
  <c r="AH58" i="390"/>
  <c r="AK70" i="391"/>
  <c r="AI82" i="389"/>
  <c r="AH82" i="389"/>
  <c r="AK60" i="390"/>
  <c r="AF60" i="390"/>
  <c r="AI75" i="390"/>
  <c r="AC80" i="391"/>
  <c r="AJ66" i="389"/>
  <c r="AI54" i="391"/>
  <c r="AH54" i="391"/>
  <c r="AH70" i="389"/>
  <c r="AF70" i="389"/>
  <c r="AH74" i="389"/>
  <c r="AG74" i="389"/>
  <c r="AG77" i="391"/>
  <c r="AI62" i="389"/>
  <c r="AJ62" i="389"/>
  <c r="AI85" i="390"/>
  <c r="AG85" i="390"/>
  <c r="AF81" i="389"/>
  <c r="AC78" i="389"/>
  <c r="AC68" i="389"/>
  <c r="AF62" i="390"/>
  <c r="AH81" i="391"/>
  <c r="AJ81" i="391"/>
  <c r="AC71" i="391"/>
  <c r="X98" i="397" l="1"/>
  <c r="Y99" i="397" s="1"/>
  <c r="Z99" i="397" s="1"/>
  <c r="X99" i="397" s="1"/>
  <c r="X97" i="397"/>
  <c r="X98" i="396"/>
  <c r="X97" i="398"/>
  <c r="X98" i="398"/>
  <c r="Y99" i="398" s="1"/>
  <c r="Z99" i="398" s="1"/>
  <c r="X99" i="398" s="1"/>
  <c r="X102" i="391"/>
  <c r="X101" i="391"/>
  <c r="X103" i="391"/>
  <c r="X98" i="393"/>
  <c r="X97" i="392"/>
  <c r="X97" i="393"/>
  <c r="X98" i="394"/>
  <c r="Y99" i="394" s="1"/>
  <c r="Z99" i="394" s="1"/>
  <c r="X99" i="394" s="1"/>
  <c r="Y99" i="396"/>
  <c r="Z99" i="396" s="1"/>
  <c r="X99" i="396" s="1"/>
  <c r="X98" i="392"/>
  <c r="Y99" i="392" s="1"/>
  <c r="Z99" i="392" s="1"/>
  <c r="X99" i="392" s="1"/>
  <c r="X97" i="395"/>
  <c r="Y99" i="395" s="1"/>
  <c r="Z99" i="395" s="1"/>
  <c r="X99" i="395" s="1"/>
  <c r="X97" i="396"/>
  <c r="X101" i="389"/>
  <c r="AG89" i="391"/>
  <c r="AC89" i="390"/>
  <c r="X103" i="390"/>
  <c r="AG89" i="389"/>
  <c r="AG89" i="390"/>
  <c r="AI89" i="388"/>
  <c r="AI89" i="381"/>
  <c r="AG89" i="381"/>
  <c r="X101" i="386"/>
  <c r="X102" i="382"/>
  <c r="X101" i="384"/>
  <c r="AI89" i="379"/>
  <c r="AH89" i="379"/>
  <c r="AC89" i="379"/>
  <c r="G5" i="221" s="1"/>
  <c r="X103" i="379"/>
  <c r="AF89" i="386"/>
  <c r="AK89" i="382"/>
  <c r="AG89" i="382"/>
  <c r="X101" i="385"/>
  <c r="AI89" i="385"/>
  <c r="AH89" i="385"/>
  <c r="AC89" i="383"/>
  <c r="G5" i="226" s="1"/>
  <c r="X103" i="383"/>
  <c r="AK89" i="391"/>
  <c r="AF89" i="389"/>
  <c r="X102" i="386"/>
  <c r="AC89" i="389"/>
  <c r="X103" i="389"/>
  <c r="X101" i="390"/>
  <c r="AK89" i="390"/>
  <c r="AF89" i="390"/>
  <c r="AG89" i="388"/>
  <c r="AK89" i="388"/>
  <c r="AF89" i="381"/>
  <c r="X98" i="381" s="1"/>
  <c r="AJ89" i="381"/>
  <c r="AK89" i="379"/>
  <c r="AJ89" i="379"/>
  <c r="AH89" i="386"/>
  <c r="AG89" i="386"/>
  <c r="AJ89" i="382"/>
  <c r="AF89" i="385"/>
  <c r="AI89" i="391"/>
  <c r="X97" i="391" s="1"/>
  <c r="AF89" i="391"/>
  <c r="AK89" i="389"/>
  <c r="AJ89" i="389"/>
  <c r="X102" i="389"/>
  <c r="X102" i="390"/>
  <c r="AI89" i="390"/>
  <c r="AJ89" i="390"/>
  <c r="AH89" i="388"/>
  <c r="X98" i="388" s="1"/>
  <c r="AF89" i="388"/>
  <c r="AK89" i="381"/>
  <c r="AF89" i="379"/>
  <c r="AC89" i="384"/>
  <c r="G5" i="228" s="1"/>
  <c r="X103" i="384"/>
  <c r="AK89" i="386"/>
  <c r="AI89" i="386"/>
  <c r="X102" i="384"/>
  <c r="AI89" i="382"/>
  <c r="X97" i="382" s="1"/>
  <c r="AG89" i="385"/>
  <c r="X101" i="388"/>
  <c r="AC89" i="391"/>
  <c r="AH89" i="391"/>
  <c r="AJ89" i="391"/>
  <c r="AH89" i="389"/>
  <c r="AI89" i="389"/>
  <c r="X97" i="389" s="1"/>
  <c r="AH89" i="390"/>
  <c r="AJ89" i="388"/>
  <c r="AH89" i="381"/>
  <c r="AG89" i="379"/>
  <c r="X102" i="388"/>
  <c r="AJ89" i="386"/>
  <c r="X102" i="385"/>
  <c r="X103" i="385"/>
  <c r="AC89" i="385"/>
  <c r="G5" i="229" s="1"/>
  <c r="AH89" i="382"/>
  <c r="AF89" i="382"/>
  <c r="AC89" i="380"/>
  <c r="G5" i="222" s="1"/>
  <c r="X103" i="380"/>
  <c r="X103" i="388"/>
  <c r="AC89" i="388"/>
  <c r="G5" i="387" s="1"/>
  <c r="AJ89" i="385"/>
  <c r="AK89" i="385"/>
  <c r="X101" i="382"/>
  <c r="X102" i="379"/>
  <c r="AF89" i="384"/>
  <c r="AJ89" i="380"/>
  <c r="AG89" i="380"/>
  <c r="AG89" i="378"/>
  <c r="AF89" i="376"/>
  <c r="X101" i="376"/>
  <c r="AG89" i="371"/>
  <c r="AK89" i="371"/>
  <c r="G5" i="255"/>
  <c r="AC89" i="374"/>
  <c r="G5" i="215" s="1"/>
  <c r="X103" i="374"/>
  <c r="X103" i="360"/>
  <c r="AC89" i="360"/>
  <c r="G5" i="204" s="1"/>
  <c r="X102" i="373"/>
  <c r="AH89" i="373"/>
  <c r="AF89" i="373"/>
  <c r="X101" i="380"/>
  <c r="AC89" i="377"/>
  <c r="G5" i="218" s="1"/>
  <c r="X103" i="377"/>
  <c r="AI89" i="374"/>
  <c r="AH89" i="372"/>
  <c r="AF89" i="372"/>
  <c r="X101" i="372"/>
  <c r="G5" i="252"/>
  <c r="AJ89" i="375"/>
  <c r="AK89" i="364"/>
  <c r="AI89" i="364"/>
  <c r="AH89" i="383"/>
  <c r="AK89" i="377"/>
  <c r="AF89" i="377"/>
  <c r="AF89" i="362"/>
  <c r="AI89" i="359"/>
  <c r="AH89" i="354"/>
  <c r="AG89" i="384"/>
  <c r="AI89" i="380"/>
  <c r="AH89" i="380"/>
  <c r="AJ89" i="378"/>
  <c r="AF89" i="378"/>
  <c r="AG89" i="376"/>
  <c r="AI89" i="371"/>
  <c r="AC89" i="375"/>
  <c r="G5" i="216" s="1"/>
  <c r="X103" i="375"/>
  <c r="AK89" i="373"/>
  <c r="G5" i="250"/>
  <c r="X102" i="378"/>
  <c r="X101" i="381"/>
  <c r="X101" i="379"/>
  <c r="AJ89" i="374"/>
  <c r="AJ89" i="372"/>
  <c r="X102" i="383"/>
  <c r="X102" i="374"/>
  <c r="AF89" i="375"/>
  <c r="AH89" i="375"/>
  <c r="AC89" i="376"/>
  <c r="G5" i="346" s="1"/>
  <c r="X103" i="376"/>
  <c r="X102" i="372"/>
  <c r="G5" i="253"/>
  <c r="AJ89" i="364"/>
  <c r="AF89" i="364"/>
  <c r="AF89" i="383"/>
  <c r="X103" i="378"/>
  <c r="AC89" i="378"/>
  <c r="G5" i="219" s="1"/>
  <c r="AH89" i="377"/>
  <c r="AG89" i="377"/>
  <c r="AH89" i="362"/>
  <c r="AJ89" i="359"/>
  <c r="AJ89" i="354"/>
  <c r="AK89" i="384"/>
  <c r="AI89" i="384"/>
  <c r="X102" i="380"/>
  <c r="X101" i="383"/>
  <c r="X103" i="381"/>
  <c r="AC89" i="381"/>
  <c r="G5" i="224" s="1"/>
  <c r="AK89" i="380"/>
  <c r="AI89" i="378"/>
  <c r="AK89" i="378"/>
  <c r="AJ89" i="376"/>
  <c r="AI89" i="376"/>
  <c r="AH89" i="371"/>
  <c r="X102" i="363"/>
  <c r="X102" i="376"/>
  <c r="AC89" i="372"/>
  <c r="G5" i="211" s="1"/>
  <c r="X103" i="372"/>
  <c r="AI89" i="373"/>
  <c r="AH89" i="374"/>
  <c r="AG89" i="374"/>
  <c r="AK89" i="372"/>
  <c r="X101" i="371"/>
  <c r="AK89" i="375"/>
  <c r="AG89" i="375"/>
  <c r="AH89" i="364"/>
  <c r="AJ89" i="383"/>
  <c r="AI89" i="383"/>
  <c r="AJ89" i="377"/>
  <c r="AI89" i="362"/>
  <c r="AK89" i="362"/>
  <c r="X101" i="360"/>
  <c r="AG89" i="359"/>
  <c r="AC89" i="350"/>
  <c r="G5" i="192" s="1"/>
  <c r="X103" i="350"/>
  <c r="AI89" i="354"/>
  <c r="AC89" i="386"/>
  <c r="G5" i="230" s="1"/>
  <c r="X103" i="386"/>
  <c r="AH89" i="384"/>
  <c r="X98" i="384" s="1"/>
  <c r="AJ89" i="384"/>
  <c r="X102" i="381"/>
  <c r="AC89" i="382"/>
  <c r="G5" i="225" s="1"/>
  <c r="X103" i="382"/>
  <c r="AF89" i="380"/>
  <c r="X98" i="380" s="1"/>
  <c r="AH89" i="378"/>
  <c r="X102" i="377"/>
  <c r="X103" i="371"/>
  <c r="AC89" i="371"/>
  <c r="G5" i="210" s="1"/>
  <c r="AH89" i="376"/>
  <c r="AK89" i="376"/>
  <c r="X101" i="378"/>
  <c r="X102" i="375"/>
  <c r="AJ89" i="371"/>
  <c r="AF89" i="371"/>
  <c r="X98" i="371" s="1"/>
  <c r="G5" i="254"/>
  <c r="X101" i="375"/>
  <c r="G5" i="251"/>
  <c r="AJ89" i="373"/>
  <c r="AG89" i="373"/>
  <c r="X101" i="374"/>
  <c r="AC89" i="373"/>
  <c r="G5" i="214" s="1"/>
  <c r="X103" i="373"/>
  <c r="AF89" i="374"/>
  <c r="AK89" i="374"/>
  <c r="X101" i="373"/>
  <c r="AI89" i="372"/>
  <c r="X97" i="372" s="1"/>
  <c r="AG89" i="372"/>
  <c r="AI89" i="375"/>
  <c r="AG89" i="364"/>
  <c r="AG89" i="383"/>
  <c r="AK89" i="383"/>
  <c r="AI89" i="377"/>
  <c r="AG89" i="362"/>
  <c r="AJ89" i="362"/>
  <c r="AF89" i="359"/>
  <c r="AG89" i="354"/>
  <c r="AH89" i="359"/>
  <c r="AK89" i="359"/>
  <c r="AK89" i="354"/>
  <c r="AF89" i="354"/>
  <c r="X101" i="377"/>
  <c r="X103" i="355"/>
  <c r="AC89" i="355"/>
  <c r="G5" i="200" s="1"/>
  <c r="X103" i="364"/>
  <c r="AC89" i="364"/>
  <c r="G5" i="208" s="1"/>
  <c r="X102" i="349"/>
  <c r="X101" i="351"/>
  <c r="AC89" i="356"/>
  <c r="G5" i="201" s="1"/>
  <c r="X103" i="356"/>
  <c r="AK89" i="349"/>
  <c r="AI89" i="349"/>
  <c r="AH89" i="360"/>
  <c r="AI89" i="360"/>
  <c r="X102" i="360"/>
  <c r="AG89" i="363"/>
  <c r="AJ89" i="363"/>
  <c r="AI89" i="350"/>
  <c r="X102" i="355"/>
  <c r="AG89" i="348"/>
  <c r="AH89" i="355"/>
  <c r="AJ89" i="355"/>
  <c r="AJ89" i="353"/>
  <c r="X102" i="348"/>
  <c r="X103" i="353"/>
  <c r="AC89" i="353"/>
  <c r="G5" i="196" s="1"/>
  <c r="AH89" i="356"/>
  <c r="AH89" i="351"/>
  <c r="X102" i="359"/>
  <c r="X102" i="362"/>
  <c r="X101" i="348"/>
  <c r="X101" i="354"/>
  <c r="AJ89" i="349"/>
  <c r="AH89" i="349"/>
  <c r="AK89" i="360"/>
  <c r="AK89" i="363"/>
  <c r="AI89" i="363"/>
  <c r="AK89" i="350"/>
  <c r="AH89" i="350"/>
  <c r="X101" i="356"/>
  <c r="AF89" i="348"/>
  <c r="AI89" i="355"/>
  <c r="AI89" i="353"/>
  <c r="AF89" i="353"/>
  <c r="X103" i="348"/>
  <c r="AC89" i="348"/>
  <c r="G5" i="185" s="1"/>
  <c r="AC89" i="362"/>
  <c r="G5" i="206" s="1"/>
  <c r="X103" i="362"/>
  <c r="G5" i="248"/>
  <c r="AK89" i="356"/>
  <c r="AK89" i="351"/>
  <c r="X103" i="359"/>
  <c r="AC89" i="359"/>
  <c r="G5" i="203" s="1"/>
  <c r="X101" i="364"/>
  <c r="G5" i="249"/>
  <c r="X101" i="350"/>
  <c r="X101" i="363"/>
  <c r="X102" i="364"/>
  <c r="X103" i="354"/>
  <c r="AC89" i="354"/>
  <c r="G5" i="199" s="1"/>
  <c r="X102" i="350"/>
  <c r="X103" i="349"/>
  <c r="AC89" i="349"/>
  <c r="G5" i="345" s="1"/>
  <c r="X101" i="359"/>
  <c r="X102" i="356"/>
  <c r="AG89" i="349"/>
  <c r="AG89" i="360"/>
  <c r="AH89" i="363"/>
  <c r="AG89" i="350"/>
  <c r="AJ89" i="350"/>
  <c r="X101" i="353"/>
  <c r="X102" i="351"/>
  <c r="AI89" i="348"/>
  <c r="AH89" i="348"/>
  <c r="AF89" i="355"/>
  <c r="AK89" i="353"/>
  <c r="AH89" i="353"/>
  <c r="AC89" i="351"/>
  <c r="G5" i="191" s="1"/>
  <c r="X103" i="351"/>
  <c r="AI89" i="356"/>
  <c r="AF89" i="356"/>
  <c r="X98" i="356" s="1"/>
  <c r="AG89" i="351"/>
  <c r="AF89" i="351"/>
  <c r="X102" i="353"/>
  <c r="X102" i="354"/>
  <c r="X102" i="371"/>
  <c r="X103" i="363"/>
  <c r="AC89" i="363"/>
  <c r="G5" i="207" s="1"/>
  <c r="X101" i="355"/>
  <c r="AF89" i="349"/>
  <c r="X98" i="349" s="1"/>
  <c r="AJ89" i="360"/>
  <c r="AF89" i="360"/>
  <c r="AF89" i="363"/>
  <c r="X98" i="363" s="1"/>
  <c r="X101" i="362"/>
  <c r="AF89" i="350"/>
  <c r="X101" i="349"/>
  <c r="AK89" i="348"/>
  <c r="AJ89" i="348"/>
  <c r="AG89" i="355"/>
  <c r="AK89" i="355"/>
  <c r="AG89" i="353"/>
  <c r="AJ89" i="356"/>
  <c r="AG89" i="356"/>
  <c r="AJ89" i="351"/>
  <c r="AI89" i="351"/>
  <c r="X98" i="372"/>
  <c r="Y99" i="372" s="1"/>
  <c r="Z99" i="372" s="1"/>
  <c r="X99" i="372" s="1"/>
  <c r="X97" i="355"/>
  <c r="X98" i="362"/>
  <c r="X98" i="377"/>
  <c r="X98" i="379"/>
  <c r="X98" i="385"/>
  <c r="X97" i="376" l="1"/>
  <c r="X98" i="359"/>
  <c r="X98" i="374"/>
  <c r="X97" i="377"/>
  <c r="X97" i="362"/>
  <c r="Y99" i="362" s="1"/>
  <c r="Z99" i="362" s="1"/>
  <c r="X99" i="362" s="1"/>
  <c r="X98" i="373"/>
  <c r="X98" i="391"/>
  <c r="X98" i="382"/>
  <c r="Y99" i="382" s="1"/>
  <c r="Z99" i="382" s="1"/>
  <c r="X99" i="382" s="1"/>
  <c r="X97" i="388"/>
  <c r="X97" i="356"/>
  <c r="Y99" i="356" s="1"/>
  <c r="Z99" i="356" s="1"/>
  <c r="X99" i="356" s="1"/>
  <c r="X97" i="354"/>
  <c r="Y99" i="377"/>
  <c r="Z99" i="377" s="1"/>
  <c r="X99" i="377" s="1"/>
  <c r="X97" i="349"/>
  <c r="Y99" i="349" s="1"/>
  <c r="Z99" i="349" s="1"/>
  <c r="X99" i="349" s="1"/>
  <c r="X97" i="373"/>
  <c r="Y99" i="393"/>
  <c r="Z99" i="393" s="1"/>
  <c r="X99" i="393" s="1"/>
  <c r="X97" i="378"/>
  <c r="X98" i="378"/>
  <c r="X97" i="364"/>
  <c r="Y99" i="391"/>
  <c r="Z99" i="391" s="1"/>
  <c r="X99" i="391" s="1"/>
  <c r="X98" i="390"/>
  <c r="X97" i="381"/>
  <c r="Y99" i="381" s="1"/>
  <c r="Z99" i="381" s="1"/>
  <c r="X99" i="381" s="1"/>
  <c r="X97" i="374"/>
  <c r="Y99" i="374" s="1"/>
  <c r="Z99" i="374" s="1"/>
  <c r="X99" i="374" s="1"/>
  <c r="X97" i="351"/>
  <c r="X98" i="350"/>
  <c r="X98" i="360"/>
  <c r="X98" i="351"/>
  <c r="X98" i="353"/>
  <c r="X98" i="348"/>
  <c r="X97" i="363"/>
  <c r="Y99" i="363" s="1"/>
  <c r="Z99" i="363" s="1"/>
  <c r="X99" i="363" s="1"/>
  <c r="X97" i="350"/>
  <c r="X97" i="384"/>
  <c r="Y99" i="384" s="1"/>
  <c r="Z99" i="384" s="1"/>
  <c r="X99" i="384" s="1"/>
  <c r="X98" i="364"/>
  <c r="Y99" i="364" s="1"/>
  <c r="Z99" i="364" s="1"/>
  <c r="X99" i="364" s="1"/>
  <c r="X97" i="371"/>
  <c r="Y99" i="371" s="1"/>
  <c r="Z99" i="371" s="1"/>
  <c r="X99" i="371" s="1"/>
  <c r="X97" i="359"/>
  <c r="X97" i="375"/>
  <c r="X98" i="376"/>
  <c r="Y99" i="376" s="1"/>
  <c r="Z99" i="376" s="1"/>
  <c r="X99" i="376" s="1"/>
  <c r="X97" i="386"/>
  <c r="X98" i="389"/>
  <c r="Y99" i="389" s="1"/>
  <c r="Z99" i="389" s="1"/>
  <c r="X99" i="389" s="1"/>
  <c r="X97" i="348"/>
  <c r="X98" i="355"/>
  <c r="Y99" i="355" s="1"/>
  <c r="Z99" i="355" s="1"/>
  <c r="X99" i="355" s="1"/>
  <c r="X97" i="353"/>
  <c r="X97" i="360"/>
  <c r="X98" i="354"/>
  <c r="Y99" i="354" s="1"/>
  <c r="Z99" i="354" s="1"/>
  <c r="X99" i="354" s="1"/>
  <c r="X97" i="383"/>
  <c r="X98" i="375"/>
  <c r="X97" i="380"/>
  <c r="Y99" i="380" s="1"/>
  <c r="Z99" i="380" s="1"/>
  <c r="X99" i="380" s="1"/>
  <c r="X98" i="383"/>
  <c r="X97" i="390"/>
  <c r="X97" i="385"/>
  <c r="Y99" i="385" s="1"/>
  <c r="Z99" i="385" s="1"/>
  <c r="X99" i="385" s="1"/>
  <c r="X98" i="386"/>
  <c r="X97" i="379"/>
  <c r="Y99" i="379" s="1"/>
  <c r="Z99" i="379" s="1"/>
  <c r="X99" i="379" s="1"/>
  <c r="Y99" i="388"/>
  <c r="Z99" i="388" s="1"/>
  <c r="X99" i="388" s="1"/>
  <c r="Y99" i="359" l="1"/>
  <c r="Z99" i="359" s="1"/>
  <c r="X99" i="359" s="1"/>
  <c r="Y99" i="351"/>
  <c r="Z99" i="351" s="1"/>
  <c r="X99" i="351" s="1"/>
  <c r="Y99" i="373"/>
  <c r="Z99" i="373" s="1"/>
  <c r="X99" i="373" s="1"/>
  <c r="Y99" i="360"/>
  <c r="Z99" i="360" s="1"/>
  <c r="X99" i="360" s="1"/>
  <c r="Y99" i="390"/>
  <c r="Z99" i="390" s="1"/>
  <c r="X99" i="390" s="1"/>
  <c r="Y99" i="386"/>
  <c r="Z99" i="386" s="1"/>
  <c r="X99" i="386" s="1"/>
  <c r="Y99" i="383"/>
  <c r="Z99" i="383" s="1"/>
  <c r="X99" i="383" s="1"/>
  <c r="Y99" i="353"/>
  <c r="Z99" i="353" s="1"/>
  <c r="X99" i="353" s="1"/>
  <c r="Y99" i="350"/>
  <c r="Z99" i="350" s="1"/>
  <c r="X99" i="350" s="1"/>
  <c r="Y99" i="378"/>
  <c r="Z99" i="378" s="1"/>
  <c r="X99" i="378" s="1"/>
  <c r="Y99" i="375"/>
  <c r="Z99" i="375" s="1"/>
  <c r="X99" i="375" s="1"/>
  <c r="Y99" i="348"/>
  <c r="Z99" i="348" s="1"/>
  <c r="X99" i="34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<sst xmlns="http://schemas.openxmlformats.org/spreadsheetml/2006/main" count="8174" uniqueCount="2271">
  <si>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</si>
  <si>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</si>
  <si>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</si>
  <si>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</si>
  <si>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</si>
  <si>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</si>
  <si>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</si>
  <si>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</si>
  <si>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</si>
  <si>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</si>
  <si>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</si>
  <si>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</si>
  <si>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</si>
  <si>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</si>
  <si>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</si>
  <si>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</si>
  <si>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</si>
  <si>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</si>
  <si>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</si>
  <si>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</si>
  <si>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</si>
  <si>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</si>
  <si>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</si>
  <si>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</si>
  <si>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</si>
  <si>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</si>
  <si>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</si>
  <si>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</si>
  <si>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</si>
  <si>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</si>
  <si>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</si>
  <si>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</si>
  <si>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</si>
  <si>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</si>
  <si>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</si>
  <si>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</si>
  <si>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</si>
  <si>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</si>
  <si>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</si>
  <si>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</si>
  <si>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</si>
  <si>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</si>
  <si>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</si>
  <si>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</si>
  <si>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</si>
  <si>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</si>
  <si>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</si>
  <si>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</si>
  <si>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</si>
  <si>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</si>
  <si>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</si>
  <si>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</si>
  <si>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</si>
  <si>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</si>
  <si>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</si>
  <si>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</si>
  <si>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</si>
  <si>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</si>
  <si>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</si>
  <si>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</si>
  <si>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</si>
  <si>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</si>
  <si>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</si>
  <si>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</si>
  <si>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</si>
  <si>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</si>
  <si>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</si>
  <si>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</si>
  <si>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</si>
  <si>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</si>
  <si>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</si>
  <si>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</si>
  <si>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</si>
  <si>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</si>
  <si>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</si>
  <si>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</si>
  <si>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</si>
  <si>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</si>
  <si>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</si>
  <si>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</si>
  <si>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</si>
  <si>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</si>
  <si>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</si>
  <si>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</si>
  <si>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</si>
  <si>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</si>
  <si>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</si>
  <si>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</si>
  <si>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</si>
  <si>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</si>
  <si>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</si>
  <si>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</si>
  <si>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</si>
  <si>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</si>
  <si>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</si>
  <si>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</si>
  <si>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</si>
  <si>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</si>
  <si>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</si>
  <si>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</si>
  <si>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</si>
  <si>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</si>
  <si>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</si>
  <si>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</si>
  <si>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</si>
  <si>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</si>
  <si>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</si>
  <si>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</si>
  <si>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</si>
  <si>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</si>
  <si>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</si>
  <si>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</si>
  <si>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</si>
  <si>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</si>
  <si>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</si>
  <si>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</si>
  <si>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</si>
  <si>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</si>
  <si>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</si>
  <si>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</si>
  <si>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</si>
  <si>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</si>
  <si>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</si>
  <si>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</si>
  <si>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</si>
  <si>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</si>
  <si>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</si>
  <si>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</si>
  <si>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</si>
  <si>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</si>
  <si>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</si>
  <si>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</si>
  <si>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</si>
  <si>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</si>
  <si>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</si>
  <si>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</si>
  <si>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</si>
  <si>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</si>
  <si>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</si>
  <si>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</si>
  <si>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</si>
  <si>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</si>
  <si>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</si>
  <si>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</si>
  <si>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</si>
  <si>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</si>
  <si>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</si>
  <si>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</si>
  <si>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</si>
  <si>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</si>
  <si>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</si>
  <si>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</si>
  <si>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</si>
  <si>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</si>
  <si>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</si>
  <si>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</si>
  <si>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</si>
  <si>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</si>
  <si>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</si>
  <si>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</si>
  <si>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</si>
  <si>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</si>
  <si>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</si>
  <si>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</si>
  <si>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</si>
  <si>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</si>
  <si>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</si>
  <si>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</si>
  <si>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</si>
  <si>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</si>
  <si>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</si>
  <si>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</si>
  <si>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</si>
  <si>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</si>
  <si>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</si>
  <si>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</si>
  <si>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</si>
  <si>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</si>
  <si>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</si>
  <si>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</si>
  <si>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</si>
  <si>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</si>
  <si>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</si>
  <si>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</si>
  <si>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</si>
  <si>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</si>
  <si>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</si>
  <si>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</si>
  <si>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</si>
  <si>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</si>
  <si>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</si>
  <si>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</si>
  <si>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</si>
  <si>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</si>
  <si>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</si>
  <si>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</si>
  <si>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</si>
  <si>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</si>
  <si>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</si>
  <si>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</si>
  <si>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</si>
  <si>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</si>
  <si>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</si>
  <si>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</si>
  <si>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</si>
  <si>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</si>
  <si>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</si>
  <si>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</si>
  <si>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</si>
  <si>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</si>
  <si>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</si>
  <si>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</si>
  <si>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</si>
  <si>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</si>
  <si>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</si>
  <si>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</si>
  <si>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</si>
  <si>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</si>
  <si>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</si>
  <si>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</si>
  <si>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</si>
  <si>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</si>
  <si>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</si>
  <si>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</si>
  <si>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</si>
  <si>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</si>
  <si>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</si>
  <si>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</si>
  <si>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</si>
  <si>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</si>
  <si>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</si>
  <si>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</si>
  <si>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</si>
  <si>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</si>
  <si>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</si>
  <si>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</si>
  <si>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</si>
  <si>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</si>
  <si>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</si>
  <si>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</si>
  <si>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</si>
  <si>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</si>
  <si>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</si>
  <si>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</si>
  <si>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</si>
  <si>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</si>
  <si>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</si>
  <si>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</si>
  <si>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</si>
  <si>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</si>
  <si>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</si>
  <si>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</si>
  <si>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</si>
  <si>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</si>
  <si>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</si>
  <si>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</si>
  <si>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</si>
  <si>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</si>
  <si>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</si>
  <si>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</si>
  <si>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</si>
  <si>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</si>
  <si>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</si>
  <si>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</si>
  <si>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</si>
  <si>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</si>
  <si>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</si>
  <si>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</si>
  <si>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</si>
  <si>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</si>
  <si>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</si>
  <si>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</si>
  <si>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</si>
  <si>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</si>
  <si>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</si>
  <si>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</si>
  <si>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</si>
  <si>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</si>
  <si>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</si>
  <si>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</si>
  <si>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</si>
  <si>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</si>
  <si>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</si>
  <si>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</si>
  <si>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</si>
  <si>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</si>
  <si>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</si>
  <si>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</si>
  <si>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</si>
  <si>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</si>
  <si>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</si>
  <si>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</si>
  <si>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</si>
  <si>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</si>
  <si>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</si>
  <si>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</si>
  <si>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</si>
  <si>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</si>
  <si>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</si>
  <si>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</si>
  <si>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</si>
  <si>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</si>
  <si>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</si>
  <si>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</si>
  <si>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</si>
  <si>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</si>
  <si>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</si>
  <si>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</si>
  <si>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</si>
  <si>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</si>
  <si>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</si>
  <si>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</si>
  <si>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</si>
  <si>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</si>
  <si>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</si>
  <si>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</si>
  <si>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</si>
  <si>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</si>
  <si>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</si>
  <si>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</si>
  <si>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</si>
  <si>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</si>
  <si>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</si>
  <si>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</si>
  <si>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</si>
  <si>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</si>
  <si>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</si>
  <si>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</si>
  <si>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</si>
  <si>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</si>
  <si>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</si>
  <si>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</si>
  <si>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</si>
  <si>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</si>
  <si>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</si>
  <si>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</si>
  <si>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</si>
  <si>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</si>
  <si>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</si>
  <si>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</si>
  <si>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</si>
  <si>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</si>
  <si>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</si>
  <si>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</si>
  <si>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</si>
  <si>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</si>
  <si>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</si>
  <si>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</si>
  <si>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</si>
  <si>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</si>
  <si>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</si>
  <si>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</si>
  <si>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</si>
  <si>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</si>
  <si>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</si>
  <si>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</si>
  <si>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</si>
  <si>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</si>
  <si>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</si>
  <si>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</si>
  <si>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</si>
  <si>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</si>
  <si>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</si>
  <si>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</si>
  <si>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</si>
  <si>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</si>
  <si>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</si>
  <si>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</si>
  <si>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</si>
  <si>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</si>
  <si>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</si>
  <si>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</si>
  <si>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</si>
  <si>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</si>
  <si>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</si>
  <si>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</si>
  <si>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</si>
  <si>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</si>
  <si>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</si>
  <si>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</si>
  <si>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</si>
  <si>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</si>
  <si>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</si>
  <si>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</si>
  <si>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</si>
  <si>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</si>
  <si>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</si>
  <si>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</si>
  <si>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</si>
  <si>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</si>
  <si>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</si>
  <si>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</si>
  <si>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</si>
  <si>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</si>
  <si>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</si>
  <si>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</si>
  <si>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</si>
  <si>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</si>
  <si>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</si>
  <si>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</si>
  <si>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</si>
  <si>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</si>
  <si>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</si>
  <si>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</si>
  <si>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</si>
  <si>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</si>
  <si>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</si>
  <si>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</si>
  <si>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</si>
  <si>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</si>
  <si>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</si>
  <si>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</si>
  <si>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</si>
  <si>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</si>
  <si>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</si>
  <si>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</si>
  <si>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</si>
  <si>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</si>
  <si>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</si>
  <si>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</si>
  <si>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</si>
  <si>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</si>
  <si>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</si>
  <si>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</si>
  <si>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</si>
  <si>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</si>
  <si>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</si>
  <si>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</si>
  <si>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</si>
  <si>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</si>
  <si>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</si>
  <si>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</si>
  <si>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</si>
  <si>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</si>
  <si>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</si>
  <si>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</si>
  <si>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</si>
  <si>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</si>
  <si>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</si>
  <si>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</si>
  <si>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</si>
  <si>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</si>
  <si>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</si>
  <si>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</si>
  <si>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</si>
  <si>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</si>
  <si>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</si>
  <si>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</si>
  <si>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</si>
  <si>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</si>
  <si>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</si>
  <si>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</si>
  <si>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</si>
  <si>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</si>
  <si>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</si>
  <si>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</si>
  <si>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</si>
  <si>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</si>
  <si>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</si>
  <si>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</si>
  <si>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</si>
  <si>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</si>
  <si>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</si>
  <si>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</si>
  <si>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</si>
  <si>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</si>
  <si>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</si>
  <si>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</si>
  <si>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</si>
  <si>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</si>
  <si>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</si>
  <si>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</si>
  <si>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</si>
  <si>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</si>
  <si>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</si>
  <si>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</si>
  <si>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</si>
  <si>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</si>
  <si>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</si>
  <si>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</si>
  <si>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</si>
  <si>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</si>
  <si>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</si>
  <si>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</si>
  <si>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</si>
  <si>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</si>
  <si>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</si>
  <si>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</si>
  <si>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</si>
  <si>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</si>
  <si>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</si>
  <si>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</si>
  <si>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</si>
  <si>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</si>
  <si>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</si>
  <si>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</si>
  <si>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</si>
  <si>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</si>
  <si>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</si>
  <si>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</si>
  <si>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</si>
  <si>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</si>
  <si>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</si>
  <si>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</si>
  <si>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</si>
  <si>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</si>
  <si>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</si>
  <si>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</si>
  <si>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</si>
  <si>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</si>
  <si>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</si>
  <si>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</si>
  <si>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</si>
  <si>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E. Magness DL / Zhou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</si>
  <si>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</si>
  <si>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</si>
  <si>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</si>
  <si>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</si>
  <si>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</si>
  <si>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</si>
  <si>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</si>
  <si>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</si>
  <si>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</si>
  <si>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</si>
  <si>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</si>
  <si>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</si>
  <si>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</si>
  <si>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</si>
  <si>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</si>
  <si>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</si>
  <si>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</si>
  <si>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</si>
  <si>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</si>
  <si>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</si>
  <si>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</si>
  <si>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</si>
  <si>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</si>
  <si>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</si>
  <si>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</si>
  <si>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</si>
  <si>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</si>
  <si>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</si>
  <si>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</si>
  <si>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</si>
  <si>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</si>
  <si>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</si>
  <si>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</si>
  <si>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</si>
  <si>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</si>
  <si>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</si>
  <si>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</si>
  <si>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</si>
  <si>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</si>
  <si>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</si>
  <si>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</si>
  <si>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</si>
  <si>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</si>
  <si>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</si>
  <si>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</si>
  <si>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</si>
  <si>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</si>
  <si>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</si>
  <si>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</si>
  <si>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</si>
  <si>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</si>
  <si>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</si>
  <si>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East Zone</t>
  </si>
  <si>
    <t>SONGSHAN_E</t>
  </si>
  <si>
    <t>SONGSHAN_S</t>
  </si>
  <si>
    <t>S. Bowman / Torres Ortiz  STL</t>
  </si>
  <si>
    <t>NEIHU_E</t>
  </si>
  <si>
    <t>NEIHU_S</t>
  </si>
  <si>
    <t>S. Gabbitas/ Wu</t>
  </si>
  <si>
    <t>JILONG_A_E</t>
  </si>
  <si>
    <t>JILONG_B_E</t>
  </si>
  <si>
    <t>E. Andelin / Lin</t>
  </si>
  <si>
    <t>XIZHI_A_E</t>
  </si>
  <si>
    <t>XIZHI_B_E</t>
  </si>
  <si>
    <t>XIZHI_S</t>
  </si>
  <si>
    <t>S. Parkin / Fang</t>
  </si>
  <si>
    <t>YILAN_E</t>
  </si>
  <si>
    <t>YILAN_S</t>
  </si>
  <si>
    <t>LUODONG_A_E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</si>
  <si>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</si>
  <si>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</si>
  <si>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</si>
  <si>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</si>
  <si>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</si>
  <si>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</si>
  <si>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</si>
  <si>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</si>
  <si>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</si>
  <si>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</si>
  <si>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</si>
  <si>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</si>
  <si>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</si>
  <si>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</si>
  <si>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</si>
  <si>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</si>
  <si>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</si>
  <si>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</si>
  <si>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</si>
  <si>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</si>
  <si>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</si>
  <si>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</si>
  <si>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</si>
  <si>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</si>
  <si>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</si>
  <si>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</si>
  <si>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</si>
  <si>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</si>
  <si>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HUALIAN_1_E</t>
  </si>
  <si>
    <t>HUALIAN_3_S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</si>
  <si>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</si>
  <si>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</si>
  <si>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</si>
  <si>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</si>
  <si>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</si>
  <si>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</si>
  <si>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</si>
  <si>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花蓮1姐妹</t>
  </si>
  <si>
    <t>Hualien Stake</t>
  </si>
  <si>
    <t>花蓮支聯會</t>
  </si>
  <si>
    <t>Hualian Zone</t>
  </si>
  <si>
    <t>Taidong Zone</t>
  </si>
  <si>
    <t>TAIDONG_2_E</t>
  </si>
  <si>
    <t>TAIDONG_2_S</t>
  </si>
  <si>
    <t>S. Child / Hickenlooper</t>
  </si>
  <si>
    <t>TAIDONG_1_E</t>
  </si>
  <si>
    <t>TAIDONG_3_E</t>
  </si>
  <si>
    <t>TAIDONG_1_S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</si>
  <si>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</si>
  <si>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</si>
  <si>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</si>
  <si>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</si>
  <si>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</si>
  <si>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</si>
  <si>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</si>
  <si>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</si>
  <si>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</si>
  <si>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</si>
  <si>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</si>
  <si>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</si>
  <si>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</si>
  <si>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</si>
  <si>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</si>
  <si>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</si>
  <si>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</si>
  <si>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</si>
  <si>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</si>
  <si>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</si>
  <si>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</si>
  <si>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</si>
  <si>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ZHUNAN_S</t>
  </si>
  <si>
    <t>TOUFEN_E</t>
  </si>
  <si>
    <t xml:space="preserve">E. Perkins / Byers </t>
  </si>
  <si>
    <t>E. Hu DL / Jackson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</si>
  <si>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</si>
  <si>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</si>
  <si>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</si>
  <si>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</si>
  <si>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</si>
  <si>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</si>
  <si>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</si>
  <si>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</si>
  <si>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</si>
  <si>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</si>
  <si>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S. Kirkham / Johnson STL</t>
  </si>
  <si>
    <t>E. Seely DL / Hsiao</t>
  </si>
  <si>
    <t>S. Fenlaw / Toronto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</si>
  <si>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</si>
  <si>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</si>
  <si>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</si>
  <si>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</si>
  <si>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</si>
  <si>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</si>
  <si>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</si>
  <si>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</si>
  <si>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</si>
  <si>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</si>
  <si>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</si>
  <si>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</si>
  <si>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</si>
  <si>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</si>
  <si>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</si>
  <si>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</si>
  <si>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</si>
  <si>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</si>
  <si>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</si>
  <si>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</si>
  <si>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</si>
  <si>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</si>
  <si>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</si>
  <si>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Zhunan S</t>
  </si>
  <si>
    <t>竹南姐妹</t>
  </si>
  <si>
    <t>Toufen E</t>
  </si>
  <si>
    <t>頭份長老</t>
  </si>
  <si>
    <t>NORTH_JINHUA_E</t>
  </si>
  <si>
    <t>WANDA_E</t>
  </si>
  <si>
    <t>XINAN_S</t>
  </si>
  <si>
    <t>TOUR_S</t>
  </si>
  <si>
    <t>SANCHONG_E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</si>
  <si>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</si>
  <si>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</si>
  <si>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</si>
  <si>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</si>
  <si>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</si>
  <si>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</si>
  <si>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Central Zone</t>
  </si>
  <si>
    <t>Jinhua ZL</t>
  </si>
  <si>
    <t>金華長老</t>
  </si>
  <si>
    <t>Wanda E</t>
  </si>
  <si>
    <t>萬大長老</t>
  </si>
  <si>
    <t>信安姐妹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</si>
  <si>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</si>
  <si>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</si>
  <si>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</si>
  <si>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</si>
  <si>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</si>
  <si>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</si>
  <si>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</si>
  <si>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</si>
  <si>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</si>
  <si>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SHILIN_S</t>
  </si>
  <si>
    <t>BEITOU_E</t>
  </si>
  <si>
    <t>BEITOU_S</t>
  </si>
  <si>
    <t>E. Dixon DL / Facer</t>
  </si>
  <si>
    <t>Shilin ZL</t>
  </si>
  <si>
    <t>士林長老</t>
  </si>
  <si>
    <t>Shilin S</t>
  </si>
  <si>
    <t>士林姐妹</t>
  </si>
  <si>
    <t>Beitou E</t>
  </si>
  <si>
    <t>北投長老</t>
  </si>
  <si>
    <t>Danshui B E</t>
  </si>
  <si>
    <t>Danshui A E</t>
  </si>
  <si>
    <t>Beitou S</t>
  </si>
  <si>
    <t>北投姐妹</t>
  </si>
  <si>
    <t>South Stake</t>
  </si>
  <si>
    <t>South Zone</t>
  </si>
  <si>
    <t>JINGXIN_E</t>
  </si>
  <si>
    <t>MUZHA_E</t>
  </si>
  <si>
    <t>JINGXIN_S</t>
  </si>
  <si>
    <t>MUZHA_S</t>
  </si>
  <si>
    <t>XINDIAN_E</t>
  </si>
  <si>
    <t>ANKANG_E</t>
  </si>
  <si>
    <t>XINDIAN_S</t>
  </si>
  <si>
    <t>ZHONGHE_1_E</t>
  </si>
  <si>
    <t>ZHONGHE_2_E</t>
  </si>
  <si>
    <t>ZHONGHE_2_S</t>
  </si>
  <si>
    <t>YONGHE_S</t>
  </si>
  <si>
    <t>TUCHENG_E</t>
  </si>
  <si>
    <t>SANXIA_A</t>
  </si>
  <si>
    <t>SANXIA_B</t>
  </si>
  <si>
    <t>S. Good / Davis</t>
  </si>
  <si>
    <t>DANFENG_E</t>
  </si>
  <si>
    <t>SIYUAN_E</t>
  </si>
  <si>
    <t>XINPU_E</t>
  </si>
  <si>
    <t>XINBAN_E</t>
  </si>
  <si>
    <t>BANQIAO_S</t>
  </si>
  <si>
    <t>Tucheng ZL</t>
  </si>
  <si>
    <t>土城長老</t>
  </si>
  <si>
    <t>Sanxia A E</t>
  </si>
  <si>
    <t>三峽A長老</t>
  </si>
  <si>
    <t>Sanxia B E</t>
  </si>
  <si>
    <t>三峽B長老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</si>
  <si>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</si>
  <si>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</si>
  <si>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</si>
  <si>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</si>
  <si>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</si>
  <si>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</si>
  <si>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</si>
  <si>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</si>
  <si>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West Stake</t>
  </si>
  <si>
    <t>West Zone</t>
  </si>
  <si>
    <t>North Stake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</si>
  <si>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</si>
  <si>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</si>
  <si>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</si>
  <si>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</si>
  <si>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</si>
  <si>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</si>
  <si>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</si>
  <si>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</si>
  <si>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</si>
  <si>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</si>
  <si>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</si>
  <si>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</si>
  <si>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</si>
  <si>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</si>
  <si>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</si>
  <si>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</si>
  <si>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</si>
  <si>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</si>
  <si>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</si>
  <si>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</si>
  <si>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</si>
  <si>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</si>
  <si>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</si>
  <si>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</si>
  <si>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</si>
  <si>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</si>
  <si>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</si>
  <si>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</si>
  <si>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</si>
  <si>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</si>
  <si>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</si>
  <si>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</si>
  <si>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</si>
  <si>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</si>
  <si>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</si>
  <si>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</si>
  <si>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</si>
  <si>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</si>
  <si>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</si>
  <si>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</si>
  <si>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</si>
  <si>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</si>
  <si>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</si>
  <si>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</si>
  <si>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</si>
  <si>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</si>
  <si>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</si>
  <si>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</si>
  <si>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</si>
  <si>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</si>
  <si>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</si>
  <si>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</si>
  <si>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</si>
  <si>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</si>
  <si>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</si>
  <si>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</si>
  <si>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</si>
  <si>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</si>
  <si>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</si>
  <si>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</si>
  <si>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</si>
  <si>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</si>
  <si>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</si>
  <si>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</si>
  <si>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</si>
  <si>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</si>
  <si>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</si>
  <si>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</si>
  <si>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</si>
  <si>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</si>
  <si>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</si>
  <si>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</si>
  <si>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</si>
  <si>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</si>
  <si>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</si>
  <si>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</si>
  <si>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</si>
  <si>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</si>
  <si>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</si>
  <si>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</si>
  <si>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</si>
  <si>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</si>
  <si>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</si>
  <si>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</si>
  <si>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</si>
  <si>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</si>
  <si>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</si>
  <si>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</si>
  <si>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</si>
  <si>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</si>
  <si>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</si>
  <si>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</si>
  <si>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</si>
  <si>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</si>
  <si>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</si>
  <si>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</si>
  <si>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</si>
  <si>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</si>
  <si>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</si>
  <si>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</si>
  <si>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</si>
  <si>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</si>
  <si>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</si>
  <si>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</si>
  <si>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</si>
  <si>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</si>
  <si>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</si>
  <si>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</si>
  <si>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</si>
  <si>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</si>
  <si>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</si>
  <si>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</si>
  <si>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</si>
  <si>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</si>
  <si>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</si>
  <si>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</si>
  <si>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</si>
  <si>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</si>
  <si>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</si>
  <si>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</si>
  <si>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</si>
  <si>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</si>
  <si>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</si>
  <si>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</si>
  <si>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</si>
  <si>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</si>
  <si>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</si>
  <si>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</si>
  <si>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</si>
  <si>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</si>
  <si>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</si>
  <si>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</si>
  <si>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</si>
  <si>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</si>
  <si>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</si>
  <si>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</si>
  <si>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</si>
  <si>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</si>
  <si>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</si>
  <si>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</si>
  <si>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</si>
  <si>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</si>
  <si>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</si>
  <si>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</si>
  <si>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</si>
  <si>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</si>
  <si>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</si>
  <si>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</si>
  <si>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</si>
  <si>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</si>
  <si>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</si>
  <si>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</si>
  <si>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</si>
  <si>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</si>
  <si>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</si>
  <si>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</si>
  <si>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</si>
  <si>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</si>
  <si>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</si>
  <si>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</si>
  <si>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</si>
  <si>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</si>
  <si>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</si>
  <si>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</si>
  <si>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</si>
  <si>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</si>
  <si>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</si>
  <si>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</si>
  <si>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</si>
  <si>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</si>
  <si>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</si>
  <si>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</si>
  <si>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</si>
  <si>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</si>
  <si>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</si>
  <si>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</si>
  <si>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</si>
  <si>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</si>
  <si>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</si>
  <si>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</si>
  <si>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</si>
  <si>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</si>
  <si>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</si>
  <si>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</si>
  <si>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</si>
  <si>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</si>
  <si>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</si>
  <si>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</si>
  <si>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</si>
  <si>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</si>
  <si>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</si>
  <si>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</si>
  <si>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</si>
  <si>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</si>
  <si>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</si>
  <si>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</si>
  <si>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</si>
  <si>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</si>
  <si>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</si>
  <si>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</si>
  <si>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</si>
  <si>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</si>
  <si>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</si>
  <si>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</si>
  <si>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</si>
  <si>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</si>
  <si>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</si>
  <si>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</si>
  <si>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</si>
  <si>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</si>
  <si>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</si>
  <si>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</si>
  <si>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</si>
  <si>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</si>
  <si>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</si>
  <si>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</si>
  <si>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</si>
  <si>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</si>
  <si>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</si>
  <si>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</si>
  <si>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</si>
  <si>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</si>
  <si>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</si>
  <si>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</si>
  <si>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</si>
  <si>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</si>
  <si>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</si>
  <si>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</si>
  <si>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</si>
  <si>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</si>
  <si>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</si>
  <si>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</si>
  <si>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</si>
  <si>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</si>
  <si>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</si>
  <si>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</si>
  <si>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</si>
  <si>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</si>
  <si>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</si>
  <si>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</si>
  <si>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</si>
  <si>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</si>
  <si>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</si>
  <si>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</si>
  <si>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</si>
  <si>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</si>
  <si>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</si>
  <si>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</si>
  <si>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</si>
  <si>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</si>
  <si>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</si>
  <si>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</si>
  <si>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</si>
  <si>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</si>
  <si>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</si>
  <si>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</si>
  <si>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</si>
  <si>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</si>
  <si>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</si>
  <si>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</si>
  <si>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</si>
  <si>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</si>
  <si>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</si>
  <si>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</si>
  <si>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</si>
  <si>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</si>
  <si>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</si>
  <si>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</si>
  <si>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</si>
  <si>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</si>
  <si>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</si>
  <si>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</si>
  <si>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</si>
  <si>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</si>
  <si>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</si>
  <si>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</si>
  <si>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</si>
  <si>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</si>
  <si>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</si>
  <si>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</si>
  <si>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</si>
  <si>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</si>
  <si>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</si>
  <si>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</si>
  <si>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</si>
  <si>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</si>
  <si>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</si>
  <si>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</si>
  <si>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</si>
  <si>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</si>
  <si>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</si>
  <si>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</si>
  <si>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</si>
  <si>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</si>
  <si>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</si>
  <si>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</si>
  <si>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</si>
  <si>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</si>
  <si>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</si>
  <si>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</si>
  <si>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</si>
  <si>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</si>
  <si>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</si>
  <si>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</si>
  <si>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</si>
  <si>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</si>
  <si>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</si>
  <si>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</si>
  <si>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</si>
  <si>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</si>
  <si>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</si>
  <si>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</si>
  <si>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</si>
  <si>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</si>
  <si>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</si>
  <si>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</si>
  <si>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</si>
  <si>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</si>
  <si>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</si>
  <si>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</si>
  <si>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</si>
  <si>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</si>
  <si>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</si>
  <si>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</si>
  <si>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</si>
  <si>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</si>
  <si>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</si>
  <si>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</si>
  <si>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</si>
  <si>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</si>
  <si>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</si>
  <si>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</si>
  <si>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</si>
  <si>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</si>
  <si>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</si>
  <si>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</si>
  <si>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</si>
  <si>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</si>
  <si>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</si>
  <si>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</si>
  <si>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</si>
  <si>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</si>
  <si>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</si>
  <si>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</si>
  <si>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</si>
  <si>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</si>
  <si>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</si>
  <si>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</si>
  <si>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</si>
  <si>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</si>
  <si>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</si>
  <si>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</si>
  <si>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</si>
  <si>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</si>
  <si>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</si>
  <si>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</si>
  <si>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</si>
  <si>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</si>
  <si>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</si>
  <si>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</si>
  <si>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</si>
  <si>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</si>
  <si>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</si>
  <si>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</si>
  <si>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</si>
  <si>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</si>
  <si>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</si>
  <si>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</si>
  <si>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</si>
  <si>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</si>
  <si>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</si>
  <si>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</si>
  <si>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</si>
  <si>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</si>
  <si>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</si>
  <si>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</si>
  <si>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</si>
  <si>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</si>
  <si>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</si>
  <si>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</si>
  <si>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</si>
  <si>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</si>
  <si>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</si>
  <si>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</si>
  <si>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</si>
  <si>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</si>
  <si>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</si>
  <si>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</si>
  <si>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</si>
  <si>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花蓮地帶</t>
  </si>
  <si>
    <t>臺東地帶</t>
  </si>
  <si>
    <t>竹南地帶</t>
  </si>
  <si>
    <t>新竹地帶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</si>
  <si>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</si>
  <si>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</si>
  <si>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</si>
  <si>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</si>
  <si>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</si>
  <si>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</si>
  <si>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</si>
  <si>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</si>
  <si>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</si>
  <si>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</si>
  <si>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</si>
  <si>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</si>
  <si>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</si>
  <si>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</si>
  <si>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</si>
  <si>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</si>
  <si>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</si>
  <si>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</si>
  <si>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</si>
  <si>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</si>
  <si>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</si>
  <si>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</si>
  <si>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</si>
  <si>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</si>
  <si>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</si>
  <si>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</si>
  <si>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</si>
  <si>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</si>
  <si>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</si>
  <si>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</si>
  <si>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</si>
  <si>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</si>
  <si>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</si>
  <si>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</si>
  <si>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</si>
  <si>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</si>
  <si>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</si>
  <si>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</si>
  <si>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</si>
  <si>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</si>
  <si>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</si>
  <si>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</si>
  <si>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</si>
  <si>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</si>
  <si>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</si>
  <si>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</si>
  <si>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</si>
  <si>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</si>
  <si>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</si>
  <si>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</si>
  <si>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</si>
  <si>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</si>
  <si>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</si>
  <si>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</si>
  <si>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</si>
  <si>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</si>
  <si>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</si>
  <si>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</si>
  <si>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</si>
  <si>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</si>
  <si>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</si>
  <si>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</si>
  <si>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</si>
  <si>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</si>
  <si>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</si>
  <si>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</si>
  <si>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</si>
  <si>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</si>
  <si>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</si>
  <si>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</si>
  <si>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</si>
  <si>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</si>
  <si>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</si>
  <si>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</si>
  <si>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</si>
  <si>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</si>
  <si>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</si>
  <si>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</si>
  <si>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</si>
  <si>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</si>
  <si>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</si>
  <si>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</si>
  <si>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</si>
  <si>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</si>
  <si>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</si>
  <si>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</si>
  <si>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</si>
  <si>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</si>
  <si>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</si>
  <si>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</si>
  <si>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</si>
  <si>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</si>
  <si>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</si>
  <si>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</si>
  <si>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</si>
  <si>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</si>
  <si>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</si>
  <si>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</si>
  <si>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</si>
  <si>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</si>
  <si>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</si>
  <si>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</si>
  <si>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</si>
  <si>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</si>
  <si>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</si>
  <si>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</si>
  <si>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</si>
  <si>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</si>
  <si>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</si>
  <si>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</si>
  <si>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</si>
  <si>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</si>
  <si>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</si>
  <si>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</si>
  <si>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</si>
  <si>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</si>
  <si>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</si>
  <si>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</si>
  <si>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</si>
  <si>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</si>
  <si>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</si>
  <si>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</si>
  <si>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</si>
  <si>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</si>
  <si>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</si>
  <si>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</si>
  <si>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</si>
  <si>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</si>
  <si>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</si>
  <si>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</si>
  <si>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</si>
  <si>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</si>
  <si>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</si>
  <si>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</si>
  <si>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</si>
  <si>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</si>
  <si>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</si>
  <si>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</si>
  <si>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</si>
  <si>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</si>
  <si>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</si>
  <si>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</si>
  <si>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</si>
  <si>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</si>
  <si>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</si>
  <si>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</si>
  <si>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</si>
  <si>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</si>
  <si>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</si>
  <si>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</si>
  <si>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</si>
  <si>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</si>
  <si>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</si>
  <si>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</si>
  <si>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</si>
  <si>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</si>
  <si>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</si>
  <si>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</si>
  <si>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</si>
  <si>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</si>
  <si>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</si>
  <si>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</si>
  <si>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</si>
  <si>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</si>
  <si>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</si>
  <si>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</si>
  <si>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</si>
  <si>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</si>
  <si>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</si>
  <si>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</si>
  <si>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</si>
  <si>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</si>
  <si>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</si>
  <si>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</si>
  <si>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</si>
  <si>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</si>
  <si>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</si>
  <si>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</si>
  <si>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</si>
  <si>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</si>
  <si>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</si>
  <si>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</si>
  <si>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</si>
  <si>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</si>
  <si>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</si>
  <si>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</si>
  <si>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</si>
  <si>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</si>
  <si>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</si>
  <si>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</si>
  <si>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</si>
  <si>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</si>
  <si>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</si>
  <si>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</si>
  <si>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</si>
  <si>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</si>
  <si>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</si>
  <si>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</si>
  <si>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</si>
  <si>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</si>
  <si>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</si>
  <si>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</si>
  <si>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</si>
  <si>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</si>
  <si>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</si>
  <si>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</si>
  <si>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</si>
  <si>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</si>
  <si>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</si>
  <si>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</si>
  <si>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</si>
  <si>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</si>
  <si>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</si>
  <si>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</si>
  <si>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</si>
  <si>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</si>
  <si>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</si>
  <si>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</si>
  <si>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</si>
  <si>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</si>
  <si>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</si>
  <si>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</si>
  <si>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</si>
  <si>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</si>
  <si>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</si>
  <si>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</si>
  <si>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</si>
  <si>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</si>
  <si>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</si>
  <si>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</si>
  <si>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</si>
  <si>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</si>
  <si>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</si>
  <si>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</si>
  <si>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</si>
  <si>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</si>
  <si>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</si>
  <si>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</si>
  <si>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</si>
  <si>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</si>
  <si>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</si>
  <si>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</si>
  <si>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</si>
  <si>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</si>
  <si>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</si>
  <si>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</si>
  <si>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</si>
  <si>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</si>
  <si>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</si>
  <si>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</si>
  <si>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</si>
  <si>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</si>
  <si>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</si>
  <si>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</si>
  <si>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</si>
  <si>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</si>
  <si>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</si>
  <si>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</si>
  <si>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</si>
  <si>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</si>
  <si>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</si>
  <si>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</si>
  <si>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</si>
  <si>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</si>
  <si>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</si>
  <si>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</si>
  <si>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</si>
  <si>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</si>
  <si>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</si>
  <si>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</si>
  <si>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</si>
  <si>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</si>
  <si>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</si>
  <si>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</si>
  <si>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</si>
  <si>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</si>
  <si>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</si>
  <si>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</si>
  <si>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</si>
  <si>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</si>
  <si>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</si>
  <si>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</si>
  <si>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</si>
  <si>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</si>
  <si>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</si>
  <si>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</si>
  <si>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</si>
  <si>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</si>
  <si>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</si>
  <si>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</si>
  <si>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</si>
  <si>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</si>
  <si>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</si>
  <si>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</si>
  <si>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</si>
  <si>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</si>
  <si>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</si>
  <si>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</si>
  <si>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</si>
  <si>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</si>
  <si>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</si>
  <si>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</si>
  <si>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</si>
  <si>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</si>
  <si>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</si>
  <si>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</si>
  <si>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</si>
  <si>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</si>
  <si>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</si>
  <si>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</si>
  <si>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</si>
  <si>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</si>
  <si>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</si>
  <si>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</si>
  <si>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</si>
  <si>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</si>
  <si>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</si>
  <si>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</si>
  <si>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</si>
  <si>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</si>
  <si>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</si>
  <si>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</si>
  <si>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</si>
  <si>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</si>
  <si>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</si>
  <si>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</si>
  <si>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</si>
  <si>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</si>
  <si>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</si>
  <si>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</si>
  <si>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</si>
  <si>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</si>
  <si>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</si>
  <si>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</si>
  <si>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</si>
  <si>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</si>
  <si>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</si>
  <si>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</si>
  <si>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</si>
  <si>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</si>
  <si>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</si>
  <si>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</si>
  <si>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</si>
  <si>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</si>
  <si>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</si>
  <si>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</si>
  <si>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</si>
  <si>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</si>
  <si>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</si>
  <si>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</si>
  <si>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</si>
  <si>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</si>
  <si>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</si>
  <si>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</si>
  <si>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</si>
  <si>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</si>
  <si>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</si>
  <si>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</si>
  <si>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</si>
  <si>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</si>
  <si>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</si>
  <si>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</si>
  <si>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</si>
  <si>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</si>
  <si>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</si>
  <si>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</si>
  <si>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</si>
  <si>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</si>
  <si>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</si>
  <si>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</si>
  <si>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</si>
  <si>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</si>
  <si>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</si>
  <si>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</si>
  <si>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</si>
  <si>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</si>
  <si>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</si>
  <si>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</si>
  <si>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</si>
  <si>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</si>
  <si>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</si>
  <si>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</si>
  <si>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</si>
  <si>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</si>
  <si>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</si>
  <si>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</si>
  <si>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</si>
  <si>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</si>
  <si>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</si>
  <si>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Mission Totals 傳道部總數</t>
  </si>
  <si>
    <t>REPORT_DATA_BY_DISTRICT!</t>
  </si>
  <si>
    <t>REPORT_DATA_BY_DISTRICT_MONTH!</t>
  </si>
  <si>
    <t>BAPTISM_SOURCE_DISTRICT_MONTH!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</si>
  <si>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</si>
  <si>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</si>
  <si>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</si>
  <si>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</si>
  <si>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</si>
  <si>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</si>
  <si>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</si>
  <si>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</si>
  <si>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</si>
  <si>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</si>
  <si>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</si>
  <si>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</si>
  <si>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</si>
  <si>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</si>
  <si>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</si>
  <si>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</si>
  <si>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</si>
  <si>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</si>
  <si>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</si>
  <si>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</si>
  <si>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</si>
  <si>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</si>
  <si>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</si>
  <si>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</si>
  <si>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</si>
  <si>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</si>
  <si>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</si>
  <si>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</si>
  <si>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</si>
  <si>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</si>
  <si>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</si>
  <si>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</si>
  <si>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</si>
  <si>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</si>
  <si>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</si>
  <si>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</si>
  <si>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</si>
  <si>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</si>
  <si>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</si>
  <si>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</si>
  <si>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</si>
  <si>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</si>
  <si>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</si>
  <si>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</si>
  <si>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</si>
  <si>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</si>
  <si>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</si>
  <si>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</si>
  <si>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</si>
  <si>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</si>
  <si>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</si>
  <si>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</si>
  <si>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</si>
  <si>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</si>
  <si>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</si>
  <si>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</si>
  <si>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</si>
  <si>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</si>
  <si>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</si>
  <si>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</si>
  <si>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</si>
  <si>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</si>
  <si>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</si>
  <si>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</si>
  <si>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</si>
  <si>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</si>
  <si>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</si>
  <si>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</si>
  <si>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</si>
  <si>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</si>
  <si>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</si>
  <si>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</si>
  <si>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</si>
  <si>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</si>
  <si>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</si>
  <si>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</si>
  <si>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</si>
  <si>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</si>
  <si>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</si>
  <si>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</si>
  <si>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</si>
  <si>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</si>
  <si>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</si>
  <si>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</si>
  <si>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</si>
  <si>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</si>
  <si>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</si>
  <si>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</si>
  <si>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</si>
  <si>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</si>
  <si>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</si>
  <si>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</si>
  <si>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</si>
  <si>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</si>
  <si>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</si>
  <si>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</si>
  <si>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</si>
  <si>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</si>
  <si>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</si>
  <si>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</si>
  <si>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</si>
  <si>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</si>
  <si>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</si>
  <si>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</si>
  <si>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</si>
  <si>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</si>
  <si>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</si>
  <si>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</si>
  <si>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</si>
  <si>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</si>
  <si>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</si>
  <si>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</si>
  <si>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</si>
  <si>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</si>
  <si>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</si>
  <si>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</si>
  <si>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</si>
  <si>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</si>
  <si>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</si>
  <si>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</si>
  <si>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</si>
  <si>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</si>
  <si>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</si>
  <si>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</si>
  <si>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</si>
  <si>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</si>
  <si>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</si>
  <si>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</si>
  <si>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</si>
  <si>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</si>
  <si>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</si>
  <si>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</si>
  <si>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</si>
  <si>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</si>
  <si>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</si>
  <si>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</si>
  <si>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</si>
  <si>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</si>
  <si>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</si>
  <si>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</si>
  <si>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</si>
  <si>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</si>
  <si>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</si>
  <si>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</si>
  <si>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</si>
  <si>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</si>
  <si>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</si>
  <si>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</si>
  <si>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</si>
  <si>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</si>
  <si>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</si>
  <si>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</si>
  <si>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</si>
  <si>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</si>
  <si>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</si>
  <si>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</si>
  <si>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</si>
  <si>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</si>
  <si>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</si>
  <si>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</si>
  <si>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</si>
  <si>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</si>
  <si>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</si>
  <si>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</si>
  <si>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</si>
  <si>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</si>
  <si>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</si>
  <si>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</si>
  <si>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</si>
  <si>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</si>
  <si>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</si>
  <si>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</si>
  <si>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</si>
  <si>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</si>
  <si>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</si>
  <si>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</si>
  <si>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</si>
  <si>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</si>
  <si>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</si>
  <si>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</si>
  <si>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</si>
  <si>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</si>
  <si>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</si>
  <si>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</si>
  <si>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</si>
  <si>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</si>
  <si>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</si>
  <si>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</si>
  <si>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</si>
  <si>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</si>
  <si>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</si>
  <si>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</si>
  <si>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</si>
  <si>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</si>
  <si>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</si>
  <si>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</si>
  <si>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</si>
  <si>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</si>
  <si>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</si>
  <si>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</si>
  <si>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</si>
  <si>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</si>
  <si>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</si>
  <si>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</si>
  <si>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</si>
  <si>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</si>
  <si>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</si>
  <si>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</si>
  <si>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</si>
  <si>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</si>
  <si>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</si>
  <si>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</si>
  <si>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</si>
  <si>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</si>
  <si>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</si>
  <si>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</si>
  <si>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</si>
  <si>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</si>
  <si>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</si>
  <si>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</si>
  <si>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</si>
  <si>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</si>
  <si>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</si>
  <si>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</si>
  <si>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</si>
  <si>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</si>
  <si>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</si>
  <si>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</si>
  <si>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</si>
  <si>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</si>
  <si>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</si>
  <si>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</si>
  <si>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</si>
  <si>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</si>
  <si>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</si>
  <si>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</si>
  <si>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</si>
  <si>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</si>
  <si>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</si>
  <si>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</si>
  <si>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</si>
  <si>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2016:3:1:7:TUCHENG_B_S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</si>
  <si>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</si>
  <si>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</si>
  <si>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</si>
  <si>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</si>
  <si>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</si>
  <si>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</si>
  <si>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</si>
  <si>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</si>
  <si>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</si>
  <si>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</si>
  <si>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</si>
  <si>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</si>
  <si>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</si>
  <si>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</si>
  <si>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</si>
  <si>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</si>
  <si>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</si>
  <si>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</si>
  <si>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</si>
  <si>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</si>
  <si>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</si>
  <si>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</si>
  <si>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</si>
  <si>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</si>
  <si>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</si>
  <si>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</si>
  <si>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</si>
  <si>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</si>
  <si>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</si>
  <si>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</si>
  <si>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</si>
  <si>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</si>
  <si>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</si>
  <si>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</si>
  <si>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</si>
  <si>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</si>
  <si>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</si>
  <si>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</si>
  <si>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</si>
  <si>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</si>
  <si>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</si>
  <si>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</si>
  <si>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</si>
  <si>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</si>
  <si>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</si>
  <si>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</si>
  <si>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</si>
  <si>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</si>
  <si>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</si>
  <si>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</si>
  <si>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</si>
  <si>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</si>
  <si>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</si>
  <si>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</si>
  <si>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</si>
  <si>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</si>
  <si>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</si>
  <si>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</si>
  <si>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</si>
  <si>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</si>
  <si>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</si>
  <si>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</si>
  <si>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</si>
  <si>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</si>
  <si>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</si>
  <si>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</si>
  <si>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</si>
  <si>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</si>
  <si>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</si>
  <si>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</si>
  <si>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</si>
  <si>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</si>
  <si>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</si>
  <si>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</si>
  <si>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</si>
  <si>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</si>
  <si>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</si>
  <si>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</si>
  <si>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</si>
  <si>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</si>
  <si>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</si>
  <si>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</si>
  <si>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</si>
  <si>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</si>
  <si>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</si>
  <si>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</si>
  <si>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</si>
  <si>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</si>
  <si>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</si>
  <si>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</si>
  <si>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</si>
  <si>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</si>
  <si>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</si>
  <si>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</si>
  <si>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</si>
  <si>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</si>
  <si>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</si>
  <si>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</si>
  <si>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</si>
  <si>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</si>
  <si>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</si>
  <si>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</si>
  <si>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</si>
  <si>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</si>
  <si>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</si>
  <si>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</si>
  <si>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</si>
  <si>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</si>
  <si>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</si>
  <si>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</si>
  <si>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</si>
  <si>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</si>
  <si>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</si>
  <si>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</si>
  <si>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</si>
  <si>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</si>
  <si>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</si>
  <si>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</si>
  <si>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</si>
  <si>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</si>
  <si>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</si>
  <si>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</si>
  <si>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</si>
  <si>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</si>
  <si>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</si>
  <si>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</si>
  <si>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</si>
  <si>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</si>
  <si>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</si>
  <si>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</si>
  <si>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</si>
  <si>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</si>
  <si>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</si>
  <si>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</si>
  <si>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E. Heaps / Barton ZL</t>
  </si>
  <si>
    <t>E. Alder DL / Coletti</t>
  </si>
  <si>
    <t>S. Pendergrass / Nanney STL</t>
  </si>
  <si>
    <t>E. Boyce / Bell</t>
  </si>
  <si>
    <t>E. Love  / Shih</t>
  </si>
  <si>
    <t>E. Nielson / Chuang</t>
  </si>
  <si>
    <t>S. Denison / Apsley</t>
  </si>
  <si>
    <t>E. Miner DL / Welch</t>
  </si>
  <si>
    <t>E. Scovel DL / Tan</t>
  </si>
  <si>
    <t>E. Casper / Turner</t>
  </si>
  <si>
    <t>S. Bain / Brinkerhoff</t>
  </si>
  <si>
    <t>E. King / Hsu</t>
  </si>
  <si>
    <t>S. Komatsu / Clawson</t>
  </si>
  <si>
    <t>E. Clark / Seamons</t>
  </si>
  <si>
    <t xml:space="preserve">E. Heaps / Barton ZL </t>
  </si>
  <si>
    <t>S. Pendergrass / Nanney  STL</t>
  </si>
  <si>
    <t>Taoyuan 1/2 District</t>
  </si>
  <si>
    <t>TAOYUAN_1_2</t>
  </si>
  <si>
    <t>E. Liston / Tan ZL</t>
  </si>
  <si>
    <t>E. Dorius DL / Bezzant</t>
  </si>
  <si>
    <t>E. Jacobson DL / Chiu Falck</t>
  </si>
  <si>
    <t>E. Griffin / Joly</t>
  </si>
  <si>
    <t>E. Brinton DL / James</t>
  </si>
  <si>
    <t>E. Azua DL / Puzey / Zhou</t>
  </si>
  <si>
    <t>S. Ioane / Li</t>
  </si>
  <si>
    <t>E. Welch DL / Wu</t>
  </si>
  <si>
    <t>E. Pack / Humphries ZL</t>
  </si>
  <si>
    <t>HUALIAN_2_E</t>
  </si>
  <si>
    <t>Hualian 2 E</t>
  </si>
  <si>
    <t>花蓮2長老ZL</t>
  </si>
  <si>
    <t>E. Jensen / Garlick</t>
  </si>
  <si>
    <t>E. Crawford DL / Swank</t>
  </si>
  <si>
    <t>S. Haupt / LeFevre STL</t>
  </si>
  <si>
    <t>E. Welker DL / Miller</t>
  </si>
  <si>
    <t>Hualian 3 E</t>
  </si>
  <si>
    <t>花蓮3長老</t>
  </si>
  <si>
    <t>E. Nixon / Wayment ZL</t>
  </si>
  <si>
    <t>E. Kirschner / Rauckhorst</t>
  </si>
  <si>
    <t>E. Rasmussen DL / Butler</t>
  </si>
  <si>
    <t>S.  Roberts / Hadley</t>
  </si>
  <si>
    <t>E. Diepeveen DL / Jensen</t>
  </si>
  <si>
    <t>Xiangshan E</t>
  </si>
  <si>
    <t>香山長老</t>
  </si>
  <si>
    <t>S. Kho / Miller</t>
  </si>
  <si>
    <t>Miaoli E</t>
  </si>
  <si>
    <t>苗栗長老</t>
  </si>
  <si>
    <t>E. Jensen / Davidson ZL</t>
  </si>
  <si>
    <t xml:space="preserve">E. Stephens DL / Leonhart </t>
  </si>
  <si>
    <t>S. Pierson / Shek</t>
  </si>
  <si>
    <t>E. Wadsworth DL / Sumsion</t>
  </si>
  <si>
    <t>S. Oviatt / Hsiao</t>
  </si>
  <si>
    <t>S. Harvey / Hughes</t>
  </si>
  <si>
    <t>E. Karlinsey / Hawkes</t>
  </si>
  <si>
    <t>E. McNeil / Hansen ZL</t>
  </si>
  <si>
    <t>S. Knapp / Scharman</t>
  </si>
  <si>
    <t>S. Sylvester / Erickson</t>
  </si>
  <si>
    <t>JINHUA_S</t>
  </si>
  <si>
    <t>S. Wang / Menzie</t>
  </si>
  <si>
    <t>OFFICE_E</t>
  </si>
  <si>
    <t>S.  Kuan / Lindsay</t>
  </si>
  <si>
    <t>Tour S</t>
  </si>
  <si>
    <t>E. Smith DL / Elliott</t>
  </si>
  <si>
    <t>Office E</t>
  </si>
  <si>
    <t>Jinhua 金華</t>
  </si>
  <si>
    <t>Jinhua S</t>
  </si>
  <si>
    <t>導覽姐妹</t>
  </si>
  <si>
    <t>辦公室長老</t>
  </si>
  <si>
    <t>Xin'an 信安</t>
  </si>
  <si>
    <t>ASSISTANTS</t>
  </si>
  <si>
    <t>E. Johnson / Roe</t>
  </si>
  <si>
    <t>Assistants</t>
  </si>
  <si>
    <t>E. Taylor / Holloway</t>
  </si>
  <si>
    <t>Wanda S</t>
  </si>
  <si>
    <t>Xin'an S</t>
  </si>
  <si>
    <t>會長助理</t>
  </si>
  <si>
    <t>萬大姐妹</t>
  </si>
  <si>
    <t>E. Luther/ Smith</t>
  </si>
  <si>
    <t>Jinhua District</t>
  </si>
  <si>
    <t>中臺北地帶</t>
  </si>
  <si>
    <t>中臺北支聯會</t>
  </si>
  <si>
    <t>JINHUA</t>
  </si>
  <si>
    <t>Xin'an District</t>
  </si>
  <si>
    <t>XINAN</t>
  </si>
  <si>
    <t>TIANMU_A_E</t>
  </si>
  <si>
    <t>TIANMU_B_E</t>
  </si>
  <si>
    <t>E. Sessions / Aiono ZL</t>
  </si>
  <si>
    <t>E. Matua DL / Chia</t>
  </si>
  <si>
    <t>Tianmu A E</t>
  </si>
  <si>
    <t>Tianmu B E</t>
  </si>
  <si>
    <t>E. Huntsman / Johnson</t>
  </si>
  <si>
    <t>S. Chan / Hsiao</t>
  </si>
  <si>
    <t>天母A長老</t>
  </si>
  <si>
    <t>天母B長老</t>
  </si>
  <si>
    <t>淡水B長老</t>
  </si>
  <si>
    <t>淡水A長老</t>
  </si>
  <si>
    <t>S. Juarez / MaxwellSTL</t>
  </si>
  <si>
    <t>E. Francis / Byers</t>
  </si>
  <si>
    <t>E. Gray / Peterson</t>
  </si>
  <si>
    <t>北臺北支聯會</t>
  </si>
  <si>
    <t>北臺北地帶</t>
  </si>
  <si>
    <t>南臺北地帶</t>
  </si>
  <si>
    <t>南臺北支聯會</t>
  </si>
  <si>
    <t>E. Robinson / Christensen ZL</t>
  </si>
  <si>
    <t>S. Huntington / Johnson</t>
  </si>
  <si>
    <t>E. Hammond DL / Dung</t>
  </si>
  <si>
    <t>S. Everett / Nau</t>
  </si>
  <si>
    <t>E. Stevenson DL / Mertz</t>
  </si>
  <si>
    <t>E. Merrell / Griffin</t>
  </si>
  <si>
    <t>S. Nau / Everett</t>
  </si>
  <si>
    <t>E. Anderson / Van de Merwe</t>
  </si>
  <si>
    <t>E. Hamilton DL / Rushton</t>
  </si>
  <si>
    <t>S. Westover / Goo</t>
  </si>
  <si>
    <t>S. Meyers / Beeston STL</t>
  </si>
  <si>
    <t>E. Bellingham / Ribar ZL</t>
  </si>
  <si>
    <t>TUCHENG_S</t>
  </si>
  <si>
    <t>Tucheng S</t>
  </si>
  <si>
    <t>土城姐妹</t>
  </si>
  <si>
    <t>E. Richards DL / Budd</t>
  </si>
  <si>
    <t>E. Ploeg / Reintjes</t>
  </si>
  <si>
    <t>E. Tang / Petermann</t>
  </si>
  <si>
    <t>E. Lin DL / Okeson</t>
  </si>
  <si>
    <t>E. Robinson / Robbins</t>
  </si>
  <si>
    <t>E. Clawson DL / Landes</t>
  </si>
  <si>
    <t>S. Hendricks / Li</t>
  </si>
  <si>
    <t>Banqiao S</t>
  </si>
  <si>
    <t>板橋姐妹</t>
  </si>
  <si>
    <t>西臺北地帶</t>
  </si>
  <si>
    <t>西臺北支聯會</t>
  </si>
  <si>
    <t>東臺北地帶</t>
  </si>
  <si>
    <t>東臺北支聯會</t>
  </si>
  <si>
    <t>HUALIAN_2_ZL</t>
  </si>
  <si>
    <t>HUALIAN_3_E</t>
  </si>
  <si>
    <t>XIANGSHAN_E</t>
  </si>
  <si>
    <t>MIAOLI_E</t>
  </si>
  <si>
    <t>WANDA_S</t>
  </si>
  <si>
    <t>桃園3地區</t>
  </si>
  <si>
    <t>八德地區</t>
  </si>
  <si>
    <t>中壢地區</t>
  </si>
  <si>
    <t>松山地區</t>
  </si>
  <si>
    <t>基隆地區</t>
  </si>
  <si>
    <t>宜蘭地區</t>
  </si>
  <si>
    <t>汐止地區</t>
  </si>
  <si>
    <t>吉安地區</t>
  </si>
  <si>
    <t>花蓮地區</t>
  </si>
  <si>
    <t>台東地帶</t>
  </si>
  <si>
    <t>台東2地區</t>
  </si>
  <si>
    <t>Taidong 1/3 District</t>
  </si>
  <si>
    <t>台東1/2地區</t>
  </si>
  <si>
    <t>玉里地區</t>
  </si>
  <si>
    <t>Toufen-Miaoli District</t>
  </si>
  <si>
    <t>頭份描栗地區</t>
  </si>
  <si>
    <t>竹南地區</t>
  </si>
  <si>
    <t>新竹地區</t>
  </si>
  <si>
    <t>竹東地區</t>
  </si>
  <si>
    <t>竹北地區</t>
  </si>
  <si>
    <t>金華地區</t>
  </si>
  <si>
    <t>信安地區</t>
  </si>
  <si>
    <t>三重地區</t>
  </si>
  <si>
    <t>士林地區</t>
  </si>
  <si>
    <t>北投地區</t>
  </si>
  <si>
    <t>景新地區</t>
  </si>
  <si>
    <t>新店地區</t>
  </si>
  <si>
    <t>雙和地區</t>
  </si>
  <si>
    <t>土城地區</t>
  </si>
  <si>
    <t>新莊地區</t>
  </si>
  <si>
    <t>板橋地區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</si>
  <si>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</si>
  <si>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</si>
  <si>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</si>
  <si>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</si>
  <si>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</si>
  <si>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</si>
  <si>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</si>
  <si>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</si>
  <si>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</si>
  <si>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</si>
  <si>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</si>
  <si>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</si>
  <si>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</si>
  <si>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</si>
  <si>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</si>
  <si>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</si>
  <si>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</si>
  <si>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</si>
  <si>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</si>
  <si>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</si>
  <si>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</si>
  <si>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</si>
  <si>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</si>
  <si>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</si>
  <si>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</si>
  <si>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</si>
  <si>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</si>
  <si>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</si>
  <si>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</si>
  <si>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</si>
  <si>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</si>
  <si>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</si>
  <si>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</si>
  <si>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</si>
  <si>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</si>
  <si>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</si>
  <si>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</si>
  <si>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</si>
  <si>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</si>
  <si>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</si>
  <si>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</si>
  <si>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</si>
  <si>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2016:3:2:7:NORTH_JINHUA_E</t>
  </si>
  <si>
    <t>2016:3:2:7:OFFICE_E</t>
  </si>
  <si>
    <t>2016:3:2:7:SANCHONG_E</t>
  </si>
  <si>
    <t>2016:3:2:7:SANCHONG_S</t>
  </si>
  <si>
    <t>2016:3:2:7:SANXIA_A</t>
  </si>
  <si>
    <t>2016:3:2:7:SANXIA_B</t>
  </si>
  <si>
    <t>2016:3:2:7:SHILIN_E</t>
  </si>
  <si>
    <t>2016:3:2:7:SHILIN_S</t>
  </si>
  <si>
    <t>2016:3:2:7:SIYUAN_E</t>
  </si>
  <si>
    <t>2016:3:2:7:SONGSHAN_E</t>
  </si>
  <si>
    <t>2016:3:2:7:SONGSHAN_S</t>
  </si>
  <si>
    <t>2016:3:2:7:TAIDONG_1_E</t>
  </si>
  <si>
    <t>2016:3:2:7:TAIDONG_1_S</t>
  </si>
  <si>
    <t>2016:3:2:7:TAIDONG_2_E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</si>
  <si>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</si>
  <si>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</si>
  <si>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</si>
  <si>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</si>
  <si>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</si>
  <si>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</si>
  <si>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</si>
  <si>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</si>
  <si>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</si>
  <si>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</si>
  <si>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</si>
  <si>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</si>
  <si>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</si>
  <si>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</si>
  <si>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2016:3:2:7:TUCHENG_E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</si>
  <si>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</si>
  <si>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</si>
  <si>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</si>
  <si>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</si>
  <si>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</si>
  <si>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</si>
  <si>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</si>
  <si>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</si>
  <si>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</si>
  <si>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</si>
  <si>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</si>
  <si>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2016:3:2:7:XINZHU_3_E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</si>
  <si>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</si>
  <si>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</si>
  <si>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</si>
  <si>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</si>
  <si>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</si>
  <si>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</si>
  <si>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</si>
  <si>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</si>
  <si>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</si>
  <si>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</si>
  <si>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</si>
  <si>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</si>
  <si>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</si>
  <si>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</si>
  <si>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</si>
  <si>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</si>
  <si>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</si>
  <si>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</si>
  <si>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</si>
  <si>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</si>
  <si>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</si>
  <si>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</si>
  <si>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</si>
  <si>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</si>
  <si>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</si>
  <si>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</si>
  <si>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</si>
  <si>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</si>
  <si>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</si>
  <si>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</si>
  <si>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</si>
  <si>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</si>
  <si>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</si>
  <si>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</si>
  <si>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</si>
  <si>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</si>
  <si>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</si>
  <si>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</si>
  <si>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</si>
  <si>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</si>
  <si>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</si>
  <si>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</si>
  <si>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</si>
  <si>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</si>
  <si>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</si>
  <si>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</si>
  <si>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</si>
  <si>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</si>
  <si>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</si>
  <si>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</si>
  <si>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</si>
  <si>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</si>
  <si>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</si>
  <si>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</si>
  <si>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</si>
  <si>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</si>
  <si>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</si>
  <si>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</si>
  <si>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</si>
  <si>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</si>
  <si>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</si>
  <si>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</si>
  <si>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</si>
  <si>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</si>
  <si>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</si>
  <si>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</si>
  <si>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</si>
  <si>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</si>
  <si>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</si>
  <si>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</si>
  <si>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</si>
  <si>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</si>
  <si>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</si>
  <si>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</si>
  <si>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</si>
  <si>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</si>
  <si>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</si>
  <si>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</si>
  <si>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</si>
  <si>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</si>
  <si>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</si>
  <si>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</si>
  <si>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ZHUNAN_ZL</t>
  </si>
  <si>
    <t>Zhunan ZL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</si>
</sst>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1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2016  100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16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19632"/>
        <c:axId val="601421592"/>
      </c:lineChart>
      <c:dateAx>
        <c:axId val="601419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1592"/>
        <c:crosses val="autoZero"/>
        <c:auto val="1"/>
        <c:lblOffset val="100"/>
        <c:baseTimeUnit val="months"/>
      </c:dateAx>
      <c:valAx>
        <c:axId val="601421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87</c:v>
                </c:pt>
                <c:pt idx="4">
                  <c:v>11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479</c:v>
                </c:pt>
                <c:pt idx="3">
                  <c:v>#N/A</c:v>
                </c:pt>
                <c:pt idx="4">
                  <c:v>538</c:v>
                </c:pt>
                <c:pt idx="5">
                  <c:v>516</c:v>
                </c:pt>
                <c:pt idx="6">
                  <c:v>545</c:v>
                </c:pt>
                <c:pt idx="7">
                  <c:v>524</c:v>
                </c:pt>
                <c:pt idx="8">
                  <c:v>539</c:v>
                </c:pt>
                <c:pt idx="9">
                  <c:v>522</c:v>
                </c:pt>
                <c:pt idx="10">
                  <c:v>521</c:v>
                </c:pt>
                <c:pt idx="11">
                  <c:v>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150</c:v>
                </c:pt>
                <c:pt idx="5">
                  <c:v>165</c:v>
                </c:pt>
                <c:pt idx="6">
                  <c:v>123</c:v>
                </c:pt>
                <c:pt idx="7">
                  <c:v>190</c:v>
                </c:pt>
                <c:pt idx="8">
                  <c:v>213</c:v>
                </c:pt>
                <c:pt idx="9">
                  <c:v>229</c:v>
                </c:pt>
                <c:pt idx="10">
                  <c:v>232</c:v>
                </c:pt>
                <c:pt idx="11">
                  <c:v>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214</c:v>
                </c:pt>
                <c:pt idx="3">
                  <c:v>#N/A</c:v>
                </c:pt>
                <c:pt idx="4">
                  <c:v>447</c:v>
                </c:pt>
                <c:pt idx="5">
                  <c:v>423</c:v>
                </c:pt>
                <c:pt idx="6">
                  <c:v>452</c:v>
                </c:pt>
                <c:pt idx="7">
                  <c:v>429</c:v>
                </c:pt>
                <c:pt idx="8">
                  <c:v>503</c:v>
                </c:pt>
                <c:pt idx="9">
                  <c:v>437</c:v>
                </c:pt>
                <c:pt idx="10">
                  <c:v>438</c:v>
                </c:pt>
                <c:pt idx="11">
                  <c:v>408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41</c:v>
                </c:pt>
                <c:pt idx="8">
                  <c:v>28</c:v>
                </c:pt>
                <c:pt idx="9">
                  <c:v>54</c:v>
                </c:pt>
                <c:pt idx="10">
                  <c:v>37</c:v>
                </c:pt>
                <c:pt idx="11">
                  <c:v>37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11</c:v>
                </c:pt>
                <c:pt idx="3">
                  <c:v>#N/A</c:v>
                </c:pt>
                <c:pt idx="4">
                  <c:v>13</c:v>
                </c:pt>
                <c:pt idx="5">
                  <c:v>17</c:v>
                </c:pt>
                <c:pt idx="6">
                  <c:v>3</c:v>
                </c:pt>
                <c:pt idx="7">
                  <c:v>4</c:v>
                </c:pt>
                <c:pt idx="8">
                  <c:v>13</c:v>
                </c:pt>
                <c:pt idx="9">
                  <c:v>15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20808"/>
        <c:axId val="601456872"/>
      </c:lineChart>
      <c:dateAx>
        <c:axId val="601420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56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5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TAOYUAN_ZONE_GRAPH!$X$101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TAOYUAN_ZONE_GRAPH!$X$102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TAOYUAN_ZONE_GRAPH!$X$103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324392"/>
        <c:axId val="1088262064"/>
      </c:lineChart>
      <c:dateAx>
        <c:axId val="1088324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262064"/>
        <c:crosses val="autoZero"/>
        <c:auto val="1"/>
        <c:lblOffset val="100"/>
        <c:baseTimeUnit val="months"/>
      </c:dateAx>
      <c:valAx>
        <c:axId val="1088262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2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84</c:v>
                </c:pt>
                <c:pt idx="3">
                  <c:v>#N/A</c:v>
                </c:pt>
                <c:pt idx="4">
                  <c:v>84</c:v>
                </c:pt>
                <c:pt idx="5">
                  <c:v>81</c:v>
                </c:pt>
                <c:pt idx="6">
                  <c:v>82</c:v>
                </c:pt>
                <c:pt idx="7">
                  <c:v>80</c:v>
                </c:pt>
                <c:pt idx="8">
                  <c:v>78</c:v>
                </c:pt>
                <c:pt idx="9">
                  <c:v>79</c:v>
                </c:pt>
                <c:pt idx="10">
                  <c:v>83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18</c:v>
                </c:pt>
                <c:pt idx="5">
                  <c:v>18</c:v>
                </c:pt>
                <c:pt idx="6">
                  <c:v>15</c:v>
                </c:pt>
                <c:pt idx="7">
                  <c:v>28</c:v>
                </c:pt>
                <c:pt idx="8">
                  <c:v>34</c:v>
                </c:pt>
                <c:pt idx="9">
                  <c:v>30</c:v>
                </c:pt>
                <c:pt idx="10">
                  <c:v>35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35</c:v>
                </c:pt>
                <c:pt idx="3">
                  <c:v>#N/A</c:v>
                </c:pt>
                <c:pt idx="4">
                  <c:v>67</c:v>
                </c:pt>
                <c:pt idx="5">
                  <c:v>53</c:v>
                </c:pt>
                <c:pt idx="6">
                  <c:v>57</c:v>
                </c:pt>
                <c:pt idx="7">
                  <c:v>68</c:v>
                </c:pt>
                <c:pt idx="8">
                  <c:v>79</c:v>
                </c:pt>
                <c:pt idx="9">
                  <c:v>63</c:v>
                </c:pt>
                <c:pt idx="10">
                  <c:v>64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267944"/>
        <c:axId val="1111954704"/>
      </c:lineChart>
      <c:dateAx>
        <c:axId val="1088267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54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1119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26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27080"/>
        <c:axId val="601426688"/>
      </c:lineChart>
      <c:dateAx>
        <c:axId val="601427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6688"/>
        <c:crosses val="autoZero"/>
        <c:auto val="1"/>
        <c:lblOffset val="100"/>
        <c:baseTimeUnit val="months"/>
      </c:dateAx>
      <c:valAx>
        <c:axId val="601426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21</c:v>
                </c:pt>
                <c:pt idx="5">
                  <c:v>23</c:v>
                </c:pt>
                <c:pt idx="6">
                  <c:v>20</c:v>
                </c:pt>
                <c:pt idx="7">
                  <c:v>21</c:v>
                </c:pt>
                <c:pt idx="8">
                  <c:v>21</c:v>
                </c:pt>
                <c:pt idx="9">
                  <c:v>19</c:v>
                </c:pt>
                <c:pt idx="10">
                  <c:v>21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15</c:v>
                </c:pt>
                <c:pt idx="3">
                  <c:v>#N/A</c:v>
                </c:pt>
                <c:pt idx="4">
                  <c:v>27</c:v>
                </c:pt>
                <c:pt idx="5">
                  <c:v>19</c:v>
                </c:pt>
                <c:pt idx="6">
                  <c:v>16</c:v>
                </c:pt>
                <c:pt idx="7">
                  <c:v>22</c:v>
                </c:pt>
                <c:pt idx="8">
                  <c:v>24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28256"/>
        <c:axId val="601428648"/>
      </c:lineChart>
      <c:dateAx>
        <c:axId val="601428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8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2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29824"/>
        <c:axId val="601429432"/>
      </c:lineChart>
      <c:dateAx>
        <c:axId val="601429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9432"/>
        <c:crosses val="autoZero"/>
        <c:auto val="1"/>
        <c:lblOffset val="100"/>
        <c:baseTimeUnit val="months"/>
      </c:dateAx>
      <c:valAx>
        <c:axId val="601429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2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9</c:v>
                </c:pt>
                <c:pt idx="3">
                  <c:v>#N/A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9</c:v>
                </c:pt>
                <c:pt idx="8">
                  <c:v>8</c:v>
                </c:pt>
                <c:pt idx="9">
                  <c:v>14</c:v>
                </c:pt>
                <c:pt idx="10">
                  <c:v>13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</c:v>
                </c:pt>
                <c:pt idx="3">
                  <c:v>#N/A</c:v>
                </c:pt>
                <c:pt idx="4">
                  <c:v>10</c:v>
                </c:pt>
                <c:pt idx="5">
                  <c:v>7</c:v>
                </c:pt>
                <c:pt idx="6">
                  <c:v>9</c:v>
                </c:pt>
                <c:pt idx="7">
                  <c:v>7</c:v>
                </c:pt>
                <c:pt idx="8">
                  <c:v>28</c:v>
                </c:pt>
                <c:pt idx="9">
                  <c:v>14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5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31000"/>
        <c:axId val="601431392"/>
      </c:lineChart>
      <c:dateAx>
        <c:axId val="601431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1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32568"/>
        <c:axId val="601432176"/>
      </c:lineChart>
      <c:dateAx>
        <c:axId val="601432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2176"/>
        <c:crosses val="autoZero"/>
        <c:auto val="1"/>
        <c:lblOffset val="100"/>
        <c:baseTimeUnit val="months"/>
      </c:dateAx>
      <c:valAx>
        <c:axId val="601432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27</c:v>
                </c:pt>
                <c:pt idx="3">
                  <c:v>#N/A</c:v>
                </c:pt>
                <c:pt idx="4">
                  <c:v>24</c:v>
                </c:pt>
                <c:pt idx="5">
                  <c:v>21</c:v>
                </c:pt>
                <c:pt idx="6">
                  <c:v>19</c:v>
                </c:pt>
                <c:pt idx="7">
                  <c:v>23</c:v>
                </c:pt>
                <c:pt idx="8">
                  <c:v>18</c:v>
                </c:pt>
                <c:pt idx="9">
                  <c:v>22</c:v>
                </c:pt>
                <c:pt idx="10">
                  <c:v>29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13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16</c:v>
                </c:pt>
                <c:pt idx="5">
                  <c:v>17</c:v>
                </c:pt>
                <c:pt idx="6">
                  <c:v>16</c:v>
                </c:pt>
                <c:pt idx="7">
                  <c:v>19</c:v>
                </c:pt>
                <c:pt idx="8">
                  <c:v>19</c:v>
                </c:pt>
                <c:pt idx="9">
                  <c:v>22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33744"/>
        <c:axId val="601434136"/>
      </c:lineChart>
      <c:dateAx>
        <c:axId val="601433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4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3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35312"/>
        <c:axId val="601434920"/>
      </c:lineChart>
      <c:dateAx>
        <c:axId val="601435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4920"/>
        <c:crosses val="autoZero"/>
        <c:auto val="1"/>
        <c:lblOffset val="100"/>
        <c:baseTimeUnit val="months"/>
      </c:dateAx>
      <c:valAx>
        <c:axId val="601434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17</c:v>
                </c:pt>
                <c:pt idx="3">
                  <c:v>#N/A</c:v>
                </c:pt>
                <c:pt idx="4">
                  <c:v>17</c:v>
                </c:pt>
                <c:pt idx="5">
                  <c:v>22</c:v>
                </c:pt>
                <c:pt idx="6">
                  <c:v>26</c:v>
                </c:pt>
                <c:pt idx="7">
                  <c:v>18</c:v>
                </c:pt>
                <c:pt idx="8">
                  <c:v>23</c:v>
                </c:pt>
                <c:pt idx="9">
                  <c:v>23</c:v>
                </c:pt>
                <c:pt idx="10">
                  <c:v>20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3</c:v>
                </c:pt>
                <c:pt idx="8">
                  <c:v>8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6</c:v>
                </c:pt>
                <c:pt idx="3">
                  <c:v>#N/A</c:v>
                </c:pt>
                <c:pt idx="4">
                  <c:v>10</c:v>
                </c:pt>
                <c:pt idx="5">
                  <c:v>9</c:v>
                </c:pt>
                <c:pt idx="6">
                  <c:v>16</c:v>
                </c:pt>
                <c:pt idx="7">
                  <c:v>14</c:v>
                </c:pt>
                <c:pt idx="8">
                  <c:v>8</c:v>
                </c:pt>
                <c:pt idx="9">
                  <c:v>6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36488"/>
        <c:axId val="601436880"/>
      </c:lineChart>
      <c:dateAx>
        <c:axId val="601436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6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3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EAST_ZONE_GRAPH!$X$101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EAST_ZONE_GRAPH!$X$102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297144"/>
        <c:axId val="1111948040"/>
      </c:lineChart>
      <c:dateAx>
        <c:axId val="1058297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48040"/>
        <c:crosses val="autoZero"/>
        <c:auto val="1"/>
        <c:lblOffset val="100"/>
        <c:baseTimeUnit val="months"/>
      </c:dateAx>
      <c:valAx>
        <c:axId val="1111948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9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59</c:v>
                </c:pt>
                <c:pt idx="3">
                  <c:v>#N/A</c:v>
                </c:pt>
                <c:pt idx="4">
                  <c:v>66</c:v>
                </c:pt>
                <c:pt idx="5">
                  <c:v>60</c:v>
                </c:pt>
                <c:pt idx="6">
                  <c:v>70</c:v>
                </c:pt>
                <c:pt idx="7">
                  <c:v>63</c:v>
                </c:pt>
                <c:pt idx="8">
                  <c:v>61</c:v>
                </c:pt>
                <c:pt idx="9">
                  <c:v>68</c:v>
                </c:pt>
                <c:pt idx="10">
                  <c:v>65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27</c:v>
                </c:pt>
                <c:pt idx="5">
                  <c:v>21</c:v>
                </c:pt>
                <c:pt idx="6">
                  <c:v>24</c:v>
                </c:pt>
                <c:pt idx="7">
                  <c:v>21</c:v>
                </c:pt>
                <c:pt idx="8">
                  <c:v>26</c:v>
                </c:pt>
                <c:pt idx="9">
                  <c:v>34</c:v>
                </c:pt>
                <c:pt idx="10">
                  <c:v>31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57</c:v>
                </c:pt>
                <c:pt idx="5">
                  <c:v>59</c:v>
                </c:pt>
                <c:pt idx="6">
                  <c:v>68</c:v>
                </c:pt>
                <c:pt idx="7">
                  <c:v>47</c:v>
                </c:pt>
                <c:pt idx="8">
                  <c:v>59</c:v>
                </c:pt>
                <c:pt idx="9">
                  <c:v>61</c:v>
                </c:pt>
                <c:pt idx="10">
                  <c:v>51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294792"/>
        <c:axId val="1058291264"/>
      </c:lineChart>
      <c:dateAx>
        <c:axId val="1058294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91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05829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9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40800"/>
        <c:axId val="601440408"/>
      </c:lineChart>
      <c:dateAx>
        <c:axId val="601440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0408"/>
        <c:crosses val="autoZero"/>
        <c:auto val="1"/>
        <c:lblOffset val="100"/>
        <c:baseTimeUnit val="months"/>
      </c:dateAx>
      <c:valAx>
        <c:axId val="601440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</c:v>
                </c:pt>
                <c:pt idx="3">
                  <c:v>#N/A</c:v>
                </c:pt>
                <c:pt idx="4">
                  <c:v>20</c:v>
                </c:pt>
                <c:pt idx="5">
                  <c:v>20</c:v>
                </c:pt>
                <c:pt idx="6">
                  <c:v>26</c:v>
                </c:pt>
                <c:pt idx="7">
                  <c:v>23</c:v>
                </c:pt>
                <c:pt idx="8">
                  <c:v>22</c:v>
                </c:pt>
                <c:pt idx="9">
                  <c:v>24</c:v>
                </c:pt>
                <c:pt idx="10">
                  <c:v>19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7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14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12</c:v>
                </c:pt>
                <c:pt idx="5">
                  <c:v>14</c:v>
                </c:pt>
                <c:pt idx="6">
                  <c:v>19</c:v>
                </c:pt>
                <c:pt idx="7">
                  <c:v>14</c:v>
                </c:pt>
                <c:pt idx="8">
                  <c:v>21</c:v>
                </c:pt>
                <c:pt idx="9">
                  <c:v>16</c:v>
                </c:pt>
                <c:pt idx="10">
                  <c:v>19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41976"/>
        <c:axId val="601442368"/>
      </c:lineChart>
      <c:dateAx>
        <c:axId val="601441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2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4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43936"/>
        <c:axId val="601443544"/>
      </c:lineChart>
      <c:dateAx>
        <c:axId val="601443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3544"/>
        <c:crosses val="autoZero"/>
        <c:auto val="1"/>
        <c:lblOffset val="100"/>
        <c:baseTimeUnit val="months"/>
      </c:dateAx>
      <c:valAx>
        <c:axId val="601443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9</c:v>
                </c:pt>
                <c:pt idx="3">
                  <c:v>#N/A</c:v>
                </c:pt>
                <c:pt idx="4">
                  <c:v>10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83528"/>
        <c:axId val="601483136"/>
      </c:lineChart>
      <c:dateAx>
        <c:axId val="601483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83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8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8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81568"/>
        <c:axId val="601481960"/>
      </c:lineChart>
      <c:dateAx>
        <c:axId val="601481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81960"/>
        <c:crosses val="autoZero"/>
        <c:auto val="1"/>
        <c:lblOffset val="100"/>
        <c:baseTimeUnit val="months"/>
      </c:dateAx>
      <c:valAx>
        <c:axId val="601481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8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12</c:v>
                </c:pt>
                <c:pt idx="5">
                  <c:v>8</c:v>
                </c:pt>
                <c:pt idx="6">
                  <c:v>13</c:v>
                </c:pt>
                <c:pt idx="7">
                  <c:v>15</c:v>
                </c:pt>
                <c:pt idx="8">
                  <c:v>11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7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17</c:v>
                </c:pt>
                <c:pt idx="5">
                  <c:v>16</c:v>
                </c:pt>
                <c:pt idx="6">
                  <c:v>18</c:v>
                </c:pt>
                <c:pt idx="7">
                  <c:v>13</c:v>
                </c:pt>
                <c:pt idx="8">
                  <c:v>14</c:v>
                </c:pt>
                <c:pt idx="9">
                  <c:v>17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80392"/>
        <c:axId val="601480000"/>
      </c:lineChart>
      <c:dateAx>
        <c:axId val="601480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80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8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78824"/>
        <c:axId val="601479216"/>
      </c:lineChart>
      <c:dateAx>
        <c:axId val="601478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79216"/>
        <c:crosses val="autoZero"/>
        <c:auto val="1"/>
        <c:lblOffset val="100"/>
        <c:baseTimeUnit val="months"/>
      </c:dateAx>
      <c:valAx>
        <c:axId val="601479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7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17</c:v>
                </c:pt>
                <c:pt idx="3">
                  <c:v>#N/A</c:v>
                </c:pt>
                <c:pt idx="4">
                  <c:v>24</c:v>
                </c:pt>
                <c:pt idx="5">
                  <c:v>20</c:v>
                </c:pt>
                <c:pt idx="6">
                  <c:v>18</c:v>
                </c:pt>
                <c:pt idx="7">
                  <c:v>13</c:v>
                </c:pt>
                <c:pt idx="8">
                  <c:v>15</c:v>
                </c:pt>
                <c:pt idx="9">
                  <c:v>20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5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9</c:v>
                </c:pt>
                <c:pt idx="3">
                  <c:v>#N/A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15</c:v>
                </c:pt>
                <c:pt idx="8">
                  <c:v>16</c:v>
                </c:pt>
                <c:pt idx="9">
                  <c:v>25</c:v>
                </c:pt>
                <c:pt idx="10">
                  <c:v>13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77648"/>
        <c:axId val="601477256"/>
      </c:lineChart>
      <c:dateAx>
        <c:axId val="601477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77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HUALIAN_ZONE_GRAPH!$X$101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HUALIAN_ZONE_GRAPH!$X$102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349088"/>
        <c:axId val="1088349480"/>
      </c:lineChart>
      <c:dateAx>
        <c:axId val="1088349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49480"/>
        <c:crosses val="autoZero"/>
        <c:auto val="1"/>
        <c:lblOffset val="100"/>
        <c:baseTimeUnit val="months"/>
      </c:dateAx>
      <c:valAx>
        <c:axId val="1088349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4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25</c:v>
                </c:pt>
                <c:pt idx="3">
                  <c:v>#N/A</c:v>
                </c:pt>
                <c:pt idx="4">
                  <c:v>36</c:v>
                </c:pt>
                <c:pt idx="5">
                  <c:v>39</c:v>
                </c:pt>
                <c:pt idx="6">
                  <c:v>34</c:v>
                </c:pt>
                <c:pt idx="7">
                  <c:v>37</c:v>
                </c:pt>
                <c:pt idx="8">
                  <c:v>40</c:v>
                </c:pt>
                <c:pt idx="9">
                  <c:v>42</c:v>
                </c:pt>
                <c:pt idx="10">
                  <c:v>40</c:v>
                </c:pt>
                <c:pt idx="11">
                  <c:v>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7</c:v>
                </c:pt>
                <c:pt idx="5">
                  <c:v>11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14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14</c:v>
                </c:pt>
                <c:pt idx="3">
                  <c:v>#N/A</c:v>
                </c:pt>
                <c:pt idx="4">
                  <c:v>36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40</c:v>
                </c:pt>
                <c:pt idx="9">
                  <c:v>25</c:v>
                </c:pt>
                <c:pt idx="10">
                  <c:v>29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260104"/>
        <c:axId val="1088351048"/>
      </c:lineChart>
      <c:dateAx>
        <c:axId val="1088260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51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08835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26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71376"/>
        <c:axId val="601470984"/>
      </c:lineChart>
      <c:dateAx>
        <c:axId val="601471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70984"/>
        <c:crosses val="autoZero"/>
        <c:auto val="1"/>
        <c:lblOffset val="100"/>
        <c:baseTimeUnit val="months"/>
      </c:dateAx>
      <c:valAx>
        <c:axId val="601470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13</c:v>
                </c:pt>
                <c:pt idx="3">
                  <c:v>#N/A</c:v>
                </c:pt>
                <c:pt idx="4">
                  <c:v>18</c:v>
                </c:pt>
                <c:pt idx="5">
                  <c:v>18</c:v>
                </c:pt>
                <c:pt idx="6">
                  <c:v>16</c:v>
                </c:pt>
                <c:pt idx="7">
                  <c:v>25</c:v>
                </c:pt>
                <c:pt idx="8">
                  <c:v>23</c:v>
                </c:pt>
                <c:pt idx="9">
                  <c:v>20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4</c:v>
                </c:pt>
                <c:pt idx="5">
                  <c:v>7</c:v>
                </c:pt>
                <c:pt idx="6">
                  <c:v>9</c:v>
                </c:pt>
                <c:pt idx="7">
                  <c:v>7</c:v>
                </c:pt>
                <c:pt idx="8">
                  <c:v>9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7</c:v>
                </c:pt>
                <c:pt idx="3">
                  <c:v>#N/A</c:v>
                </c:pt>
                <c:pt idx="4">
                  <c:v>21</c:v>
                </c:pt>
                <c:pt idx="5">
                  <c:v>14</c:v>
                </c:pt>
                <c:pt idx="6">
                  <c:v>17</c:v>
                </c:pt>
                <c:pt idx="7">
                  <c:v>13</c:v>
                </c:pt>
                <c:pt idx="8">
                  <c:v>19</c:v>
                </c:pt>
                <c:pt idx="9">
                  <c:v>14</c:v>
                </c:pt>
                <c:pt idx="10">
                  <c:v>17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72552"/>
        <c:axId val="601456480"/>
      </c:lineChart>
      <c:dateAx>
        <c:axId val="601472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56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5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7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69416"/>
        <c:axId val="601469808"/>
      </c:lineChart>
      <c:dateAx>
        <c:axId val="601469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69808"/>
        <c:crosses val="autoZero"/>
        <c:auto val="1"/>
        <c:lblOffset val="100"/>
        <c:baseTimeUnit val="months"/>
      </c:dateAx>
      <c:valAx>
        <c:axId val="601469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6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18</c:v>
                </c:pt>
                <c:pt idx="5">
                  <c:v>21</c:v>
                </c:pt>
                <c:pt idx="6">
                  <c:v>18</c:v>
                </c:pt>
                <c:pt idx="7">
                  <c:v>12</c:v>
                </c:pt>
                <c:pt idx="8">
                  <c:v>17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7</c:v>
                </c:pt>
                <c:pt idx="3">
                  <c:v>#N/A</c:v>
                </c:pt>
                <c:pt idx="4">
                  <c:v>15</c:v>
                </c:pt>
                <c:pt idx="5">
                  <c:v>15</c:v>
                </c:pt>
                <c:pt idx="6">
                  <c:v>9</c:v>
                </c:pt>
                <c:pt idx="7">
                  <c:v>13</c:v>
                </c:pt>
                <c:pt idx="8">
                  <c:v>21</c:v>
                </c:pt>
                <c:pt idx="9">
                  <c:v>11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65888"/>
        <c:axId val="601466280"/>
      </c:lineChart>
      <c:dateAx>
        <c:axId val="601465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66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6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6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TAIDONG_ZONE_GRAPH!$X$101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TAIDONG_ZONE_GRAPH!$X$102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TAIDONG_ZONE_GRAPH!$X$103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506832"/>
        <c:axId val="1044497816"/>
      </c:lineChart>
      <c:dateAx>
        <c:axId val="1044506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97816"/>
        <c:crosses val="autoZero"/>
        <c:auto val="1"/>
        <c:lblOffset val="100"/>
        <c:baseTimeUnit val="months"/>
      </c:dateAx>
      <c:valAx>
        <c:axId val="1044497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0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48</c:v>
                </c:pt>
                <c:pt idx="3">
                  <c:v>#N/A</c:v>
                </c:pt>
                <c:pt idx="4">
                  <c:v>51</c:v>
                </c:pt>
                <c:pt idx="5">
                  <c:v>43</c:v>
                </c:pt>
                <c:pt idx="6">
                  <c:v>40</c:v>
                </c:pt>
                <c:pt idx="7">
                  <c:v>40</c:v>
                </c:pt>
                <c:pt idx="8">
                  <c:v>32</c:v>
                </c:pt>
                <c:pt idx="9">
                  <c:v>30</c:v>
                </c:pt>
                <c:pt idx="10">
                  <c:v>37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17</c:v>
                </c:pt>
                <c:pt idx="5">
                  <c:v>16</c:v>
                </c:pt>
                <c:pt idx="6">
                  <c:v>6</c:v>
                </c:pt>
                <c:pt idx="7">
                  <c:v>9</c:v>
                </c:pt>
                <c:pt idx="8">
                  <c:v>12</c:v>
                </c:pt>
                <c:pt idx="9">
                  <c:v>19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13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21</c:v>
                </c:pt>
                <c:pt idx="7">
                  <c:v>32</c:v>
                </c:pt>
                <c:pt idx="8">
                  <c:v>31</c:v>
                </c:pt>
                <c:pt idx="9">
                  <c:v>27</c:v>
                </c:pt>
                <c:pt idx="10">
                  <c:v>25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504088"/>
        <c:axId val="1044504480"/>
      </c:lineChart>
      <c:dateAx>
        <c:axId val="1044504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04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04450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0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63536"/>
        <c:axId val="601463144"/>
      </c:lineChart>
      <c:dateAx>
        <c:axId val="601463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63144"/>
        <c:crosses val="autoZero"/>
        <c:auto val="1"/>
        <c:lblOffset val="100"/>
        <c:baseTimeUnit val="months"/>
      </c:dateAx>
      <c:valAx>
        <c:axId val="601463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15</c:v>
                </c:pt>
                <c:pt idx="3">
                  <c:v>#N/A</c:v>
                </c:pt>
                <c:pt idx="4">
                  <c:v>15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10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6</c:v>
                </c:pt>
                <c:pt idx="3">
                  <c:v>#N/A</c:v>
                </c:pt>
                <c:pt idx="4">
                  <c:v>9</c:v>
                </c:pt>
                <c:pt idx="5">
                  <c:v>7</c:v>
                </c:pt>
                <c:pt idx="6">
                  <c:v>6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50600"/>
        <c:axId val="601446288"/>
      </c:lineChart>
      <c:dateAx>
        <c:axId val="601450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6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5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49424"/>
        <c:axId val="601449816"/>
      </c:lineChart>
      <c:dateAx>
        <c:axId val="601449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9816"/>
        <c:crosses val="autoZero"/>
        <c:auto val="1"/>
        <c:lblOffset val="100"/>
        <c:baseTimeUnit val="months"/>
      </c:dateAx>
      <c:valAx>
        <c:axId val="601449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</c:v>
                </c:pt>
                <c:pt idx="3">
                  <c:v>#N/A</c:v>
                </c:pt>
                <c:pt idx="4">
                  <c:v>20</c:v>
                </c:pt>
                <c:pt idx="5">
                  <c:v>21</c:v>
                </c:pt>
                <c:pt idx="6">
                  <c:v>16</c:v>
                </c:pt>
                <c:pt idx="7">
                  <c:v>14</c:v>
                </c:pt>
                <c:pt idx="8">
                  <c:v>11</c:v>
                </c:pt>
                <c:pt idx="9">
                  <c:v>12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9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12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8</c:v>
                </c:pt>
                <c:pt idx="5">
                  <c:v>11</c:v>
                </c:pt>
                <c:pt idx="6">
                  <c:v>5</c:v>
                </c:pt>
                <c:pt idx="7">
                  <c:v>11</c:v>
                </c:pt>
                <c:pt idx="8">
                  <c:v>14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48248"/>
        <c:axId val="601447856"/>
      </c:lineChart>
      <c:dateAx>
        <c:axId val="601448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7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44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YULI_DISTRICT_GRAPH!$X$103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446680"/>
        <c:axId val="601447072"/>
      </c:lineChart>
      <c:dateAx>
        <c:axId val="601446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7072"/>
        <c:crosses val="autoZero"/>
        <c:auto val="1"/>
        <c:lblOffset val="100"/>
        <c:baseTimeUnit val="months"/>
      </c:dateAx>
      <c:valAx>
        <c:axId val="601447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16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4</c:v>
                </c:pt>
                <c:pt idx="3">
                  <c:v>#N/A</c:v>
                </c:pt>
                <c:pt idx="4">
                  <c:v>11</c:v>
                </c:pt>
                <c:pt idx="5">
                  <c:v>6</c:v>
                </c:pt>
                <c:pt idx="6">
                  <c:v>10</c:v>
                </c:pt>
                <c:pt idx="7">
                  <c:v>13</c:v>
                </c:pt>
                <c:pt idx="8">
                  <c:v>10</c:v>
                </c:pt>
                <c:pt idx="9">
                  <c:v>10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18184"/>
        <c:axId val="598118968"/>
      </c:lineChart>
      <c:dateAx>
        <c:axId val="598118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8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811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ZHUNAN_ZONE_GRAPH!$X$101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ZHUNAN_ZONE_GRAPH!$X$102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27024"/>
        <c:axId val="822073104"/>
      </c:lineChart>
      <c:dateAx>
        <c:axId val="436427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073104"/>
        <c:crosses val="autoZero"/>
        <c:auto val="1"/>
        <c:lblOffset val="100"/>
        <c:baseTimeUnit val="months"/>
      </c:dateAx>
      <c:valAx>
        <c:axId val="822073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2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32</c:v>
                </c:pt>
                <c:pt idx="3">
                  <c:v>#N/A</c:v>
                </c:pt>
                <c:pt idx="4">
                  <c:v>27</c:v>
                </c:pt>
                <c:pt idx="5">
                  <c:v>28</c:v>
                </c:pt>
                <c:pt idx="6">
                  <c:v>22</c:v>
                </c:pt>
                <c:pt idx="7">
                  <c:v>13</c:v>
                </c:pt>
                <c:pt idx="8">
                  <c:v>19</c:v>
                </c:pt>
                <c:pt idx="9">
                  <c:v>28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9</c:v>
                </c:pt>
                <c:pt idx="5">
                  <c:v>16</c:v>
                </c:pt>
                <c:pt idx="6">
                  <c:v>6</c:v>
                </c:pt>
                <c:pt idx="7">
                  <c:v>9</c:v>
                </c:pt>
                <c:pt idx="8">
                  <c:v>11</c:v>
                </c:pt>
                <c:pt idx="9">
                  <c:v>12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20</c:v>
                </c:pt>
                <c:pt idx="3">
                  <c:v>#N/A</c:v>
                </c:pt>
                <c:pt idx="4">
                  <c:v>29</c:v>
                </c:pt>
                <c:pt idx="5">
                  <c:v>24</c:v>
                </c:pt>
                <c:pt idx="6">
                  <c:v>23</c:v>
                </c:pt>
                <c:pt idx="7">
                  <c:v>21</c:v>
                </c:pt>
                <c:pt idx="8">
                  <c:v>29</c:v>
                </c:pt>
                <c:pt idx="9">
                  <c:v>35</c:v>
                </c:pt>
                <c:pt idx="10">
                  <c:v>33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28200"/>
        <c:axId val="436428592"/>
      </c:lineChart>
      <c:dateAx>
        <c:axId val="436428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28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4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2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15440"/>
        <c:axId val="598115832"/>
      </c:lineChart>
      <c:dateAx>
        <c:axId val="598115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5832"/>
        <c:crosses val="autoZero"/>
        <c:auto val="1"/>
        <c:lblOffset val="100"/>
        <c:baseTimeUnit val="months"/>
      </c:dateAx>
      <c:valAx>
        <c:axId val="598115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22</c:v>
                </c:pt>
                <c:pt idx="3">
                  <c:v>#N/A</c:v>
                </c:pt>
                <c:pt idx="4">
                  <c:v>18</c:v>
                </c:pt>
                <c:pt idx="5">
                  <c:v>15</c:v>
                </c:pt>
                <c:pt idx="6">
                  <c:v>14</c:v>
                </c:pt>
                <c:pt idx="7">
                  <c:v>5</c:v>
                </c:pt>
                <c:pt idx="8">
                  <c:v>9</c:v>
                </c:pt>
                <c:pt idx="9">
                  <c:v>16</c:v>
                </c:pt>
                <c:pt idx="10">
                  <c:v>21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14</c:v>
                </c:pt>
                <c:pt idx="3">
                  <c:v>#N/A</c:v>
                </c:pt>
                <c:pt idx="4">
                  <c:v>23</c:v>
                </c:pt>
                <c:pt idx="5">
                  <c:v>16</c:v>
                </c:pt>
                <c:pt idx="6">
                  <c:v>14</c:v>
                </c:pt>
                <c:pt idx="7">
                  <c:v>13</c:v>
                </c:pt>
                <c:pt idx="8">
                  <c:v>18</c:v>
                </c:pt>
                <c:pt idx="9">
                  <c:v>17</c:v>
                </c:pt>
                <c:pt idx="10">
                  <c:v>25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14264"/>
        <c:axId val="598113872"/>
      </c:lineChart>
      <c:dateAx>
        <c:axId val="598114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3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81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12696"/>
        <c:axId val="598113088"/>
      </c:lineChart>
      <c:dateAx>
        <c:axId val="598112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3088"/>
        <c:crosses val="autoZero"/>
        <c:auto val="1"/>
        <c:lblOffset val="100"/>
        <c:baseTimeUnit val="months"/>
      </c:dateAx>
      <c:valAx>
        <c:axId val="598113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10</c:v>
                </c:pt>
                <c:pt idx="3">
                  <c:v>#N/A</c:v>
                </c:pt>
                <c:pt idx="4">
                  <c:v>9</c:v>
                </c:pt>
                <c:pt idx="5">
                  <c:v>13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9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6</c:v>
                </c:pt>
                <c:pt idx="3">
                  <c:v>#N/A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11</c:v>
                </c:pt>
                <c:pt idx="9">
                  <c:v>18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11520"/>
        <c:axId val="598111128"/>
      </c:lineChart>
      <c:dateAx>
        <c:axId val="598111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1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811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XINZHU_ZONE_GRAPH!$X$101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XINZHU_ZONE_GRAPH!$X$102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99600"/>
        <c:axId val="967799992"/>
      </c:lineChart>
      <c:dateAx>
        <c:axId val="967799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99992"/>
        <c:crosses val="autoZero"/>
        <c:auto val="1"/>
        <c:lblOffset val="100"/>
        <c:baseTimeUnit val="months"/>
      </c:dateAx>
      <c:valAx>
        <c:axId val="967799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9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53</c:v>
                </c:pt>
                <c:pt idx="3">
                  <c:v>#N/A</c:v>
                </c:pt>
                <c:pt idx="4">
                  <c:v>49</c:v>
                </c:pt>
                <c:pt idx="5">
                  <c:v>53</c:v>
                </c:pt>
                <c:pt idx="6">
                  <c:v>51</c:v>
                </c:pt>
                <c:pt idx="7">
                  <c:v>44</c:v>
                </c:pt>
                <c:pt idx="8">
                  <c:v>46</c:v>
                </c:pt>
                <c:pt idx="9">
                  <c:v>32</c:v>
                </c:pt>
                <c:pt idx="10">
                  <c:v>31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12</c:v>
                </c:pt>
                <c:pt idx="5">
                  <c:v>20</c:v>
                </c:pt>
                <c:pt idx="6">
                  <c:v>12</c:v>
                </c:pt>
                <c:pt idx="7">
                  <c:v>18</c:v>
                </c:pt>
                <c:pt idx="8">
                  <c:v>20</c:v>
                </c:pt>
                <c:pt idx="9">
                  <c:v>16</c:v>
                </c:pt>
                <c:pt idx="10">
                  <c:v>20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29</c:v>
                </c:pt>
                <c:pt idx="3">
                  <c:v>#N/A</c:v>
                </c:pt>
                <c:pt idx="4">
                  <c:v>36</c:v>
                </c:pt>
                <c:pt idx="5">
                  <c:v>35</c:v>
                </c:pt>
                <c:pt idx="6">
                  <c:v>51</c:v>
                </c:pt>
                <c:pt idx="7">
                  <c:v>34</c:v>
                </c:pt>
                <c:pt idx="8">
                  <c:v>46</c:v>
                </c:pt>
                <c:pt idx="9">
                  <c:v>50</c:v>
                </c:pt>
                <c:pt idx="10">
                  <c:v>45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98424"/>
        <c:axId val="967798032"/>
      </c:lineChart>
      <c:dateAx>
        <c:axId val="967798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98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677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9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04856"/>
        <c:axId val="598107600"/>
      </c:lineChart>
      <c:dateAx>
        <c:axId val="598104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7600"/>
        <c:crosses val="autoZero"/>
        <c:auto val="1"/>
        <c:lblOffset val="100"/>
        <c:baseTimeUnit val="months"/>
      </c:dateAx>
      <c:valAx>
        <c:axId val="598107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27</c:v>
                </c:pt>
                <c:pt idx="3">
                  <c:v>#N/A</c:v>
                </c:pt>
                <c:pt idx="4">
                  <c:v>28</c:v>
                </c:pt>
                <c:pt idx="5">
                  <c:v>29</c:v>
                </c:pt>
                <c:pt idx="6">
                  <c:v>25</c:v>
                </c:pt>
                <c:pt idx="7">
                  <c:v>20</c:v>
                </c:pt>
                <c:pt idx="8">
                  <c:v>24</c:v>
                </c:pt>
                <c:pt idx="9">
                  <c:v>19</c:v>
                </c:pt>
                <c:pt idx="10">
                  <c:v>20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6</c:v>
                </c:pt>
                <c:pt idx="5">
                  <c:v>12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3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17</c:v>
                </c:pt>
                <c:pt idx="5">
                  <c:v>21</c:v>
                </c:pt>
                <c:pt idx="6">
                  <c:v>32</c:v>
                </c:pt>
                <c:pt idx="7">
                  <c:v>20</c:v>
                </c:pt>
                <c:pt idx="8">
                  <c:v>25</c:v>
                </c:pt>
                <c:pt idx="9">
                  <c:v>25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06032"/>
        <c:axId val="598106424"/>
      </c:lineChart>
      <c:dateAx>
        <c:axId val="598106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6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81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89176"/>
        <c:axId val="598088784"/>
      </c:lineChart>
      <c:dateAx>
        <c:axId val="598089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88784"/>
        <c:crosses val="autoZero"/>
        <c:auto val="1"/>
        <c:lblOffset val="100"/>
        <c:baseTimeUnit val="months"/>
      </c:dateAx>
      <c:valAx>
        <c:axId val="598088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8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</c:v>
                </c:pt>
                <c:pt idx="3">
                  <c:v>#N/A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8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92312"/>
        <c:axId val="598091920"/>
      </c:lineChart>
      <c:dateAx>
        <c:axId val="598092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91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809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9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90744"/>
        <c:axId val="598091136"/>
      </c:lineChart>
      <c:dateAx>
        <c:axId val="598090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91136"/>
        <c:crosses val="autoZero"/>
        <c:auto val="1"/>
        <c:lblOffset val="100"/>
        <c:baseTimeUnit val="months"/>
      </c:dateAx>
      <c:valAx>
        <c:axId val="598091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9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17</c:v>
                </c:pt>
                <c:pt idx="8">
                  <c:v>15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15</c:v>
                </c:pt>
                <c:pt idx="3">
                  <c:v>#N/A</c:v>
                </c:pt>
                <c:pt idx="4">
                  <c:v>16</c:v>
                </c:pt>
                <c:pt idx="5">
                  <c:v>11</c:v>
                </c:pt>
                <c:pt idx="6">
                  <c:v>15</c:v>
                </c:pt>
                <c:pt idx="7">
                  <c:v>11</c:v>
                </c:pt>
                <c:pt idx="8">
                  <c:v>17</c:v>
                </c:pt>
                <c:pt idx="9">
                  <c:v>17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89568"/>
        <c:axId val="691494088"/>
      </c:lineChart>
      <c:dateAx>
        <c:axId val="5980895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94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9149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8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CENTRAL_ZONE_GRAPH!$X$101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CENTRAL_ZONE_GRAPH!$X$102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CENTRAL_ZONE_GRAPH!$X$103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585768"/>
        <c:axId val="1216597528"/>
      </c:lineChart>
      <c:dateAx>
        <c:axId val="1216585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597528"/>
        <c:crosses val="autoZero"/>
        <c:auto val="1"/>
        <c:lblOffset val="100"/>
        <c:baseTimeUnit val="months"/>
      </c:dateAx>
      <c:valAx>
        <c:axId val="1216597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58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50</c:v>
                </c:pt>
                <c:pt idx="3">
                  <c:v>#N/A</c:v>
                </c:pt>
                <c:pt idx="4">
                  <c:v>47</c:v>
                </c:pt>
                <c:pt idx="5">
                  <c:v>42</c:v>
                </c:pt>
                <c:pt idx="6">
                  <c:v>51</c:v>
                </c:pt>
                <c:pt idx="7">
                  <c:v>61</c:v>
                </c:pt>
                <c:pt idx="8">
                  <c:v>65</c:v>
                </c:pt>
                <c:pt idx="9">
                  <c:v>63</c:v>
                </c:pt>
                <c:pt idx="10">
                  <c:v>58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9</c:v>
                </c:pt>
                <c:pt idx="6">
                  <c:v>14</c:v>
                </c:pt>
                <c:pt idx="7">
                  <c:v>16</c:v>
                </c:pt>
                <c:pt idx="8">
                  <c:v>20</c:v>
                </c:pt>
                <c:pt idx="9">
                  <c:v>24</c:v>
                </c:pt>
                <c:pt idx="10">
                  <c:v>30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</c:v>
                </c:pt>
                <c:pt idx="3">
                  <c:v>#N/A</c:v>
                </c:pt>
                <c:pt idx="4">
                  <c:v>40</c:v>
                </c:pt>
                <c:pt idx="5">
                  <c:v>38</c:v>
                </c:pt>
                <c:pt idx="6">
                  <c:v>64</c:v>
                </c:pt>
                <c:pt idx="7">
                  <c:v>56</c:v>
                </c:pt>
                <c:pt idx="8">
                  <c:v>55</c:v>
                </c:pt>
                <c:pt idx="9">
                  <c:v>45</c:v>
                </c:pt>
                <c:pt idx="10">
                  <c:v>45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586944"/>
        <c:axId val="1216587336"/>
      </c:lineChart>
      <c:dateAx>
        <c:axId val="1216586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587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21658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58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492128"/>
        <c:axId val="691492520"/>
      </c:lineChart>
      <c:dateAx>
        <c:axId val="691492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92520"/>
        <c:crosses val="autoZero"/>
        <c:auto val="1"/>
        <c:lblOffset val="100"/>
        <c:baseTimeUnit val="months"/>
      </c:dateAx>
      <c:valAx>
        <c:axId val="691492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20</c:v>
                </c:pt>
                <c:pt idx="3">
                  <c:v>#N/A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21</c:v>
                </c:pt>
                <c:pt idx="8">
                  <c:v>24</c:v>
                </c:pt>
                <c:pt idx="9">
                  <c:v>20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13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10</c:v>
                </c:pt>
                <c:pt idx="3">
                  <c:v>#N/A</c:v>
                </c:pt>
                <c:pt idx="4">
                  <c:v>15</c:v>
                </c:pt>
                <c:pt idx="5">
                  <c:v>10</c:v>
                </c:pt>
                <c:pt idx="6">
                  <c:v>14</c:v>
                </c:pt>
                <c:pt idx="7">
                  <c:v>18</c:v>
                </c:pt>
                <c:pt idx="8">
                  <c:v>16</c:v>
                </c:pt>
                <c:pt idx="9">
                  <c:v>8</c:v>
                </c:pt>
                <c:pt idx="10">
                  <c:v>17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971024"/>
        <c:axId val="578971416"/>
      </c:lineChart>
      <c:dateAx>
        <c:axId val="578971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1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897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972592"/>
        <c:axId val="578972200"/>
      </c:lineChart>
      <c:dateAx>
        <c:axId val="578972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2200"/>
        <c:crosses val="autoZero"/>
        <c:auto val="1"/>
        <c:lblOffset val="100"/>
        <c:baseTimeUnit val="months"/>
      </c:dateAx>
      <c:valAx>
        <c:axId val="578972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19</c:v>
                </c:pt>
                <c:pt idx="3">
                  <c:v>#N/A</c:v>
                </c:pt>
                <c:pt idx="4">
                  <c:v>35</c:v>
                </c:pt>
                <c:pt idx="5">
                  <c:v>28</c:v>
                </c:pt>
                <c:pt idx="6">
                  <c:v>41</c:v>
                </c:pt>
                <c:pt idx="7">
                  <c:v>41</c:v>
                </c:pt>
                <c:pt idx="8">
                  <c:v>50</c:v>
                </c:pt>
                <c:pt idx="9">
                  <c:v>48</c:v>
                </c:pt>
                <c:pt idx="10">
                  <c:v>48</c:v>
                </c:pt>
                <c:pt idx="11">
                  <c:v>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24</c:v>
                </c:pt>
                <c:pt idx="5">
                  <c:v>21</c:v>
                </c:pt>
                <c:pt idx="6">
                  <c:v>31</c:v>
                </c:pt>
                <c:pt idx="7">
                  <c:v>26</c:v>
                </c:pt>
                <c:pt idx="8">
                  <c:v>22</c:v>
                </c:pt>
                <c:pt idx="9">
                  <c:v>23</c:v>
                </c:pt>
                <c:pt idx="10">
                  <c:v>27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973768"/>
        <c:axId val="578974160"/>
      </c:lineChart>
      <c:dateAx>
        <c:axId val="578973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4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897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525160"/>
        <c:axId val="590527512"/>
      </c:lineChart>
      <c:dateAx>
        <c:axId val="590525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27512"/>
        <c:crosses val="autoZero"/>
        <c:auto val="1"/>
        <c:lblOffset val="100"/>
        <c:baseTimeUnit val="months"/>
      </c:dateAx>
      <c:valAx>
        <c:axId val="590527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2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13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19</c:v>
                </c:pt>
                <c:pt idx="9">
                  <c:v>20</c:v>
                </c:pt>
                <c:pt idx="10">
                  <c:v>19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13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10</c:v>
                </c:pt>
                <c:pt idx="5">
                  <c:v>14</c:v>
                </c:pt>
                <c:pt idx="6">
                  <c:v>26</c:v>
                </c:pt>
                <c:pt idx="7">
                  <c:v>19</c:v>
                </c:pt>
                <c:pt idx="8">
                  <c:v>25</c:v>
                </c:pt>
                <c:pt idx="9">
                  <c:v>16</c:v>
                </c:pt>
                <c:pt idx="10">
                  <c:v>9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528296"/>
        <c:axId val="590578080"/>
      </c:lineChart>
      <c:dateAx>
        <c:axId val="590528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78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05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2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NORTH_ZONE_GRAPH!$X$102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52192"/>
        <c:axId val="478523208"/>
      </c:lineChart>
      <c:dateAx>
        <c:axId val="954452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23208"/>
        <c:crosses val="autoZero"/>
        <c:auto val="1"/>
        <c:lblOffset val="100"/>
        <c:baseTimeUnit val="months"/>
      </c:dateAx>
      <c:valAx>
        <c:axId val="478523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5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32</c:v>
                </c:pt>
                <c:pt idx="3">
                  <c:v>#N/A</c:v>
                </c:pt>
                <c:pt idx="4">
                  <c:v>31</c:v>
                </c:pt>
                <c:pt idx="5">
                  <c:v>25</c:v>
                </c:pt>
                <c:pt idx="6">
                  <c:v>31</c:v>
                </c:pt>
                <c:pt idx="7">
                  <c:v>28</c:v>
                </c:pt>
                <c:pt idx="8">
                  <c:v>28</c:v>
                </c:pt>
                <c:pt idx="9">
                  <c:v>21</c:v>
                </c:pt>
                <c:pt idx="10">
                  <c:v>20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9</c:v>
                </c:pt>
                <c:pt idx="5">
                  <c:v>5</c:v>
                </c:pt>
                <c:pt idx="6">
                  <c:v>5</c:v>
                </c:pt>
                <c:pt idx="7">
                  <c:v>13</c:v>
                </c:pt>
                <c:pt idx="8">
                  <c:v>10</c:v>
                </c:pt>
                <c:pt idx="9">
                  <c:v>14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34</c:v>
                </c:pt>
                <c:pt idx="5">
                  <c:v>27</c:v>
                </c:pt>
                <c:pt idx="6">
                  <c:v>21</c:v>
                </c:pt>
                <c:pt idx="7">
                  <c:v>30</c:v>
                </c:pt>
                <c:pt idx="8">
                  <c:v>37</c:v>
                </c:pt>
                <c:pt idx="9">
                  <c:v>24</c:v>
                </c:pt>
                <c:pt idx="10">
                  <c:v>33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53368"/>
        <c:axId val="954453760"/>
      </c:lineChart>
      <c:dateAx>
        <c:axId val="954453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53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5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98272"/>
        <c:axId val="589398664"/>
      </c:lineChart>
      <c:dateAx>
        <c:axId val="589398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8664"/>
        <c:crosses val="autoZero"/>
        <c:auto val="1"/>
        <c:lblOffset val="100"/>
        <c:baseTimeUnit val="months"/>
      </c:dateAx>
      <c:valAx>
        <c:axId val="589398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11</c:v>
                </c:pt>
                <c:pt idx="3">
                  <c:v>#N/A</c:v>
                </c:pt>
                <c:pt idx="4">
                  <c:v>11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10</c:v>
                </c:pt>
                <c:pt idx="9">
                  <c:v>6</c:v>
                </c:pt>
                <c:pt idx="10">
                  <c:v>5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15</c:v>
                </c:pt>
                <c:pt idx="5">
                  <c:v>7</c:v>
                </c:pt>
                <c:pt idx="6">
                  <c:v>5</c:v>
                </c:pt>
                <c:pt idx="7">
                  <c:v>15</c:v>
                </c:pt>
                <c:pt idx="8">
                  <c:v>15</c:v>
                </c:pt>
                <c:pt idx="9">
                  <c:v>6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97096"/>
        <c:axId val="589396704"/>
      </c:lineChart>
      <c:dateAx>
        <c:axId val="589397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6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93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95528"/>
        <c:axId val="589395920"/>
      </c:lineChart>
      <c:dateAx>
        <c:axId val="589395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5920"/>
        <c:crosses val="autoZero"/>
        <c:auto val="1"/>
        <c:lblOffset val="100"/>
        <c:baseTimeUnit val="months"/>
      </c:dateAx>
      <c:valAx>
        <c:axId val="589395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</c:v>
                </c:pt>
                <c:pt idx="3">
                  <c:v>#N/A</c:v>
                </c:pt>
                <c:pt idx="4">
                  <c:v>20</c:v>
                </c:pt>
                <c:pt idx="5">
                  <c:v>21</c:v>
                </c:pt>
                <c:pt idx="6">
                  <c:v>25</c:v>
                </c:pt>
                <c:pt idx="7">
                  <c:v>22</c:v>
                </c:pt>
                <c:pt idx="8">
                  <c:v>18</c:v>
                </c:pt>
                <c:pt idx="9">
                  <c:v>15</c:v>
                </c:pt>
                <c:pt idx="10">
                  <c:v>15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7</c:v>
                </c:pt>
                <c:pt idx="5">
                  <c:v>4</c:v>
                </c:pt>
                <c:pt idx="6">
                  <c:v>4</c:v>
                </c:pt>
                <c:pt idx="7">
                  <c:v>9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10</c:v>
                </c:pt>
                <c:pt idx="3">
                  <c:v>#N/A</c:v>
                </c:pt>
                <c:pt idx="4">
                  <c:v>19</c:v>
                </c:pt>
                <c:pt idx="5">
                  <c:v>20</c:v>
                </c:pt>
                <c:pt idx="6">
                  <c:v>16</c:v>
                </c:pt>
                <c:pt idx="7">
                  <c:v>15</c:v>
                </c:pt>
                <c:pt idx="8">
                  <c:v>22</c:v>
                </c:pt>
                <c:pt idx="9">
                  <c:v>18</c:v>
                </c:pt>
                <c:pt idx="10">
                  <c:v>17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94352"/>
        <c:axId val="589393960"/>
      </c:lineChart>
      <c:dateAx>
        <c:axId val="589394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3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93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SOUTH_ZONE_GRAPH!$X$102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21056"/>
        <c:axId val="477539480"/>
      </c:lineChart>
      <c:dateAx>
        <c:axId val="477521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39480"/>
        <c:crosses val="autoZero"/>
        <c:auto val="1"/>
        <c:lblOffset val="100"/>
        <c:baseTimeUnit val="months"/>
      </c:dateAx>
      <c:valAx>
        <c:axId val="477539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2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55</c:v>
                </c:pt>
                <c:pt idx="3">
                  <c:v>#N/A</c:v>
                </c:pt>
                <c:pt idx="4">
                  <c:v>77</c:v>
                </c:pt>
                <c:pt idx="5">
                  <c:v>72</c:v>
                </c:pt>
                <c:pt idx="6">
                  <c:v>81</c:v>
                </c:pt>
                <c:pt idx="7">
                  <c:v>80</c:v>
                </c:pt>
                <c:pt idx="8">
                  <c:v>74</c:v>
                </c:pt>
                <c:pt idx="9">
                  <c:v>74</c:v>
                </c:pt>
                <c:pt idx="10">
                  <c:v>68</c:v>
                </c:pt>
                <c:pt idx="11">
                  <c:v>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22</c:v>
                </c:pt>
                <c:pt idx="5">
                  <c:v>29</c:v>
                </c:pt>
                <c:pt idx="6">
                  <c:v>17</c:v>
                </c:pt>
                <c:pt idx="7">
                  <c:v>34</c:v>
                </c:pt>
                <c:pt idx="8">
                  <c:v>34</c:v>
                </c:pt>
                <c:pt idx="9">
                  <c:v>36</c:v>
                </c:pt>
                <c:pt idx="10">
                  <c:v>35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28</c:v>
                </c:pt>
                <c:pt idx="3">
                  <c:v>#N/A</c:v>
                </c:pt>
                <c:pt idx="4">
                  <c:v>65</c:v>
                </c:pt>
                <c:pt idx="5">
                  <c:v>77</c:v>
                </c:pt>
                <c:pt idx="6">
                  <c:v>71</c:v>
                </c:pt>
                <c:pt idx="7">
                  <c:v>75</c:v>
                </c:pt>
                <c:pt idx="8">
                  <c:v>62</c:v>
                </c:pt>
                <c:pt idx="9">
                  <c:v>67</c:v>
                </c:pt>
                <c:pt idx="10">
                  <c:v>64</c:v>
                </c:pt>
                <c:pt idx="11">
                  <c:v>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9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078440"/>
        <c:axId val="624089024"/>
      </c:lineChart>
      <c:dateAx>
        <c:axId val="624078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089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408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07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90824"/>
        <c:axId val="601482744"/>
      </c:lineChart>
      <c:dateAx>
        <c:axId val="589390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82744"/>
        <c:crosses val="autoZero"/>
        <c:auto val="1"/>
        <c:lblOffset val="100"/>
        <c:baseTimeUnit val="months"/>
      </c:dateAx>
      <c:valAx>
        <c:axId val="601482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9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13</c:v>
                </c:pt>
                <c:pt idx="3">
                  <c:v>#N/A</c:v>
                </c:pt>
                <c:pt idx="4">
                  <c:v>32</c:v>
                </c:pt>
                <c:pt idx="5">
                  <c:v>26</c:v>
                </c:pt>
                <c:pt idx="6">
                  <c:v>31</c:v>
                </c:pt>
                <c:pt idx="7">
                  <c:v>28</c:v>
                </c:pt>
                <c:pt idx="8">
                  <c:v>28</c:v>
                </c:pt>
                <c:pt idx="9">
                  <c:v>25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13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11</c:v>
                </c:pt>
                <c:pt idx="3">
                  <c:v>#N/A</c:v>
                </c:pt>
                <c:pt idx="4">
                  <c:v>31</c:v>
                </c:pt>
                <c:pt idx="5">
                  <c:v>37</c:v>
                </c:pt>
                <c:pt idx="6">
                  <c:v>39</c:v>
                </c:pt>
                <c:pt idx="7">
                  <c:v>22</c:v>
                </c:pt>
                <c:pt idx="8">
                  <c:v>27</c:v>
                </c:pt>
                <c:pt idx="9">
                  <c:v>27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89648"/>
        <c:axId val="589389256"/>
      </c:lineChart>
      <c:dateAx>
        <c:axId val="589389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9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938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88080"/>
        <c:axId val="589388472"/>
      </c:lineChart>
      <c:dateAx>
        <c:axId val="589388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8472"/>
        <c:crosses val="autoZero"/>
        <c:auto val="1"/>
        <c:lblOffset val="100"/>
        <c:baseTimeUnit val="months"/>
      </c:dateAx>
      <c:valAx>
        <c:axId val="589388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9</c:v>
                </c:pt>
                <c:pt idx="3">
                  <c:v>#N/A</c:v>
                </c:pt>
                <c:pt idx="4">
                  <c:v>10</c:v>
                </c:pt>
                <c:pt idx="5">
                  <c:v>13</c:v>
                </c:pt>
                <c:pt idx="6">
                  <c:v>16</c:v>
                </c:pt>
                <c:pt idx="7">
                  <c:v>20</c:v>
                </c:pt>
                <c:pt idx="8">
                  <c:v>19</c:v>
                </c:pt>
                <c:pt idx="9">
                  <c:v>16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10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16</c:v>
                </c:pt>
                <c:pt idx="9">
                  <c:v>11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86904"/>
        <c:axId val="589385336"/>
      </c:lineChart>
      <c:dateAx>
        <c:axId val="589386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5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938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84160"/>
        <c:axId val="589384552"/>
      </c:lineChart>
      <c:dateAx>
        <c:axId val="589384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4552"/>
        <c:crosses val="autoZero"/>
        <c:auto val="1"/>
        <c:lblOffset val="100"/>
        <c:baseTimeUnit val="months"/>
      </c:dateAx>
      <c:valAx>
        <c:axId val="589384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33</c:v>
                </c:pt>
                <c:pt idx="3">
                  <c:v>#N/A</c:v>
                </c:pt>
                <c:pt idx="4">
                  <c:v>35</c:v>
                </c:pt>
                <c:pt idx="5">
                  <c:v>33</c:v>
                </c:pt>
                <c:pt idx="6">
                  <c:v>34</c:v>
                </c:pt>
                <c:pt idx="7">
                  <c:v>32</c:v>
                </c:pt>
                <c:pt idx="8">
                  <c:v>27</c:v>
                </c:pt>
                <c:pt idx="9">
                  <c:v>33</c:v>
                </c:pt>
                <c:pt idx="10">
                  <c:v>34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9</c:v>
                </c:pt>
                <c:pt idx="6">
                  <c:v>2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14</c:v>
                </c:pt>
                <c:pt idx="3">
                  <c:v>#N/A</c:v>
                </c:pt>
                <c:pt idx="4">
                  <c:v>24</c:v>
                </c:pt>
                <c:pt idx="5">
                  <c:v>21</c:v>
                </c:pt>
                <c:pt idx="6">
                  <c:v>16</c:v>
                </c:pt>
                <c:pt idx="7">
                  <c:v>30</c:v>
                </c:pt>
                <c:pt idx="8">
                  <c:v>19</c:v>
                </c:pt>
                <c:pt idx="9">
                  <c:v>29</c:v>
                </c:pt>
                <c:pt idx="10">
                  <c:v>26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82984"/>
        <c:axId val="589382592"/>
      </c:lineChart>
      <c:dateAx>
        <c:axId val="589382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2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93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WEST_ZONE_GRAPH!$X$101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WEST_ZONE_GRAPH!$X$102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009320"/>
        <c:axId val="694009712"/>
      </c:lineChart>
      <c:dateAx>
        <c:axId val="694009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9712"/>
        <c:crosses val="autoZero"/>
        <c:auto val="1"/>
        <c:lblOffset val="100"/>
        <c:baseTimeUnit val="months"/>
      </c:dateAx>
      <c:valAx>
        <c:axId val="694009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40</c:v>
                </c:pt>
                <c:pt idx="3">
                  <c:v>#N/A</c:v>
                </c:pt>
                <c:pt idx="4">
                  <c:v>52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68</c:v>
                </c:pt>
                <c:pt idx="9">
                  <c:v>60</c:v>
                </c:pt>
                <c:pt idx="10">
                  <c:v>57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16</c:v>
                </c:pt>
                <c:pt idx="5">
                  <c:v>17</c:v>
                </c:pt>
                <c:pt idx="6">
                  <c:v>13</c:v>
                </c:pt>
                <c:pt idx="7">
                  <c:v>24</c:v>
                </c:pt>
                <c:pt idx="8">
                  <c:v>27</c:v>
                </c:pt>
                <c:pt idx="9">
                  <c:v>23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46</c:v>
                </c:pt>
                <c:pt idx="5">
                  <c:v>50</c:v>
                </c:pt>
                <c:pt idx="6">
                  <c:v>43</c:v>
                </c:pt>
                <c:pt idx="7">
                  <c:v>33</c:v>
                </c:pt>
                <c:pt idx="8">
                  <c:v>57</c:v>
                </c:pt>
                <c:pt idx="9">
                  <c:v>38</c:v>
                </c:pt>
                <c:pt idx="10">
                  <c:v>41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989328"/>
        <c:axId val="694008928"/>
      </c:lineChart>
      <c:dateAx>
        <c:axId val="693989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8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940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8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78280"/>
        <c:axId val="589378672"/>
      </c:lineChart>
      <c:dateAx>
        <c:axId val="589378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8672"/>
        <c:crosses val="autoZero"/>
        <c:auto val="1"/>
        <c:lblOffset val="100"/>
        <c:baseTimeUnit val="months"/>
      </c:dateAx>
      <c:valAx>
        <c:axId val="589378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11</c:v>
                </c:pt>
                <c:pt idx="3">
                  <c:v>#N/A</c:v>
                </c:pt>
                <c:pt idx="4">
                  <c:v>22</c:v>
                </c:pt>
                <c:pt idx="5">
                  <c:v>24</c:v>
                </c:pt>
                <c:pt idx="6">
                  <c:v>22</c:v>
                </c:pt>
                <c:pt idx="7">
                  <c:v>24</c:v>
                </c:pt>
                <c:pt idx="8">
                  <c:v>31</c:v>
                </c:pt>
                <c:pt idx="9">
                  <c:v>26</c:v>
                </c:pt>
                <c:pt idx="10">
                  <c:v>24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6</c:v>
                </c:pt>
                <c:pt idx="6">
                  <c:v>6</c:v>
                </c:pt>
                <c:pt idx="7">
                  <c:v>13</c:v>
                </c:pt>
                <c:pt idx="8">
                  <c:v>13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29</c:v>
                </c:pt>
                <c:pt idx="5">
                  <c:v>32</c:v>
                </c:pt>
                <c:pt idx="6">
                  <c:v>28</c:v>
                </c:pt>
                <c:pt idx="7">
                  <c:v>17</c:v>
                </c:pt>
                <c:pt idx="8">
                  <c:v>33</c:v>
                </c:pt>
                <c:pt idx="9">
                  <c:v>20</c:v>
                </c:pt>
                <c:pt idx="10">
                  <c:v>21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77104"/>
        <c:axId val="589376712"/>
      </c:lineChart>
      <c:dateAx>
        <c:axId val="589377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6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937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75536"/>
        <c:axId val="589375928"/>
      </c:lineChart>
      <c:dateAx>
        <c:axId val="589375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5928"/>
        <c:crosses val="autoZero"/>
        <c:auto val="1"/>
        <c:lblOffset val="100"/>
        <c:baseTimeUnit val="months"/>
      </c:dateAx>
      <c:valAx>
        <c:axId val="589375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13</c:v>
                </c:pt>
                <c:pt idx="3">
                  <c:v>#N/A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12</c:v>
                </c:pt>
                <c:pt idx="8">
                  <c:v>8</c:v>
                </c:pt>
                <c:pt idx="9">
                  <c:v>11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74360"/>
        <c:axId val="589373968"/>
      </c:lineChart>
      <c:dateAx>
        <c:axId val="589374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3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93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72792"/>
        <c:axId val="589373184"/>
      </c:lineChart>
      <c:dateAx>
        <c:axId val="589372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3184"/>
        <c:crosses val="autoZero"/>
        <c:auto val="1"/>
        <c:lblOffset val="100"/>
        <c:baseTimeUnit val="months"/>
      </c:dateAx>
      <c:valAx>
        <c:axId val="589373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16</c:v>
                </c:pt>
                <c:pt idx="3">
                  <c:v>#N/A</c:v>
                </c:pt>
                <c:pt idx="4">
                  <c:v>18</c:v>
                </c:pt>
                <c:pt idx="5">
                  <c:v>22</c:v>
                </c:pt>
                <c:pt idx="6">
                  <c:v>25</c:v>
                </c:pt>
                <c:pt idx="7">
                  <c:v>22</c:v>
                </c:pt>
                <c:pt idx="8">
                  <c:v>29</c:v>
                </c:pt>
                <c:pt idx="9">
                  <c:v>23</c:v>
                </c:pt>
                <c:pt idx="10">
                  <c:v>24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11</c:v>
                </c:pt>
                <c:pt idx="9">
                  <c:v>10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6</c:v>
                </c:pt>
                <c:pt idx="3">
                  <c:v>#N/A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8</c:v>
                </c:pt>
                <c:pt idx="8">
                  <c:v>20</c:v>
                </c:pt>
                <c:pt idx="9">
                  <c:v>11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6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371616"/>
        <c:axId val="589371224"/>
      </c:lineChart>
      <c:dateAx>
        <c:axId val="589371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1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937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bin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39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70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30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40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50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61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81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81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91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01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12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91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42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53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01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73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83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93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11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65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75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22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85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96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06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32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16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26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37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42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47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57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52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67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77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88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63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98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08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312588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18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H33" sqref="H33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42442</v>
      </c>
      <c r="C1" s="8" t="s">
        <v>0</v>
      </c>
      <c r="D1" s="8">
        <f>YEAR(DATE)</f>
        <v>2016</v>
      </c>
    </row>
    <row r="2" spans="1:4">
      <c r="A2" t="s">
        <v>44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2</v>
      </c>
    </row>
    <row r="4" spans="1:4">
      <c r="C4" s="8" t="s">
        <v>1383</v>
      </c>
      <c r="D4" s="8">
        <f>WEEKDAY(DATE,2)</f>
        <v>7</v>
      </c>
    </row>
    <row r="5" spans="1:4">
      <c r="C5" s="55" t="s">
        <v>17</v>
      </c>
      <c r="D5">
        <f>DAY(DATE)</f>
        <v>13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84"/>
  <sheetViews>
    <sheetView topLeftCell="A189" workbookViewId="0">
      <selection activeCell="E214" sqref="E214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75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76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77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78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79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80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81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779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82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83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2105</v>
      </c>
      <c r="B13" s="3">
        <v>0</v>
      </c>
      <c r="C13" s="8">
        <v>1</v>
      </c>
      <c r="D13" s="8">
        <v>1</v>
      </c>
      <c r="E13" s="8">
        <v>2</v>
      </c>
      <c r="F13" s="8">
        <v>2</v>
      </c>
      <c r="G13" s="8">
        <v>0</v>
      </c>
      <c r="H13" s="8">
        <v>0</v>
      </c>
      <c r="I13" s="8">
        <v>6</v>
      </c>
      <c r="J13" s="8">
        <v>0</v>
      </c>
      <c r="K13" s="8">
        <v>5</v>
      </c>
      <c r="L13" s="8">
        <v>4</v>
      </c>
      <c r="M13" s="8">
        <v>4</v>
      </c>
      <c r="N13" s="8">
        <v>0</v>
      </c>
      <c r="O13" s="8">
        <v>5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84</v>
      </c>
      <c r="B14" s="3">
        <v>0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0</v>
      </c>
      <c r="I14" s="8">
        <v>4</v>
      </c>
      <c r="J14" s="8">
        <v>0</v>
      </c>
      <c r="K14" s="8">
        <v>3</v>
      </c>
      <c r="L14" s="8">
        <v>4</v>
      </c>
      <c r="M14" s="8">
        <v>4</v>
      </c>
      <c r="N14" s="8">
        <v>0</v>
      </c>
      <c r="O14" s="8">
        <v>0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85</v>
      </c>
      <c r="B15" s="3">
        <v>0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0</v>
      </c>
      <c r="I15" s="8">
        <v>8</v>
      </c>
      <c r="J15" s="8">
        <v>0</v>
      </c>
      <c r="K15" s="8">
        <v>4</v>
      </c>
      <c r="L15" s="8">
        <v>3</v>
      </c>
      <c r="M15" s="8">
        <v>3</v>
      </c>
      <c r="N15" s="8">
        <v>0</v>
      </c>
      <c r="O15" s="8">
        <v>4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86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87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88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89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90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91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92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93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94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95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96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97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98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99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100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101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102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103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104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105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106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107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108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109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110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111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112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113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114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115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116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117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118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119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120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121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122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123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124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125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126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127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128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129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130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131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132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133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134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135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136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137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138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139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140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141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142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143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144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145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146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147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148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149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150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151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152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153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154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780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155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156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157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158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159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1924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0</v>
      </c>
      <c r="I91" s="8">
        <v>4</v>
      </c>
      <c r="J91" s="8">
        <v>0</v>
      </c>
      <c r="K91" s="8">
        <v>3</v>
      </c>
      <c r="L91" s="8">
        <v>12</v>
      </c>
      <c r="M91" s="8">
        <v>2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160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0</v>
      </c>
      <c r="I92" s="8">
        <v>7</v>
      </c>
      <c r="J92" s="8">
        <v>0</v>
      </c>
      <c r="K92" s="8">
        <v>5</v>
      </c>
      <c r="L92" s="8">
        <v>5</v>
      </c>
      <c r="M92" s="8">
        <v>6</v>
      </c>
      <c r="N92" s="8">
        <v>0</v>
      </c>
      <c r="O92" s="8">
        <v>3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781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161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162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163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164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165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166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167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168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169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782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170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171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172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2106</v>
      </c>
      <c r="B107" s="3">
        <v>0</v>
      </c>
      <c r="C107" s="8">
        <v>1</v>
      </c>
      <c r="D107" s="8">
        <v>1</v>
      </c>
      <c r="E107" s="8">
        <v>2</v>
      </c>
      <c r="F107" s="8">
        <v>1</v>
      </c>
      <c r="G107" s="8">
        <v>0</v>
      </c>
      <c r="H107" s="8">
        <v>0</v>
      </c>
      <c r="I107" s="8">
        <v>7</v>
      </c>
      <c r="J107" s="8">
        <v>1</v>
      </c>
      <c r="K107" s="8">
        <v>7</v>
      </c>
      <c r="L107" s="8">
        <v>8</v>
      </c>
      <c r="M107" s="8">
        <v>6</v>
      </c>
      <c r="N107" s="8">
        <v>0</v>
      </c>
      <c r="O107" s="8">
        <v>8</v>
      </c>
      <c r="P107" s="8">
        <v>0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173</v>
      </c>
      <c r="B108" s="3">
        <v>0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0</v>
      </c>
      <c r="I108" s="8">
        <v>4</v>
      </c>
      <c r="J108" s="8">
        <v>1</v>
      </c>
      <c r="K108" s="8">
        <v>4</v>
      </c>
      <c r="L108" s="8">
        <v>6</v>
      </c>
      <c r="M108" s="8">
        <v>5</v>
      </c>
      <c r="N108" s="8">
        <v>0</v>
      </c>
      <c r="O108" s="8">
        <v>2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174</v>
      </c>
      <c r="B109" s="3">
        <v>0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0</v>
      </c>
      <c r="I109" s="8">
        <v>9</v>
      </c>
      <c r="J109" s="8">
        <v>1</v>
      </c>
      <c r="K109" s="8">
        <v>9</v>
      </c>
      <c r="L109" s="8">
        <v>3</v>
      </c>
      <c r="M109" s="8">
        <v>3</v>
      </c>
      <c r="N109" s="8">
        <v>0</v>
      </c>
      <c r="O109" s="8">
        <v>5</v>
      </c>
      <c r="P109" s="8">
        <v>1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175</v>
      </c>
      <c r="B110" s="3">
        <v>0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1</v>
      </c>
      <c r="I110" s="8">
        <v>5</v>
      </c>
      <c r="J110" s="8">
        <v>1</v>
      </c>
      <c r="K110" s="8">
        <v>8</v>
      </c>
      <c r="L110" s="8">
        <v>11</v>
      </c>
      <c r="M110" s="8">
        <v>7</v>
      </c>
      <c r="N110" s="8">
        <v>0</v>
      </c>
      <c r="O110" s="8">
        <v>6</v>
      </c>
      <c r="P110" s="8">
        <v>2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176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177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178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179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180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181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182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183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184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185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186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187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188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189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190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191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192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193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194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195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196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197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198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199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200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201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202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203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204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205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206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207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208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209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210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211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212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213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214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215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216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217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218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219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220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221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222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223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224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225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226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227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228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229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230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231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232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233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234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235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236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237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238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239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240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241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242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243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244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245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783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246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247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248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249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1925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4</v>
      </c>
      <c r="J186" s="8">
        <v>1</v>
      </c>
      <c r="K186" s="8">
        <v>5</v>
      </c>
      <c r="L186" s="8">
        <v>14</v>
      </c>
      <c r="M186" s="8">
        <v>2</v>
      </c>
      <c r="N186" s="8">
        <v>0</v>
      </c>
      <c r="O186" s="8">
        <v>4</v>
      </c>
      <c r="P186" s="8">
        <v>0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250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0</v>
      </c>
      <c r="I187" s="8">
        <v>7</v>
      </c>
      <c r="J187" s="8">
        <v>4</v>
      </c>
      <c r="K187" s="8">
        <v>9</v>
      </c>
      <c r="L187" s="8">
        <v>10</v>
      </c>
      <c r="M187" s="8">
        <v>7</v>
      </c>
      <c r="N187" s="8">
        <v>0</v>
      </c>
      <c r="O187" s="8">
        <v>7</v>
      </c>
      <c r="P187" s="8">
        <v>1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784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251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252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253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254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255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256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257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258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259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785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260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261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262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2107</v>
      </c>
      <c r="B202" s="3">
        <v>0</v>
      </c>
      <c r="C202" s="8">
        <v>0</v>
      </c>
      <c r="D202" s="8">
        <v>1</v>
      </c>
      <c r="E202" s="8">
        <v>1</v>
      </c>
      <c r="F202" s="8">
        <v>0</v>
      </c>
      <c r="G202" s="8">
        <v>0</v>
      </c>
      <c r="H202" s="8">
        <v>0</v>
      </c>
      <c r="I202" s="8">
        <v>2</v>
      </c>
      <c r="J202" s="8">
        <v>4</v>
      </c>
      <c r="K202" s="8">
        <v>11</v>
      </c>
      <c r="L202" s="8">
        <v>7</v>
      </c>
      <c r="M202" s="8">
        <v>4</v>
      </c>
      <c r="N202" s="8">
        <v>0</v>
      </c>
      <c r="O202" s="8">
        <v>5</v>
      </c>
      <c r="P202" s="8">
        <v>1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263</v>
      </c>
      <c r="B203" s="3">
        <v>0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0</v>
      </c>
      <c r="I203" s="8">
        <v>6</v>
      </c>
      <c r="J203" s="8">
        <v>2</v>
      </c>
      <c r="K203" s="8">
        <v>5</v>
      </c>
      <c r="L203" s="8">
        <v>6</v>
      </c>
      <c r="M203" s="8">
        <v>4</v>
      </c>
      <c r="N203" s="8">
        <v>0</v>
      </c>
      <c r="O203" s="8">
        <v>5</v>
      </c>
      <c r="P203" s="8">
        <v>0</v>
      </c>
      <c r="Q203" s="8">
        <v>0</v>
      </c>
      <c r="R203"/>
      <c r="S203"/>
      <c r="T203"/>
      <c r="U203"/>
      <c r="V203"/>
      <c r="W203"/>
      <c r="X203"/>
    </row>
    <row r="204" spans="1:24">
      <c r="A204" s="8" t="s">
        <v>264</v>
      </c>
      <c r="B204" s="3">
        <v>0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7</v>
      </c>
      <c r="J204" s="8">
        <v>1</v>
      </c>
      <c r="K204" s="8">
        <v>6</v>
      </c>
      <c r="L204" s="8">
        <v>19</v>
      </c>
      <c r="M204" s="8">
        <v>5</v>
      </c>
      <c r="N204" s="8">
        <v>0</v>
      </c>
      <c r="O204" s="8">
        <v>5</v>
      </c>
      <c r="P204" s="8">
        <v>0</v>
      </c>
      <c r="Q204" s="8">
        <v>3</v>
      </c>
      <c r="R204"/>
      <c r="S204"/>
      <c r="T204"/>
      <c r="U204"/>
      <c r="V204"/>
      <c r="W204"/>
      <c r="X204"/>
    </row>
    <row r="205" spans="1:24">
      <c r="A205" s="8" t="s">
        <v>265</v>
      </c>
      <c r="B205" s="3">
        <v>0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0</v>
      </c>
      <c r="I205" s="8">
        <v>8</v>
      </c>
      <c r="J205" s="8">
        <v>1</v>
      </c>
      <c r="K205" s="8">
        <v>4</v>
      </c>
      <c r="L205" s="8">
        <v>13</v>
      </c>
      <c r="M205" s="8">
        <v>6</v>
      </c>
      <c r="N205" s="8">
        <v>0</v>
      </c>
      <c r="O205" s="8">
        <v>2</v>
      </c>
      <c r="P205" s="8">
        <v>2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266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267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268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269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270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271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272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273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274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275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276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277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278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279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280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281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282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283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284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285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286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287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288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289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290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291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292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293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294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295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296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297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298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299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300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301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302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303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304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305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306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307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308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309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310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311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312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313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314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315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316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317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318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319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320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321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322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323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324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325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326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327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328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329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330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331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332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333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334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335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336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337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338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339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786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340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341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342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343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344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1926</v>
      </c>
      <c r="B286" s="3">
        <v>0</v>
      </c>
      <c r="C286" s="8">
        <v>0</v>
      </c>
      <c r="D286" s="8">
        <v>0</v>
      </c>
      <c r="E286" s="8">
        <v>1</v>
      </c>
      <c r="F286" s="8">
        <v>0</v>
      </c>
      <c r="G286" s="8">
        <v>1</v>
      </c>
      <c r="H286" s="8">
        <v>1</v>
      </c>
      <c r="I286" s="8">
        <v>3</v>
      </c>
      <c r="J286" s="8">
        <v>1</v>
      </c>
      <c r="K286" s="8">
        <v>3</v>
      </c>
      <c r="L286" s="8">
        <v>16</v>
      </c>
      <c r="M286" s="8">
        <v>5</v>
      </c>
      <c r="N286" s="8">
        <v>0</v>
      </c>
      <c r="O286" s="8">
        <v>4</v>
      </c>
      <c r="P286" s="8">
        <v>1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345</v>
      </c>
      <c r="B287" s="3">
        <v>0</v>
      </c>
      <c r="C287" s="8">
        <v>0</v>
      </c>
      <c r="D287" s="8">
        <v>1</v>
      </c>
      <c r="E287" s="8">
        <v>5</v>
      </c>
      <c r="F287" s="8">
        <v>0</v>
      </c>
      <c r="G287" s="8">
        <v>0</v>
      </c>
      <c r="H287" s="8">
        <v>0</v>
      </c>
      <c r="I287" s="8">
        <v>7</v>
      </c>
      <c r="J287" s="8">
        <v>3</v>
      </c>
      <c r="K287" s="8">
        <v>7</v>
      </c>
      <c r="L287" s="8">
        <v>9</v>
      </c>
      <c r="M287" s="8">
        <v>1</v>
      </c>
      <c r="N287" s="8">
        <v>0</v>
      </c>
      <c r="O287" s="8">
        <v>4</v>
      </c>
      <c r="P287" s="8">
        <v>0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787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346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347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348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349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350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351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352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353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354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788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355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356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357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2108</v>
      </c>
      <c r="B302" s="3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3</v>
      </c>
      <c r="J302" s="8">
        <v>6</v>
      </c>
      <c r="K302" s="8">
        <v>7</v>
      </c>
      <c r="L302" s="8">
        <v>6</v>
      </c>
      <c r="M302" s="8">
        <v>4</v>
      </c>
      <c r="N302" s="8">
        <v>0</v>
      </c>
      <c r="O302" s="8">
        <v>4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358</v>
      </c>
      <c r="B303" s="3">
        <v>0</v>
      </c>
      <c r="C303" s="8">
        <v>0</v>
      </c>
      <c r="D303" s="8">
        <v>3</v>
      </c>
      <c r="E303" s="8">
        <v>0</v>
      </c>
      <c r="F303" s="8">
        <v>0</v>
      </c>
      <c r="G303" s="8">
        <v>0</v>
      </c>
      <c r="H303" s="8">
        <v>0</v>
      </c>
      <c r="I303" s="8">
        <v>5</v>
      </c>
      <c r="J303" s="8">
        <v>0</v>
      </c>
      <c r="K303" s="8">
        <v>4</v>
      </c>
      <c r="L303" s="8">
        <v>9</v>
      </c>
      <c r="M303" s="8">
        <v>3</v>
      </c>
      <c r="N303" s="8">
        <v>0</v>
      </c>
      <c r="O303" s="8">
        <v>2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359</v>
      </c>
      <c r="B304" s="3">
        <v>0</v>
      </c>
      <c r="C304" s="8">
        <v>0</v>
      </c>
      <c r="D304" s="8">
        <v>3</v>
      </c>
      <c r="E304" s="8">
        <v>6</v>
      </c>
      <c r="F304" s="8">
        <v>0</v>
      </c>
      <c r="G304" s="8">
        <v>0</v>
      </c>
      <c r="H304" s="8">
        <v>0</v>
      </c>
      <c r="I304" s="8">
        <v>9</v>
      </c>
      <c r="J304" s="8">
        <v>0</v>
      </c>
      <c r="K304" s="8">
        <v>8</v>
      </c>
      <c r="L304" s="8">
        <v>2</v>
      </c>
      <c r="M304" s="8">
        <v>4</v>
      </c>
      <c r="N304" s="8">
        <v>0</v>
      </c>
      <c r="O304" s="8">
        <v>6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360</v>
      </c>
      <c r="B305" s="3">
        <v>0</v>
      </c>
      <c r="C305" s="8">
        <v>0</v>
      </c>
      <c r="D305" s="8">
        <v>0</v>
      </c>
      <c r="E305" s="8">
        <v>3</v>
      </c>
      <c r="F305" s="8">
        <v>0</v>
      </c>
      <c r="G305" s="8">
        <v>0</v>
      </c>
      <c r="H305" s="8">
        <v>0</v>
      </c>
      <c r="I305" s="8">
        <v>4</v>
      </c>
      <c r="J305" s="8">
        <v>1</v>
      </c>
      <c r="K305" s="8">
        <v>5</v>
      </c>
      <c r="L305" s="8">
        <v>4</v>
      </c>
      <c r="M305" s="8">
        <v>2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361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362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363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364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365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366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367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368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369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370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371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372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373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374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375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376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377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378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379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380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381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382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383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384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385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386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387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388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389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390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391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392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393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394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395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396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397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398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399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400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401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402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403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404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405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406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407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408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409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410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411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412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413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414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415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416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417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418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419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420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421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422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423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424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425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426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427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428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429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430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431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432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433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434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789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435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436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437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438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439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1927</v>
      </c>
      <c r="B386" s="3">
        <v>0</v>
      </c>
      <c r="C386" s="8">
        <v>0</v>
      </c>
      <c r="D386" s="8">
        <v>1</v>
      </c>
      <c r="E386" s="8">
        <v>2</v>
      </c>
      <c r="F386" s="8">
        <v>0</v>
      </c>
      <c r="G386" s="8">
        <v>0</v>
      </c>
      <c r="H386" s="8">
        <v>0</v>
      </c>
      <c r="I386" s="8">
        <v>3</v>
      </c>
      <c r="J386" s="8">
        <v>0</v>
      </c>
      <c r="K386" s="8">
        <v>5</v>
      </c>
      <c r="L386" s="8">
        <v>7</v>
      </c>
      <c r="M386" s="8">
        <v>4</v>
      </c>
      <c r="N386" s="8">
        <v>0</v>
      </c>
      <c r="O386" s="8">
        <v>8</v>
      </c>
      <c r="P386" s="8">
        <v>0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440</v>
      </c>
      <c r="B387" s="3">
        <v>0</v>
      </c>
      <c r="C387" s="8">
        <v>0</v>
      </c>
      <c r="D387" s="8">
        <v>2</v>
      </c>
      <c r="E387" s="8">
        <v>3</v>
      </c>
      <c r="F387" s="8">
        <v>0</v>
      </c>
      <c r="G387" s="8">
        <v>0</v>
      </c>
      <c r="H387" s="8">
        <v>0</v>
      </c>
      <c r="I387" s="8">
        <v>7</v>
      </c>
      <c r="J387" s="8">
        <v>2</v>
      </c>
      <c r="K387" s="8">
        <v>13</v>
      </c>
      <c r="L387" s="8">
        <v>10</v>
      </c>
      <c r="M387" s="8">
        <v>3</v>
      </c>
      <c r="N387" s="8">
        <v>0</v>
      </c>
      <c r="O387" s="8">
        <v>4</v>
      </c>
      <c r="P387" s="8">
        <v>1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790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810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905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791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811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906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812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813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804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814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815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816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792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817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818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2109</v>
      </c>
      <c r="B403" s="3">
        <v>0</v>
      </c>
      <c r="C403" s="8">
        <v>0</v>
      </c>
      <c r="D403" s="8">
        <v>4</v>
      </c>
      <c r="E403" s="8">
        <v>0</v>
      </c>
      <c r="F403" s="8">
        <v>0</v>
      </c>
      <c r="G403" s="8">
        <v>0</v>
      </c>
      <c r="H403" s="8">
        <v>0</v>
      </c>
      <c r="I403" s="8">
        <v>7</v>
      </c>
      <c r="J403" s="8">
        <v>3</v>
      </c>
      <c r="K403" s="8">
        <v>8</v>
      </c>
      <c r="L403" s="8">
        <v>11</v>
      </c>
      <c r="M403" s="8">
        <v>8</v>
      </c>
      <c r="N403" s="8">
        <v>4</v>
      </c>
      <c r="O403" s="8">
        <v>5</v>
      </c>
      <c r="P403" s="8">
        <v>0</v>
      </c>
      <c r="Q403" s="8">
        <v>0</v>
      </c>
      <c r="R403"/>
    </row>
    <row r="404" spans="1:18">
      <c r="A404" s="8" t="s">
        <v>819</v>
      </c>
      <c r="B404" s="3">
        <v>0</v>
      </c>
      <c r="C404" s="8">
        <v>0</v>
      </c>
      <c r="D404" s="8">
        <v>3</v>
      </c>
      <c r="E404" s="8">
        <v>1</v>
      </c>
      <c r="F404" s="8">
        <v>0</v>
      </c>
      <c r="G404" s="8">
        <v>0</v>
      </c>
      <c r="H404" s="8">
        <v>0</v>
      </c>
      <c r="I404" s="8">
        <v>4</v>
      </c>
      <c r="J404" s="8">
        <v>0</v>
      </c>
      <c r="K404" s="8">
        <v>2</v>
      </c>
      <c r="L404" s="8">
        <v>11</v>
      </c>
      <c r="M404" s="8">
        <v>2</v>
      </c>
      <c r="N404" s="8">
        <v>0</v>
      </c>
      <c r="O404" s="8">
        <v>1</v>
      </c>
      <c r="P404" s="8">
        <v>0</v>
      </c>
      <c r="Q404" s="8">
        <v>0</v>
      </c>
      <c r="R404"/>
    </row>
    <row r="405" spans="1:18">
      <c r="A405" s="8" t="s">
        <v>820</v>
      </c>
      <c r="B405" s="3">
        <v>0</v>
      </c>
      <c r="C405" s="8">
        <v>1</v>
      </c>
      <c r="D405" s="8">
        <v>3</v>
      </c>
      <c r="E405" s="8">
        <v>3</v>
      </c>
      <c r="F405" s="8">
        <v>0</v>
      </c>
      <c r="G405" s="8">
        <v>0</v>
      </c>
      <c r="H405" s="8">
        <v>0</v>
      </c>
      <c r="I405" s="8">
        <v>7</v>
      </c>
      <c r="J405" s="8">
        <v>3</v>
      </c>
      <c r="K405" s="8">
        <v>8</v>
      </c>
      <c r="L405" s="8">
        <v>4</v>
      </c>
      <c r="M405" s="8">
        <v>9</v>
      </c>
      <c r="N405" s="8">
        <v>0</v>
      </c>
      <c r="O405" s="8">
        <v>4</v>
      </c>
      <c r="P405" s="8">
        <v>0</v>
      </c>
      <c r="Q405" s="8">
        <v>0</v>
      </c>
      <c r="R405"/>
    </row>
    <row r="406" spans="1:18">
      <c r="A406" s="8" t="s">
        <v>821</v>
      </c>
      <c r="B406" s="3">
        <v>0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2</v>
      </c>
      <c r="K406" s="8">
        <v>2</v>
      </c>
      <c r="L406" s="8">
        <v>3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/>
    </row>
    <row r="407" spans="1:18">
      <c r="A407" s="8" t="s">
        <v>907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822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908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823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824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825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826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805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827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806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828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829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909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830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831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793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807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794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795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832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833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834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835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910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836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837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911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838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839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840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912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841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842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843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844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845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846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847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848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849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850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913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796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851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852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853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854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914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808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855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856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857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858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859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915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916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917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860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797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918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861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862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863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919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920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864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865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866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867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868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869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870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871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872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873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874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921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875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876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809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1928</v>
      </c>
      <c r="B487" s="3">
        <v>0</v>
      </c>
      <c r="C487" s="8">
        <v>0</v>
      </c>
      <c r="D487" s="8">
        <v>1</v>
      </c>
      <c r="E487" s="8">
        <v>0</v>
      </c>
      <c r="F487" s="8">
        <v>0</v>
      </c>
      <c r="G487" s="8">
        <v>0</v>
      </c>
      <c r="H487" s="8">
        <v>0</v>
      </c>
      <c r="I487" s="8">
        <v>2</v>
      </c>
      <c r="J487" s="8">
        <v>0</v>
      </c>
      <c r="K487" s="8">
        <v>6</v>
      </c>
      <c r="L487" s="8">
        <v>11</v>
      </c>
      <c r="M487" s="8">
        <v>3</v>
      </c>
      <c r="N487" s="8">
        <v>0</v>
      </c>
      <c r="O487" s="8">
        <v>5</v>
      </c>
      <c r="P487" s="8">
        <v>0</v>
      </c>
      <c r="Q487" s="8">
        <v>0</v>
      </c>
      <c r="R487"/>
    </row>
    <row r="488" spans="1:18">
      <c r="A488" s="8" t="s">
        <v>798</v>
      </c>
      <c r="B488" s="3">
        <v>0</v>
      </c>
      <c r="C488" s="8">
        <v>1</v>
      </c>
      <c r="D488" s="8">
        <v>0</v>
      </c>
      <c r="E488" s="8">
        <v>0</v>
      </c>
      <c r="F488" s="8">
        <v>1</v>
      </c>
      <c r="G488" s="8">
        <v>1</v>
      </c>
      <c r="H488" s="8">
        <v>1</v>
      </c>
      <c r="I488" s="8">
        <v>1</v>
      </c>
      <c r="J488" s="8">
        <v>2</v>
      </c>
      <c r="K488" s="8">
        <v>8</v>
      </c>
      <c r="L488" s="8">
        <v>8</v>
      </c>
      <c r="M488" s="8">
        <v>3</v>
      </c>
      <c r="N488" s="8">
        <v>3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1445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1570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1446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1447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1539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1448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1449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1450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1540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1541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1434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1542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1451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1452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2110</v>
      </c>
      <c r="B503" s="3">
        <v>0</v>
      </c>
      <c r="C503" s="8">
        <v>1</v>
      </c>
      <c r="D503" s="8">
        <v>3</v>
      </c>
      <c r="E503" s="8">
        <v>1</v>
      </c>
      <c r="F503" s="8">
        <v>1</v>
      </c>
      <c r="G503" s="8">
        <v>0</v>
      </c>
      <c r="H503" s="8">
        <v>0</v>
      </c>
      <c r="I503" s="8">
        <v>10</v>
      </c>
      <c r="J503" s="8">
        <v>5</v>
      </c>
      <c r="K503" s="8">
        <v>7</v>
      </c>
      <c r="L503" s="8">
        <v>13</v>
      </c>
      <c r="M503" s="8">
        <v>10</v>
      </c>
      <c r="N503" s="8">
        <v>0</v>
      </c>
      <c r="O503" s="8">
        <v>6</v>
      </c>
      <c r="P503" s="8">
        <v>2</v>
      </c>
      <c r="Q503" s="8">
        <v>1</v>
      </c>
      <c r="R503"/>
    </row>
    <row r="504" spans="1:18">
      <c r="A504" s="8" t="s">
        <v>1453</v>
      </c>
      <c r="B504" s="3">
        <v>0</v>
      </c>
      <c r="C504" s="8">
        <v>0</v>
      </c>
      <c r="D504" s="8">
        <v>2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6</v>
      </c>
      <c r="L504" s="8">
        <v>8</v>
      </c>
      <c r="M504" s="8">
        <v>7</v>
      </c>
      <c r="N504" s="8">
        <v>0</v>
      </c>
      <c r="O504" s="8">
        <v>1</v>
      </c>
      <c r="P504" s="8">
        <v>0</v>
      </c>
      <c r="Q504" s="8">
        <v>0</v>
      </c>
      <c r="R504"/>
    </row>
    <row r="505" spans="1:18">
      <c r="A505" s="8" t="s">
        <v>1543</v>
      </c>
      <c r="B505" s="3">
        <v>1</v>
      </c>
      <c r="C505" s="8">
        <v>0</v>
      </c>
      <c r="D505" s="8">
        <v>3</v>
      </c>
      <c r="E505" s="8">
        <v>5</v>
      </c>
      <c r="F505" s="8">
        <v>0</v>
      </c>
      <c r="G505" s="8">
        <v>0</v>
      </c>
      <c r="H505" s="8">
        <v>0</v>
      </c>
      <c r="I505" s="8">
        <v>9</v>
      </c>
      <c r="J505" s="8">
        <v>0</v>
      </c>
      <c r="K505" s="8">
        <v>6</v>
      </c>
      <c r="L505" s="8">
        <v>7</v>
      </c>
      <c r="M505" s="8">
        <v>8</v>
      </c>
      <c r="N505" s="8">
        <v>1</v>
      </c>
      <c r="O505" s="8">
        <v>4</v>
      </c>
      <c r="P505" s="8">
        <v>0</v>
      </c>
      <c r="Q505" s="8">
        <v>0</v>
      </c>
      <c r="R505"/>
    </row>
    <row r="506" spans="1:18">
      <c r="A506" s="8" t="s">
        <v>1454</v>
      </c>
      <c r="B506" s="3">
        <v>0</v>
      </c>
      <c r="C506" s="8">
        <v>0</v>
      </c>
      <c r="D506" s="8">
        <v>0</v>
      </c>
      <c r="E506" s="8">
        <v>3</v>
      </c>
      <c r="F506" s="8">
        <v>0</v>
      </c>
      <c r="G506" s="8">
        <v>0</v>
      </c>
      <c r="H506" s="8">
        <v>0</v>
      </c>
      <c r="I506" s="8">
        <v>5</v>
      </c>
      <c r="J506" s="8">
        <v>1</v>
      </c>
      <c r="K506" s="8">
        <v>5</v>
      </c>
      <c r="L506" s="8">
        <v>16</v>
      </c>
      <c r="M506" s="8">
        <v>6</v>
      </c>
      <c r="N506" s="8">
        <v>0</v>
      </c>
      <c r="O506" s="8">
        <v>5</v>
      </c>
      <c r="P506" s="8">
        <v>3</v>
      </c>
      <c r="Q506" s="8">
        <v>0</v>
      </c>
      <c r="R506"/>
    </row>
    <row r="507" spans="1:18">
      <c r="A507" s="8" t="s">
        <v>1455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1554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1544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1456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1457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1458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1545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1459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1460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1435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1436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1461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1462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1546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1463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1437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1608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1464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1465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1466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1467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1468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1469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1470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1471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1472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1473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1474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1555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1438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1475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1476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1477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1478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1439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1479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1480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1547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1481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1482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1483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1484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1485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1486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1487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1488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1548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1489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1490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1549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1491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1492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1493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1494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1495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1550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1496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1497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1551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1498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1499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1500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1501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1502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1552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1503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1504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1505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1506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1507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1508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1509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1510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1511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1512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1513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1514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1515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1516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1517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1929</v>
      </c>
      <c r="B587" s="3">
        <v>0</v>
      </c>
      <c r="C587" s="8">
        <v>0</v>
      </c>
      <c r="D587" s="8">
        <v>1</v>
      </c>
      <c r="E587" s="8">
        <v>0</v>
      </c>
      <c r="F587" s="8">
        <v>0</v>
      </c>
      <c r="G587" s="8">
        <v>0</v>
      </c>
      <c r="H587" s="8">
        <v>0</v>
      </c>
      <c r="I587" s="8">
        <v>1</v>
      </c>
      <c r="J587" s="8">
        <v>0</v>
      </c>
      <c r="K587" s="8">
        <v>1</v>
      </c>
      <c r="L587" s="8">
        <v>2</v>
      </c>
      <c r="M587" s="8">
        <v>1</v>
      </c>
      <c r="N587" s="8">
        <v>0</v>
      </c>
      <c r="O587" s="8">
        <v>3</v>
      </c>
      <c r="P587" s="8">
        <v>2</v>
      </c>
      <c r="Q587" s="8">
        <v>0</v>
      </c>
      <c r="R587"/>
    </row>
    <row r="588" spans="1:18">
      <c r="A588" s="8" t="s">
        <v>1553</v>
      </c>
      <c r="B588" s="3">
        <v>0</v>
      </c>
      <c r="C588" s="8">
        <v>1</v>
      </c>
      <c r="D588" s="8">
        <v>2</v>
      </c>
      <c r="E588" s="8">
        <v>0</v>
      </c>
      <c r="F588" s="8">
        <v>1</v>
      </c>
      <c r="G588" s="8">
        <v>0</v>
      </c>
      <c r="H588" s="8">
        <v>0</v>
      </c>
      <c r="I588" s="8">
        <v>3</v>
      </c>
      <c r="J588" s="8">
        <v>2</v>
      </c>
      <c r="K588" s="8">
        <v>7</v>
      </c>
      <c r="L588" s="8">
        <v>10</v>
      </c>
      <c r="M588" s="8">
        <v>2</v>
      </c>
      <c r="N588" s="8">
        <v>0</v>
      </c>
      <c r="O588" s="8">
        <v>4</v>
      </c>
      <c r="P588" s="8">
        <v>0</v>
      </c>
      <c r="Q588" s="8">
        <v>0</v>
      </c>
      <c r="R588"/>
    </row>
    <row r="589" spans="1:18">
      <c r="A589" s="8" t="s">
        <v>1632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1739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1633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1634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1635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1636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1637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1638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1639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1640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1641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1642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1643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1644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2111</v>
      </c>
      <c r="B603" s="3">
        <v>0</v>
      </c>
      <c r="C603" s="8">
        <v>0</v>
      </c>
      <c r="D603" s="8">
        <v>3</v>
      </c>
      <c r="E603" s="8">
        <v>4</v>
      </c>
      <c r="F603" s="8">
        <v>0</v>
      </c>
      <c r="G603" s="8">
        <v>1</v>
      </c>
      <c r="H603" s="8">
        <v>1</v>
      </c>
      <c r="I603" s="8">
        <v>7</v>
      </c>
      <c r="J603" s="8">
        <v>4</v>
      </c>
      <c r="K603" s="8">
        <v>8</v>
      </c>
      <c r="L603" s="8">
        <v>5</v>
      </c>
      <c r="M603" s="8">
        <v>3</v>
      </c>
      <c r="N603" s="8">
        <v>1</v>
      </c>
      <c r="O603" s="8">
        <v>4</v>
      </c>
      <c r="P603" s="8">
        <v>0</v>
      </c>
      <c r="Q603" s="8">
        <v>0</v>
      </c>
    </row>
    <row r="604" spans="1:17">
      <c r="A604" s="8" t="s">
        <v>1645</v>
      </c>
      <c r="B604" s="3">
        <v>0</v>
      </c>
      <c r="C604" s="8">
        <v>0</v>
      </c>
      <c r="D604" s="8">
        <v>3</v>
      </c>
      <c r="E604" s="8">
        <v>1</v>
      </c>
      <c r="F604" s="8">
        <v>0</v>
      </c>
      <c r="G604" s="8">
        <v>0</v>
      </c>
      <c r="H604" s="8">
        <v>0</v>
      </c>
      <c r="I604" s="8">
        <v>6</v>
      </c>
      <c r="J604" s="8">
        <v>2</v>
      </c>
      <c r="K604" s="8">
        <v>6</v>
      </c>
      <c r="L604" s="8">
        <v>5</v>
      </c>
      <c r="M604" s="8">
        <v>6</v>
      </c>
      <c r="N604" s="8">
        <v>2</v>
      </c>
      <c r="O604" s="8">
        <v>5</v>
      </c>
      <c r="P604" s="8">
        <v>1</v>
      </c>
      <c r="Q604" s="8">
        <v>0</v>
      </c>
    </row>
    <row r="605" spans="1:17">
      <c r="A605" s="8" t="s">
        <v>1646</v>
      </c>
      <c r="B605" s="3">
        <v>0</v>
      </c>
      <c r="C605" s="8">
        <v>0</v>
      </c>
      <c r="D605" s="8">
        <v>2</v>
      </c>
      <c r="E605" s="8">
        <v>5</v>
      </c>
      <c r="F605" s="8">
        <v>0</v>
      </c>
      <c r="G605" s="8">
        <v>1</v>
      </c>
      <c r="H605" s="8">
        <v>0</v>
      </c>
      <c r="I605" s="8">
        <v>7</v>
      </c>
      <c r="J605" s="8">
        <v>1</v>
      </c>
      <c r="K605" s="8">
        <v>6</v>
      </c>
      <c r="L605" s="8">
        <v>5</v>
      </c>
      <c r="M605" s="8">
        <v>3</v>
      </c>
      <c r="N605" s="8">
        <v>0</v>
      </c>
      <c r="O605" s="8">
        <v>5</v>
      </c>
      <c r="P605" s="8">
        <v>0</v>
      </c>
      <c r="Q605" s="8">
        <v>0</v>
      </c>
    </row>
    <row r="606" spans="1:17">
      <c r="A606" s="8" t="s">
        <v>1647</v>
      </c>
      <c r="B606" s="3">
        <v>0</v>
      </c>
      <c r="C606" s="8">
        <v>0</v>
      </c>
      <c r="D606" s="8">
        <v>0</v>
      </c>
      <c r="E606" s="8">
        <v>3</v>
      </c>
      <c r="F606" s="8">
        <v>0</v>
      </c>
      <c r="G606" s="8">
        <v>0</v>
      </c>
      <c r="H606" s="8">
        <v>0</v>
      </c>
      <c r="I606" s="8">
        <v>9</v>
      </c>
      <c r="J606" s="8">
        <v>1</v>
      </c>
      <c r="K606" s="8">
        <v>10</v>
      </c>
      <c r="L606" s="8">
        <v>12</v>
      </c>
      <c r="M606" s="8">
        <v>2</v>
      </c>
      <c r="N606" s="8">
        <v>0</v>
      </c>
      <c r="O606" s="8">
        <v>2</v>
      </c>
      <c r="P606" s="8">
        <v>1</v>
      </c>
      <c r="Q606" s="8">
        <v>0</v>
      </c>
    </row>
    <row r="607" spans="1:17">
      <c r="A607" s="8" t="s">
        <v>1648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1609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1742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1649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1650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1610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1651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1652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1653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1654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1655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1656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1657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1658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1611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1659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1660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1661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1662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1663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1664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1665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1612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1666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1667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1668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1669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1670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1671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1672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1673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1674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1675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1676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1677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1678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1679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1680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1681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1682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1683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1684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1685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1686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1687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1688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1689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1690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1691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1740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1692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1693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1613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1694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1695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1696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1697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1698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1741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1699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1700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1701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1702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1703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1704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1705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1614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1706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1615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1616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1707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1708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1743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1709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1710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1617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1711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1712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1713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1714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1930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3</v>
      </c>
      <c r="J687" s="8">
        <v>1</v>
      </c>
      <c r="K687" s="8">
        <v>3</v>
      </c>
      <c r="L687" s="8">
        <v>8</v>
      </c>
      <c r="M687" s="8">
        <v>5</v>
      </c>
      <c r="N687" s="8">
        <v>0</v>
      </c>
      <c r="O687" s="8">
        <v>7</v>
      </c>
      <c r="P687" s="8">
        <v>2</v>
      </c>
      <c r="Q687" s="8">
        <v>0</v>
      </c>
    </row>
    <row r="688" spans="1:17">
      <c r="A688" s="8" t="s">
        <v>1715</v>
      </c>
      <c r="B688" s="3">
        <v>0</v>
      </c>
      <c r="C688" s="8">
        <v>0</v>
      </c>
      <c r="D688" s="8">
        <v>0</v>
      </c>
      <c r="E688" s="8">
        <v>4</v>
      </c>
      <c r="F688" s="8">
        <v>1</v>
      </c>
      <c r="G688" s="8">
        <v>1</v>
      </c>
      <c r="H688" s="8">
        <v>1</v>
      </c>
      <c r="I688" s="8">
        <v>6</v>
      </c>
      <c r="J688" s="8">
        <v>2</v>
      </c>
      <c r="K688" s="8">
        <v>14</v>
      </c>
      <c r="L688" s="8">
        <v>12</v>
      </c>
      <c r="M688" s="8">
        <v>6</v>
      </c>
      <c r="N688" s="8">
        <v>3</v>
      </c>
      <c r="O688" s="8">
        <v>5</v>
      </c>
      <c r="P688" s="8">
        <v>0</v>
      </c>
      <c r="Q688" s="8">
        <v>0</v>
      </c>
    </row>
    <row r="689" spans="1:17">
      <c r="A689" s="8" t="s">
        <v>1744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1745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1746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1747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1748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1749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1750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1751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1752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1753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1754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1755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1756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1757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2112</v>
      </c>
      <c r="B703" s="3">
        <v>0</v>
      </c>
      <c r="C703" s="8">
        <v>0</v>
      </c>
      <c r="D703" s="8">
        <v>1</v>
      </c>
      <c r="E703" s="8">
        <v>1</v>
      </c>
      <c r="F703" s="8">
        <v>0</v>
      </c>
      <c r="G703" s="8">
        <v>0</v>
      </c>
      <c r="H703" s="8">
        <v>0</v>
      </c>
      <c r="I703" s="8">
        <v>4</v>
      </c>
      <c r="J703" s="8">
        <v>2</v>
      </c>
      <c r="K703" s="8">
        <v>9</v>
      </c>
      <c r="L703" s="8">
        <v>6</v>
      </c>
      <c r="M703" s="8">
        <v>5</v>
      </c>
      <c r="N703" s="8">
        <v>1</v>
      </c>
      <c r="O703" s="8">
        <v>7</v>
      </c>
      <c r="P703" s="8">
        <v>2</v>
      </c>
      <c r="Q703" s="8">
        <v>0</v>
      </c>
    </row>
    <row r="704" spans="1:17">
      <c r="A704" s="8" t="s">
        <v>1758</v>
      </c>
      <c r="B704" s="3">
        <v>0</v>
      </c>
      <c r="C704" s="8">
        <v>0</v>
      </c>
      <c r="D704" s="8">
        <v>4</v>
      </c>
      <c r="E704" s="8">
        <v>1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3</v>
      </c>
      <c r="L704" s="8">
        <v>5</v>
      </c>
      <c r="M704" s="8">
        <v>4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1759</v>
      </c>
      <c r="B705" s="3">
        <v>0</v>
      </c>
      <c r="C705" s="8">
        <v>0</v>
      </c>
      <c r="D705" s="8">
        <v>2</v>
      </c>
      <c r="E705" s="8">
        <v>4</v>
      </c>
      <c r="F705" s="8">
        <v>0</v>
      </c>
      <c r="G705" s="8">
        <v>0</v>
      </c>
      <c r="H705" s="8">
        <v>0</v>
      </c>
      <c r="I705" s="8">
        <v>6</v>
      </c>
      <c r="J705" s="8">
        <v>0</v>
      </c>
      <c r="K705" s="8">
        <v>5</v>
      </c>
      <c r="L705" s="8">
        <v>7</v>
      </c>
      <c r="M705" s="8">
        <v>3</v>
      </c>
      <c r="N705" s="8">
        <v>0</v>
      </c>
      <c r="O705" s="8">
        <v>5</v>
      </c>
      <c r="P705" s="8">
        <v>1</v>
      </c>
      <c r="Q705" s="8">
        <v>0</v>
      </c>
    </row>
    <row r="706" spans="1:17">
      <c r="A706" s="8" t="s">
        <v>1760</v>
      </c>
      <c r="B706" s="3">
        <v>0</v>
      </c>
      <c r="C706" s="8">
        <v>0</v>
      </c>
      <c r="D706" s="8">
        <v>0</v>
      </c>
      <c r="E706" s="8">
        <v>1</v>
      </c>
      <c r="F706" s="8">
        <v>0</v>
      </c>
      <c r="G706" s="8">
        <v>0</v>
      </c>
      <c r="H706" s="8">
        <v>0</v>
      </c>
      <c r="I706" s="8">
        <v>11</v>
      </c>
      <c r="J706" s="8">
        <v>4</v>
      </c>
      <c r="K706" s="8">
        <v>5</v>
      </c>
      <c r="L706" s="8">
        <v>7</v>
      </c>
      <c r="M706" s="8">
        <v>5</v>
      </c>
      <c r="N706" s="8">
        <v>0</v>
      </c>
      <c r="O706" s="8">
        <v>4</v>
      </c>
      <c r="P706" s="8">
        <v>2</v>
      </c>
      <c r="Q706" s="8">
        <v>0</v>
      </c>
    </row>
    <row r="707" spans="1:17">
      <c r="A707" s="8" t="s">
        <v>1761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1762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1763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1764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1765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1766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1767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1768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1769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1770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1771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1772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1773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1774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1775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1776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1777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1778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1779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1780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1781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1782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1783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1784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1785</v>
      </c>
      <c r="B731" s="3">
        <v>0</v>
      </c>
      <c r="C731" s="8">
        <v>1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1786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1787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1788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1789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1790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1791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1792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1793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1794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1795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1796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1797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1798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1799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1800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1801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1802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1803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1804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1805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1806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1807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1808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1809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1810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1811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1812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1813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1814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1815</v>
      </c>
      <c r="B761" s="3">
        <v>1</v>
      </c>
      <c r="C761" s="8">
        <v>0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5</v>
      </c>
      <c r="N761" s="8">
        <v>1</v>
      </c>
      <c r="O761" s="8">
        <v>6</v>
      </c>
      <c r="P761" s="8">
        <v>1</v>
      </c>
      <c r="Q761" s="8">
        <v>0</v>
      </c>
    </row>
    <row r="762" spans="1:17">
      <c r="A762" s="8" t="s">
        <v>1816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1817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1818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1819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1</v>
      </c>
      <c r="Q765" s="8">
        <v>0</v>
      </c>
    </row>
    <row r="766" spans="1:17">
      <c r="A766" s="8" t="s">
        <v>1820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1821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1822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1823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1824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4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1825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1826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1827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1828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1829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1830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1831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1832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1833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1834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1835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1836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1837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1838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1839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1931</v>
      </c>
      <c r="B786" s="3">
        <v>0</v>
      </c>
      <c r="C786" s="8">
        <v>0</v>
      </c>
      <c r="D786" s="8">
        <v>2</v>
      </c>
      <c r="E786" s="8">
        <v>3</v>
      </c>
      <c r="F786" s="8">
        <v>0</v>
      </c>
      <c r="G786" s="8">
        <v>0</v>
      </c>
      <c r="H786" s="8">
        <v>0</v>
      </c>
      <c r="I786" s="8">
        <v>7</v>
      </c>
      <c r="J786" s="8">
        <v>0</v>
      </c>
      <c r="K786" s="8">
        <v>8</v>
      </c>
      <c r="L786" s="8">
        <v>10</v>
      </c>
      <c r="M786" s="8">
        <v>7</v>
      </c>
      <c r="N786" s="8">
        <v>0</v>
      </c>
      <c r="O786" s="8">
        <v>5</v>
      </c>
      <c r="P786" s="8">
        <v>3</v>
      </c>
      <c r="Q786" s="8">
        <v>0</v>
      </c>
    </row>
    <row r="787" spans="1:17">
      <c r="A787" s="8" t="s">
        <v>1840</v>
      </c>
      <c r="B787" s="3">
        <v>0</v>
      </c>
      <c r="C787" s="8">
        <v>1</v>
      </c>
      <c r="D787" s="8">
        <v>1</v>
      </c>
      <c r="E787" s="8">
        <v>5</v>
      </c>
      <c r="F787" s="8">
        <v>1</v>
      </c>
      <c r="G787" s="8">
        <v>0</v>
      </c>
      <c r="H787" s="8">
        <v>0</v>
      </c>
      <c r="I787" s="8">
        <v>9</v>
      </c>
      <c r="J787" s="8">
        <v>5</v>
      </c>
      <c r="K787" s="8">
        <v>13</v>
      </c>
      <c r="L787" s="8">
        <v>6</v>
      </c>
      <c r="M787" s="8">
        <v>6</v>
      </c>
      <c r="N787" s="8">
        <v>0</v>
      </c>
      <c r="O787" s="8">
        <v>5</v>
      </c>
      <c r="P787" s="8">
        <v>0</v>
      </c>
      <c r="Q787" s="8">
        <v>0</v>
      </c>
    </row>
    <row r="788" spans="1:17">
      <c r="A788" s="8" t="s">
        <v>2113</v>
      </c>
      <c r="B788" s="3">
        <v>0</v>
      </c>
      <c r="C788" s="8">
        <v>0</v>
      </c>
      <c r="D788" s="8">
        <v>4</v>
      </c>
      <c r="E788" s="8">
        <v>0</v>
      </c>
      <c r="F788" s="8">
        <v>0</v>
      </c>
      <c r="G788" s="8">
        <v>0</v>
      </c>
      <c r="H788" s="8">
        <v>0</v>
      </c>
      <c r="I788" s="8">
        <v>5</v>
      </c>
      <c r="J788" s="8">
        <v>6</v>
      </c>
      <c r="K788" s="8">
        <v>11</v>
      </c>
      <c r="L788" s="8">
        <v>8</v>
      </c>
      <c r="M788" s="8">
        <v>6</v>
      </c>
      <c r="N788" s="8">
        <v>0</v>
      </c>
      <c r="O788" s="8">
        <v>12</v>
      </c>
      <c r="P788" s="8">
        <v>3</v>
      </c>
      <c r="Q788" s="8">
        <v>0</v>
      </c>
    </row>
    <row r="789" spans="1:17">
      <c r="A789" s="8" t="s">
        <v>2114</v>
      </c>
      <c r="B789" s="3">
        <v>0</v>
      </c>
      <c r="C789" s="8">
        <v>4</v>
      </c>
      <c r="D789" s="8">
        <v>4</v>
      </c>
      <c r="E789" s="8">
        <v>10</v>
      </c>
      <c r="F789" s="8">
        <v>0</v>
      </c>
      <c r="G789" s="8">
        <v>0</v>
      </c>
      <c r="H789" s="8">
        <v>0</v>
      </c>
      <c r="I789" s="8">
        <v>20</v>
      </c>
      <c r="J789" s="8">
        <v>7</v>
      </c>
      <c r="K789" s="8">
        <v>7</v>
      </c>
      <c r="L789" s="8">
        <v>7</v>
      </c>
      <c r="M789" s="8">
        <v>5</v>
      </c>
      <c r="N789" s="8">
        <v>0</v>
      </c>
      <c r="O789" s="8">
        <v>3</v>
      </c>
      <c r="P789" s="8">
        <v>3</v>
      </c>
      <c r="Q789" s="8">
        <v>0</v>
      </c>
    </row>
    <row r="790" spans="1:17">
      <c r="A790" s="8" t="s">
        <v>2115</v>
      </c>
      <c r="B790" s="3">
        <v>0</v>
      </c>
      <c r="C790" s="8">
        <v>0</v>
      </c>
      <c r="D790" s="8">
        <v>0</v>
      </c>
      <c r="E790" s="8">
        <v>0</v>
      </c>
      <c r="F790" s="8">
        <v>0</v>
      </c>
      <c r="G790" s="8">
        <v>2</v>
      </c>
      <c r="H790" s="8">
        <v>2</v>
      </c>
      <c r="I790" s="8">
        <v>2</v>
      </c>
      <c r="J790" s="8">
        <v>4</v>
      </c>
      <c r="K790" s="8">
        <v>6</v>
      </c>
      <c r="L790" s="8">
        <v>5</v>
      </c>
      <c r="M790" s="8">
        <v>4</v>
      </c>
      <c r="N790" s="8">
        <v>2</v>
      </c>
      <c r="O790" s="8">
        <v>8</v>
      </c>
      <c r="P790" s="8">
        <v>3</v>
      </c>
      <c r="Q790" s="8">
        <v>1</v>
      </c>
    </row>
    <row r="791" spans="1:17">
      <c r="A791" s="8" t="s">
        <v>2116</v>
      </c>
      <c r="B791" s="3">
        <v>0</v>
      </c>
      <c r="C791" s="8">
        <v>0</v>
      </c>
      <c r="D791" s="8">
        <v>2</v>
      </c>
      <c r="E791" s="8">
        <v>1</v>
      </c>
      <c r="F791" s="8">
        <v>0</v>
      </c>
      <c r="G791" s="8">
        <v>0</v>
      </c>
      <c r="H791" s="8">
        <v>0</v>
      </c>
      <c r="I791" s="8">
        <v>3</v>
      </c>
      <c r="J791" s="8">
        <v>1</v>
      </c>
      <c r="K791" s="8">
        <v>4</v>
      </c>
      <c r="L791" s="8">
        <v>2</v>
      </c>
      <c r="M791" s="8">
        <v>1</v>
      </c>
      <c r="N791" s="8">
        <v>1</v>
      </c>
      <c r="O791" s="8">
        <v>3</v>
      </c>
      <c r="P791" s="8">
        <v>1</v>
      </c>
      <c r="Q791" s="8">
        <v>0</v>
      </c>
    </row>
    <row r="792" spans="1:17">
      <c r="A792" s="8" t="s">
        <v>2117</v>
      </c>
      <c r="B792" s="3">
        <v>0</v>
      </c>
      <c r="C792" s="8">
        <v>0</v>
      </c>
      <c r="D792" s="8">
        <v>3</v>
      </c>
      <c r="E792" s="8">
        <v>7</v>
      </c>
      <c r="F792" s="8">
        <v>0</v>
      </c>
      <c r="G792" s="8">
        <v>0</v>
      </c>
      <c r="H792" s="8">
        <v>0</v>
      </c>
      <c r="I792" s="8">
        <v>15</v>
      </c>
      <c r="J792" s="8">
        <v>2</v>
      </c>
      <c r="K792" s="8">
        <v>5</v>
      </c>
      <c r="L792" s="8">
        <v>6</v>
      </c>
      <c r="M792" s="8">
        <v>4</v>
      </c>
      <c r="N792" s="8">
        <v>0</v>
      </c>
      <c r="O792" s="8">
        <v>5</v>
      </c>
      <c r="P792" s="8">
        <v>0</v>
      </c>
      <c r="Q792" s="8">
        <v>0</v>
      </c>
    </row>
    <row r="793" spans="1:17">
      <c r="A793" s="8" t="s">
        <v>2118</v>
      </c>
      <c r="B793" s="3">
        <v>0</v>
      </c>
      <c r="C793" s="8">
        <v>0</v>
      </c>
      <c r="D793" s="8">
        <v>1</v>
      </c>
      <c r="E793" s="8">
        <v>2</v>
      </c>
      <c r="F793" s="8">
        <v>1</v>
      </c>
      <c r="G793" s="8">
        <v>0</v>
      </c>
      <c r="H793" s="8">
        <v>0</v>
      </c>
      <c r="I793" s="8">
        <v>3</v>
      </c>
      <c r="J793" s="8">
        <v>1</v>
      </c>
      <c r="K793" s="8">
        <v>3</v>
      </c>
      <c r="L793" s="8">
        <v>7</v>
      </c>
      <c r="M793" s="8">
        <v>5</v>
      </c>
      <c r="N793" s="8">
        <v>0</v>
      </c>
      <c r="O793" s="8">
        <v>1</v>
      </c>
      <c r="P793" s="8">
        <v>0</v>
      </c>
      <c r="Q793" s="8">
        <v>0</v>
      </c>
    </row>
    <row r="794" spans="1:17">
      <c r="A794" s="8" t="s">
        <v>2119</v>
      </c>
      <c r="B794" s="3">
        <v>0</v>
      </c>
      <c r="C794" s="8">
        <v>0</v>
      </c>
      <c r="D794" s="8">
        <v>3</v>
      </c>
      <c r="E794" s="8">
        <v>1</v>
      </c>
      <c r="F794" s="8">
        <v>0</v>
      </c>
      <c r="G794" s="8">
        <v>0</v>
      </c>
      <c r="H794" s="8">
        <v>0</v>
      </c>
      <c r="I794" s="8">
        <v>4</v>
      </c>
      <c r="J794" s="8">
        <v>3</v>
      </c>
      <c r="K794" s="8">
        <v>9</v>
      </c>
      <c r="L794" s="8">
        <v>7</v>
      </c>
      <c r="M794" s="8">
        <v>4</v>
      </c>
      <c r="N794" s="8">
        <v>0</v>
      </c>
      <c r="O794" s="8">
        <v>5</v>
      </c>
      <c r="P794" s="8">
        <v>0</v>
      </c>
      <c r="Q794" s="8">
        <v>0</v>
      </c>
    </row>
    <row r="795" spans="1:17">
      <c r="A795" s="8" t="s">
        <v>2120</v>
      </c>
      <c r="B795" s="3">
        <v>0</v>
      </c>
      <c r="C795" s="8">
        <v>0</v>
      </c>
      <c r="D795" s="8">
        <v>0</v>
      </c>
      <c r="E795" s="8">
        <v>5</v>
      </c>
      <c r="F795" s="8">
        <v>0</v>
      </c>
      <c r="G795" s="8">
        <v>0</v>
      </c>
      <c r="H795" s="8">
        <v>0</v>
      </c>
      <c r="I795" s="8">
        <v>7</v>
      </c>
      <c r="J795" s="8">
        <v>1</v>
      </c>
      <c r="K795" s="8">
        <v>12</v>
      </c>
      <c r="L795" s="8">
        <v>8</v>
      </c>
      <c r="M795" s="8">
        <v>7</v>
      </c>
      <c r="N795" s="8">
        <v>1</v>
      </c>
      <c r="O795" s="8">
        <v>5</v>
      </c>
      <c r="P795" s="8">
        <v>0</v>
      </c>
      <c r="Q795" s="8">
        <v>0</v>
      </c>
    </row>
    <row r="796" spans="1:17">
      <c r="A796" s="8" t="s">
        <v>2121</v>
      </c>
      <c r="B796" s="3">
        <v>0</v>
      </c>
      <c r="C796" s="8">
        <v>0</v>
      </c>
      <c r="D796" s="8">
        <v>3</v>
      </c>
      <c r="E796" s="8">
        <v>1</v>
      </c>
      <c r="F796" s="8">
        <v>0</v>
      </c>
      <c r="G796" s="8">
        <v>1</v>
      </c>
      <c r="H796" s="8">
        <v>1</v>
      </c>
      <c r="I796" s="8">
        <v>4</v>
      </c>
      <c r="J796" s="8">
        <v>2</v>
      </c>
      <c r="K796" s="8">
        <v>9</v>
      </c>
      <c r="L796" s="8">
        <v>6</v>
      </c>
      <c r="M796" s="8">
        <v>2</v>
      </c>
      <c r="N796" s="8">
        <v>3</v>
      </c>
      <c r="O796" s="8">
        <v>7</v>
      </c>
      <c r="P796" s="8">
        <v>1</v>
      </c>
      <c r="Q796" s="8">
        <v>0</v>
      </c>
    </row>
    <row r="797" spans="1:17">
      <c r="A797" s="8" t="s">
        <v>2122</v>
      </c>
      <c r="B797" s="3">
        <v>1</v>
      </c>
      <c r="C797" s="8">
        <v>0</v>
      </c>
      <c r="D797" s="8">
        <v>0</v>
      </c>
      <c r="E797" s="8">
        <v>1</v>
      </c>
      <c r="F797" s="8">
        <v>0</v>
      </c>
      <c r="G797" s="8">
        <v>0</v>
      </c>
      <c r="H797" s="8">
        <v>0</v>
      </c>
      <c r="I797" s="8">
        <v>2</v>
      </c>
      <c r="J797" s="8">
        <v>2</v>
      </c>
      <c r="K797" s="8">
        <v>3</v>
      </c>
      <c r="L797" s="8">
        <v>6</v>
      </c>
      <c r="M797" s="8">
        <v>1</v>
      </c>
      <c r="N797" s="8">
        <v>0</v>
      </c>
      <c r="O797" s="8">
        <v>5</v>
      </c>
      <c r="P797" s="8">
        <v>2</v>
      </c>
      <c r="Q797" s="8">
        <v>0</v>
      </c>
    </row>
    <row r="798" spans="1:17">
      <c r="A798" s="8" t="s">
        <v>2123</v>
      </c>
      <c r="B798" s="3">
        <v>0</v>
      </c>
      <c r="C798" s="8">
        <v>2</v>
      </c>
      <c r="D798" s="8">
        <v>3</v>
      </c>
      <c r="E798" s="8">
        <v>0</v>
      </c>
      <c r="F798" s="8">
        <v>1</v>
      </c>
      <c r="G798" s="8">
        <v>0</v>
      </c>
      <c r="H798" s="8">
        <v>0</v>
      </c>
      <c r="I798" s="8">
        <v>6</v>
      </c>
      <c r="J798" s="8">
        <v>2</v>
      </c>
      <c r="K798" s="8">
        <v>7</v>
      </c>
      <c r="L798" s="8">
        <v>2</v>
      </c>
      <c r="M798" s="8">
        <v>6</v>
      </c>
      <c r="N798" s="8">
        <v>0</v>
      </c>
      <c r="O798" s="8">
        <v>2</v>
      </c>
      <c r="P798" s="8">
        <v>0</v>
      </c>
      <c r="Q798" s="8">
        <v>0</v>
      </c>
    </row>
    <row r="799" spans="1:17">
      <c r="A799" s="8" t="s">
        <v>2124</v>
      </c>
      <c r="B799" s="3">
        <v>0</v>
      </c>
      <c r="C799" s="8">
        <v>2</v>
      </c>
      <c r="D799" s="8">
        <v>1</v>
      </c>
      <c r="E799" s="8">
        <v>1</v>
      </c>
      <c r="F799" s="8">
        <v>0</v>
      </c>
      <c r="G799" s="8">
        <v>0</v>
      </c>
      <c r="H799" s="8">
        <v>0</v>
      </c>
      <c r="I799" s="8">
        <v>4</v>
      </c>
      <c r="J799" s="8">
        <v>2</v>
      </c>
      <c r="K799" s="8">
        <v>8</v>
      </c>
      <c r="L799" s="8">
        <v>4</v>
      </c>
      <c r="M799" s="8">
        <v>3</v>
      </c>
      <c r="N799" s="8">
        <v>1</v>
      </c>
      <c r="O799" s="8">
        <v>2</v>
      </c>
      <c r="P799" s="8">
        <v>0</v>
      </c>
      <c r="Q799" s="8">
        <v>0</v>
      </c>
    </row>
    <row r="800" spans="1:17">
      <c r="A800" s="8" t="s">
        <v>2125</v>
      </c>
      <c r="B800" s="3">
        <v>0</v>
      </c>
      <c r="C800" s="8">
        <v>0</v>
      </c>
      <c r="D800" s="8">
        <v>0</v>
      </c>
      <c r="E800" s="8">
        <v>3</v>
      </c>
      <c r="F800" s="8">
        <v>0</v>
      </c>
      <c r="G800" s="8">
        <v>0</v>
      </c>
      <c r="H800" s="8">
        <v>0</v>
      </c>
      <c r="I800" s="8">
        <v>3</v>
      </c>
      <c r="J800" s="8">
        <v>1</v>
      </c>
      <c r="K800" s="8">
        <v>5</v>
      </c>
      <c r="L800" s="8">
        <v>2</v>
      </c>
      <c r="M800" s="8">
        <v>0</v>
      </c>
      <c r="N800" s="8">
        <v>2</v>
      </c>
      <c r="O800" s="8">
        <v>1</v>
      </c>
      <c r="P800" s="8">
        <v>0</v>
      </c>
      <c r="Q800" s="8">
        <v>0</v>
      </c>
    </row>
    <row r="801" spans="1:17">
      <c r="A801" s="8" t="s">
        <v>2126</v>
      </c>
      <c r="B801" s="3">
        <v>0</v>
      </c>
      <c r="C801" s="8">
        <v>0</v>
      </c>
      <c r="D801" s="8">
        <v>2</v>
      </c>
      <c r="E801" s="8">
        <v>1</v>
      </c>
      <c r="F801" s="8">
        <v>0</v>
      </c>
      <c r="G801" s="8">
        <v>1</v>
      </c>
      <c r="H801" s="8">
        <v>1</v>
      </c>
      <c r="I801" s="8">
        <v>8</v>
      </c>
      <c r="J801" s="8">
        <v>2</v>
      </c>
      <c r="K801" s="8">
        <v>10</v>
      </c>
      <c r="L801" s="8">
        <v>8</v>
      </c>
      <c r="M801" s="8">
        <v>4</v>
      </c>
      <c r="N801" s="8">
        <v>0</v>
      </c>
      <c r="O801" s="8">
        <v>3</v>
      </c>
      <c r="P801" s="8">
        <v>2</v>
      </c>
      <c r="Q801" s="8">
        <v>0</v>
      </c>
    </row>
    <row r="802" spans="1:17">
      <c r="A802" s="8" t="s">
        <v>2127</v>
      </c>
      <c r="B802" s="3">
        <v>0</v>
      </c>
      <c r="C802" s="8">
        <v>0</v>
      </c>
      <c r="D802" s="8">
        <v>1</v>
      </c>
      <c r="E802" s="8">
        <v>2</v>
      </c>
      <c r="F802" s="8">
        <v>0</v>
      </c>
      <c r="G802" s="8">
        <v>0</v>
      </c>
      <c r="H802" s="8">
        <v>0</v>
      </c>
      <c r="I802" s="8">
        <v>3</v>
      </c>
      <c r="J802" s="8">
        <v>1</v>
      </c>
      <c r="K802" s="8">
        <v>1</v>
      </c>
      <c r="L802" s="8">
        <v>7</v>
      </c>
      <c r="M802" s="8">
        <v>3</v>
      </c>
      <c r="N802" s="8">
        <v>0</v>
      </c>
      <c r="O802" s="8">
        <v>0</v>
      </c>
      <c r="P802" s="8">
        <v>0</v>
      </c>
      <c r="Q802" s="8">
        <v>0</v>
      </c>
    </row>
    <row r="803" spans="1:17">
      <c r="A803" s="8" t="s">
        <v>2128</v>
      </c>
      <c r="B803" s="3">
        <v>0</v>
      </c>
      <c r="C803" s="8">
        <v>0</v>
      </c>
      <c r="D803" s="8">
        <v>4</v>
      </c>
      <c r="E803" s="8">
        <v>0</v>
      </c>
      <c r="F803" s="8">
        <v>0</v>
      </c>
      <c r="G803" s="8">
        <v>0</v>
      </c>
      <c r="H803" s="8">
        <v>0</v>
      </c>
      <c r="I803" s="8">
        <v>5</v>
      </c>
      <c r="J803" s="8">
        <v>1</v>
      </c>
      <c r="K803" s="8">
        <v>5</v>
      </c>
      <c r="L803" s="8">
        <v>8</v>
      </c>
      <c r="M803" s="8">
        <v>7</v>
      </c>
      <c r="N803" s="8">
        <v>0</v>
      </c>
      <c r="O803" s="8">
        <v>3</v>
      </c>
      <c r="P803" s="8">
        <v>0</v>
      </c>
      <c r="Q803" s="8">
        <v>0</v>
      </c>
    </row>
    <row r="804" spans="1:17">
      <c r="A804" s="8" t="s">
        <v>2129</v>
      </c>
      <c r="B804" s="3">
        <v>0</v>
      </c>
      <c r="C804" s="8">
        <v>0</v>
      </c>
      <c r="D804" s="8">
        <v>5</v>
      </c>
      <c r="E804" s="8">
        <v>7</v>
      </c>
      <c r="F804" s="8">
        <v>0</v>
      </c>
      <c r="G804" s="8">
        <v>0</v>
      </c>
      <c r="H804" s="8">
        <v>1</v>
      </c>
      <c r="I804" s="8">
        <v>16</v>
      </c>
      <c r="J804" s="8">
        <v>0</v>
      </c>
      <c r="K804" s="8">
        <v>4</v>
      </c>
      <c r="L804" s="8">
        <v>10</v>
      </c>
      <c r="M804" s="8">
        <v>10</v>
      </c>
      <c r="N804" s="8">
        <v>0</v>
      </c>
      <c r="O804" s="8">
        <v>5</v>
      </c>
      <c r="P804" s="8">
        <v>1</v>
      </c>
      <c r="Q804" s="8">
        <v>0</v>
      </c>
    </row>
    <row r="805" spans="1:17">
      <c r="A805" s="8" t="s">
        <v>2130</v>
      </c>
      <c r="B805" s="3">
        <v>0</v>
      </c>
      <c r="C805" s="8">
        <v>0</v>
      </c>
      <c r="D805" s="8">
        <v>0</v>
      </c>
      <c r="E805" s="8">
        <v>3</v>
      </c>
      <c r="F805" s="8">
        <v>0</v>
      </c>
      <c r="G805" s="8">
        <v>0</v>
      </c>
      <c r="H805" s="8">
        <v>0</v>
      </c>
      <c r="I805" s="8">
        <v>7</v>
      </c>
      <c r="J805" s="8">
        <v>4</v>
      </c>
      <c r="K805" s="8">
        <v>6</v>
      </c>
      <c r="L805" s="8">
        <v>9</v>
      </c>
      <c r="M805" s="8">
        <v>4</v>
      </c>
      <c r="N805" s="8">
        <v>0</v>
      </c>
      <c r="O805" s="8">
        <v>4</v>
      </c>
      <c r="P805" s="8">
        <v>2</v>
      </c>
      <c r="Q805" s="8">
        <v>0</v>
      </c>
    </row>
    <row r="806" spans="1:17">
      <c r="A806" s="8" t="s">
        <v>2131</v>
      </c>
      <c r="B806" s="3">
        <v>0</v>
      </c>
      <c r="C806" s="8">
        <v>0</v>
      </c>
      <c r="D806" s="8">
        <v>4</v>
      </c>
      <c r="E806" s="8">
        <v>3</v>
      </c>
      <c r="F806" s="8">
        <v>0</v>
      </c>
      <c r="G806" s="8">
        <v>0</v>
      </c>
      <c r="H806" s="8">
        <v>0</v>
      </c>
      <c r="I806" s="8">
        <v>8</v>
      </c>
      <c r="J806" s="8">
        <v>1</v>
      </c>
      <c r="K806" s="8">
        <v>9</v>
      </c>
      <c r="L806" s="8">
        <v>4</v>
      </c>
      <c r="M806" s="8">
        <v>3</v>
      </c>
      <c r="N806" s="8">
        <v>0</v>
      </c>
      <c r="O806" s="8">
        <v>8</v>
      </c>
      <c r="P806" s="8">
        <v>1</v>
      </c>
      <c r="Q806" s="8">
        <v>0</v>
      </c>
    </row>
    <row r="807" spans="1:17">
      <c r="A807" s="8" t="s">
        <v>2132</v>
      </c>
      <c r="B807" s="3">
        <v>0</v>
      </c>
      <c r="C807" s="8">
        <v>0</v>
      </c>
      <c r="D807" s="8">
        <v>1</v>
      </c>
      <c r="E807" s="8">
        <v>6</v>
      </c>
      <c r="F807" s="8">
        <v>0</v>
      </c>
      <c r="G807" s="8">
        <v>0</v>
      </c>
      <c r="H807" s="8">
        <v>0</v>
      </c>
      <c r="I807" s="8">
        <v>6</v>
      </c>
      <c r="J807" s="8">
        <v>4</v>
      </c>
      <c r="K807" s="8">
        <v>8</v>
      </c>
      <c r="L807" s="8">
        <v>5</v>
      </c>
      <c r="M807" s="8">
        <v>2</v>
      </c>
      <c r="N807" s="8">
        <v>0</v>
      </c>
      <c r="O807" s="8">
        <v>7</v>
      </c>
      <c r="P807" s="8">
        <v>3</v>
      </c>
      <c r="Q807" s="8">
        <v>0</v>
      </c>
    </row>
    <row r="808" spans="1:17">
      <c r="A808" s="8" t="s">
        <v>2133</v>
      </c>
      <c r="B808" s="3">
        <v>0</v>
      </c>
      <c r="C808" s="8">
        <v>1</v>
      </c>
      <c r="D808" s="8">
        <v>2</v>
      </c>
      <c r="E808" s="8">
        <v>2</v>
      </c>
      <c r="F808" s="8">
        <v>0</v>
      </c>
      <c r="G808" s="8">
        <v>0</v>
      </c>
      <c r="H808" s="8">
        <v>0</v>
      </c>
      <c r="I808" s="8">
        <v>8</v>
      </c>
      <c r="J808" s="8">
        <v>6</v>
      </c>
      <c r="K808" s="8">
        <v>11</v>
      </c>
      <c r="L808" s="8">
        <v>14</v>
      </c>
      <c r="M808" s="8">
        <v>12</v>
      </c>
      <c r="N808" s="8">
        <v>0</v>
      </c>
      <c r="O808" s="8">
        <v>6</v>
      </c>
      <c r="P808" s="8">
        <v>5</v>
      </c>
      <c r="Q808" s="8">
        <v>0</v>
      </c>
    </row>
    <row r="809" spans="1:17">
      <c r="A809" s="8" t="s">
        <v>2134</v>
      </c>
      <c r="B809" s="3">
        <v>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5</v>
      </c>
      <c r="L809" s="8">
        <v>6</v>
      </c>
      <c r="M809" s="8">
        <v>1</v>
      </c>
      <c r="N809" s="8">
        <v>1</v>
      </c>
      <c r="O809" s="8">
        <v>4</v>
      </c>
      <c r="P809" s="8">
        <v>0</v>
      </c>
      <c r="Q809" s="8">
        <v>0</v>
      </c>
    </row>
    <row r="810" spans="1:17">
      <c r="A810" s="8" t="s">
        <v>2135</v>
      </c>
      <c r="B810" s="3">
        <v>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5</v>
      </c>
      <c r="L810" s="8">
        <v>52</v>
      </c>
      <c r="M810" s="8">
        <v>12</v>
      </c>
      <c r="N810" s="8">
        <v>0</v>
      </c>
      <c r="O810" s="8">
        <v>0</v>
      </c>
      <c r="P810" s="8">
        <v>0</v>
      </c>
      <c r="Q810" s="8">
        <v>0</v>
      </c>
    </row>
    <row r="811" spans="1:17">
      <c r="A811" s="8" t="s">
        <v>2136</v>
      </c>
      <c r="B811" s="3">
        <v>0</v>
      </c>
      <c r="C811" s="8">
        <v>0</v>
      </c>
      <c r="D811" s="8">
        <v>1</v>
      </c>
      <c r="E811" s="8">
        <v>2</v>
      </c>
      <c r="F811" s="8">
        <v>0</v>
      </c>
      <c r="G811" s="8">
        <v>0</v>
      </c>
      <c r="H811" s="8">
        <v>0</v>
      </c>
      <c r="I811" s="8">
        <v>3</v>
      </c>
      <c r="J811" s="8">
        <v>1</v>
      </c>
      <c r="K811" s="8">
        <v>8</v>
      </c>
      <c r="L811" s="8">
        <v>2</v>
      </c>
      <c r="M811" s="8">
        <v>2</v>
      </c>
      <c r="N811" s="8">
        <v>0</v>
      </c>
      <c r="O811" s="8">
        <v>9</v>
      </c>
      <c r="P811" s="8">
        <v>2</v>
      </c>
      <c r="Q811" s="8">
        <v>1</v>
      </c>
    </row>
    <row r="812" spans="1:17">
      <c r="A812" s="8" t="s">
        <v>2137</v>
      </c>
      <c r="B812" s="3">
        <v>0</v>
      </c>
      <c r="C812" s="8">
        <v>0</v>
      </c>
      <c r="D812" s="8">
        <v>1</v>
      </c>
      <c r="E812" s="8">
        <v>1</v>
      </c>
      <c r="F812" s="8">
        <v>0</v>
      </c>
      <c r="G812" s="8">
        <v>0</v>
      </c>
      <c r="H812" s="8">
        <v>0</v>
      </c>
      <c r="I812" s="8">
        <v>7</v>
      </c>
      <c r="J812" s="8">
        <v>2</v>
      </c>
      <c r="K812" s="8">
        <v>10</v>
      </c>
      <c r="L812" s="8">
        <v>6</v>
      </c>
      <c r="M812" s="8">
        <v>7</v>
      </c>
      <c r="N812" s="8">
        <v>0</v>
      </c>
      <c r="O812" s="8">
        <v>4</v>
      </c>
      <c r="P812" s="8">
        <v>0</v>
      </c>
      <c r="Q812" s="8">
        <v>0</v>
      </c>
    </row>
    <row r="813" spans="1:17">
      <c r="A813" s="8" t="s">
        <v>2138</v>
      </c>
      <c r="B813" s="3">
        <v>0</v>
      </c>
      <c r="C813" s="8">
        <v>0</v>
      </c>
      <c r="D813" s="8">
        <v>0</v>
      </c>
      <c r="E813" s="8">
        <v>5</v>
      </c>
      <c r="F813" s="8">
        <v>0</v>
      </c>
      <c r="G813" s="8">
        <v>0</v>
      </c>
      <c r="H813" s="8">
        <v>0</v>
      </c>
      <c r="I813" s="8">
        <v>5</v>
      </c>
      <c r="J813" s="8">
        <v>4</v>
      </c>
      <c r="K813" s="8">
        <v>11</v>
      </c>
      <c r="L813" s="8">
        <v>5</v>
      </c>
      <c r="M813" s="8">
        <v>6</v>
      </c>
      <c r="N813" s="8">
        <v>0</v>
      </c>
      <c r="O813" s="8">
        <v>7</v>
      </c>
      <c r="P813" s="8">
        <v>3</v>
      </c>
      <c r="Q813" s="8">
        <v>0</v>
      </c>
    </row>
    <row r="814" spans="1:17">
      <c r="A814" s="8" t="s">
        <v>2139</v>
      </c>
      <c r="B814" s="3">
        <v>0</v>
      </c>
      <c r="C814" s="8">
        <v>0</v>
      </c>
      <c r="D814" s="8">
        <v>3</v>
      </c>
      <c r="E814" s="8">
        <v>2</v>
      </c>
      <c r="F814" s="8">
        <v>0</v>
      </c>
      <c r="G814" s="8">
        <v>0</v>
      </c>
      <c r="H814" s="8">
        <v>0</v>
      </c>
      <c r="I814" s="8">
        <v>5</v>
      </c>
      <c r="J814" s="8">
        <v>0</v>
      </c>
      <c r="K814" s="8">
        <v>5</v>
      </c>
      <c r="L814" s="8">
        <v>9</v>
      </c>
      <c r="M814" s="8">
        <v>4</v>
      </c>
      <c r="N814" s="8">
        <v>0</v>
      </c>
      <c r="O814" s="8">
        <v>5</v>
      </c>
      <c r="P814" s="8">
        <v>2</v>
      </c>
      <c r="Q814" s="8">
        <v>0</v>
      </c>
    </row>
    <row r="815" spans="1:17">
      <c r="A815" s="8" t="s">
        <v>2140</v>
      </c>
      <c r="B815" s="3">
        <v>0</v>
      </c>
      <c r="C815" s="8">
        <v>0</v>
      </c>
      <c r="D815" s="8">
        <v>3</v>
      </c>
      <c r="E815" s="8">
        <v>2</v>
      </c>
      <c r="F815" s="8">
        <v>0</v>
      </c>
      <c r="G815" s="8">
        <v>0</v>
      </c>
      <c r="H815" s="8">
        <v>0</v>
      </c>
      <c r="I815" s="8">
        <v>7</v>
      </c>
      <c r="J815" s="8">
        <v>2</v>
      </c>
      <c r="K815" s="8">
        <v>6</v>
      </c>
      <c r="L815" s="8">
        <v>14</v>
      </c>
      <c r="M815" s="8">
        <v>6</v>
      </c>
      <c r="N815" s="8">
        <v>1</v>
      </c>
      <c r="O815" s="8">
        <v>4</v>
      </c>
      <c r="P815" s="8">
        <v>1</v>
      </c>
      <c r="Q815" s="8">
        <v>0</v>
      </c>
    </row>
    <row r="816" spans="1:17">
      <c r="A816" s="8" t="s">
        <v>2141</v>
      </c>
      <c r="B816" s="3">
        <v>0</v>
      </c>
      <c r="C816" s="8">
        <v>1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2</v>
      </c>
      <c r="J816" s="8">
        <v>2</v>
      </c>
      <c r="K816" s="8">
        <v>7</v>
      </c>
      <c r="L816" s="8">
        <v>6</v>
      </c>
      <c r="M816" s="8">
        <v>2</v>
      </c>
      <c r="N816" s="8">
        <v>0</v>
      </c>
      <c r="O816" s="8">
        <v>2</v>
      </c>
      <c r="P816" s="8">
        <v>2</v>
      </c>
      <c r="Q816" s="8">
        <v>0</v>
      </c>
    </row>
    <row r="817" spans="1:17">
      <c r="A817" s="8" t="s">
        <v>2142</v>
      </c>
      <c r="B817" s="3">
        <v>0</v>
      </c>
      <c r="C817" s="8">
        <v>0</v>
      </c>
      <c r="D817" s="8">
        <v>5</v>
      </c>
      <c r="E817" s="8">
        <v>2</v>
      </c>
      <c r="F817" s="8">
        <v>0</v>
      </c>
      <c r="G817" s="8">
        <v>0</v>
      </c>
      <c r="H817" s="8">
        <v>0</v>
      </c>
      <c r="I817" s="8">
        <v>8</v>
      </c>
      <c r="J817" s="8">
        <v>5</v>
      </c>
      <c r="K817" s="8">
        <v>5</v>
      </c>
      <c r="L817" s="8">
        <v>13</v>
      </c>
      <c r="M817" s="8">
        <v>5</v>
      </c>
      <c r="N817" s="8">
        <v>0</v>
      </c>
      <c r="O817" s="8">
        <v>4</v>
      </c>
      <c r="P817" s="8">
        <v>3</v>
      </c>
      <c r="Q817" s="8">
        <v>0</v>
      </c>
    </row>
    <row r="818" spans="1:17">
      <c r="A818" s="8" t="s">
        <v>2143</v>
      </c>
      <c r="B818" s="3">
        <v>0</v>
      </c>
      <c r="C818" s="8">
        <v>0</v>
      </c>
      <c r="D818" s="8">
        <v>0</v>
      </c>
      <c r="E818" s="8">
        <v>4</v>
      </c>
      <c r="F818" s="8">
        <v>0</v>
      </c>
      <c r="G818" s="8">
        <v>0</v>
      </c>
      <c r="H818" s="8">
        <v>0</v>
      </c>
      <c r="I818" s="8">
        <v>4</v>
      </c>
      <c r="J818" s="8">
        <v>0</v>
      </c>
      <c r="K818" s="8">
        <v>4</v>
      </c>
      <c r="L818" s="8">
        <v>13</v>
      </c>
      <c r="M818" s="8">
        <v>8</v>
      </c>
      <c r="N818" s="8">
        <v>0</v>
      </c>
      <c r="O818" s="8">
        <v>6</v>
      </c>
      <c r="P818" s="8">
        <v>3</v>
      </c>
      <c r="Q818" s="8">
        <v>0</v>
      </c>
    </row>
    <row r="819" spans="1:17">
      <c r="A819" s="8" t="s">
        <v>2144</v>
      </c>
      <c r="B819" s="3">
        <v>0</v>
      </c>
      <c r="C819" s="8">
        <v>1</v>
      </c>
      <c r="D819" s="8">
        <v>0</v>
      </c>
      <c r="E819" s="8">
        <v>3</v>
      </c>
      <c r="F819" s="8">
        <v>0</v>
      </c>
      <c r="G819" s="8">
        <v>0</v>
      </c>
      <c r="H819" s="8">
        <v>0</v>
      </c>
      <c r="I819" s="8">
        <v>4</v>
      </c>
      <c r="J819" s="8">
        <v>2</v>
      </c>
      <c r="K819" s="8">
        <v>5</v>
      </c>
      <c r="L819" s="8">
        <v>6</v>
      </c>
      <c r="M819" s="8">
        <v>2</v>
      </c>
      <c r="N819" s="8">
        <v>1</v>
      </c>
      <c r="O819" s="8">
        <v>4</v>
      </c>
      <c r="P819" s="8">
        <v>3</v>
      </c>
      <c r="Q819" s="8">
        <v>0</v>
      </c>
    </row>
    <row r="820" spans="1:17">
      <c r="A820" s="8" t="s">
        <v>2145</v>
      </c>
      <c r="B820" s="3">
        <v>0</v>
      </c>
      <c r="C820" s="8">
        <v>0</v>
      </c>
      <c r="D820" s="8">
        <v>3</v>
      </c>
      <c r="E820" s="8">
        <v>3</v>
      </c>
      <c r="F820" s="8">
        <v>0</v>
      </c>
      <c r="G820" s="8">
        <v>0</v>
      </c>
      <c r="H820" s="8">
        <v>0</v>
      </c>
      <c r="I820" s="8">
        <v>6</v>
      </c>
      <c r="J820" s="8">
        <v>5</v>
      </c>
      <c r="K820" s="8">
        <v>4</v>
      </c>
      <c r="L820" s="8">
        <v>11</v>
      </c>
      <c r="M820" s="8">
        <v>2</v>
      </c>
      <c r="N820" s="8">
        <v>0</v>
      </c>
      <c r="O820" s="8">
        <v>2</v>
      </c>
      <c r="P820" s="8">
        <v>1</v>
      </c>
      <c r="Q820" s="8">
        <v>0</v>
      </c>
    </row>
    <row r="821" spans="1:17">
      <c r="A821" s="8" t="s">
        <v>2146</v>
      </c>
      <c r="B821" s="3">
        <v>1</v>
      </c>
      <c r="C821" s="8">
        <v>0</v>
      </c>
      <c r="D821" s="8">
        <v>3</v>
      </c>
      <c r="E821" s="8">
        <v>7</v>
      </c>
      <c r="F821" s="8">
        <v>1</v>
      </c>
      <c r="G821" s="8">
        <v>1</v>
      </c>
      <c r="H821" s="8">
        <v>1</v>
      </c>
      <c r="I821" s="8">
        <v>14</v>
      </c>
      <c r="J821" s="8">
        <v>2</v>
      </c>
      <c r="K821" s="8">
        <v>9</v>
      </c>
      <c r="L821" s="8">
        <v>15</v>
      </c>
      <c r="M821" s="8">
        <v>9</v>
      </c>
      <c r="N821" s="8">
        <v>0</v>
      </c>
      <c r="O821" s="8">
        <v>4</v>
      </c>
      <c r="P821" s="8">
        <v>1</v>
      </c>
      <c r="Q821" s="8">
        <v>0</v>
      </c>
    </row>
    <row r="822" spans="1:17">
      <c r="A822" s="8" t="s">
        <v>2147</v>
      </c>
      <c r="B822" s="3">
        <v>0</v>
      </c>
      <c r="C822" s="8">
        <v>0</v>
      </c>
      <c r="D822" s="8">
        <v>1</v>
      </c>
      <c r="E822" s="8">
        <v>0</v>
      </c>
      <c r="F822" s="8">
        <v>1</v>
      </c>
      <c r="G822" s="8">
        <v>0</v>
      </c>
      <c r="H822" s="8">
        <v>0</v>
      </c>
      <c r="I822" s="8">
        <v>2</v>
      </c>
      <c r="J822" s="8">
        <v>1</v>
      </c>
      <c r="K822" s="8">
        <v>3</v>
      </c>
      <c r="L822" s="8">
        <v>3</v>
      </c>
      <c r="M822" s="8">
        <v>1</v>
      </c>
      <c r="N822" s="8">
        <v>0</v>
      </c>
      <c r="O822" s="8">
        <v>2</v>
      </c>
      <c r="P822" s="8">
        <v>0</v>
      </c>
      <c r="Q822" s="8">
        <v>0</v>
      </c>
    </row>
    <row r="823" spans="1:17">
      <c r="A823" s="8" t="s">
        <v>2148</v>
      </c>
      <c r="B823" s="3">
        <v>0</v>
      </c>
      <c r="C823" s="8">
        <v>0</v>
      </c>
      <c r="D823" s="8">
        <v>1</v>
      </c>
      <c r="E823" s="8">
        <v>3</v>
      </c>
      <c r="F823" s="8">
        <v>0</v>
      </c>
      <c r="G823" s="8">
        <v>0</v>
      </c>
      <c r="H823" s="8">
        <v>0</v>
      </c>
      <c r="I823" s="8">
        <v>4</v>
      </c>
      <c r="J823" s="8">
        <v>0</v>
      </c>
      <c r="K823" s="8">
        <v>9</v>
      </c>
      <c r="L823" s="8">
        <v>5</v>
      </c>
      <c r="M823" s="8">
        <v>2</v>
      </c>
      <c r="N823" s="8">
        <v>0</v>
      </c>
      <c r="O823" s="8">
        <v>4</v>
      </c>
      <c r="P823" s="8">
        <v>0</v>
      </c>
      <c r="Q823" s="8">
        <v>0</v>
      </c>
    </row>
    <row r="824" spans="1:17">
      <c r="A824" s="8" t="s">
        <v>2149</v>
      </c>
      <c r="B824" s="3">
        <v>0</v>
      </c>
      <c r="C824" s="8">
        <v>0</v>
      </c>
      <c r="D824" s="8">
        <v>1</v>
      </c>
      <c r="E824" s="8">
        <v>1</v>
      </c>
      <c r="F824" s="8">
        <v>0</v>
      </c>
      <c r="G824" s="8">
        <v>0</v>
      </c>
      <c r="H824" s="8">
        <v>0</v>
      </c>
      <c r="I824" s="8">
        <v>2</v>
      </c>
      <c r="J824" s="8">
        <v>0</v>
      </c>
      <c r="K824" s="8">
        <v>7</v>
      </c>
      <c r="L824" s="8">
        <v>8</v>
      </c>
      <c r="M824" s="8">
        <v>5</v>
      </c>
      <c r="N824" s="8">
        <v>1</v>
      </c>
      <c r="O824" s="8">
        <v>2</v>
      </c>
      <c r="P824" s="8">
        <v>0</v>
      </c>
      <c r="Q824" s="8">
        <v>0</v>
      </c>
    </row>
    <row r="825" spans="1:17">
      <c r="A825" s="8" t="s">
        <v>2150</v>
      </c>
      <c r="B825" s="3">
        <v>0</v>
      </c>
      <c r="C825" s="8">
        <v>0</v>
      </c>
      <c r="D825" s="8">
        <v>3</v>
      </c>
      <c r="E825" s="8">
        <v>1</v>
      </c>
      <c r="F825" s="8">
        <v>0</v>
      </c>
      <c r="G825" s="8">
        <v>0</v>
      </c>
      <c r="H825" s="8">
        <v>0</v>
      </c>
      <c r="I825" s="8">
        <v>4</v>
      </c>
      <c r="J825" s="8">
        <v>2</v>
      </c>
      <c r="K825" s="8">
        <v>7</v>
      </c>
      <c r="L825" s="8">
        <v>10</v>
      </c>
      <c r="M825" s="8">
        <v>5</v>
      </c>
      <c r="N825" s="8">
        <v>1</v>
      </c>
      <c r="O825" s="8">
        <v>6</v>
      </c>
      <c r="P825" s="8">
        <v>2</v>
      </c>
      <c r="Q825" s="8">
        <v>0</v>
      </c>
    </row>
    <row r="826" spans="1:17">
      <c r="A826" s="8" t="s">
        <v>2151</v>
      </c>
      <c r="B826" s="3">
        <v>0</v>
      </c>
      <c r="C826" s="8">
        <v>0</v>
      </c>
      <c r="D826" s="8">
        <v>0</v>
      </c>
      <c r="E826" s="8">
        <v>3</v>
      </c>
      <c r="F826" s="8">
        <v>0</v>
      </c>
      <c r="G826" s="8">
        <v>0</v>
      </c>
      <c r="H826" s="8">
        <v>0</v>
      </c>
      <c r="I826" s="8">
        <v>4</v>
      </c>
      <c r="J826" s="8">
        <v>1</v>
      </c>
      <c r="K826" s="8">
        <v>7</v>
      </c>
      <c r="L826" s="8">
        <v>8</v>
      </c>
      <c r="M826" s="8">
        <v>5</v>
      </c>
      <c r="N826" s="8">
        <v>0</v>
      </c>
      <c r="O826" s="8">
        <v>6</v>
      </c>
      <c r="P826" s="8">
        <v>0</v>
      </c>
      <c r="Q826" s="8">
        <v>0</v>
      </c>
    </row>
    <row r="827" spans="1:17">
      <c r="A827" s="8" t="s">
        <v>2152</v>
      </c>
      <c r="B827" s="3">
        <v>0</v>
      </c>
      <c r="C827" s="8">
        <v>0</v>
      </c>
      <c r="D827" s="8">
        <v>0</v>
      </c>
      <c r="E827" s="8">
        <v>1</v>
      </c>
      <c r="F827" s="8">
        <v>0</v>
      </c>
      <c r="G827" s="8">
        <v>0</v>
      </c>
      <c r="H827" s="8">
        <v>0</v>
      </c>
      <c r="I827" s="8">
        <v>2</v>
      </c>
      <c r="J827" s="8">
        <v>3</v>
      </c>
      <c r="K827" s="8">
        <v>8</v>
      </c>
      <c r="L827" s="8">
        <v>12</v>
      </c>
      <c r="M827" s="8">
        <v>5</v>
      </c>
      <c r="N827" s="8">
        <v>2</v>
      </c>
      <c r="O827" s="8">
        <v>5</v>
      </c>
      <c r="P827" s="8">
        <v>3</v>
      </c>
      <c r="Q827" s="8">
        <v>0</v>
      </c>
    </row>
    <row r="828" spans="1:17">
      <c r="A828" s="8" t="s">
        <v>2153</v>
      </c>
      <c r="B828" s="3">
        <v>0</v>
      </c>
      <c r="C828" s="8">
        <v>0</v>
      </c>
      <c r="D828" s="8">
        <v>0</v>
      </c>
      <c r="E828" s="8">
        <v>1</v>
      </c>
      <c r="F828" s="8">
        <v>0</v>
      </c>
      <c r="G828" s="8">
        <v>0</v>
      </c>
      <c r="H828" s="8">
        <v>0</v>
      </c>
      <c r="I828" s="8">
        <v>2</v>
      </c>
      <c r="J828" s="8">
        <v>0</v>
      </c>
      <c r="K828" s="8">
        <v>3</v>
      </c>
      <c r="L828" s="8">
        <v>6</v>
      </c>
      <c r="M828" s="8">
        <v>4</v>
      </c>
      <c r="N828" s="8">
        <v>0</v>
      </c>
      <c r="O828" s="8">
        <v>4</v>
      </c>
      <c r="P828" s="8">
        <v>1</v>
      </c>
      <c r="Q828" s="8">
        <v>0</v>
      </c>
    </row>
    <row r="829" spans="1:17">
      <c r="A829" s="8" t="s">
        <v>2154</v>
      </c>
      <c r="B829" s="3">
        <v>0</v>
      </c>
      <c r="C829" s="8">
        <v>0</v>
      </c>
      <c r="D829" s="8">
        <v>0</v>
      </c>
      <c r="E829" s="8">
        <v>3</v>
      </c>
      <c r="F829" s="8">
        <v>0</v>
      </c>
      <c r="G829" s="8">
        <v>0</v>
      </c>
      <c r="H829" s="8">
        <v>0</v>
      </c>
      <c r="I829" s="8">
        <v>3</v>
      </c>
      <c r="J829" s="8">
        <v>0</v>
      </c>
      <c r="K829" s="8">
        <v>4</v>
      </c>
      <c r="L829" s="8">
        <v>12</v>
      </c>
      <c r="M829" s="8">
        <v>4</v>
      </c>
      <c r="N829" s="8">
        <v>0</v>
      </c>
      <c r="O829" s="8">
        <v>3</v>
      </c>
      <c r="P829" s="8">
        <v>1</v>
      </c>
      <c r="Q829" s="8">
        <v>0</v>
      </c>
    </row>
    <row r="830" spans="1:17">
      <c r="A830" s="8" t="s">
        <v>2155</v>
      </c>
      <c r="B830" s="3">
        <v>0</v>
      </c>
      <c r="C830" s="8">
        <v>0</v>
      </c>
      <c r="D830" s="8">
        <v>6</v>
      </c>
      <c r="E830" s="8">
        <v>5</v>
      </c>
      <c r="F830" s="8">
        <v>0</v>
      </c>
      <c r="G830" s="8">
        <v>0</v>
      </c>
      <c r="H830" s="8">
        <v>0</v>
      </c>
      <c r="I830" s="8">
        <v>11</v>
      </c>
      <c r="J830" s="8">
        <v>3</v>
      </c>
      <c r="K830" s="8">
        <v>13</v>
      </c>
      <c r="L830" s="8">
        <v>7</v>
      </c>
      <c r="M830" s="8">
        <v>1</v>
      </c>
      <c r="N830" s="8">
        <v>0</v>
      </c>
      <c r="O830" s="8">
        <v>3</v>
      </c>
      <c r="P830" s="8">
        <v>1</v>
      </c>
      <c r="Q830" s="8">
        <v>0</v>
      </c>
    </row>
    <row r="831" spans="1:17">
      <c r="A831" s="8" t="s">
        <v>2156</v>
      </c>
      <c r="B831" s="3">
        <v>0</v>
      </c>
      <c r="C831" s="8">
        <v>1</v>
      </c>
      <c r="D831" s="8">
        <v>2</v>
      </c>
      <c r="E831" s="8">
        <v>1</v>
      </c>
      <c r="F831" s="8">
        <v>1</v>
      </c>
      <c r="G831" s="8">
        <v>0</v>
      </c>
      <c r="H831" s="8">
        <v>0</v>
      </c>
      <c r="I831" s="8">
        <v>5</v>
      </c>
      <c r="J831" s="8">
        <v>0</v>
      </c>
      <c r="K831" s="8">
        <v>8</v>
      </c>
      <c r="L831" s="8">
        <v>2</v>
      </c>
      <c r="M831" s="8">
        <v>3</v>
      </c>
      <c r="N831" s="8">
        <v>0</v>
      </c>
      <c r="O831" s="8">
        <v>4</v>
      </c>
      <c r="P831" s="8">
        <v>0</v>
      </c>
      <c r="Q831" s="8">
        <v>0</v>
      </c>
    </row>
    <row r="832" spans="1:17">
      <c r="A832" s="8" t="s">
        <v>2157</v>
      </c>
      <c r="B832" s="3">
        <v>1</v>
      </c>
      <c r="C832" s="8">
        <v>0</v>
      </c>
      <c r="D832" s="8">
        <v>2</v>
      </c>
      <c r="E832" s="8">
        <v>3</v>
      </c>
      <c r="F832" s="8">
        <v>1</v>
      </c>
      <c r="G832" s="8">
        <v>0</v>
      </c>
      <c r="H832" s="8">
        <v>0</v>
      </c>
      <c r="I832" s="8">
        <v>8</v>
      </c>
      <c r="J832" s="8">
        <v>4</v>
      </c>
      <c r="K832" s="8">
        <v>12</v>
      </c>
      <c r="L832" s="8">
        <v>6</v>
      </c>
      <c r="M832" s="8">
        <v>3</v>
      </c>
      <c r="N832" s="8">
        <v>0</v>
      </c>
      <c r="O832" s="8">
        <v>6</v>
      </c>
      <c r="P832" s="8">
        <v>1</v>
      </c>
      <c r="Q832" s="8">
        <v>0</v>
      </c>
    </row>
    <row r="833" spans="1:17">
      <c r="A833" s="8" t="s">
        <v>2158</v>
      </c>
      <c r="B833" s="3">
        <v>0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3</v>
      </c>
      <c r="J833" s="8">
        <v>0</v>
      </c>
      <c r="K833" s="8">
        <v>3</v>
      </c>
      <c r="L833" s="8">
        <v>13</v>
      </c>
      <c r="M833" s="8">
        <v>9</v>
      </c>
      <c r="N833" s="8">
        <v>0</v>
      </c>
      <c r="O833" s="8">
        <v>2</v>
      </c>
      <c r="P833" s="8">
        <v>1</v>
      </c>
      <c r="Q833" s="8">
        <v>0</v>
      </c>
    </row>
    <row r="834" spans="1:17">
      <c r="A834" s="8" t="s">
        <v>2159</v>
      </c>
      <c r="B834" s="3">
        <v>0</v>
      </c>
      <c r="C834" s="8">
        <v>1</v>
      </c>
      <c r="D834" s="8">
        <v>6</v>
      </c>
      <c r="E834" s="8">
        <v>2</v>
      </c>
      <c r="F834" s="8">
        <v>0</v>
      </c>
      <c r="G834" s="8">
        <v>0</v>
      </c>
      <c r="H834" s="8">
        <v>0</v>
      </c>
      <c r="I834" s="8">
        <v>9</v>
      </c>
      <c r="J834" s="8">
        <v>6</v>
      </c>
      <c r="K834" s="8">
        <v>10</v>
      </c>
      <c r="L834" s="8">
        <v>12</v>
      </c>
      <c r="M834" s="8">
        <v>2</v>
      </c>
      <c r="N834" s="8">
        <v>0</v>
      </c>
      <c r="O834" s="8">
        <v>5</v>
      </c>
      <c r="P834" s="8">
        <v>1</v>
      </c>
      <c r="Q834" s="8">
        <v>0</v>
      </c>
    </row>
    <row r="835" spans="1:17">
      <c r="A835" s="8" t="s">
        <v>2160</v>
      </c>
      <c r="B835" s="3">
        <v>0</v>
      </c>
      <c r="C835" s="8">
        <v>0</v>
      </c>
      <c r="D835" s="8">
        <v>0</v>
      </c>
      <c r="E835" s="8">
        <v>3</v>
      </c>
      <c r="F835" s="8">
        <v>0</v>
      </c>
      <c r="G835" s="8">
        <v>0</v>
      </c>
      <c r="H835" s="8">
        <v>0</v>
      </c>
      <c r="I835" s="8">
        <v>3</v>
      </c>
      <c r="J835" s="8">
        <v>6</v>
      </c>
      <c r="K835" s="8">
        <v>6</v>
      </c>
      <c r="L835" s="8">
        <v>11</v>
      </c>
      <c r="M835" s="8">
        <v>7</v>
      </c>
      <c r="N835" s="8">
        <v>0</v>
      </c>
      <c r="O835" s="8">
        <v>4</v>
      </c>
      <c r="P835" s="8">
        <v>0</v>
      </c>
      <c r="Q835" s="8">
        <v>0</v>
      </c>
    </row>
    <row r="836" spans="1:17">
      <c r="A836" s="8" t="s">
        <v>2161</v>
      </c>
      <c r="B836" s="3">
        <v>0</v>
      </c>
      <c r="C836" s="8">
        <v>0</v>
      </c>
      <c r="D836" s="8">
        <v>4</v>
      </c>
      <c r="E836" s="8">
        <v>4</v>
      </c>
      <c r="F836" s="8">
        <v>0</v>
      </c>
      <c r="G836" s="8">
        <v>0</v>
      </c>
      <c r="H836" s="8">
        <v>0</v>
      </c>
      <c r="I836" s="8">
        <v>5</v>
      </c>
      <c r="J836" s="8">
        <v>2</v>
      </c>
      <c r="K836" s="8">
        <v>2</v>
      </c>
      <c r="L836" s="8">
        <v>6</v>
      </c>
      <c r="M836" s="8">
        <v>0</v>
      </c>
      <c r="N836" s="8">
        <v>0</v>
      </c>
      <c r="O836" s="8">
        <v>3</v>
      </c>
      <c r="P836" s="8">
        <v>8</v>
      </c>
      <c r="Q836" s="8">
        <v>0</v>
      </c>
    </row>
    <row r="837" spans="1:17">
      <c r="A837" s="8" t="s">
        <v>2162</v>
      </c>
      <c r="B837" s="3">
        <v>0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2</v>
      </c>
      <c r="K837" s="8">
        <v>2</v>
      </c>
      <c r="L837" s="8">
        <v>5</v>
      </c>
      <c r="M837" s="8">
        <v>2</v>
      </c>
      <c r="N837" s="8">
        <v>0</v>
      </c>
      <c r="O837" s="8">
        <v>3</v>
      </c>
      <c r="P837" s="8">
        <v>0</v>
      </c>
      <c r="Q837" s="8">
        <v>0</v>
      </c>
    </row>
    <row r="838" spans="1:17">
      <c r="A838" s="8" t="s">
        <v>2163</v>
      </c>
      <c r="B838" s="3">
        <v>0</v>
      </c>
      <c r="C838" s="8">
        <v>0</v>
      </c>
      <c r="D838" s="8">
        <v>2</v>
      </c>
      <c r="E838" s="8">
        <v>0</v>
      </c>
      <c r="F838" s="8">
        <v>0</v>
      </c>
      <c r="G838" s="8">
        <v>0</v>
      </c>
      <c r="H838" s="8">
        <v>0</v>
      </c>
      <c r="I838" s="8">
        <v>2</v>
      </c>
      <c r="J838" s="8">
        <v>2</v>
      </c>
      <c r="K838" s="8">
        <v>4</v>
      </c>
      <c r="L838" s="8">
        <v>1</v>
      </c>
      <c r="M838" s="8">
        <v>1</v>
      </c>
      <c r="N838" s="8">
        <v>0</v>
      </c>
      <c r="O838" s="8">
        <v>0</v>
      </c>
      <c r="P838" s="8">
        <v>1</v>
      </c>
      <c r="Q838" s="8">
        <v>0</v>
      </c>
    </row>
    <row r="839" spans="1:17">
      <c r="A839" s="8" t="s">
        <v>2164</v>
      </c>
      <c r="B839" s="3">
        <v>0</v>
      </c>
      <c r="C839" s="8">
        <v>0</v>
      </c>
      <c r="D839" s="8">
        <v>1</v>
      </c>
      <c r="E839" s="8">
        <v>2</v>
      </c>
      <c r="F839" s="8">
        <v>0</v>
      </c>
      <c r="G839" s="8">
        <v>0</v>
      </c>
      <c r="H839" s="8">
        <v>0</v>
      </c>
      <c r="I839" s="8">
        <v>3</v>
      </c>
      <c r="J839" s="8">
        <v>0</v>
      </c>
      <c r="K839" s="8">
        <v>7</v>
      </c>
      <c r="L839" s="8">
        <v>16</v>
      </c>
      <c r="M839" s="8">
        <v>4</v>
      </c>
      <c r="N839" s="8">
        <v>0</v>
      </c>
      <c r="O839" s="8">
        <v>3</v>
      </c>
      <c r="P839" s="8">
        <v>4</v>
      </c>
      <c r="Q839" s="8">
        <v>0</v>
      </c>
    </row>
    <row r="840" spans="1:17">
      <c r="A840" s="8" t="s">
        <v>2165</v>
      </c>
      <c r="B840" s="3">
        <v>0</v>
      </c>
      <c r="C840" s="8">
        <v>0</v>
      </c>
      <c r="D840" s="8">
        <v>2</v>
      </c>
      <c r="E840" s="8">
        <v>2</v>
      </c>
      <c r="F840" s="8">
        <v>0</v>
      </c>
      <c r="G840" s="8">
        <v>0</v>
      </c>
      <c r="H840" s="8">
        <v>0</v>
      </c>
      <c r="I840" s="8">
        <v>4</v>
      </c>
      <c r="J840" s="8">
        <v>2</v>
      </c>
      <c r="K840" s="8">
        <v>4</v>
      </c>
      <c r="L840" s="8">
        <v>6</v>
      </c>
      <c r="M840" s="8">
        <v>0</v>
      </c>
      <c r="N840" s="8">
        <v>0</v>
      </c>
      <c r="O840" s="8">
        <v>5</v>
      </c>
      <c r="P840" s="8">
        <v>2</v>
      </c>
      <c r="Q840" s="8">
        <v>0</v>
      </c>
    </row>
    <row r="841" spans="1:17">
      <c r="A841" s="8" t="s">
        <v>2166</v>
      </c>
      <c r="B841" s="3">
        <v>0</v>
      </c>
      <c r="C841" s="8">
        <v>0</v>
      </c>
      <c r="D841" s="8">
        <v>0</v>
      </c>
      <c r="E841" s="8">
        <v>3</v>
      </c>
      <c r="F841" s="8">
        <v>0</v>
      </c>
      <c r="G841" s="8">
        <v>0</v>
      </c>
      <c r="H841" s="8">
        <v>0</v>
      </c>
      <c r="I841" s="8">
        <v>3</v>
      </c>
      <c r="J841" s="8">
        <v>0</v>
      </c>
      <c r="K841" s="8">
        <v>2</v>
      </c>
      <c r="L841" s="8">
        <v>5</v>
      </c>
      <c r="M841" s="8">
        <v>1</v>
      </c>
      <c r="N841" s="8">
        <v>0</v>
      </c>
      <c r="O841" s="8">
        <v>0</v>
      </c>
      <c r="P841" s="8">
        <v>0</v>
      </c>
      <c r="Q841" s="8">
        <v>0</v>
      </c>
    </row>
    <row r="842" spans="1:17">
      <c r="A842" s="8" t="s">
        <v>2167</v>
      </c>
      <c r="B842" s="3">
        <v>0</v>
      </c>
      <c r="C842" s="8">
        <v>0</v>
      </c>
      <c r="D842" s="8">
        <v>2</v>
      </c>
      <c r="E842" s="8">
        <v>3</v>
      </c>
      <c r="F842" s="8">
        <v>0</v>
      </c>
      <c r="G842" s="8">
        <v>0</v>
      </c>
      <c r="H842" s="8">
        <v>0</v>
      </c>
      <c r="I842" s="8">
        <v>12</v>
      </c>
      <c r="J842" s="8">
        <v>2</v>
      </c>
      <c r="K842" s="8">
        <v>8</v>
      </c>
      <c r="L842" s="8">
        <v>16</v>
      </c>
      <c r="M842" s="8">
        <v>10</v>
      </c>
      <c r="N842" s="8">
        <v>6</v>
      </c>
      <c r="O842" s="8">
        <v>4</v>
      </c>
      <c r="P842" s="8">
        <v>1</v>
      </c>
      <c r="Q842" s="8">
        <v>0</v>
      </c>
    </row>
    <row r="843" spans="1:17">
      <c r="A843" s="8" t="s">
        <v>2168</v>
      </c>
      <c r="B843" s="3">
        <v>0</v>
      </c>
      <c r="C843" s="8">
        <v>0</v>
      </c>
      <c r="D843" s="8">
        <v>1</v>
      </c>
      <c r="E843" s="8">
        <v>0</v>
      </c>
      <c r="F843" s="8">
        <v>0</v>
      </c>
      <c r="G843" s="8">
        <v>0</v>
      </c>
      <c r="H843" s="8">
        <v>0</v>
      </c>
      <c r="I843" s="8">
        <v>2</v>
      </c>
      <c r="J843" s="8">
        <v>2</v>
      </c>
      <c r="K843" s="8">
        <v>3</v>
      </c>
      <c r="L843" s="8">
        <v>7</v>
      </c>
      <c r="M843" s="8">
        <v>5</v>
      </c>
      <c r="N843" s="8">
        <v>0</v>
      </c>
      <c r="O843" s="8">
        <v>2</v>
      </c>
      <c r="P843" s="8">
        <v>1</v>
      </c>
      <c r="Q843" s="8">
        <v>0</v>
      </c>
    </row>
    <row r="844" spans="1:17">
      <c r="A844" s="8" t="s">
        <v>2169</v>
      </c>
      <c r="B844" s="3">
        <v>0</v>
      </c>
      <c r="C844" s="8">
        <v>0</v>
      </c>
      <c r="D844" s="8">
        <v>0</v>
      </c>
      <c r="E844" s="8">
        <v>1</v>
      </c>
      <c r="F844" s="8">
        <v>0</v>
      </c>
      <c r="G844" s="8">
        <v>0</v>
      </c>
      <c r="H844" s="8">
        <v>0</v>
      </c>
      <c r="I844" s="8">
        <v>7</v>
      </c>
      <c r="J844" s="8">
        <v>1</v>
      </c>
      <c r="K844" s="8">
        <v>5</v>
      </c>
      <c r="L844" s="8">
        <v>19</v>
      </c>
      <c r="M844" s="8">
        <v>7</v>
      </c>
      <c r="N844" s="8">
        <v>0</v>
      </c>
      <c r="O844" s="8">
        <v>3</v>
      </c>
      <c r="P844" s="8">
        <v>0</v>
      </c>
      <c r="Q844" s="8">
        <v>0</v>
      </c>
    </row>
    <row r="845" spans="1:17">
      <c r="A845" s="8" t="s">
        <v>2170</v>
      </c>
      <c r="B845" s="3">
        <v>0</v>
      </c>
      <c r="C845" s="8">
        <v>0</v>
      </c>
      <c r="D845" s="8">
        <v>0</v>
      </c>
      <c r="E845" s="8">
        <v>4</v>
      </c>
      <c r="F845" s="8">
        <v>0</v>
      </c>
      <c r="G845" s="8">
        <v>0</v>
      </c>
      <c r="H845" s="8">
        <v>0</v>
      </c>
      <c r="I845" s="8">
        <v>5</v>
      </c>
      <c r="J845" s="8">
        <v>3</v>
      </c>
      <c r="K845" s="8">
        <v>12</v>
      </c>
      <c r="L845" s="8">
        <v>20</v>
      </c>
      <c r="M845" s="8">
        <v>6</v>
      </c>
      <c r="N845" s="8">
        <v>0</v>
      </c>
      <c r="O845" s="8">
        <v>1</v>
      </c>
      <c r="P845" s="8">
        <v>1</v>
      </c>
      <c r="Q845" s="8">
        <v>0</v>
      </c>
    </row>
    <row r="846" spans="1:17">
      <c r="A846" s="8" t="s">
        <v>2171</v>
      </c>
      <c r="B846" s="3">
        <v>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3</v>
      </c>
      <c r="J846" s="8">
        <v>4</v>
      </c>
      <c r="K846" s="8">
        <v>4</v>
      </c>
      <c r="L846" s="8">
        <v>25</v>
      </c>
      <c r="M846" s="8">
        <v>10</v>
      </c>
      <c r="N846" s="8">
        <v>1</v>
      </c>
      <c r="O846" s="8">
        <v>2</v>
      </c>
      <c r="P846" s="8">
        <v>0</v>
      </c>
      <c r="Q846" s="8">
        <v>0</v>
      </c>
    </row>
    <row r="847" spans="1:17">
      <c r="A847" s="8" t="s">
        <v>2172</v>
      </c>
      <c r="B847" s="3">
        <v>0</v>
      </c>
      <c r="C847" s="8">
        <v>0</v>
      </c>
      <c r="D847" s="8">
        <v>3</v>
      </c>
      <c r="E847" s="8">
        <v>3</v>
      </c>
      <c r="F847" s="8">
        <v>0</v>
      </c>
      <c r="G847" s="8">
        <v>0</v>
      </c>
      <c r="H847" s="8">
        <v>0</v>
      </c>
      <c r="I847" s="8">
        <v>9</v>
      </c>
      <c r="J847" s="8">
        <v>1</v>
      </c>
      <c r="K847" s="8">
        <v>7</v>
      </c>
      <c r="L847" s="8">
        <v>16</v>
      </c>
      <c r="M847" s="8">
        <v>6</v>
      </c>
      <c r="N847" s="8">
        <v>1</v>
      </c>
      <c r="O847" s="8">
        <v>12</v>
      </c>
      <c r="P847" s="8">
        <v>3</v>
      </c>
      <c r="Q847" s="8">
        <v>0</v>
      </c>
    </row>
    <row r="848" spans="1:17">
      <c r="A848" s="8" t="s">
        <v>2173</v>
      </c>
      <c r="B848" s="3">
        <v>0</v>
      </c>
      <c r="C848" s="8">
        <v>0</v>
      </c>
      <c r="D848" s="8">
        <v>2</v>
      </c>
      <c r="E848" s="8">
        <v>0</v>
      </c>
      <c r="F848" s="8">
        <v>1</v>
      </c>
      <c r="G848" s="8">
        <v>0</v>
      </c>
      <c r="H848" s="8">
        <v>0</v>
      </c>
      <c r="I848" s="8">
        <v>3</v>
      </c>
      <c r="J848" s="8">
        <v>4</v>
      </c>
      <c r="K848" s="8">
        <v>7</v>
      </c>
      <c r="L848" s="8">
        <v>21</v>
      </c>
      <c r="M848" s="8">
        <v>6</v>
      </c>
      <c r="N848" s="8">
        <v>0</v>
      </c>
      <c r="O848" s="8">
        <v>4</v>
      </c>
      <c r="P848" s="8">
        <v>1</v>
      </c>
      <c r="Q848" s="8">
        <v>1</v>
      </c>
    </row>
    <row r="849" spans="1:17">
      <c r="A849" s="8" t="s">
        <v>2174</v>
      </c>
      <c r="B849" s="3">
        <v>0</v>
      </c>
      <c r="C849" s="8">
        <v>0</v>
      </c>
      <c r="D849" s="8">
        <v>3</v>
      </c>
      <c r="E849" s="8">
        <v>1</v>
      </c>
      <c r="F849" s="8">
        <v>0</v>
      </c>
      <c r="G849" s="8">
        <v>0</v>
      </c>
      <c r="H849" s="8">
        <v>0</v>
      </c>
      <c r="I849" s="8">
        <v>4</v>
      </c>
      <c r="J849" s="8">
        <v>3</v>
      </c>
      <c r="K849" s="8">
        <v>6</v>
      </c>
      <c r="L849" s="8">
        <v>20</v>
      </c>
      <c r="M849" s="8">
        <v>8</v>
      </c>
      <c r="N849" s="8">
        <v>0</v>
      </c>
      <c r="O849" s="8">
        <v>10</v>
      </c>
      <c r="P849" s="8">
        <v>6</v>
      </c>
      <c r="Q849" s="8">
        <v>0</v>
      </c>
    </row>
    <row r="850" spans="1:17">
      <c r="A850" s="8" t="s">
        <v>2175</v>
      </c>
      <c r="B850" s="3">
        <v>0</v>
      </c>
      <c r="C850" s="8">
        <v>0</v>
      </c>
      <c r="D850" s="8">
        <v>3</v>
      </c>
      <c r="E850" s="8">
        <v>6</v>
      </c>
      <c r="F850" s="8">
        <v>0</v>
      </c>
      <c r="G850" s="8">
        <v>0</v>
      </c>
      <c r="H850" s="8">
        <v>0</v>
      </c>
      <c r="I850" s="8">
        <v>10</v>
      </c>
      <c r="J850" s="8">
        <v>2</v>
      </c>
      <c r="K850" s="8">
        <v>7</v>
      </c>
      <c r="L850" s="8">
        <v>2</v>
      </c>
      <c r="M850" s="8">
        <v>5</v>
      </c>
      <c r="N850" s="8">
        <v>1</v>
      </c>
      <c r="O850" s="8">
        <v>7</v>
      </c>
      <c r="P850" s="8">
        <v>1</v>
      </c>
      <c r="Q850" s="8">
        <v>0</v>
      </c>
    </row>
    <row r="851" spans="1:17">
      <c r="A851" s="8" t="s">
        <v>2176</v>
      </c>
      <c r="B851" s="3">
        <v>0</v>
      </c>
      <c r="C851" s="8">
        <v>0</v>
      </c>
      <c r="D851" s="8">
        <v>2</v>
      </c>
      <c r="E851" s="8">
        <v>1</v>
      </c>
      <c r="F851" s="8">
        <v>0</v>
      </c>
      <c r="G851" s="8">
        <v>0</v>
      </c>
      <c r="H851" s="8">
        <v>0</v>
      </c>
      <c r="I851" s="8">
        <v>7</v>
      </c>
      <c r="J851" s="8">
        <v>1</v>
      </c>
      <c r="K851" s="8">
        <v>10</v>
      </c>
      <c r="L851" s="8">
        <v>27</v>
      </c>
      <c r="M851" s="8">
        <v>10</v>
      </c>
      <c r="N851" s="8">
        <v>0</v>
      </c>
      <c r="O851" s="8">
        <v>5</v>
      </c>
      <c r="P851" s="8">
        <v>1</v>
      </c>
      <c r="Q851" s="8">
        <v>0</v>
      </c>
    </row>
    <row r="852" spans="1:17">
      <c r="A852" s="8" t="s">
        <v>2177</v>
      </c>
      <c r="B852" s="3">
        <v>0</v>
      </c>
      <c r="C852" s="8">
        <v>2</v>
      </c>
      <c r="D852" s="8">
        <v>3</v>
      </c>
      <c r="E852" s="8">
        <v>0</v>
      </c>
      <c r="F852" s="8">
        <v>1</v>
      </c>
      <c r="G852" s="8">
        <v>0</v>
      </c>
      <c r="H852" s="8">
        <v>0</v>
      </c>
      <c r="I852" s="8">
        <v>5</v>
      </c>
      <c r="J852" s="8">
        <v>3</v>
      </c>
      <c r="K852" s="8">
        <v>5</v>
      </c>
      <c r="L852" s="8">
        <v>9</v>
      </c>
      <c r="M852" s="8">
        <v>5</v>
      </c>
      <c r="N852" s="8">
        <v>0</v>
      </c>
      <c r="O852" s="8">
        <v>1</v>
      </c>
      <c r="P852" s="8">
        <v>0</v>
      </c>
      <c r="Q852" s="8">
        <v>0</v>
      </c>
    </row>
    <row r="853" spans="1:17">
      <c r="A853" s="8" t="s">
        <v>2178</v>
      </c>
      <c r="B853" s="3">
        <v>0</v>
      </c>
      <c r="C853" s="8">
        <v>0</v>
      </c>
      <c r="D853" s="8">
        <v>4</v>
      </c>
      <c r="E853" s="8">
        <v>2</v>
      </c>
      <c r="F853" s="8">
        <v>0</v>
      </c>
      <c r="G853" s="8">
        <v>0</v>
      </c>
      <c r="H853" s="8">
        <v>0</v>
      </c>
      <c r="I853" s="8">
        <v>6</v>
      </c>
      <c r="J853" s="8">
        <v>3</v>
      </c>
      <c r="K853" s="8">
        <v>12</v>
      </c>
      <c r="L853" s="8">
        <v>10</v>
      </c>
      <c r="M853" s="8">
        <v>5</v>
      </c>
      <c r="N853" s="8">
        <v>3</v>
      </c>
      <c r="O853" s="8">
        <v>5</v>
      </c>
      <c r="P853" s="8">
        <v>5</v>
      </c>
      <c r="Q853" s="8">
        <v>0</v>
      </c>
    </row>
    <row r="854" spans="1:17">
      <c r="A854" s="8" t="s">
        <v>2179</v>
      </c>
      <c r="B854" s="3">
        <v>0</v>
      </c>
      <c r="C854" s="8">
        <v>0</v>
      </c>
      <c r="D854" s="8">
        <v>5</v>
      </c>
      <c r="E854" s="8">
        <v>3</v>
      </c>
      <c r="F854" s="8">
        <v>0</v>
      </c>
      <c r="G854" s="8">
        <v>0</v>
      </c>
      <c r="H854" s="8">
        <v>0</v>
      </c>
      <c r="I854" s="8">
        <v>9</v>
      </c>
      <c r="J854" s="8">
        <v>1</v>
      </c>
      <c r="K854" s="8">
        <v>6</v>
      </c>
      <c r="L854" s="8">
        <v>10</v>
      </c>
      <c r="M854" s="8">
        <v>6</v>
      </c>
      <c r="N854" s="8">
        <v>2</v>
      </c>
      <c r="O854" s="8">
        <v>5</v>
      </c>
      <c r="P854" s="8">
        <v>1</v>
      </c>
      <c r="Q854" s="8">
        <v>0</v>
      </c>
    </row>
    <row r="855" spans="1:17">
      <c r="A855" s="8" t="s">
        <v>2180</v>
      </c>
      <c r="B855" s="3">
        <v>0</v>
      </c>
      <c r="C855" s="8">
        <v>0</v>
      </c>
      <c r="D855" s="8">
        <v>1</v>
      </c>
      <c r="E855" s="8">
        <v>1</v>
      </c>
      <c r="F855" s="8">
        <v>0</v>
      </c>
      <c r="G855" s="8">
        <v>0</v>
      </c>
      <c r="H855" s="8">
        <v>0</v>
      </c>
      <c r="I855" s="8">
        <v>4</v>
      </c>
      <c r="J855" s="8">
        <v>2</v>
      </c>
      <c r="K855" s="8">
        <v>6</v>
      </c>
      <c r="L855" s="8">
        <v>3</v>
      </c>
      <c r="M855" s="8">
        <v>4</v>
      </c>
      <c r="N855" s="8">
        <v>0</v>
      </c>
      <c r="O855" s="8">
        <v>1</v>
      </c>
      <c r="P855" s="8">
        <v>0</v>
      </c>
      <c r="Q855" s="8">
        <v>0</v>
      </c>
    </row>
    <row r="856" spans="1:17">
      <c r="A856" s="8" t="s">
        <v>2181</v>
      </c>
      <c r="B856" s="3">
        <v>0</v>
      </c>
      <c r="C856" s="8">
        <v>0</v>
      </c>
      <c r="D856" s="8">
        <v>2</v>
      </c>
      <c r="E856" s="8">
        <v>0</v>
      </c>
      <c r="F856" s="8">
        <v>0</v>
      </c>
      <c r="G856" s="8">
        <v>0</v>
      </c>
      <c r="H856" s="8">
        <v>0</v>
      </c>
      <c r="I856" s="8">
        <v>3</v>
      </c>
      <c r="J856" s="8">
        <v>2</v>
      </c>
      <c r="K856" s="8">
        <v>7</v>
      </c>
      <c r="L856" s="8">
        <v>8</v>
      </c>
      <c r="M856" s="8">
        <v>5</v>
      </c>
      <c r="N856" s="8">
        <v>1</v>
      </c>
      <c r="O856" s="8">
        <v>4</v>
      </c>
      <c r="P856" s="8">
        <v>0</v>
      </c>
      <c r="Q856" s="8">
        <v>0</v>
      </c>
    </row>
    <row r="857" spans="1:17">
      <c r="A857" s="8" t="s">
        <v>2182</v>
      </c>
      <c r="B857" s="3">
        <v>0</v>
      </c>
      <c r="C857" s="8">
        <v>1</v>
      </c>
      <c r="D857" s="8">
        <v>4</v>
      </c>
      <c r="E857" s="8">
        <v>5</v>
      </c>
      <c r="F857" s="8">
        <v>1</v>
      </c>
      <c r="G857" s="8">
        <v>0</v>
      </c>
      <c r="H857" s="8">
        <v>0</v>
      </c>
      <c r="I857" s="8">
        <v>4</v>
      </c>
      <c r="J857" s="8">
        <v>2</v>
      </c>
      <c r="K857" s="8">
        <v>9</v>
      </c>
      <c r="L857" s="8">
        <v>9</v>
      </c>
      <c r="M857" s="8">
        <v>4</v>
      </c>
      <c r="N857" s="8">
        <v>1</v>
      </c>
      <c r="O857" s="8">
        <v>1</v>
      </c>
      <c r="P857" s="8">
        <v>1</v>
      </c>
      <c r="Q857" s="8">
        <v>0</v>
      </c>
    </row>
    <row r="858" spans="1:17">
      <c r="A858" s="8" t="s">
        <v>2183</v>
      </c>
      <c r="B858" s="3">
        <v>0</v>
      </c>
      <c r="C858" s="8">
        <v>0</v>
      </c>
      <c r="D858" s="8">
        <v>3</v>
      </c>
      <c r="E858" s="8">
        <v>4</v>
      </c>
      <c r="F858" s="8">
        <v>0</v>
      </c>
      <c r="G858" s="8">
        <v>0</v>
      </c>
      <c r="H858" s="8">
        <v>0</v>
      </c>
      <c r="I858" s="8">
        <v>7</v>
      </c>
      <c r="J858" s="8">
        <v>3</v>
      </c>
      <c r="K858" s="8">
        <v>9</v>
      </c>
      <c r="L858" s="8">
        <v>2</v>
      </c>
      <c r="M858" s="8">
        <v>5</v>
      </c>
      <c r="N858" s="8">
        <v>0</v>
      </c>
      <c r="O858" s="8">
        <v>6</v>
      </c>
      <c r="P858" s="8">
        <v>1</v>
      </c>
      <c r="Q858" s="8">
        <v>0</v>
      </c>
    </row>
    <row r="859" spans="1:17">
      <c r="A859" s="8" t="s">
        <v>2184</v>
      </c>
      <c r="B859" s="3">
        <v>0</v>
      </c>
      <c r="C859" s="8">
        <v>0</v>
      </c>
      <c r="D859" s="8">
        <v>3</v>
      </c>
      <c r="E859" s="8">
        <v>2</v>
      </c>
      <c r="F859" s="8">
        <v>0</v>
      </c>
      <c r="G859" s="8">
        <v>0</v>
      </c>
      <c r="H859" s="8">
        <v>0</v>
      </c>
      <c r="I859" s="8">
        <v>5</v>
      </c>
      <c r="J859" s="8">
        <v>2</v>
      </c>
      <c r="K859" s="8">
        <v>4</v>
      </c>
      <c r="L859" s="8">
        <v>7</v>
      </c>
      <c r="M859" s="8">
        <v>1</v>
      </c>
      <c r="N859" s="8">
        <v>0</v>
      </c>
      <c r="O859" s="8">
        <v>2</v>
      </c>
      <c r="P859" s="8">
        <v>0</v>
      </c>
      <c r="Q859" s="8">
        <v>0</v>
      </c>
    </row>
    <row r="860" spans="1:17">
      <c r="A860" s="8" t="s">
        <v>2185</v>
      </c>
      <c r="B860" s="3">
        <v>0</v>
      </c>
      <c r="C860" s="8">
        <v>1</v>
      </c>
      <c r="D860" s="8">
        <v>2</v>
      </c>
      <c r="E860" s="8">
        <v>0</v>
      </c>
      <c r="F860" s="8">
        <v>0</v>
      </c>
      <c r="G860" s="8">
        <v>0</v>
      </c>
      <c r="H860" s="8">
        <v>0</v>
      </c>
      <c r="I860" s="8">
        <v>3</v>
      </c>
      <c r="J860" s="8">
        <v>2</v>
      </c>
      <c r="K860" s="8">
        <v>11</v>
      </c>
      <c r="L860" s="8">
        <v>6</v>
      </c>
      <c r="M860" s="8">
        <v>2</v>
      </c>
      <c r="N860" s="8">
        <v>0</v>
      </c>
      <c r="O860" s="8">
        <v>5</v>
      </c>
      <c r="P860" s="8">
        <v>4</v>
      </c>
      <c r="Q860" s="8">
        <v>0</v>
      </c>
    </row>
    <row r="861" spans="1:17">
      <c r="A861" s="8" t="s">
        <v>2186</v>
      </c>
      <c r="B861" s="3">
        <v>0</v>
      </c>
      <c r="C861" s="8">
        <v>1</v>
      </c>
      <c r="D861" s="8">
        <v>2</v>
      </c>
      <c r="E861" s="8">
        <v>3</v>
      </c>
      <c r="F861" s="8">
        <v>0</v>
      </c>
      <c r="G861" s="8">
        <v>1</v>
      </c>
      <c r="H861" s="8">
        <v>1</v>
      </c>
      <c r="I861" s="8">
        <v>8</v>
      </c>
      <c r="J861" s="8">
        <v>5</v>
      </c>
      <c r="K861" s="8">
        <v>7</v>
      </c>
      <c r="L861" s="8">
        <v>16</v>
      </c>
      <c r="M861" s="8">
        <v>12</v>
      </c>
      <c r="N861" s="8">
        <v>0</v>
      </c>
      <c r="O861" s="8">
        <v>5</v>
      </c>
      <c r="P861" s="8">
        <v>1</v>
      </c>
      <c r="Q861" s="8">
        <v>0</v>
      </c>
    </row>
    <row r="862" spans="1:17">
      <c r="A862" s="8" t="s">
        <v>2187</v>
      </c>
      <c r="B862" s="3">
        <v>0</v>
      </c>
      <c r="C862" s="8">
        <v>0</v>
      </c>
      <c r="D862" s="8">
        <v>0</v>
      </c>
      <c r="E862" s="8">
        <v>2</v>
      </c>
      <c r="F862" s="8">
        <v>0</v>
      </c>
      <c r="G862" s="8">
        <v>0</v>
      </c>
      <c r="H862" s="8">
        <v>0</v>
      </c>
      <c r="I862" s="8">
        <v>2</v>
      </c>
      <c r="J862" s="8">
        <v>2</v>
      </c>
      <c r="K862" s="8">
        <v>2</v>
      </c>
      <c r="L862" s="8">
        <v>8</v>
      </c>
      <c r="M862" s="8">
        <v>1</v>
      </c>
      <c r="N862" s="8">
        <v>0</v>
      </c>
      <c r="O862" s="8">
        <v>0</v>
      </c>
      <c r="P862" s="8">
        <v>1</v>
      </c>
      <c r="Q862" s="8">
        <v>0</v>
      </c>
    </row>
    <row r="863" spans="1:17">
      <c r="A863" s="8" t="s">
        <v>2188</v>
      </c>
      <c r="B863" s="3">
        <v>0</v>
      </c>
      <c r="C863" s="8">
        <v>0</v>
      </c>
      <c r="D863" s="8">
        <v>0</v>
      </c>
      <c r="E863" s="8">
        <v>4</v>
      </c>
      <c r="F863" s="8">
        <v>0</v>
      </c>
      <c r="G863" s="8">
        <v>0</v>
      </c>
      <c r="H863" s="8">
        <v>0</v>
      </c>
      <c r="I863" s="8">
        <v>4</v>
      </c>
      <c r="J863" s="8">
        <v>1</v>
      </c>
      <c r="K863" s="8">
        <v>6</v>
      </c>
      <c r="L863" s="8">
        <v>14</v>
      </c>
      <c r="M863" s="8">
        <v>3</v>
      </c>
      <c r="N863" s="8">
        <v>0</v>
      </c>
      <c r="O863" s="8">
        <v>8</v>
      </c>
      <c r="P863" s="8">
        <v>0</v>
      </c>
      <c r="Q863" s="8">
        <v>0</v>
      </c>
    </row>
    <row r="864" spans="1:17">
      <c r="A864" s="8" t="s">
        <v>2189</v>
      </c>
      <c r="B864" s="3">
        <v>0</v>
      </c>
      <c r="C864" s="8">
        <v>0</v>
      </c>
      <c r="D864" s="8">
        <v>1</v>
      </c>
      <c r="E864" s="8">
        <v>0</v>
      </c>
      <c r="F864" s="8">
        <v>0</v>
      </c>
      <c r="G864" s="8">
        <v>0</v>
      </c>
      <c r="H864" s="8">
        <v>0</v>
      </c>
      <c r="I864" s="8">
        <v>4</v>
      </c>
      <c r="J864" s="8">
        <v>2</v>
      </c>
      <c r="K864" s="8">
        <v>5</v>
      </c>
      <c r="L864" s="8">
        <v>15</v>
      </c>
      <c r="M864" s="8">
        <v>8</v>
      </c>
      <c r="N864" s="8">
        <v>0</v>
      </c>
      <c r="O864" s="8">
        <v>2</v>
      </c>
      <c r="P864" s="8">
        <v>1</v>
      </c>
      <c r="Q864" s="8">
        <v>0</v>
      </c>
    </row>
    <row r="865" spans="1:17">
      <c r="A865" s="8" t="s">
        <v>2190</v>
      </c>
      <c r="B865" s="3">
        <v>0</v>
      </c>
      <c r="C865" s="8">
        <v>0</v>
      </c>
      <c r="D865" s="8">
        <v>2</v>
      </c>
      <c r="E865" s="8">
        <v>2</v>
      </c>
      <c r="F865" s="8">
        <v>0</v>
      </c>
      <c r="G865" s="8">
        <v>0</v>
      </c>
      <c r="H865" s="8">
        <v>0</v>
      </c>
      <c r="I865" s="8">
        <v>5</v>
      </c>
      <c r="J865" s="8">
        <v>2</v>
      </c>
      <c r="K865" s="8">
        <v>9</v>
      </c>
      <c r="L865" s="8">
        <v>4</v>
      </c>
      <c r="M865" s="8">
        <v>2</v>
      </c>
      <c r="N865" s="8">
        <v>1</v>
      </c>
      <c r="O865" s="8">
        <v>6</v>
      </c>
      <c r="P865" s="8">
        <v>3</v>
      </c>
      <c r="Q865" s="8">
        <v>0</v>
      </c>
    </row>
    <row r="866" spans="1:17">
      <c r="A866" s="8" t="s">
        <v>2191</v>
      </c>
      <c r="B866" s="3">
        <v>0</v>
      </c>
      <c r="C866" s="8">
        <v>0</v>
      </c>
      <c r="D866" s="8">
        <v>1</v>
      </c>
      <c r="E866" s="8">
        <v>7</v>
      </c>
      <c r="F866" s="8">
        <v>0</v>
      </c>
      <c r="G866" s="8">
        <v>0</v>
      </c>
      <c r="H866" s="8">
        <v>0</v>
      </c>
      <c r="I866" s="8">
        <v>8</v>
      </c>
      <c r="J866" s="8">
        <v>3</v>
      </c>
      <c r="K866" s="8">
        <v>15</v>
      </c>
      <c r="L866" s="8">
        <v>9</v>
      </c>
      <c r="M866" s="8">
        <v>4</v>
      </c>
      <c r="N866" s="8">
        <v>1</v>
      </c>
      <c r="O866" s="8">
        <v>2</v>
      </c>
      <c r="P866" s="8">
        <v>1</v>
      </c>
      <c r="Q866" s="8">
        <v>0</v>
      </c>
    </row>
    <row r="867" spans="1:17">
      <c r="A867" s="8" t="s">
        <v>2192</v>
      </c>
      <c r="B867" s="3">
        <v>0</v>
      </c>
      <c r="C867" s="8">
        <v>0</v>
      </c>
      <c r="D867" s="8">
        <v>1</v>
      </c>
      <c r="E867" s="8">
        <v>2</v>
      </c>
      <c r="F867" s="8">
        <v>0</v>
      </c>
      <c r="G867" s="8">
        <v>0</v>
      </c>
      <c r="H867" s="8">
        <v>0</v>
      </c>
      <c r="I867" s="8">
        <v>6</v>
      </c>
      <c r="J867" s="8">
        <v>1</v>
      </c>
      <c r="K867" s="8">
        <v>3</v>
      </c>
      <c r="L867" s="8">
        <v>8</v>
      </c>
      <c r="M867" s="8">
        <v>0</v>
      </c>
      <c r="N867" s="8">
        <v>0</v>
      </c>
      <c r="O867" s="8">
        <v>5</v>
      </c>
      <c r="P867" s="8">
        <v>0</v>
      </c>
      <c r="Q867" s="8">
        <v>0</v>
      </c>
    </row>
    <row r="868" spans="1:17">
      <c r="A868" s="8" t="s">
        <v>2193</v>
      </c>
      <c r="B868" s="3">
        <v>0</v>
      </c>
      <c r="C868" s="8">
        <v>0</v>
      </c>
      <c r="D868" s="8">
        <v>2</v>
      </c>
      <c r="E868" s="8">
        <v>4</v>
      </c>
      <c r="F868" s="8">
        <v>0</v>
      </c>
      <c r="G868" s="8">
        <v>0</v>
      </c>
      <c r="H868" s="8">
        <v>0</v>
      </c>
      <c r="I868" s="8">
        <v>7</v>
      </c>
      <c r="J868" s="8">
        <v>5</v>
      </c>
      <c r="K868" s="8">
        <v>8</v>
      </c>
      <c r="L868" s="8">
        <v>9</v>
      </c>
      <c r="M868" s="8">
        <v>6</v>
      </c>
      <c r="N868" s="8">
        <v>1</v>
      </c>
      <c r="O868" s="8">
        <v>6</v>
      </c>
      <c r="P868" s="8">
        <v>3</v>
      </c>
      <c r="Q868" s="8">
        <v>0</v>
      </c>
    </row>
    <row r="869" spans="1:17">
      <c r="A869" s="8" t="s">
        <v>2194</v>
      </c>
      <c r="B869" s="3">
        <v>0</v>
      </c>
      <c r="C869" s="8">
        <v>0</v>
      </c>
      <c r="D869" s="8">
        <v>2</v>
      </c>
      <c r="E869" s="8">
        <v>2</v>
      </c>
      <c r="F869" s="8">
        <v>0</v>
      </c>
      <c r="G869" s="8">
        <v>0</v>
      </c>
      <c r="H869" s="8">
        <v>0</v>
      </c>
      <c r="I869" s="8">
        <v>4</v>
      </c>
      <c r="J869" s="8">
        <v>0</v>
      </c>
      <c r="K869" s="8">
        <v>4</v>
      </c>
      <c r="L869" s="8">
        <v>18</v>
      </c>
      <c r="M869" s="8">
        <v>4</v>
      </c>
      <c r="N869" s="8">
        <v>0</v>
      </c>
      <c r="O869" s="8">
        <v>5</v>
      </c>
      <c r="P869" s="8">
        <v>1</v>
      </c>
      <c r="Q869" s="8">
        <v>0</v>
      </c>
    </row>
    <row r="870" spans="1:17">
      <c r="A870" s="8" t="s">
        <v>2195</v>
      </c>
      <c r="B870" s="3">
        <v>0</v>
      </c>
      <c r="C870" s="8">
        <v>0</v>
      </c>
      <c r="D870" s="8">
        <v>1</v>
      </c>
      <c r="E870" s="8">
        <v>3</v>
      </c>
      <c r="F870" s="8">
        <v>0</v>
      </c>
      <c r="G870" s="8">
        <v>0</v>
      </c>
      <c r="H870" s="8">
        <v>0</v>
      </c>
      <c r="I870" s="8">
        <v>4</v>
      </c>
      <c r="J870" s="8">
        <v>0</v>
      </c>
      <c r="K870" s="8">
        <v>2</v>
      </c>
      <c r="L870" s="8">
        <v>16</v>
      </c>
      <c r="M870" s="8">
        <v>5</v>
      </c>
      <c r="N870" s="8">
        <v>0</v>
      </c>
      <c r="O870" s="8">
        <v>5</v>
      </c>
      <c r="P870" s="8">
        <v>3</v>
      </c>
      <c r="Q870" s="8">
        <v>0</v>
      </c>
    </row>
    <row r="871" spans="1:17">
      <c r="A871" s="8" t="s">
        <v>2196</v>
      </c>
      <c r="B871" s="3">
        <v>0</v>
      </c>
      <c r="C871" s="8">
        <v>0</v>
      </c>
      <c r="D871" s="8">
        <v>3</v>
      </c>
      <c r="E871" s="8">
        <v>0</v>
      </c>
      <c r="F871" s="8">
        <v>0</v>
      </c>
      <c r="G871" s="8">
        <v>0</v>
      </c>
      <c r="H871" s="8">
        <v>0</v>
      </c>
      <c r="I871" s="8">
        <v>7</v>
      </c>
      <c r="J871" s="8">
        <v>2</v>
      </c>
      <c r="K871" s="8">
        <v>5</v>
      </c>
      <c r="L871" s="8">
        <v>6</v>
      </c>
      <c r="M871" s="8">
        <v>4</v>
      </c>
      <c r="N871" s="8">
        <v>0</v>
      </c>
      <c r="O871" s="8">
        <v>5</v>
      </c>
      <c r="P871" s="8">
        <v>4</v>
      </c>
      <c r="Q871" s="8">
        <v>0</v>
      </c>
    </row>
    <row r="872" spans="1:17">
      <c r="A872" s="8" t="s">
        <v>2197</v>
      </c>
      <c r="B872" s="3">
        <v>0</v>
      </c>
      <c r="C872" s="8">
        <v>0</v>
      </c>
      <c r="D872" s="8">
        <v>5</v>
      </c>
      <c r="E872" s="8">
        <v>2</v>
      </c>
      <c r="F872" s="8">
        <v>1</v>
      </c>
      <c r="G872" s="8">
        <v>0</v>
      </c>
      <c r="H872" s="8">
        <v>0</v>
      </c>
      <c r="I872" s="8">
        <v>7</v>
      </c>
      <c r="J872" s="8">
        <v>1</v>
      </c>
      <c r="K872" s="8">
        <v>7</v>
      </c>
      <c r="L872" s="8">
        <v>5</v>
      </c>
      <c r="M872" s="8">
        <v>4</v>
      </c>
      <c r="N872" s="8">
        <v>1</v>
      </c>
      <c r="O872" s="8">
        <v>4</v>
      </c>
      <c r="P872" s="8">
        <v>0</v>
      </c>
      <c r="Q872" s="8">
        <v>0</v>
      </c>
    </row>
    <row r="873" spans="1:17">
      <c r="A873" s="8" t="s">
        <v>2198</v>
      </c>
      <c r="B873" s="3">
        <v>0</v>
      </c>
      <c r="C873" s="8">
        <v>0</v>
      </c>
      <c r="D873" s="8">
        <v>5</v>
      </c>
      <c r="E873" s="8">
        <v>3</v>
      </c>
      <c r="F873" s="8">
        <v>0</v>
      </c>
      <c r="G873" s="8">
        <v>0</v>
      </c>
      <c r="H873" s="8">
        <v>0</v>
      </c>
      <c r="I873" s="8">
        <v>10</v>
      </c>
      <c r="J873" s="8">
        <v>2</v>
      </c>
      <c r="K873" s="8">
        <v>10</v>
      </c>
      <c r="L873" s="8">
        <v>1</v>
      </c>
      <c r="M873" s="8">
        <v>1</v>
      </c>
      <c r="N873" s="8">
        <v>0</v>
      </c>
      <c r="O873" s="8">
        <v>4</v>
      </c>
      <c r="P873" s="8">
        <v>0</v>
      </c>
      <c r="Q873" s="8">
        <v>0</v>
      </c>
    </row>
    <row r="874" spans="1:17">
      <c r="A874" s="8" t="s">
        <v>2199</v>
      </c>
      <c r="B874" s="3">
        <v>0</v>
      </c>
      <c r="C874" s="8">
        <v>0</v>
      </c>
      <c r="D874" s="8">
        <v>3</v>
      </c>
      <c r="E874" s="8">
        <v>1</v>
      </c>
      <c r="F874" s="8">
        <v>0</v>
      </c>
      <c r="G874" s="8">
        <v>0</v>
      </c>
      <c r="H874" s="8">
        <v>0</v>
      </c>
      <c r="I874" s="8">
        <v>12</v>
      </c>
      <c r="J874" s="8">
        <v>3</v>
      </c>
      <c r="K874" s="8">
        <v>10</v>
      </c>
      <c r="L874" s="8">
        <v>0</v>
      </c>
      <c r="M874" s="8">
        <v>2</v>
      </c>
      <c r="N874" s="8">
        <v>0</v>
      </c>
      <c r="O874" s="8">
        <v>2</v>
      </c>
      <c r="P874" s="8">
        <v>2</v>
      </c>
      <c r="Q874" s="8">
        <v>0</v>
      </c>
    </row>
    <row r="875" spans="1:17">
      <c r="A875" s="8" t="s">
        <v>2200</v>
      </c>
      <c r="B875" s="3">
        <v>0</v>
      </c>
      <c r="C875" s="8">
        <v>1</v>
      </c>
      <c r="D875" s="8">
        <v>1</v>
      </c>
      <c r="E875" s="8">
        <v>0</v>
      </c>
      <c r="F875" s="8">
        <v>1</v>
      </c>
      <c r="G875" s="8">
        <v>0</v>
      </c>
      <c r="H875" s="8">
        <v>0</v>
      </c>
      <c r="I875" s="8">
        <v>2</v>
      </c>
      <c r="J875" s="8">
        <v>2</v>
      </c>
      <c r="K875" s="8">
        <v>3</v>
      </c>
      <c r="L875" s="8">
        <v>11</v>
      </c>
      <c r="M875" s="8">
        <v>1</v>
      </c>
      <c r="N875" s="8">
        <v>0</v>
      </c>
      <c r="O875" s="8">
        <v>3</v>
      </c>
      <c r="P875" s="8">
        <v>0</v>
      </c>
      <c r="Q875" s="8">
        <v>0</v>
      </c>
    </row>
    <row r="876" spans="1:17">
      <c r="A876" s="8" t="s">
        <v>2201</v>
      </c>
      <c r="B876" s="3">
        <v>0</v>
      </c>
      <c r="C876" s="8">
        <v>0</v>
      </c>
      <c r="D876" s="8">
        <v>0</v>
      </c>
      <c r="E876" s="8">
        <v>3</v>
      </c>
      <c r="F876" s="8">
        <v>0</v>
      </c>
      <c r="G876" s="8">
        <v>1</v>
      </c>
      <c r="H876" s="8">
        <v>1</v>
      </c>
      <c r="I876" s="8">
        <v>4</v>
      </c>
      <c r="J876" s="8">
        <v>0</v>
      </c>
      <c r="K876" s="8">
        <v>5</v>
      </c>
      <c r="L876" s="8">
        <v>4</v>
      </c>
      <c r="M876" s="8">
        <v>1</v>
      </c>
      <c r="N876" s="8">
        <v>0</v>
      </c>
      <c r="O876" s="8">
        <v>6</v>
      </c>
      <c r="P876" s="8">
        <v>1</v>
      </c>
      <c r="Q876" s="8">
        <v>0</v>
      </c>
    </row>
    <row r="877" spans="1:17">
      <c r="A877" s="8" t="s">
        <v>2202</v>
      </c>
      <c r="B877" s="3">
        <v>0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2</v>
      </c>
      <c r="K877" s="8">
        <v>6</v>
      </c>
      <c r="L877" s="8">
        <v>4</v>
      </c>
      <c r="M877" s="8">
        <v>1</v>
      </c>
      <c r="N877" s="8">
        <v>0</v>
      </c>
      <c r="O877" s="8">
        <v>3</v>
      </c>
      <c r="P877" s="8">
        <v>6</v>
      </c>
      <c r="Q877" s="8">
        <v>0</v>
      </c>
    </row>
    <row r="878" spans="1:17">
      <c r="A878" s="8" t="s">
        <v>2203</v>
      </c>
      <c r="B878" s="3">
        <v>0</v>
      </c>
      <c r="C878" s="8">
        <v>0</v>
      </c>
      <c r="D878" s="8">
        <v>1</v>
      </c>
      <c r="E878" s="8">
        <v>1</v>
      </c>
      <c r="F878" s="8">
        <v>0</v>
      </c>
      <c r="G878" s="8">
        <v>0</v>
      </c>
      <c r="H878" s="8">
        <v>0</v>
      </c>
      <c r="I878" s="8">
        <v>4</v>
      </c>
      <c r="J878" s="8">
        <v>0</v>
      </c>
      <c r="K878" s="8">
        <v>6</v>
      </c>
      <c r="L878" s="8">
        <v>7</v>
      </c>
      <c r="M878" s="8">
        <v>5</v>
      </c>
      <c r="N878" s="8">
        <v>0</v>
      </c>
      <c r="O878" s="8">
        <v>6</v>
      </c>
      <c r="P878" s="8">
        <v>0</v>
      </c>
      <c r="Q878" s="8">
        <v>0</v>
      </c>
    </row>
    <row r="879" spans="1:17">
      <c r="A879" s="8" t="s">
        <v>2204</v>
      </c>
      <c r="B879" s="3">
        <v>0</v>
      </c>
      <c r="C879" s="8">
        <v>0</v>
      </c>
      <c r="D879" s="8">
        <v>2</v>
      </c>
      <c r="E879" s="8">
        <v>0</v>
      </c>
      <c r="F879" s="8">
        <v>0</v>
      </c>
      <c r="G879" s="8">
        <v>0</v>
      </c>
      <c r="H879" s="8">
        <v>0</v>
      </c>
      <c r="I879" s="8">
        <v>2</v>
      </c>
      <c r="J879" s="8">
        <v>0</v>
      </c>
      <c r="K879" s="8">
        <v>5</v>
      </c>
      <c r="L879" s="8">
        <v>5</v>
      </c>
      <c r="M879" s="8">
        <v>1</v>
      </c>
      <c r="N879" s="8">
        <v>0</v>
      </c>
      <c r="O879" s="8">
        <v>5</v>
      </c>
      <c r="P879" s="8">
        <v>3</v>
      </c>
      <c r="Q879" s="8">
        <v>0</v>
      </c>
    </row>
    <row r="880" spans="1:17">
      <c r="A880" s="8" t="s">
        <v>2205</v>
      </c>
      <c r="B880" s="3">
        <v>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1</v>
      </c>
      <c r="K880" s="8">
        <v>4</v>
      </c>
      <c r="L880" s="8">
        <v>8</v>
      </c>
      <c r="M880" s="8">
        <v>3</v>
      </c>
      <c r="N880" s="8">
        <v>0</v>
      </c>
      <c r="O880" s="8">
        <v>5</v>
      </c>
      <c r="P880" s="8">
        <v>2</v>
      </c>
      <c r="Q880" s="8">
        <v>0</v>
      </c>
    </row>
    <row r="881" spans="1:17">
      <c r="A881" s="8" t="s">
        <v>2206</v>
      </c>
      <c r="B881" s="3">
        <v>0</v>
      </c>
      <c r="C881" s="8">
        <v>0</v>
      </c>
      <c r="D881" s="8">
        <v>1</v>
      </c>
      <c r="E881" s="8">
        <v>3</v>
      </c>
      <c r="F881" s="8">
        <v>0</v>
      </c>
      <c r="G881" s="8">
        <v>0</v>
      </c>
      <c r="H881" s="8">
        <v>0</v>
      </c>
      <c r="I881" s="8">
        <v>4</v>
      </c>
      <c r="J881" s="8">
        <v>0</v>
      </c>
      <c r="K881" s="8">
        <v>3</v>
      </c>
      <c r="L881" s="8">
        <v>10</v>
      </c>
      <c r="M881" s="8">
        <v>4</v>
      </c>
      <c r="N881" s="8">
        <v>0</v>
      </c>
      <c r="O881" s="8">
        <v>7</v>
      </c>
      <c r="P881" s="8">
        <v>1</v>
      </c>
      <c r="Q881" s="8">
        <v>0</v>
      </c>
    </row>
    <row r="882" spans="1:17">
      <c r="A882" s="8" t="s">
        <v>2207</v>
      </c>
      <c r="B882" s="3">
        <v>0</v>
      </c>
      <c r="C882" s="8">
        <v>0</v>
      </c>
      <c r="D882" s="8">
        <v>2</v>
      </c>
      <c r="E882" s="8">
        <v>0</v>
      </c>
      <c r="F882" s="8">
        <v>0</v>
      </c>
      <c r="G882" s="8">
        <v>0</v>
      </c>
      <c r="H882" s="8">
        <v>0</v>
      </c>
      <c r="I882" s="8">
        <v>2</v>
      </c>
      <c r="J882" s="8">
        <v>0</v>
      </c>
      <c r="K882" s="8">
        <v>6</v>
      </c>
      <c r="L882" s="8">
        <v>2</v>
      </c>
      <c r="M882" s="8">
        <v>0</v>
      </c>
      <c r="N882" s="8">
        <v>0</v>
      </c>
      <c r="O882" s="8">
        <v>5</v>
      </c>
      <c r="P882" s="8">
        <v>5</v>
      </c>
      <c r="Q882" s="8">
        <v>0</v>
      </c>
    </row>
    <row r="883" spans="1:17">
      <c r="A883" s="8" t="s">
        <v>2208</v>
      </c>
      <c r="B883" s="3">
        <v>0</v>
      </c>
      <c r="C883" s="8">
        <v>0</v>
      </c>
      <c r="D883" s="8">
        <v>2</v>
      </c>
      <c r="E883" s="8">
        <v>5</v>
      </c>
      <c r="F883" s="8">
        <v>0</v>
      </c>
      <c r="G883" s="8">
        <v>1</v>
      </c>
      <c r="H883" s="8">
        <v>1</v>
      </c>
      <c r="I883" s="8">
        <v>10</v>
      </c>
      <c r="J883" s="8">
        <v>3</v>
      </c>
      <c r="K883" s="8">
        <v>9</v>
      </c>
      <c r="L883" s="8">
        <v>9</v>
      </c>
      <c r="M883" s="8">
        <v>3</v>
      </c>
      <c r="N883" s="8">
        <v>0</v>
      </c>
      <c r="O883" s="8">
        <v>6</v>
      </c>
      <c r="P883" s="8">
        <v>0</v>
      </c>
      <c r="Q883" s="8">
        <v>0</v>
      </c>
    </row>
    <row r="884" spans="1:17">
      <c r="A884" s="8" t="s">
        <v>2209</v>
      </c>
      <c r="B884" s="3">
        <v>0</v>
      </c>
      <c r="C884" s="8">
        <v>1</v>
      </c>
      <c r="D884" s="8">
        <v>1</v>
      </c>
      <c r="E884" s="8">
        <v>3</v>
      </c>
      <c r="F884" s="8">
        <v>0</v>
      </c>
      <c r="G884" s="8">
        <v>0</v>
      </c>
      <c r="H884" s="8">
        <v>0</v>
      </c>
      <c r="I884" s="8">
        <v>6</v>
      </c>
      <c r="J884" s="8">
        <v>1</v>
      </c>
      <c r="K884" s="8">
        <v>4</v>
      </c>
      <c r="L884" s="8">
        <v>6</v>
      </c>
      <c r="M884" s="8">
        <v>0</v>
      </c>
      <c r="N884" s="8">
        <v>0</v>
      </c>
      <c r="O884" s="8">
        <v>5</v>
      </c>
      <c r="P884" s="8">
        <v>2</v>
      </c>
      <c r="Q88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4"/>
  <sheetViews>
    <sheetView showFormulas="1" topLeftCell="A133" workbookViewId="0">
      <selection activeCell="D155" sqref="D155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1207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1208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1209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443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1210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1211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1212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2210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0</v>
      </c>
      <c r="I9">
        <v>20</v>
      </c>
      <c r="J9">
        <v>0</v>
      </c>
      <c r="K9">
        <v>11</v>
      </c>
      <c r="L9">
        <v>50</v>
      </c>
      <c r="M9">
        <v>10</v>
      </c>
      <c r="N9">
        <v>0</v>
      </c>
      <c r="O9">
        <v>3</v>
      </c>
      <c r="P9">
        <v>0</v>
      </c>
      <c r="Q9">
        <v>0</v>
      </c>
    </row>
    <row r="10" spans="1:17">
      <c r="A10" t="s">
        <v>445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1213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0</v>
      </c>
      <c r="I11">
        <v>12</v>
      </c>
      <c r="J11">
        <v>0</v>
      </c>
      <c r="K11">
        <v>16</v>
      </c>
      <c r="L11">
        <v>11</v>
      </c>
      <c r="M11">
        <v>3</v>
      </c>
      <c r="N11">
        <v>0</v>
      </c>
      <c r="O11">
        <v>6</v>
      </c>
      <c r="P11">
        <v>0</v>
      </c>
      <c r="Q11">
        <v>1</v>
      </c>
    </row>
    <row r="12" spans="1:17">
      <c r="A12" t="s">
        <v>1214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0</v>
      </c>
      <c r="I12">
        <v>11</v>
      </c>
      <c r="J12">
        <v>0</v>
      </c>
      <c r="K12">
        <v>7</v>
      </c>
      <c r="L12">
        <v>24</v>
      </c>
      <c r="M12">
        <v>8</v>
      </c>
      <c r="N12">
        <v>0</v>
      </c>
      <c r="O12">
        <v>4</v>
      </c>
      <c r="P12">
        <v>0</v>
      </c>
      <c r="Q12">
        <v>0</v>
      </c>
    </row>
    <row r="13" spans="1:17">
      <c r="A13" t="s">
        <v>1215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0</v>
      </c>
      <c r="I13">
        <v>33</v>
      </c>
      <c r="J13">
        <v>0</v>
      </c>
      <c r="K13">
        <v>15</v>
      </c>
      <c r="L13">
        <v>29</v>
      </c>
      <c r="M13">
        <v>14</v>
      </c>
      <c r="N13">
        <v>0</v>
      </c>
      <c r="O13">
        <v>8</v>
      </c>
      <c r="P13">
        <v>0</v>
      </c>
      <c r="Q13">
        <v>0</v>
      </c>
    </row>
    <row r="14" spans="1:17">
      <c r="A14" t="s">
        <v>1216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0</v>
      </c>
      <c r="I14">
        <v>21</v>
      </c>
      <c r="J14">
        <v>0</v>
      </c>
      <c r="K14">
        <v>12</v>
      </c>
      <c r="L14">
        <v>7</v>
      </c>
      <c r="M14">
        <v>3</v>
      </c>
      <c r="N14">
        <v>0</v>
      </c>
      <c r="O14">
        <v>4</v>
      </c>
      <c r="P14">
        <v>0</v>
      </c>
      <c r="Q14">
        <v>0</v>
      </c>
    </row>
    <row r="15" spans="1:17">
      <c r="A15" t="s">
        <v>1313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21</v>
      </c>
      <c r="J15">
        <v>0</v>
      </c>
      <c r="K15">
        <v>7</v>
      </c>
      <c r="L15">
        <v>13</v>
      </c>
      <c r="M15">
        <v>3</v>
      </c>
      <c r="N15">
        <v>0</v>
      </c>
      <c r="O15">
        <v>7</v>
      </c>
      <c r="P15">
        <v>0</v>
      </c>
      <c r="Q15">
        <v>0</v>
      </c>
    </row>
    <row r="16" spans="1:17">
      <c r="A16" t="s">
        <v>1314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0</v>
      </c>
      <c r="I16">
        <v>15</v>
      </c>
      <c r="J16">
        <v>0</v>
      </c>
      <c r="K16">
        <v>13</v>
      </c>
      <c r="L16">
        <v>15</v>
      </c>
      <c r="M16">
        <v>6</v>
      </c>
      <c r="N16">
        <v>0</v>
      </c>
      <c r="O16">
        <v>0</v>
      </c>
      <c r="P16">
        <v>0</v>
      </c>
      <c r="Q16">
        <v>0</v>
      </c>
    </row>
    <row r="17" spans="1:17">
      <c r="A17" t="s">
        <v>448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0</v>
      </c>
      <c r="I17">
        <v>13</v>
      </c>
      <c r="J17">
        <v>0</v>
      </c>
      <c r="K17">
        <v>3</v>
      </c>
      <c r="L17">
        <v>5</v>
      </c>
      <c r="M17">
        <v>1</v>
      </c>
      <c r="N17">
        <v>0</v>
      </c>
      <c r="O17">
        <v>0</v>
      </c>
      <c r="P17">
        <v>0</v>
      </c>
      <c r="Q17">
        <v>0</v>
      </c>
    </row>
    <row r="18" spans="1:17">
      <c r="A18" t="s">
        <v>1315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0</v>
      </c>
      <c r="I18">
        <v>9</v>
      </c>
      <c r="J18">
        <v>0</v>
      </c>
      <c r="K18">
        <v>5</v>
      </c>
      <c r="L18">
        <v>12</v>
      </c>
      <c r="M18">
        <v>5</v>
      </c>
      <c r="N18">
        <v>0</v>
      </c>
      <c r="O18">
        <v>5</v>
      </c>
      <c r="P18">
        <v>0</v>
      </c>
      <c r="Q18">
        <v>0</v>
      </c>
    </row>
    <row r="19" spans="1:17">
      <c r="A19" t="s">
        <v>1217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0</v>
      </c>
      <c r="I19">
        <v>18</v>
      </c>
      <c r="J19">
        <v>0</v>
      </c>
      <c r="K19">
        <v>16</v>
      </c>
      <c r="L19">
        <v>27</v>
      </c>
      <c r="M19">
        <v>15</v>
      </c>
      <c r="N19">
        <v>0</v>
      </c>
      <c r="O19">
        <v>3</v>
      </c>
      <c r="P19">
        <v>0</v>
      </c>
      <c r="Q19">
        <v>0</v>
      </c>
    </row>
    <row r="20" spans="1:17">
      <c r="A20" t="s">
        <v>1562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0</v>
      </c>
      <c r="I20">
        <v>10</v>
      </c>
      <c r="J20">
        <v>0</v>
      </c>
      <c r="K20">
        <v>14</v>
      </c>
      <c r="L20">
        <v>6</v>
      </c>
      <c r="M20">
        <v>6</v>
      </c>
      <c r="N20">
        <v>0</v>
      </c>
      <c r="O20">
        <v>8</v>
      </c>
      <c r="P20">
        <v>0</v>
      </c>
      <c r="Q20">
        <v>0</v>
      </c>
    </row>
    <row r="21" spans="1:17">
      <c r="A21" t="s">
        <v>1218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0</v>
      </c>
      <c r="I21">
        <v>11</v>
      </c>
      <c r="J21">
        <v>0</v>
      </c>
      <c r="K21">
        <v>9</v>
      </c>
      <c r="L21">
        <v>37</v>
      </c>
      <c r="M21">
        <v>12</v>
      </c>
      <c r="N21">
        <v>0</v>
      </c>
      <c r="O21">
        <v>10</v>
      </c>
      <c r="P21">
        <v>0</v>
      </c>
      <c r="Q21">
        <v>0</v>
      </c>
    </row>
    <row r="22" spans="1:17">
      <c r="A22" t="s">
        <v>1219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0</v>
      </c>
      <c r="I22">
        <v>38</v>
      </c>
      <c r="J22">
        <v>0</v>
      </c>
      <c r="K22">
        <v>19</v>
      </c>
      <c r="L22">
        <v>74</v>
      </c>
      <c r="M22">
        <v>18</v>
      </c>
      <c r="N22">
        <v>0</v>
      </c>
      <c r="O22">
        <v>7</v>
      </c>
      <c r="P22">
        <v>0</v>
      </c>
      <c r="Q22">
        <v>0</v>
      </c>
    </row>
    <row r="23" spans="1:17">
      <c r="A23" t="s">
        <v>2211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0</v>
      </c>
      <c r="I23">
        <v>19</v>
      </c>
      <c r="J23">
        <v>0</v>
      </c>
      <c r="K23">
        <v>10</v>
      </c>
      <c r="L23">
        <v>29</v>
      </c>
      <c r="M23">
        <v>8</v>
      </c>
      <c r="N23">
        <v>0</v>
      </c>
      <c r="O23">
        <v>4</v>
      </c>
      <c r="P23">
        <v>0</v>
      </c>
      <c r="Q23">
        <v>0</v>
      </c>
    </row>
    <row r="24" spans="1:17">
      <c r="A24" t="s">
        <v>1220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0</v>
      </c>
      <c r="I24">
        <v>9</v>
      </c>
      <c r="J24">
        <v>0</v>
      </c>
      <c r="K24">
        <v>11</v>
      </c>
      <c r="L24">
        <v>7</v>
      </c>
      <c r="M24">
        <v>3</v>
      </c>
      <c r="N24">
        <v>0</v>
      </c>
      <c r="O24">
        <v>2</v>
      </c>
      <c r="P24">
        <v>0</v>
      </c>
      <c r="Q24">
        <v>0</v>
      </c>
    </row>
    <row r="25" spans="1:17">
      <c r="A25" t="s">
        <v>450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0</v>
      </c>
      <c r="I25">
        <v>27</v>
      </c>
      <c r="J25">
        <v>0</v>
      </c>
      <c r="K25">
        <v>19</v>
      </c>
      <c r="L25">
        <v>23</v>
      </c>
      <c r="M25">
        <v>12</v>
      </c>
      <c r="N25">
        <v>0</v>
      </c>
      <c r="O25">
        <v>6</v>
      </c>
      <c r="P25">
        <v>0</v>
      </c>
      <c r="Q25">
        <v>0</v>
      </c>
    </row>
    <row r="26" spans="1:17">
      <c r="A26" t="s">
        <v>1221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0</v>
      </c>
      <c r="I26">
        <v>13</v>
      </c>
      <c r="J26">
        <v>0</v>
      </c>
      <c r="K26">
        <v>8</v>
      </c>
      <c r="L26">
        <v>2</v>
      </c>
      <c r="M26">
        <v>0</v>
      </c>
      <c r="N26">
        <v>0</v>
      </c>
      <c r="O26">
        <v>6</v>
      </c>
      <c r="P26">
        <v>0</v>
      </c>
      <c r="Q26">
        <v>0</v>
      </c>
    </row>
    <row r="27" spans="1:17">
      <c r="A27" t="s">
        <v>1222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0</v>
      </c>
      <c r="I27">
        <v>12</v>
      </c>
      <c r="J27">
        <v>0</v>
      </c>
      <c r="K27">
        <v>18</v>
      </c>
      <c r="L27">
        <v>15</v>
      </c>
      <c r="M27">
        <v>3</v>
      </c>
      <c r="N27">
        <v>0</v>
      </c>
      <c r="O27">
        <v>4</v>
      </c>
      <c r="P27">
        <v>0</v>
      </c>
      <c r="Q27">
        <v>0</v>
      </c>
    </row>
    <row r="28" spans="1:17">
      <c r="A28" t="s">
        <v>1223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0</v>
      </c>
      <c r="I28">
        <v>17</v>
      </c>
      <c r="J28">
        <v>0</v>
      </c>
      <c r="K28">
        <v>15</v>
      </c>
      <c r="L28">
        <v>18</v>
      </c>
      <c r="M28">
        <v>9</v>
      </c>
      <c r="N28">
        <v>0</v>
      </c>
      <c r="O28">
        <v>3</v>
      </c>
      <c r="P28">
        <v>0</v>
      </c>
      <c r="Q28">
        <v>0</v>
      </c>
    </row>
    <row r="29" spans="1:17">
      <c r="A29" t="s">
        <v>1224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0</v>
      </c>
      <c r="I29">
        <v>12</v>
      </c>
      <c r="J29">
        <v>0</v>
      </c>
      <c r="K29">
        <v>5</v>
      </c>
      <c r="L29">
        <v>14</v>
      </c>
      <c r="M29">
        <v>4</v>
      </c>
      <c r="N29">
        <v>0</v>
      </c>
      <c r="O29">
        <v>1</v>
      </c>
      <c r="P29">
        <v>0</v>
      </c>
      <c r="Q29">
        <v>0</v>
      </c>
    </row>
    <row r="30" spans="1:17">
      <c r="A30" t="s">
        <v>1225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0</v>
      </c>
      <c r="I30">
        <v>17</v>
      </c>
      <c r="J30">
        <v>0</v>
      </c>
      <c r="K30">
        <v>13</v>
      </c>
      <c r="L30">
        <v>14</v>
      </c>
      <c r="M30">
        <v>6</v>
      </c>
      <c r="N30">
        <v>0</v>
      </c>
      <c r="O30">
        <v>9</v>
      </c>
      <c r="P30">
        <v>0</v>
      </c>
      <c r="Q30">
        <v>0</v>
      </c>
    </row>
    <row r="31" spans="1:17">
      <c r="A31" t="s">
        <v>1226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0</v>
      </c>
      <c r="I31">
        <v>18</v>
      </c>
      <c r="J31">
        <v>0</v>
      </c>
      <c r="K31">
        <v>20</v>
      </c>
      <c r="L31">
        <v>27</v>
      </c>
      <c r="M31">
        <v>15</v>
      </c>
      <c r="N31">
        <v>0</v>
      </c>
      <c r="O31">
        <v>10</v>
      </c>
      <c r="P31">
        <v>0</v>
      </c>
      <c r="Q31">
        <v>0</v>
      </c>
    </row>
    <row r="32" spans="1:17">
      <c r="A32" t="s">
        <v>1227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0</v>
      </c>
      <c r="I32">
        <v>8</v>
      </c>
      <c r="J32">
        <v>0</v>
      </c>
      <c r="K32">
        <v>6</v>
      </c>
      <c r="L32">
        <v>7</v>
      </c>
      <c r="M32">
        <v>2</v>
      </c>
      <c r="N32">
        <v>0</v>
      </c>
      <c r="O32">
        <v>6</v>
      </c>
      <c r="P32">
        <v>0</v>
      </c>
      <c r="Q32">
        <v>0</v>
      </c>
    </row>
    <row r="33" spans="1:17">
      <c r="A33" t="s">
        <v>451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0</v>
      </c>
      <c r="I33">
        <v>22</v>
      </c>
      <c r="J33">
        <v>0</v>
      </c>
      <c r="K33">
        <v>14</v>
      </c>
      <c r="L33">
        <v>31</v>
      </c>
      <c r="M33">
        <v>14</v>
      </c>
      <c r="N33">
        <v>0</v>
      </c>
      <c r="O33">
        <v>5</v>
      </c>
      <c r="P33">
        <v>0</v>
      </c>
      <c r="Q33">
        <v>0</v>
      </c>
    </row>
    <row r="34" spans="1:17">
      <c r="A34" t="s">
        <v>1228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0</v>
      </c>
      <c r="I34">
        <v>24</v>
      </c>
      <c r="J34">
        <v>5</v>
      </c>
      <c r="K34">
        <v>24</v>
      </c>
      <c r="L34">
        <v>33</v>
      </c>
      <c r="M34">
        <v>16</v>
      </c>
      <c r="N34">
        <v>0</v>
      </c>
      <c r="O34">
        <v>16</v>
      </c>
      <c r="P34">
        <v>4</v>
      </c>
      <c r="Q34">
        <v>0</v>
      </c>
    </row>
    <row r="35" spans="1:17">
      <c r="A35" t="s">
        <v>1229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</v>
      </c>
      <c r="I35">
        <v>18</v>
      </c>
      <c r="J35">
        <v>5</v>
      </c>
      <c r="K35">
        <v>38</v>
      </c>
      <c r="L35">
        <v>45</v>
      </c>
      <c r="M35">
        <v>12</v>
      </c>
      <c r="N35">
        <v>0</v>
      </c>
      <c r="O35">
        <v>15</v>
      </c>
      <c r="P35">
        <v>5</v>
      </c>
      <c r="Q35">
        <v>0</v>
      </c>
    </row>
    <row r="36" spans="1:17">
      <c r="A36" t="s">
        <v>1230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0</v>
      </c>
      <c r="I36">
        <v>20</v>
      </c>
      <c r="J36">
        <v>7</v>
      </c>
      <c r="K36">
        <v>26</v>
      </c>
      <c r="L36">
        <v>41</v>
      </c>
      <c r="M36">
        <v>19</v>
      </c>
      <c r="N36">
        <v>0</v>
      </c>
      <c r="O36">
        <v>20</v>
      </c>
      <c r="P36">
        <v>9</v>
      </c>
      <c r="Q36">
        <v>0</v>
      </c>
    </row>
    <row r="37" spans="1:17">
      <c r="A37" t="s">
        <v>454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</v>
      </c>
      <c r="I37">
        <v>18</v>
      </c>
      <c r="J37">
        <v>3</v>
      </c>
      <c r="K37">
        <v>21</v>
      </c>
      <c r="L37">
        <v>20</v>
      </c>
      <c r="M37">
        <v>15</v>
      </c>
      <c r="N37">
        <v>0</v>
      </c>
      <c r="O37">
        <v>13</v>
      </c>
      <c r="P37">
        <v>4</v>
      </c>
      <c r="Q37">
        <v>0</v>
      </c>
    </row>
    <row r="38" spans="1:17">
      <c r="A38" t="s">
        <v>1231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0</v>
      </c>
      <c r="I38">
        <v>18</v>
      </c>
      <c r="J38">
        <v>4</v>
      </c>
      <c r="K38">
        <v>27</v>
      </c>
      <c r="L38">
        <v>50</v>
      </c>
      <c r="M38">
        <v>21</v>
      </c>
      <c r="N38">
        <v>0</v>
      </c>
      <c r="O38">
        <v>17</v>
      </c>
      <c r="P38">
        <v>3</v>
      </c>
      <c r="Q38">
        <v>0</v>
      </c>
    </row>
    <row r="39" spans="1:17">
      <c r="A39" t="s">
        <v>1232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0</v>
      </c>
      <c r="I39">
        <v>10</v>
      </c>
      <c r="J39">
        <v>8</v>
      </c>
      <c r="K39">
        <v>14</v>
      </c>
      <c r="L39">
        <v>8</v>
      </c>
      <c r="M39">
        <v>7</v>
      </c>
      <c r="N39">
        <v>0</v>
      </c>
      <c r="O39">
        <v>24</v>
      </c>
      <c r="P39">
        <v>5</v>
      </c>
      <c r="Q39">
        <v>0</v>
      </c>
    </row>
    <row r="40" spans="1:17">
      <c r="A40" t="s">
        <v>1233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0</v>
      </c>
      <c r="I40">
        <v>32</v>
      </c>
      <c r="J40">
        <v>8</v>
      </c>
      <c r="K40">
        <v>29</v>
      </c>
      <c r="L40">
        <v>56</v>
      </c>
      <c r="M40">
        <v>31</v>
      </c>
      <c r="N40">
        <v>0</v>
      </c>
      <c r="O40">
        <v>11</v>
      </c>
      <c r="P40">
        <v>0</v>
      </c>
      <c r="Q40">
        <v>0</v>
      </c>
    </row>
    <row r="41" spans="1:17">
      <c r="A41" t="s">
        <v>2212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0</v>
      </c>
      <c r="I41">
        <v>17</v>
      </c>
      <c r="J41">
        <v>3</v>
      </c>
      <c r="K41">
        <v>14</v>
      </c>
      <c r="L41">
        <v>63</v>
      </c>
      <c r="M41">
        <v>15</v>
      </c>
      <c r="N41">
        <v>0</v>
      </c>
      <c r="O41">
        <v>5</v>
      </c>
      <c r="P41">
        <v>0</v>
      </c>
      <c r="Q41">
        <v>0</v>
      </c>
    </row>
    <row r="42" spans="1:17">
      <c r="A42" t="s">
        <v>456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0</v>
      </c>
      <c r="I42">
        <v>18</v>
      </c>
      <c r="J42">
        <v>5</v>
      </c>
      <c r="K42">
        <v>15</v>
      </c>
      <c r="L42">
        <v>13</v>
      </c>
      <c r="M42">
        <v>9</v>
      </c>
      <c r="N42">
        <v>0</v>
      </c>
      <c r="O42">
        <v>2</v>
      </c>
      <c r="P42">
        <v>1</v>
      </c>
      <c r="Q42">
        <v>0</v>
      </c>
    </row>
    <row r="43" spans="1:17">
      <c r="A43" t="s">
        <v>1234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0</v>
      </c>
      <c r="I43">
        <v>13</v>
      </c>
      <c r="J43">
        <v>4</v>
      </c>
      <c r="K43">
        <v>23</v>
      </c>
      <c r="L43">
        <v>19</v>
      </c>
      <c r="M43">
        <v>10</v>
      </c>
      <c r="N43">
        <v>0</v>
      </c>
      <c r="O43">
        <v>14</v>
      </c>
      <c r="P43">
        <v>3</v>
      </c>
      <c r="Q43">
        <v>1</v>
      </c>
    </row>
    <row r="44" spans="1:17">
      <c r="A44" t="s">
        <v>1235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</v>
      </c>
      <c r="I44">
        <v>11</v>
      </c>
      <c r="J44">
        <v>2</v>
      </c>
      <c r="K44">
        <v>11</v>
      </c>
      <c r="L44">
        <v>43</v>
      </c>
      <c r="M44">
        <v>15</v>
      </c>
      <c r="N44">
        <v>0</v>
      </c>
      <c r="O44">
        <v>7</v>
      </c>
      <c r="P44">
        <v>2</v>
      </c>
      <c r="Q44">
        <v>0</v>
      </c>
    </row>
    <row r="45" spans="1:17">
      <c r="A45" t="s">
        <v>1236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1</v>
      </c>
      <c r="I45">
        <v>35</v>
      </c>
      <c r="J45">
        <v>8</v>
      </c>
      <c r="K45">
        <v>35</v>
      </c>
      <c r="L45">
        <v>53</v>
      </c>
      <c r="M45">
        <v>24</v>
      </c>
      <c r="N45">
        <v>0</v>
      </c>
      <c r="O45">
        <v>13</v>
      </c>
      <c r="P45">
        <v>7</v>
      </c>
      <c r="Q45">
        <v>0</v>
      </c>
    </row>
    <row r="46" spans="1:17">
      <c r="A46" t="s">
        <v>1237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1</v>
      </c>
      <c r="I46">
        <v>20</v>
      </c>
      <c r="J46">
        <v>7</v>
      </c>
      <c r="K46">
        <v>31</v>
      </c>
      <c r="L46">
        <v>19</v>
      </c>
      <c r="M46">
        <v>12</v>
      </c>
      <c r="N46">
        <v>0</v>
      </c>
      <c r="O46">
        <v>10</v>
      </c>
      <c r="P46">
        <v>2</v>
      </c>
      <c r="Q46">
        <v>0</v>
      </c>
    </row>
    <row r="47" spans="1:17">
      <c r="A47" t="s">
        <v>1316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0</v>
      </c>
      <c r="I47">
        <v>20</v>
      </c>
      <c r="J47">
        <v>9</v>
      </c>
      <c r="K47">
        <v>15</v>
      </c>
      <c r="L47">
        <v>28</v>
      </c>
      <c r="M47">
        <v>8</v>
      </c>
      <c r="N47">
        <v>0</v>
      </c>
      <c r="O47">
        <v>14</v>
      </c>
      <c r="P47">
        <v>4</v>
      </c>
      <c r="Q47">
        <v>1</v>
      </c>
    </row>
    <row r="48" spans="1:17">
      <c r="A48" t="s">
        <v>1317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0</v>
      </c>
      <c r="I48">
        <v>15</v>
      </c>
      <c r="J48">
        <v>5</v>
      </c>
      <c r="K48">
        <v>18</v>
      </c>
      <c r="L48">
        <v>21</v>
      </c>
      <c r="M48">
        <v>9</v>
      </c>
      <c r="N48">
        <v>0</v>
      </c>
      <c r="O48">
        <v>7</v>
      </c>
      <c r="P48">
        <v>2</v>
      </c>
      <c r="Q48">
        <v>3</v>
      </c>
    </row>
    <row r="49" spans="1:17">
      <c r="A49" t="s">
        <v>459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</v>
      </c>
      <c r="I49">
        <v>12</v>
      </c>
      <c r="J49">
        <v>1</v>
      </c>
      <c r="K49">
        <v>8</v>
      </c>
      <c r="L49">
        <v>9</v>
      </c>
      <c r="M49">
        <v>4</v>
      </c>
      <c r="N49">
        <v>0</v>
      </c>
      <c r="O49">
        <v>2</v>
      </c>
      <c r="P49">
        <v>0</v>
      </c>
      <c r="Q49">
        <v>0</v>
      </c>
    </row>
    <row r="50" spans="1:17">
      <c r="A50" t="s">
        <v>1318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0</v>
      </c>
      <c r="I50">
        <v>10</v>
      </c>
      <c r="J50">
        <v>3</v>
      </c>
      <c r="K50">
        <v>15</v>
      </c>
      <c r="L50">
        <v>28</v>
      </c>
      <c r="M50">
        <v>10</v>
      </c>
      <c r="N50">
        <v>0</v>
      </c>
      <c r="O50">
        <v>10</v>
      </c>
      <c r="P50">
        <v>2</v>
      </c>
      <c r="Q50">
        <v>0</v>
      </c>
    </row>
    <row r="51" spans="1:17">
      <c r="A51" t="s">
        <v>1238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0</v>
      </c>
      <c r="I51">
        <v>21</v>
      </c>
      <c r="J51">
        <v>5</v>
      </c>
      <c r="K51">
        <v>24</v>
      </c>
      <c r="L51">
        <v>58</v>
      </c>
      <c r="M51">
        <v>27</v>
      </c>
      <c r="N51">
        <v>0</v>
      </c>
      <c r="O51">
        <v>6</v>
      </c>
      <c r="P51">
        <v>3</v>
      </c>
      <c r="Q51">
        <v>0</v>
      </c>
    </row>
    <row r="52" spans="1:17">
      <c r="A52" t="s">
        <v>1563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0</v>
      </c>
      <c r="I52">
        <v>9</v>
      </c>
      <c r="J52">
        <v>3</v>
      </c>
      <c r="K52">
        <v>12</v>
      </c>
      <c r="L52">
        <v>10</v>
      </c>
      <c r="M52">
        <v>6</v>
      </c>
      <c r="N52">
        <v>0</v>
      </c>
      <c r="O52">
        <v>5</v>
      </c>
      <c r="P52">
        <v>1</v>
      </c>
      <c r="Q52">
        <v>0</v>
      </c>
    </row>
    <row r="53" spans="1:17">
      <c r="A53" t="s">
        <v>1239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0</v>
      </c>
      <c r="I53">
        <v>22</v>
      </c>
      <c r="J53">
        <v>8</v>
      </c>
      <c r="K53">
        <v>24</v>
      </c>
      <c r="L53">
        <v>69</v>
      </c>
      <c r="M53">
        <v>29</v>
      </c>
      <c r="N53">
        <v>0</v>
      </c>
      <c r="O53">
        <v>21</v>
      </c>
      <c r="P53">
        <v>11</v>
      </c>
      <c r="Q53">
        <v>0</v>
      </c>
    </row>
    <row r="54" spans="1:17">
      <c r="A54" t="s">
        <v>1240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0</v>
      </c>
      <c r="I54">
        <v>34</v>
      </c>
      <c r="J54">
        <v>4</v>
      </c>
      <c r="K54">
        <v>43</v>
      </c>
      <c r="L54">
        <v>127</v>
      </c>
      <c r="M54">
        <v>30</v>
      </c>
      <c r="N54">
        <v>0</v>
      </c>
      <c r="O54">
        <v>15</v>
      </c>
      <c r="P54">
        <v>2</v>
      </c>
      <c r="Q54">
        <v>0</v>
      </c>
    </row>
    <row r="55" spans="1:17">
      <c r="A55" t="s">
        <v>2213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0</v>
      </c>
      <c r="I55">
        <v>35</v>
      </c>
      <c r="J55">
        <v>6</v>
      </c>
      <c r="K55">
        <v>44</v>
      </c>
      <c r="L55">
        <v>77</v>
      </c>
      <c r="M55">
        <v>24</v>
      </c>
      <c r="N55">
        <v>0</v>
      </c>
      <c r="O55">
        <v>12</v>
      </c>
      <c r="P55">
        <v>3</v>
      </c>
      <c r="Q55">
        <v>0</v>
      </c>
    </row>
    <row r="56" spans="1:17">
      <c r="A56" t="s">
        <v>1241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0</v>
      </c>
      <c r="I56">
        <v>10</v>
      </c>
      <c r="J56">
        <v>6</v>
      </c>
      <c r="K56">
        <v>27</v>
      </c>
      <c r="L56">
        <v>22</v>
      </c>
      <c r="M56">
        <v>10</v>
      </c>
      <c r="N56">
        <v>0</v>
      </c>
      <c r="O56">
        <v>12</v>
      </c>
      <c r="P56">
        <v>2</v>
      </c>
      <c r="Q56">
        <v>0</v>
      </c>
    </row>
    <row r="57" spans="1:17">
      <c r="A57" t="s">
        <v>461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0</v>
      </c>
      <c r="I57">
        <v>28</v>
      </c>
      <c r="J57">
        <v>6</v>
      </c>
      <c r="K57">
        <v>30</v>
      </c>
      <c r="L57">
        <v>42</v>
      </c>
      <c r="M57">
        <v>17</v>
      </c>
      <c r="N57">
        <v>0</v>
      </c>
      <c r="O57">
        <v>18</v>
      </c>
      <c r="P57">
        <v>10</v>
      </c>
      <c r="Q57">
        <v>0</v>
      </c>
    </row>
    <row r="58" spans="1:17">
      <c r="A58" t="s">
        <v>1242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</v>
      </c>
      <c r="I58">
        <v>12</v>
      </c>
      <c r="J58">
        <v>3</v>
      </c>
      <c r="K58">
        <v>13</v>
      </c>
      <c r="L58">
        <v>7</v>
      </c>
      <c r="M58">
        <v>5</v>
      </c>
      <c r="N58">
        <v>0</v>
      </c>
      <c r="O58">
        <v>10</v>
      </c>
      <c r="P58">
        <v>4</v>
      </c>
      <c r="Q58">
        <v>0</v>
      </c>
    </row>
    <row r="59" spans="1:17">
      <c r="A59" t="s">
        <v>1243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0</v>
      </c>
      <c r="I59">
        <v>12</v>
      </c>
      <c r="J59">
        <v>7</v>
      </c>
      <c r="K59">
        <v>28</v>
      </c>
      <c r="L59">
        <v>36</v>
      </c>
      <c r="M59">
        <v>17</v>
      </c>
      <c r="N59">
        <v>0</v>
      </c>
      <c r="O59">
        <v>13</v>
      </c>
      <c r="P59">
        <v>0</v>
      </c>
      <c r="Q59">
        <v>0</v>
      </c>
    </row>
    <row r="60" spans="1:17">
      <c r="A60" t="s">
        <v>1244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0</v>
      </c>
      <c r="I60">
        <v>24</v>
      </c>
      <c r="J60">
        <v>5</v>
      </c>
      <c r="K60">
        <v>24</v>
      </c>
      <c r="L60">
        <v>55</v>
      </c>
      <c r="M60">
        <v>21</v>
      </c>
      <c r="N60">
        <v>0</v>
      </c>
      <c r="O60">
        <v>9</v>
      </c>
      <c r="P60">
        <v>0</v>
      </c>
      <c r="Q60">
        <v>0</v>
      </c>
    </row>
    <row r="61" spans="1:17">
      <c r="A61" t="s">
        <v>1245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0</v>
      </c>
      <c r="I61">
        <v>16</v>
      </c>
      <c r="J61">
        <v>3</v>
      </c>
      <c r="K61">
        <v>10</v>
      </c>
      <c r="L61">
        <v>27</v>
      </c>
      <c r="M61">
        <v>11</v>
      </c>
      <c r="N61">
        <v>0</v>
      </c>
      <c r="O61">
        <v>2</v>
      </c>
      <c r="P61">
        <v>4</v>
      </c>
      <c r="Q61">
        <v>0</v>
      </c>
    </row>
    <row r="62" spans="1:17">
      <c r="A62" t="s">
        <v>1246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0</v>
      </c>
      <c r="I62">
        <v>17</v>
      </c>
      <c r="J62">
        <v>4</v>
      </c>
      <c r="K62">
        <v>18</v>
      </c>
      <c r="L62">
        <v>26</v>
      </c>
      <c r="M62">
        <v>10</v>
      </c>
      <c r="N62">
        <v>0</v>
      </c>
      <c r="O62">
        <v>19</v>
      </c>
      <c r="P62">
        <v>1</v>
      </c>
      <c r="Q62">
        <v>0</v>
      </c>
    </row>
    <row r="63" spans="1:17">
      <c r="A63" t="s">
        <v>1247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2</v>
      </c>
      <c r="I63">
        <v>12</v>
      </c>
      <c r="J63">
        <v>4</v>
      </c>
      <c r="K63">
        <v>24</v>
      </c>
      <c r="L63">
        <v>33</v>
      </c>
      <c r="M63">
        <v>16</v>
      </c>
      <c r="N63">
        <v>0</v>
      </c>
      <c r="O63">
        <v>17</v>
      </c>
      <c r="P63">
        <v>2</v>
      </c>
      <c r="Q63">
        <v>0</v>
      </c>
    </row>
    <row r="64" spans="1:17">
      <c r="A64" t="s">
        <v>1248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1</v>
      </c>
      <c r="I64">
        <v>9</v>
      </c>
      <c r="J64">
        <v>2</v>
      </c>
      <c r="K64">
        <v>12</v>
      </c>
      <c r="L64">
        <v>9</v>
      </c>
      <c r="M64">
        <v>3</v>
      </c>
      <c r="N64">
        <v>0</v>
      </c>
      <c r="O64">
        <v>12</v>
      </c>
      <c r="P64">
        <v>5</v>
      </c>
      <c r="Q64">
        <v>0</v>
      </c>
    </row>
    <row r="65" spans="1:17">
      <c r="A65" t="s">
        <v>462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0</v>
      </c>
      <c r="I65">
        <v>18</v>
      </c>
      <c r="J65">
        <v>6</v>
      </c>
      <c r="K65">
        <v>29</v>
      </c>
      <c r="L65">
        <v>49</v>
      </c>
      <c r="M65">
        <v>23</v>
      </c>
      <c r="N65">
        <v>0</v>
      </c>
      <c r="O65">
        <v>13</v>
      </c>
      <c r="P65">
        <v>1</v>
      </c>
      <c r="Q65">
        <v>0</v>
      </c>
    </row>
    <row r="66" spans="1:17">
      <c r="A66" t="s">
        <v>1249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1</v>
      </c>
      <c r="I66">
        <v>21</v>
      </c>
      <c r="J66">
        <v>6</v>
      </c>
      <c r="K66">
        <v>27</v>
      </c>
      <c r="L66">
        <v>32</v>
      </c>
      <c r="M66">
        <v>17</v>
      </c>
      <c r="N66">
        <v>0</v>
      </c>
      <c r="O66">
        <v>24</v>
      </c>
      <c r="P66">
        <v>3</v>
      </c>
      <c r="Q66">
        <v>1</v>
      </c>
    </row>
    <row r="67" spans="1:17">
      <c r="A67" t="s">
        <v>1250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1</v>
      </c>
      <c r="I67">
        <v>22</v>
      </c>
      <c r="J67">
        <v>7</v>
      </c>
      <c r="K67">
        <v>32</v>
      </c>
      <c r="L67">
        <v>59</v>
      </c>
      <c r="M67">
        <v>10</v>
      </c>
      <c r="N67">
        <v>0</v>
      </c>
      <c r="O67">
        <v>11</v>
      </c>
      <c r="P67">
        <v>2</v>
      </c>
      <c r="Q67">
        <v>0</v>
      </c>
    </row>
    <row r="68" spans="1:17">
      <c r="A68" t="s">
        <v>1251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0</v>
      </c>
      <c r="I68">
        <v>21</v>
      </c>
      <c r="J68">
        <v>4</v>
      </c>
      <c r="K68">
        <v>26</v>
      </c>
      <c r="L68">
        <v>42</v>
      </c>
      <c r="M68">
        <v>20</v>
      </c>
      <c r="N68">
        <v>0</v>
      </c>
      <c r="O68">
        <v>20</v>
      </c>
      <c r="P68">
        <v>4</v>
      </c>
      <c r="Q68">
        <v>0</v>
      </c>
    </row>
    <row r="69" spans="1:17">
      <c r="A69" t="s">
        <v>465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0</v>
      </c>
      <c r="I69">
        <v>21</v>
      </c>
      <c r="J69">
        <v>4</v>
      </c>
      <c r="K69">
        <v>15</v>
      </c>
      <c r="L69">
        <v>38</v>
      </c>
      <c r="M69">
        <v>15</v>
      </c>
      <c r="N69">
        <v>0</v>
      </c>
      <c r="O69">
        <v>12</v>
      </c>
      <c r="P69">
        <v>2</v>
      </c>
      <c r="Q69">
        <v>3</v>
      </c>
    </row>
    <row r="70" spans="1:17">
      <c r="A70" t="s">
        <v>1252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0</v>
      </c>
      <c r="I70">
        <v>18</v>
      </c>
      <c r="J70">
        <v>7</v>
      </c>
      <c r="K70">
        <v>26</v>
      </c>
      <c r="L70">
        <v>29</v>
      </c>
      <c r="M70">
        <v>14</v>
      </c>
      <c r="N70">
        <v>0</v>
      </c>
      <c r="O70">
        <v>13</v>
      </c>
      <c r="P70">
        <v>2</v>
      </c>
      <c r="Q70">
        <v>0</v>
      </c>
    </row>
    <row r="71" spans="1:17">
      <c r="A71" t="s">
        <v>1253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0</v>
      </c>
      <c r="I71">
        <v>12</v>
      </c>
      <c r="J71">
        <v>4</v>
      </c>
      <c r="K71">
        <v>20</v>
      </c>
      <c r="L71">
        <v>4</v>
      </c>
      <c r="M71">
        <v>7</v>
      </c>
      <c r="N71">
        <v>0</v>
      </c>
      <c r="O71">
        <v>16</v>
      </c>
      <c r="P71">
        <v>5</v>
      </c>
      <c r="Q71">
        <v>1</v>
      </c>
    </row>
    <row r="72" spans="1:17">
      <c r="A72" t="s">
        <v>1254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0</v>
      </c>
      <c r="I72">
        <v>26</v>
      </c>
      <c r="J72">
        <v>13</v>
      </c>
      <c r="K72">
        <v>22</v>
      </c>
      <c r="L72">
        <v>66</v>
      </c>
      <c r="M72">
        <v>37</v>
      </c>
      <c r="N72">
        <v>0</v>
      </c>
      <c r="O72">
        <v>11</v>
      </c>
      <c r="P72">
        <v>7</v>
      </c>
      <c r="Q72">
        <v>0</v>
      </c>
    </row>
    <row r="73" spans="1:17">
      <c r="A73" t="s">
        <v>2214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</v>
      </c>
      <c r="I73">
        <v>18</v>
      </c>
      <c r="J73">
        <v>2</v>
      </c>
      <c r="K73">
        <v>20</v>
      </c>
      <c r="L73">
        <v>52</v>
      </c>
      <c r="M73">
        <v>10</v>
      </c>
      <c r="N73">
        <v>0</v>
      </c>
      <c r="O73">
        <v>11</v>
      </c>
      <c r="P73">
        <v>1</v>
      </c>
      <c r="Q73">
        <v>0</v>
      </c>
    </row>
    <row r="74" spans="1:17">
      <c r="A74" t="s">
        <v>467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0</v>
      </c>
      <c r="I74">
        <v>15</v>
      </c>
      <c r="J74">
        <v>3</v>
      </c>
      <c r="K74">
        <v>10</v>
      </c>
      <c r="L74">
        <v>15</v>
      </c>
      <c r="M74">
        <v>7</v>
      </c>
      <c r="N74">
        <v>0</v>
      </c>
      <c r="O74">
        <v>9</v>
      </c>
      <c r="P74">
        <v>1</v>
      </c>
      <c r="Q74">
        <v>0</v>
      </c>
    </row>
    <row r="75" spans="1:17">
      <c r="A75" t="s">
        <v>1255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2</v>
      </c>
      <c r="I75">
        <v>11</v>
      </c>
      <c r="J75">
        <v>5</v>
      </c>
      <c r="K75">
        <v>23</v>
      </c>
      <c r="L75">
        <v>35</v>
      </c>
      <c r="M75">
        <v>14</v>
      </c>
      <c r="N75">
        <v>0</v>
      </c>
      <c r="O75">
        <v>13</v>
      </c>
      <c r="P75">
        <v>3</v>
      </c>
      <c r="Q75">
        <v>1</v>
      </c>
    </row>
    <row r="76" spans="1:17">
      <c r="A76" t="s">
        <v>1256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4</v>
      </c>
      <c r="J76">
        <v>1</v>
      </c>
      <c r="K76">
        <v>11</v>
      </c>
      <c r="L76">
        <v>31</v>
      </c>
      <c r="M76">
        <v>7</v>
      </c>
      <c r="N76">
        <v>0</v>
      </c>
      <c r="O76">
        <v>8</v>
      </c>
      <c r="P76">
        <v>2</v>
      </c>
      <c r="Q76">
        <v>0</v>
      </c>
    </row>
    <row r="77" spans="1:17">
      <c r="A77" t="s">
        <v>1257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1</v>
      </c>
      <c r="I77">
        <v>33</v>
      </c>
      <c r="J77">
        <v>9</v>
      </c>
      <c r="K77">
        <v>34</v>
      </c>
      <c r="L77">
        <v>47</v>
      </c>
      <c r="M77">
        <v>21</v>
      </c>
      <c r="N77">
        <v>0</v>
      </c>
      <c r="O77">
        <v>16</v>
      </c>
      <c r="P77">
        <v>6</v>
      </c>
      <c r="Q77">
        <v>0</v>
      </c>
    </row>
    <row r="78" spans="1:17">
      <c r="A78" t="s">
        <v>1258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1</v>
      </c>
      <c r="I78">
        <v>20</v>
      </c>
      <c r="J78">
        <v>4</v>
      </c>
      <c r="K78">
        <v>38</v>
      </c>
      <c r="L78">
        <v>31</v>
      </c>
      <c r="M78">
        <v>14</v>
      </c>
      <c r="N78">
        <v>0</v>
      </c>
      <c r="O78">
        <v>17</v>
      </c>
      <c r="P78">
        <v>11</v>
      </c>
      <c r="Q78">
        <v>0</v>
      </c>
    </row>
    <row r="79" spans="1:17">
      <c r="A79" t="s">
        <v>1319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0</v>
      </c>
      <c r="I79">
        <v>21</v>
      </c>
      <c r="J79">
        <v>5</v>
      </c>
      <c r="K79">
        <v>17</v>
      </c>
      <c r="L79">
        <v>39</v>
      </c>
      <c r="M79">
        <v>11</v>
      </c>
      <c r="N79">
        <v>0</v>
      </c>
      <c r="O79">
        <v>7</v>
      </c>
      <c r="P79">
        <v>4</v>
      </c>
      <c r="Q79">
        <v>1</v>
      </c>
    </row>
    <row r="80" spans="1:17">
      <c r="A80" t="s">
        <v>1320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0</v>
      </c>
      <c r="I80">
        <v>13</v>
      </c>
      <c r="J80">
        <v>10</v>
      </c>
      <c r="K80">
        <v>22</v>
      </c>
      <c r="L80">
        <v>11</v>
      </c>
      <c r="M80">
        <v>7</v>
      </c>
      <c r="N80">
        <v>0</v>
      </c>
      <c r="O80">
        <v>5</v>
      </c>
      <c r="P80">
        <v>3</v>
      </c>
      <c r="Q80">
        <v>0</v>
      </c>
    </row>
    <row r="81" spans="1:17">
      <c r="A81" t="s">
        <v>470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0</v>
      </c>
      <c r="I81">
        <v>5</v>
      </c>
      <c r="J81">
        <v>0</v>
      </c>
      <c r="K81">
        <v>6</v>
      </c>
      <c r="L81">
        <v>7</v>
      </c>
      <c r="M81">
        <v>1</v>
      </c>
      <c r="N81">
        <v>0</v>
      </c>
      <c r="O81">
        <v>4</v>
      </c>
      <c r="P81">
        <v>0</v>
      </c>
      <c r="Q81">
        <v>0</v>
      </c>
    </row>
    <row r="82" spans="1:17">
      <c r="A82" t="s">
        <v>1321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0</v>
      </c>
      <c r="I82">
        <v>10</v>
      </c>
      <c r="J82">
        <v>5</v>
      </c>
      <c r="K82">
        <v>12</v>
      </c>
      <c r="L82">
        <v>38</v>
      </c>
      <c r="M82">
        <v>7</v>
      </c>
      <c r="N82">
        <v>0</v>
      </c>
      <c r="O82">
        <v>13</v>
      </c>
      <c r="P82">
        <v>3</v>
      </c>
      <c r="Q82">
        <v>0</v>
      </c>
    </row>
    <row r="83" spans="1:17">
      <c r="A83" t="s">
        <v>1259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1</v>
      </c>
      <c r="I83">
        <v>23</v>
      </c>
      <c r="J83">
        <v>2</v>
      </c>
      <c r="K83">
        <v>26</v>
      </c>
      <c r="L83">
        <v>44</v>
      </c>
      <c r="M83">
        <v>19</v>
      </c>
      <c r="N83">
        <v>0</v>
      </c>
      <c r="O83">
        <v>11</v>
      </c>
      <c r="P83">
        <v>2</v>
      </c>
      <c r="Q83">
        <v>0</v>
      </c>
    </row>
    <row r="84" spans="1:17">
      <c r="A84" t="s">
        <v>1564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</v>
      </c>
      <c r="I84">
        <v>13</v>
      </c>
      <c r="J84">
        <v>9</v>
      </c>
      <c r="K84">
        <v>20</v>
      </c>
      <c r="L84">
        <v>22</v>
      </c>
      <c r="M84">
        <v>8</v>
      </c>
      <c r="N84">
        <v>0</v>
      </c>
      <c r="O84">
        <v>12</v>
      </c>
      <c r="P84">
        <v>5</v>
      </c>
      <c r="Q84">
        <v>0</v>
      </c>
    </row>
    <row r="85" spans="1:17">
      <c r="A85" t="s">
        <v>1260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1</v>
      </c>
      <c r="I85">
        <v>24</v>
      </c>
      <c r="J85">
        <v>6</v>
      </c>
      <c r="K85">
        <v>24</v>
      </c>
      <c r="L85">
        <v>58</v>
      </c>
      <c r="M85">
        <v>32</v>
      </c>
      <c r="N85">
        <v>0</v>
      </c>
      <c r="O85">
        <v>15</v>
      </c>
      <c r="P85">
        <v>6</v>
      </c>
      <c r="Q85">
        <v>0</v>
      </c>
    </row>
    <row r="86" spans="1:17">
      <c r="A86" t="s">
        <v>1261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2</v>
      </c>
      <c r="I86">
        <v>31</v>
      </c>
      <c r="J86">
        <v>4</v>
      </c>
      <c r="K86">
        <v>33</v>
      </c>
      <c r="L86">
        <v>129</v>
      </c>
      <c r="M86">
        <v>24</v>
      </c>
      <c r="N86">
        <v>0</v>
      </c>
      <c r="O86">
        <v>20</v>
      </c>
      <c r="P86">
        <v>3</v>
      </c>
      <c r="Q86">
        <v>0</v>
      </c>
    </row>
    <row r="87" spans="1:17">
      <c r="A87" t="s">
        <v>2215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1</v>
      </c>
      <c r="I87">
        <v>28</v>
      </c>
      <c r="J87">
        <v>5</v>
      </c>
      <c r="K87">
        <v>23</v>
      </c>
      <c r="L87">
        <v>92</v>
      </c>
      <c r="M87">
        <v>21</v>
      </c>
      <c r="N87">
        <v>0</v>
      </c>
      <c r="O87">
        <v>18</v>
      </c>
      <c r="P87">
        <v>3</v>
      </c>
      <c r="Q87">
        <v>0</v>
      </c>
    </row>
    <row r="88" spans="1:17">
      <c r="A88" t="s">
        <v>1262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0</v>
      </c>
      <c r="I88">
        <v>13</v>
      </c>
      <c r="J88">
        <v>7</v>
      </c>
      <c r="K88">
        <v>29</v>
      </c>
      <c r="L88">
        <v>32</v>
      </c>
      <c r="M88">
        <v>19</v>
      </c>
      <c r="N88">
        <v>0</v>
      </c>
      <c r="O88">
        <v>16</v>
      </c>
      <c r="P88">
        <v>4</v>
      </c>
      <c r="Q88">
        <v>0</v>
      </c>
    </row>
    <row r="89" spans="1:17">
      <c r="A89" t="s">
        <v>472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1</v>
      </c>
      <c r="I89">
        <v>29</v>
      </c>
      <c r="J89">
        <v>12</v>
      </c>
      <c r="K89">
        <v>35</v>
      </c>
      <c r="L89">
        <v>61</v>
      </c>
      <c r="M89">
        <v>21</v>
      </c>
      <c r="N89">
        <v>0</v>
      </c>
      <c r="O89">
        <v>14</v>
      </c>
      <c r="P89">
        <v>7</v>
      </c>
      <c r="Q89">
        <v>0</v>
      </c>
    </row>
    <row r="90" spans="1:17">
      <c r="A90" t="s">
        <v>1263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</v>
      </c>
      <c r="I90">
        <v>12</v>
      </c>
      <c r="J90">
        <v>4</v>
      </c>
      <c r="K90">
        <v>6</v>
      </c>
      <c r="L90">
        <v>20</v>
      </c>
      <c r="M90">
        <v>8</v>
      </c>
      <c r="N90">
        <v>0</v>
      </c>
      <c r="O90">
        <v>9</v>
      </c>
      <c r="P90">
        <v>2</v>
      </c>
      <c r="Q90">
        <v>0</v>
      </c>
    </row>
    <row r="91" spans="1:17">
      <c r="A91" t="s">
        <v>1264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2</v>
      </c>
      <c r="I91">
        <v>8</v>
      </c>
      <c r="J91">
        <v>5</v>
      </c>
      <c r="K91">
        <v>24</v>
      </c>
      <c r="L91">
        <v>42</v>
      </c>
      <c r="M91">
        <v>16</v>
      </c>
      <c r="N91">
        <v>0</v>
      </c>
      <c r="O91">
        <v>8</v>
      </c>
      <c r="P91">
        <v>4</v>
      </c>
      <c r="Q91">
        <v>0</v>
      </c>
    </row>
    <row r="92" spans="1:17">
      <c r="A92" t="s">
        <v>1265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0</v>
      </c>
      <c r="I92">
        <v>20</v>
      </c>
      <c r="J92">
        <v>8</v>
      </c>
      <c r="K92">
        <v>28</v>
      </c>
      <c r="L92">
        <v>38</v>
      </c>
      <c r="M92">
        <v>22</v>
      </c>
      <c r="N92">
        <v>0</v>
      </c>
      <c r="O92">
        <v>12</v>
      </c>
      <c r="P92">
        <v>4</v>
      </c>
      <c r="Q92">
        <v>0</v>
      </c>
    </row>
    <row r="93" spans="1:17">
      <c r="A93" t="s">
        <v>1266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0</v>
      </c>
      <c r="I93">
        <v>9</v>
      </c>
      <c r="J93">
        <v>1</v>
      </c>
      <c r="K93">
        <v>7</v>
      </c>
      <c r="L93">
        <v>36</v>
      </c>
      <c r="M93">
        <v>6</v>
      </c>
      <c r="N93">
        <v>0</v>
      </c>
      <c r="O93">
        <v>9</v>
      </c>
      <c r="P93">
        <v>1</v>
      </c>
      <c r="Q93">
        <v>0</v>
      </c>
    </row>
    <row r="94" spans="1:17">
      <c r="A94" t="s">
        <v>1267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0</v>
      </c>
      <c r="I94">
        <v>22</v>
      </c>
      <c r="J94">
        <v>5</v>
      </c>
      <c r="K94">
        <v>13</v>
      </c>
      <c r="L94">
        <v>26</v>
      </c>
      <c r="M94">
        <v>9</v>
      </c>
      <c r="N94">
        <v>0</v>
      </c>
      <c r="O94">
        <v>12</v>
      </c>
      <c r="P94">
        <v>3</v>
      </c>
      <c r="Q94">
        <v>0</v>
      </c>
    </row>
    <row r="95" spans="1:17">
      <c r="A95" t="s">
        <v>1268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</v>
      </c>
      <c r="I95">
        <v>15</v>
      </c>
      <c r="J95">
        <v>5</v>
      </c>
      <c r="K95">
        <v>21</v>
      </c>
      <c r="L95">
        <v>38</v>
      </c>
      <c r="M95">
        <v>11</v>
      </c>
      <c r="N95">
        <v>0</v>
      </c>
      <c r="O95">
        <v>16</v>
      </c>
      <c r="P95">
        <v>1</v>
      </c>
      <c r="Q95">
        <v>0</v>
      </c>
    </row>
    <row r="96" spans="1:17">
      <c r="A96" t="s">
        <v>1269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0</v>
      </c>
      <c r="I96">
        <v>9</v>
      </c>
      <c r="J96">
        <v>3</v>
      </c>
      <c r="K96">
        <v>12</v>
      </c>
      <c r="L96">
        <v>6</v>
      </c>
      <c r="M96">
        <v>3</v>
      </c>
      <c r="N96">
        <v>0</v>
      </c>
      <c r="O96">
        <v>10</v>
      </c>
      <c r="P96">
        <v>8</v>
      </c>
      <c r="Q96">
        <v>1</v>
      </c>
    </row>
    <row r="97" spans="1:17">
      <c r="A97" t="s">
        <v>473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</v>
      </c>
      <c r="I97">
        <v>15</v>
      </c>
      <c r="J97">
        <v>7</v>
      </c>
      <c r="K97">
        <v>22</v>
      </c>
      <c r="L97">
        <v>41</v>
      </c>
      <c r="M97">
        <v>16</v>
      </c>
      <c r="N97">
        <v>0</v>
      </c>
      <c r="O97">
        <v>10</v>
      </c>
      <c r="P97">
        <v>1</v>
      </c>
      <c r="Q97">
        <v>0</v>
      </c>
    </row>
    <row r="98" spans="1:17">
      <c r="A98" t="s">
        <v>1270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</v>
      </c>
      <c r="I98">
        <v>19</v>
      </c>
      <c r="J98">
        <v>4</v>
      </c>
      <c r="K98">
        <v>23</v>
      </c>
      <c r="L98">
        <v>34</v>
      </c>
      <c r="M98">
        <v>16</v>
      </c>
      <c r="N98">
        <v>0</v>
      </c>
      <c r="O98">
        <v>18</v>
      </c>
      <c r="P98">
        <v>4</v>
      </c>
      <c r="Q98">
        <v>0</v>
      </c>
    </row>
    <row r="99" spans="1:17">
      <c r="A99" t="s">
        <v>1271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0</v>
      </c>
      <c r="I99">
        <v>25</v>
      </c>
      <c r="J99">
        <v>7</v>
      </c>
      <c r="K99">
        <v>20</v>
      </c>
      <c r="L99">
        <v>60</v>
      </c>
      <c r="M99">
        <v>12</v>
      </c>
      <c r="N99">
        <v>0</v>
      </c>
      <c r="O99">
        <v>12</v>
      </c>
      <c r="P99">
        <v>4</v>
      </c>
      <c r="Q99">
        <v>0</v>
      </c>
    </row>
    <row r="100" spans="1:17">
      <c r="A100" t="s">
        <v>1272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0</v>
      </c>
      <c r="I100">
        <v>25</v>
      </c>
      <c r="J100">
        <v>4</v>
      </c>
      <c r="K100">
        <v>35</v>
      </c>
      <c r="L100">
        <v>30</v>
      </c>
      <c r="M100">
        <v>16</v>
      </c>
      <c r="N100">
        <v>2</v>
      </c>
      <c r="O100">
        <v>17</v>
      </c>
      <c r="P100">
        <v>4</v>
      </c>
      <c r="Q100">
        <v>0</v>
      </c>
    </row>
    <row r="101" spans="1:17">
      <c r="A101" t="s">
        <v>476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0</v>
      </c>
      <c r="I101">
        <v>18</v>
      </c>
      <c r="J101">
        <v>1</v>
      </c>
      <c r="K101">
        <v>17</v>
      </c>
      <c r="L101">
        <v>15</v>
      </c>
      <c r="M101">
        <v>9</v>
      </c>
      <c r="N101">
        <v>0</v>
      </c>
      <c r="O101">
        <v>12</v>
      </c>
      <c r="P101">
        <v>0</v>
      </c>
      <c r="Q101">
        <v>0</v>
      </c>
    </row>
    <row r="102" spans="1:17">
      <c r="A102" t="s">
        <v>1273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0</v>
      </c>
      <c r="I102">
        <v>16</v>
      </c>
      <c r="J102">
        <v>9</v>
      </c>
      <c r="K102">
        <v>18</v>
      </c>
      <c r="L102">
        <v>32</v>
      </c>
      <c r="M102">
        <v>17</v>
      </c>
      <c r="N102">
        <v>1</v>
      </c>
      <c r="O102">
        <v>7</v>
      </c>
      <c r="P102">
        <v>2</v>
      </c>
      <c r="Q102">
        <v>0</v>
      </c>
    </row>
    <row r="103" spans="1:17">
      <c r="A103" t="s">
        <v>1274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0</v>
      </c>
      <c r="I103">
        <v>13</v>
      </c>
      <c r="J103">
        <v>9</v>
      </c>
      <c r="K103">
        <v>13</v>
      </c>
      <c r="L103">
        <v>11</v>
      </c>
      <c r="M103">
        <v>8</v>
      </c>
      <c r="N103">
        <v>0</v>
      </c>
      <c r="O103">
        <v>15</v>
      </c>
      <c r="P103">
        <v>7</v>
      </c>
      <c r="Q103">
        <v>0</v>
      </c>
    </row>
    <row r="104" spans="1:17">
      <c r="A104" t="s">
        <v>1275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0</v>
      </c>
      <c r="I104">
        <v>31</v>
      </c>
      <c r="J104">
        <v>8</v>
      </c>
      <c r="K104">
        <v>22</v>
      </c>
      <c r="L104">
        <v>55</v>
      </c>
      <c r="M104">
        <v>39</v>
      </c>
      <c r="N104">
        <v>0</v>
      </c>
      <c r="O104">
        <v>7</v>
      </c>
      <c r="P104">
        <v>3</v>
      </c>
      <c r="Q104">
        <v>0</v>
      </c>
    </row>
    <row r="105" spans="1:17">
      <c r="A105" t="s">
        <v>2216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0</v>
      </c>
      <c r="I105">
        <v>19</v>
      </c>
      <c r="J105">
        <v>4</v>
      </c>
      <c r="K105">
        <v>20</v>
      </c>
      <c r="L105">
        <v>32</v>
      </c>
      <c r="M105">
        <v>14</v>
      </c>
      <c r="N105">
        <v>2</v>
      </c>
      <c r="O105">
        <v>9</v>
      </c>
      <c r="P105">
        <v>1</v>
      </c>
      <c r="Q105">
        <v>3</v>
      </c>
    </row>
    <row r="106" spans="1:17">
      <c r="A106" t="s">
        <v>478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0</v>
      </c>
      <c r="I106">
        <v>25</v>
      </c>
      <c r="J106">
        <v>1</v>
      </c>
      <c r="K106">
        <v>7</v>
      </c>
      <c r="L106">
        <v>17</v>
      </c>
      <c r="M106">
        <v>7</v>
      </c>
      <c r="N106">
        <v>2</v>
      </c>
      <c r="O106">
        <v>5</v>
      </c>
      <c r="P106">
        <v>2</v>
      </c>
      <c r="Q106">
        <v>0</v>
      </c>
    </row>
    <row r="107" spans="1:17">
      <c r="A107" t="s">
        <v>1276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0</v>
      </c>
      <c r="I107">
        <v>16</v>
      </c>
      <c r="J107">
        <v>7</v>
      </c>
      <c r="K107">
        <v>36</v>
      </c>
      <c r="L107">
        <v>43</v>
      </c>
      <c r="M107">
        <v>26</v>
      </c>
      <c r="N107">
        <v>0</v>
      </c>
      <c r="O107">
        <v>13</v>
      </c>
      <c r="P107">
        <v>1</v>
      </c>
      <c r="Q107">
        <v>2</v>
      </c>
    </row>
    <row r="108" spans="1:17">
      <c r="A108" t="s">
        <v>1277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6</v>
      </c>
      <c r="J108">
        <v>1</v>
      </c>
      <c r="K108">
        <v>11</v>
      </c>
      <c r="L108">
        <v>25</v>
      </c>
      <c r="M108">
        <v>5</v>
      </c>
      <c r="N108">
        <v>0</v>
      </c>
      <c r="O108">
        <v>7</v>
      </c>
      <c r="P108">
        <v>2</v>
      </c>
      <c r="Q108">
        <v>0</v>
      </c>
    </row>
    <row r="109" spans="1:17">
      <c r="A109" t="s">
        <v>1278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0</v>
      </c>
      <c r="I109">
        <v>34</v>
      </c>
      <c r="J109">
        <v>2</v>
      </c>
      <c r="K109">
        <v>33</v>
      </c>
      <c r="L109">
        <v>42</v>
      </c>
      <c r="M109">
        <v>16</v>
      </c>
      <c r="N109">
        <v>0</v>
      </c>
      <c r="O109">
        <v>21</v>
      </c>
      <c r="P109">
        <v>6</v>
      </c>
      <c r="Q109">
        <v>0</v>
      </c>
    </row>
    <row r="110" spans="1:17">
      <c r="A110" t="s">
        <v>1279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0</v>
      </c>
      <c r="I110">
        <v>26</v>
      </c>
      <c r="J110">
        <v>4</v>
      </c>
      <c r="K110">
        <v>30</v>
      </c>
      <c r="L110">
        <v>39</v>
      </c>
      <c r="M110">
        <v>19</v>
      </c>
      <c r="N110">
        <v>0</v>
      </c>
      <c r="O110">
        <v>15</v>
      </c>
      <c r="P110">
        <v>1</v>
      </c>
      <c r="Q110">
        <v>1</v>
      </c>
    </row>
    <row r="111" spans="1:17">
      <c r="A111" t="s">
        <v>1322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0</v>
      </c>
      <c r="I111">
        <v>16</v>
      </c>
      <c r="J111">
        <v>2</v>
      </c>
      <c r="K111">
        <v>15</v>
      </c>
      <c r="L111">
        <v>33</v>
      </c>
      <c r="M111">
        <v>5</v>
      </c>
      <c r="N111">
        <v>0</v>
      </c>
      <c r="O111">
        <v>11</v>
      </c>
      <c r="P111">
        <v>1</v>
      </c>
      <c r="Q111">
        <v>0</v>
      </c>
    </row>
    <row r="112" spans="1:17">
      <c r="A112" t="s">
        <v>1323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</v>
      </c>
      <c r="I112">
        <v>14</v>
      </c>
      <c r="J112">
        <v>3</v>
      </c>
      <c r="K112">
        <v>14</v>
      </c>
      <c r="L112">
        <v>14</v>
      </c>
      <c r="M112">
        <v>6</v>
      </c>
      <c r="N112">
        <v>0</v>
      </c>
      <c r="O112">
        <v>4</v>
      </c>
      <c r="P112">
        <v>1</v>
      </c>
      <c r="Q112">
        <v>0</v>
      </c>
    </row>
    <row r="113" spans="1:17">
      <c r="A113" t="s">
        <v>481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2</v>
      </c>
      <c r="K113">
        <v>7</v>
      </c>
      <c r="L113">
        <v>20</v>
      </c>
      <c r="M113">
        <v>0</v>
      </c>
      <c r="N113">
        <v>0</v>
      </c>
      <c r="O113">
        <v>1</v>
      </c>
      <c r="P113">
        <v>0</v>
      </c>
      <c r="Q113">
        <v>0</v>
      </c>
    </row>
    <row r="114" spans="1:17">
      <c r="A114" t="s">
        <v>1324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0</v>
      </c>
      <c r="I114">
        <v>13</v>
      </c>
      <c r="J114">
        <v>4</v>
      </c>
      <c r="K114">
        <v>18</v>
      </c>
      <c r="L114">
        <v>39</v>
      </c>
      <c r="M114">
        <v>9</v>
      </c>
      <c r="N114">
        <v>0</v>
      </c>
      <c r="O114">
        <v>6</v>
      </c>
      <c r="P114">
        <v>1</v>
      </c>
      <c r="Q114">
        <v>0</v>
      </c>
    </row>
    <row r="115" spans="1:17">
      <c r="A115" t="s">
        <v>1280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0</v>
      </c>
      <c r="I115">
        <v>20</v>
      </c>
      <c r="J115">
        <v>0</v>
      </c>
      <c r="K115">
        <v>18</v>
      </c>
      <c r="L115">
        <v>46</v>
      </c>
      <c r="M115">
        <v>16</v>
      </c>
      <c r="N115">
        <v>0</v>
      </c>
      <c r="O115">
        <v>8</v>
      </c>
      <c r="P115">
        <v>2</v>
      </c>
      <c r="Q115">
        <v>0</v>
      </c>
    </row>
    <row r="116" spans="1:17">
      <c r="A116" t="s">
        <v>1565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0</v>
      </c>
      <c r="I116">
        <v>8</v>
      </c>
      <c r="J116">
        <v>4</v>
      </c>
      <c r="K116">
        <v>17</v>
      </c>
      <c r="L116">
        <v>33</v>
      </c>
      <c r="M116">
        <v>9</v>
      </c>
      <c r="N116">
        <v>0</v>
      </c>
      <c r="O116">
        <v>9</v>
      </c>
      <c r="P116">
        <v>5</v>
      </c>
      <c r="Q116">
        <v>0</v>
      </c>
    </row>
    <row r="117" spans="1:17">
      <c r="A117" t="s">
        <v>1281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0</v>
      </c>
      <c r="I117">
        <v>22</v>
      </c>
      <c r="J117">
        <v>6</v>
      </c>
      <c r="K117">
        <v>34</v>
      </c>
      <c r="L117">
        <v>43</v>
      </c>
      <c r="M117">
        <v>28</v>
      </c>
      <c r="N117">
        <v>1</v>
      </c>
      <c r="O117">
        <v>29</v>
      </c>
      <c r="P117">
        <v>12</v>
      </c>
      <c r="Q117">
        <v>0</v>
      </c>
    </row>
    <row r="118" spans="1:17">
      <c r="A118" t="s">
        <v>1282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0</v>
      </c>
      <c r="I118">
        <v>35</v>
      </c>
      <c r="J118">
        <v>7</v>
      </c>
      <c r="K118">
        <v>43</v>
      </c>
      <c r="L118">
        <v>96</v>
      </c>
      <c r="M118">
        <v>38</v>
      </c>
      <c r="N118">
        <v>2</v>
      </c>
      <c r="O118">
        <v>23</v>
      </c>
      <c r="P118">
        <v>2</v>
      </c>
      <c r="Q118">
        <v>3</v>
      </c>
    </row>
    <row r="119" spans="1:17">
      <c r="A119" t="s">
        <v>2217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0</v>
      </c>
      <c r="I119">
        <v>41</v>
      </c>
      <c r="J119">
        <v>4</v>
      </c>
      <c r="K119">
        <v>30</v>
      </c>
      <c r="L119">
        <v>81</v>
      </c>
      <c r="M119">
        <v>31</v>
      </c>
      <c r="N119">
        <v>2</v>
      </c>
      <c r="O119">
        <v>19</v>
      </c>
      <c r="P119">
        <v>3</v>
      </c>
      <c r="Q119">
        <v>0</v>
      </c>
    </row>
    <row r="120" spans="1:17">
      <c r="A120" t="s">
        <v>1283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0</v>
      </c>
      <c r="I120">
        <v>16</v>
      </c>
      <c r="J120">
        <v>7</v>
      </c>
      <c r="K120">
        <v>32</v>
      </c>
      <c r="L120">
        <v>33</v>
      </c>
      <c r="M120">
        <v>16</v>
      </c>
      <c r="N120">
        <v>0</v>
      </c>
      <c r="O120">
        <v>15</v>
      </c>
      <c r="P120">
        <v>4</v>
      </c>
      <c r="Q120">
        <v>0</v>
      </c>
    </row>
    <row r="121" spans="1:17">
      <c r="A121" t="s">
        <v>483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0</v>
      </c>
      <c r="I121">
        <v>25</v>
      </c>
      <c r="J121">
        <v>6</v>
      </c>
      <c r="K121">
        <v>22</v>
      </c>
      <c r="L121">
        <v>70</v>
      </c>
      <c r="M121">
        <v>32</v>
      </c>
      <c r="N121">
        <v>0</v>
      </c>
      <c r="O121">
        <v>14</v>
      </c>
      <c r="P121">
        <v>4</v>
      </c>
      <c r="Q121">
        <v>0</v>
      </c>
    </row>
    <row r="122" spans="1:17">
      <c r="A122" t="s">
        <v>1284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0</v>
      </c>
      <c r="I122">
        <v>11</v>
      </c>
      <c r="J122">
        <v>0</v>
      </c>
      <c r="K122">
        <v>17</v>
      </c>
      <c r="L122">
        <v>15</v>
      </c>
      <c r="M122">
        <v>3</v>
      </c>
      <c r="N122">
        <v>0</v>
      </c>
      <c r="O122">
        <v>11</v>
      </c>
      <c r="P122">
        <v>0</v>
      </c>
      <c r="Q122">
        <v>0</v>
      </c>
    </row>
    <row r="123" spans="1:17">
      <c r="A123" t="s">
        <v>1285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0</v>
      </c>
      <c r="I123">
        <v>13</v>
      </c>
      <c r="J123">
        <v>4</v>
      </c>
      <c r="K123">
        <v>18</v>
      </c>
      <c r="L123">
        <v>57</v>
      </c>
      <c r="M123">
        <v>18</v>
      </c>
      <c r="N123">
        <v>0</v>
      </c>
      <c r="O123">
        <v>8</v>
      </c>
      <c r="P123">
        <v>0</v>
      </c>
      <c r="Q123">
        <v>0</v>
      </c>
    </row>
    <row r="124" spans="1:17">
      <c r="A124" t="s">
        <v>1286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0</v>
      </c>
      <c r="I124">
        <v>18</v>
      </c>
      <c r="J124">
        <v>7</v>
      </c>
      <c r="K124">
        <v>31</v>
      </c>
      <c r="L124">
        <v>56</v>
      </c>
      <c r="M124">
        <v>23</v>
      </c>
      <c r="N124">
        <v>0</v>
      </c>
      <c r="O124">
        <v>11</v>
      </c>
      <c r="P124">
        <v>3</v>
      </c>
      <c r="Q124">
        <v>0</v>
      </c>
    </row>
    <row r="125" spans="1:17">
      <c r="A125" t="s">
        <v>1287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0</v>
      </c>
      <c r="I125">
        <v>10</v>
      </c>
      <c r="J125">
        <v>1</v>
      </c>
      <c r="K125">
        <v>4</v>
      </c>
      <c r="L125">
        <v>34</v>
      </c>
      <c r="M125">
        <v>10</v>
      </c>
      <c r="N125">
        <v>0</v>
      </c>
      <c r="O125">
        <v>4</v>
      </c>
      <c r="P125">
        <v>3</v>
      </c>
      <c r="Q125">
        <v>0</v>
      </c>
    </row>
    <row r="126" spans="1:17">
      <c r="A126" t="s">
        <v>1288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0</v>
      </c>
      <c r="I126">
        <v>26</v>
      </c>
      <c r="J126">
        <v>5</v>
      </c>
      <c r="K126">
        <v>19</v>
      </c>
      <c r="L126">
        <v>32</v>
      </c>
      <c r="M126">
        <v>16</v>
      </c>
      <c r="N126">
        <v>0</v>
      </c>
      <c r="O126">
        <v>10</v>
      </c>
      <c r="P126">
        <v>5</v>
      </c>
      <c r="Q126">
        <v>0</v>
      </c>
    </row>
    <row r="127" spans="1:17">
      <c r="A127" t="s">
        <v>1289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0</v>
      </c>
      <c r="I127">
        <v>18</v>
      </c>
      <c r="J127">
        <v>3</v>
      </c>
      <c r="K127">
        <v>23</v>
      </c>
      <c r="L127">
        <v>48</v>
      </c>
      <c r="M127">
        <v>15</v>
      </c>
      <c r="N127">
        <v>0</v>
      </c>
      <c r="O127">
        <v>18</v>
      </c>
      <c r="P127">
        <v>3</v>
      </c>
      <c r="Q127">
        <v>0</v>
      </c>
    </row>
    <row r="128" spans="1:17">
      <c r="A128" t="s">
        <v>1290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0</v>
      </c>
      <c r="I128">
        <v>8</v>
      </c>
      <c r="J128">
        <v>3</v>
      </c>
      <c r="K128">
        <v>13</v>
      </c>
      <c r="L128">
        <v>8</v>
      </c>
      <c r="M128">
        <v>4</v>
      </c>
      <c r="N128">
        <v>0</v>
      </c>
      <c r="O128">
        <v>12</v>
      </c>
      <c r="P128">
        <v>6</v>
      </c>
      <c r="Q128">
        <v>0</v>
      </c>
    </row>
    <row r="129" spans="1:17">
      <c r="A129" t="s">
        <v>484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0</v>
      </c>
      <c r="I129">
        <v>14</v>
      </c>
      <c r="J129">
        <v>2</v>
      </c>
      <c r="K129">
        <v>25</v>
      </c>
      <c r="L129">
        <v>47</v>
      </c>
      <c r="M129">
        <v>14</v>
      </c>
      <c r="N129">
        <v>0</v>
      </c>
      <c r="O129">
        <v>17</v>
      </c>
      <c r="P129">
        <v>1</v>
      </c>
      <c r="Q129">
        <v>0</v>
      </c>
    </row>
    <row r="130" spans="1:17">
      <c r="A130" t="s">
        <v>1291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1</v>
      </c>
      <c r="I130">
        <v>23</v>
      </c>
      <c r="J130">
        <v>13</v>
      </c>
      <c r="K130">
        <v>20</v>
      </c>
      <c r="L130">
        <v>21</v>
      </c>
      <c r="M130">
        <v>19</v>
      </c>
      <c r="N130">
        <v>2</v>
      </c>
      <c r="O130">
        <v>22</v>
      </c>
      <c r="P130">
        <v>9</v>
      </c>
      <c r="Q130">
        <v>0</v>
      </c>
    </row>
    <row r="131" spans="1:17">
      <c r="A131" t="s">
        <v>1292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0</v>
      </c>
      <c r="I131">
        <v>22</v>
      </c>
      <c r="J131">
        <v>9</v>
      </c>
      <c r="K131">
        <v>17</v>
      </c>
      <c r="L131">
        <v>26</v>
      </c>
      <c r="M131">
        <v>8</v>
      </c>
      <c r="N131">
        <v>1</v>
      </c>
      <c r="O131">
        <v>12</v>
      </c>
      <c r="P131">
        <v>3</v>
      </c>
      <c r="Q131">
        <v>0</v>
      </c>
    </row>
    <row r="132" spans="1:17">
      <c r="A132" t="s">
        <v>1293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0</v>
      </c>
      <c r="I132">
        <v>22</v>
      </c>
      <c r="J132">
        <v>9</v>
      </c>
      <c r="K132">
        <v>25</v>
      </c>
      <c r="L132">
        <v>30</v>
      </c>
      <c r="M132">
        <v>15</v>
      </c>
      <c r="N132">
        <v>4</v>
      </c>
      <c r="O132">
        <v>15</v>
      </c>
      <c r="P132">
        <v>7</v>
      </c>
      <c r="Q132">
        <v>0</v>
      </c>
    </row>
    <row r="133" spans="1:17">
      <c r="A133" t="s">
        <v>880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0</v>
      </c>
      <c r="I133">
        <v>12</v>
      </c>
      <c r="J133">
        <v>5</v>
      </c>
      <c r="K133">
        <v>12</v>
      </c>
      <c r="L133">
        <v>18</v>
      </c>
      <c r="M133">
        <v>13</v>
      </c>
      <c r="N133">
        <v>0</v>
      </c>
      <c r="O133">
        <v>5</v>
      </c>
      <c r="P133">
        <v>0</v>
      </c>
      <c r="Q133">
        <v>0</v>
      </c>
    </row>
    <row r="134" spans="1:17">
      <c r="A134" t="s">
        <v>1294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0</v>
      </c>
      <c r="I134">
        <v>25</v>
      </c>
      <c r="J134">
        <v>7</v>
      </c>
      <c r="K134">
        <v>25</v>
      </c>
      <c r="L134">
        <v>34</v>
      </c>
      <c r="M134">
        <v>13</v>
      </c>
      <c r="N134">
        <v>4</v>
      </c>
      <c r="O134">
        <v>15</v>
      </c>
      <c r="P134">
        <v>9</v>
      </c>
      <c r="Q134">
        <v>0</v>
      </c>
    </row>
    <row r="135" spans="1:17">
      <c r="A135" t="s">
        <v>1295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0</v>
      </c>
      <c r="I135">
        <v>12</v>
      </c>
      <c r="J135">
        <v>6</v>
      </c>
      <c r="K135">
        <v>10</v>
      </c>
      <c r="L135">
        <v>10</v>
      </c>
      <c r="M135">
        <v>5</v>
      </c>
      <c r="N135">
        <v>0</v>
      </c>
      <c r="O135">
        <v>14</v>
      </c>
      <c r="P135">
        <v>6</v>
      </c>
      <c r="Q135">
        <v>0</v>
      </c>
    </row>
    <row r="136" spans="1:17">
      <c r="A136" t="s">
        <v>1296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0</v>
      </c>
      <c r="I136">
        <v>28</v>
      </c>
      <c r="J136">
        <v>14</v>
      </c>
      <c r="K136">
        <v>30</v>
      </c>
      <c r="L136">
        <v>34</v>
      </c>
      <c r="M136">
        <v>22</v>
      </c>
      <c r="N136">
        <v>0</v>
      </c>
      <c r="O136">
        <v>16</v>
      </c>
      <c r="P136">
        <v>5</v>
      </c>
      <c r="Q136">
        <v>0</v>
      </c>
    </row>
    <row r="137" spans="1:17">
      <c r="A137" t="s">
        <v>2218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0</v>
      </c>
      <c r="I137">
        <v>21</v>
      </c>
      <c r="J137">
        <v>5</v>
      </c>
      <c r="K137">
        <v>20</v>
      </c>
      <c r="L137">
        <v>38</v>
      </c>
      <c r="M137">
        <v>18</v>
      </c>
      <c r="N137">
        <v>1</v>
      </c>
      <c r="O137">
        <v>9</v>
      </c>
      <c r="P137">
        <v>1</v>
      </c>
      <c r="Q137">
        <v>0</v>
      </c>
    </row>
    <row r="138" spans="1:17">
      <c r="A138" t="s">
        <v>878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0</v>
      </c>
      <c r="I138">
        <v>20</v>
      </c>
      <c r="J138">
        <v>6</v>
      </c>
      <c r="K138">
        <v>6</v>
      </c>
      <c r="L138">
        <v>8</v>
      </c>
      <c r="M138">
        <v>7</v>
      </c>
      <c r="N138">
        <v>3</v>
      </c>
      <c r="O138">
        <v>10</v>
      </c>
      <c r="P138">
        <v>5</v>
      </c>
      <c r="Q138">
        <v>0</v>
      </c>
    </row>
    <row r="139" spans="1:17">
      <c r="A139" t="s">
        <v>1297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0</v>
      </c>
      <c r="I139">
        <v>19</v>
      </c>
      <c r="J139">
        <v>6</v>
      </c>
      <c r="K139">
        <v>26</v>
      </c>
      <c r="L139">
        <v>36</v>
      </c>
      <c r="M139">
        <v>19</v>
      </c>
      <c r="N139">
        <v>1</v>
      </c>
      <c r="O139">
        <v>12</v>
      </c>
      <c r="P139">
        <v>2</v>
      </c>
      <c r="Q139">
        <v>1</v>
      </c>
    </row>
    <row r="140" spans="1:17">
      <c r="A140" t="s">
        <v>1298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0</v>
      </c>
      <c r="I140">
        <v>6</v>
      </c>
      <c r="J140">
        <v>4</v>
      </c>
      <c r="K140">
        <v>11</v>
      </c>
      <c r="L140">
        <v>34</v>
      </c>
      <c r="M140">
        <v>15</v>
      </c>
      <c r="N140">
        <v>1</v>
      </c>
      <c r="O140">
        <v>5</v>
      </c>
      <c r="P140">
        <v>2</v>
      </c>
      <c r="Q140">
        <v>0</v>
      </c>
    </row>
    <row r="141" spans="1:17">
      <c r="A141" t="s">
        <v>1299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0</v>
      </c>
      <c r="I141">
        <v>32</v>
      </c>
      <c r="J141">
        <v>13</v>
      </c>
      <c r="K141">
        <v>31</v>
      </c>
      <c r="L141">
        <v>57</v>
      </c>
      <c r="M141">
        <v>30</v>
      </c>
      <c r="N141">
        <v>1</v>
      </c>
      <c r="O141">
        <v>21</v>
      </c>
      <c r="P141">
        <v>11</v>
      </c>
      <c r="Q141">
        <v>0</v>
      </c>
    </row>
    <row r="142" spans="1:17">
      <c r="A142" t="s">
        <v>1300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1</v>
      </c>
      <c r="I142">
        <v>23</v>
      </c>
      <c r="J142">
        <v>7</v>
      </c>
      <c r="K142">
        <v>23</v>
      </c>
      <c r="L142">
        <v>31</v>
      </c>
      <c r="M142">
        <v>14</v>
      </c>
      <c r="N142">
        <v>2</v>
      </c>
      <c r="O142">
        <v>19</v>
      </c>
      <c r="P142">
        <v>7</v>
      </c>
      <c r="Q142">
        <v>0</v>
      </c>
    </row>
    <row r="143" spans="1:17">
      <c r="A143" t="s">
        <v>1325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0</v>
      </c>
      <c r="I143">
        <v>14</v>
      </c>
      <c r="J143">
        <v>6</v>
      </c>
      <c r="K143">
        <v>13</v>
      </c>
      <c r="L143">
        <v>22</v>
      </c>
      <c r="M143">
        <v>11</v>
      </c>
      <c r="N143">
        <v>1</v>
      </c>
      <c r="O143">
        <v>9</v>
      </c>
      <c r="P143">
        <v>7</v>
      </c>
      <c r="Q143">
        <v>0</v>
      </c>
    </row>
    <row r="144" spans="1:17">
      <c r="A144" t="s">
        <v>1326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0</v>
      </c>
      <c r="I144">
        <v>16</v>
      </c>
      <c r="J144">
        <v>2</v>
      </c>
      <c r="K144">
        <v>9</v>
      </c>
      <c r="L144">
        <v>20</v>
      </c>
      <c r="M144">
        <v>8</v>
      </c>
      <c r="N144">
        <v>3</v>
      </c>
      <c r="O144">
        <v>6</v>
      </c>
      <c r="P144">
        <v>2</v>
      </c>
      <c r="Q144">
        <v>0</v>
      </c>
    </row>
    <row r="145" spans="1:17">
      <c r="A145" t="s">
        <v>800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4</v>
      </c>
      <c r="J145">
        <v>0</v>
      </c>
      <c r="K145">
        <v>3</v>
      </c>
      <c r="L145">
        <v>17</v>
      </c>
      <c r="M145">
        <v>6</v>
      </c>
      <c r="N145">
        <v>0</v>
      </c>
      <c r="O145">
        <v>1</v>
      </c>
      <c r="P145">
        <v>0</v>
      </c>
      <c r="Q145">
        <v>0</v>
      </c>
    </row>
    <row r="146" spans="1:17">
      <c r="A146" t="s">
        <v>1327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0</v>
      </c>
      <c r="I146">
        <v>14</v>
      </c>
      <c r="J146">
        <v>9</v>
      </c>
      <c r="K146">
        <v>16</v>
      </c>
      <c r="L146">
        <v>27</v>
      </c>
      <c r="M146">
        <v>7</v>
      </c>
      <c r="N146">
        <v>2</v>
      </c>
      <c r="O146">
        <v>9</v>
      </c>
      <c r="P146">
        <v>5</v>
      </c>
      <c r="Q146">
        <v>0</v>
      </c>
    </row>
    <row r="147" spans="1:17">
      <c r="A147" t="s">
        <v>1301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0</v>
      </c>
      <c r="I147">
        <v>21</v>
      </c>
      <c r="J147">
        <v>3</v>
      </c>
      <c r="K147">
        <v>8</v>
      </c>
      <c r="L147">
        <v>60</v>
      </c>
      <c r="M147">
        <v>22</v>
      </c>
      <c r="N147">
        <v>0</v>
      </c>
      <c r="O147">
        <v>13</v>
      </c>
      <c r="P147">
        <v>8</v>
      </c>
      <c r="Q147">
        <v>0</v>
      </c>
    </row>
    <row r="148" spans="1:17">
      <c r="A148" t="s">
        <v>1566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1</v>
      </c>
      <c r="I148">
        <v>8</v>
      </c>
      <c r="J148">
        <v>6</v>
      </c>
      <c r="K148">
        <v>15</v>
      </c>
      <c r="L148">
        <v>25</v>
      </c>
      <c r="M148">
        <v>8</v>
      </c>
      <c r="N148">
        <v>1</v>
      </c>
      <c r="O148">
        <v>12</v>
      </c>
      <c r="P148">
        <v>5</v>
      </c>
      <c r="Q148">
        <v>0</v>
      </c>
    </row>
    <row r="149" spans="1:17">
      <c r="A149" t="s">
        <v>1302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0</v>
      </c>
      <c r="I149">
        <v>24</v>
      </c>
      <c r="J149">
        <v>13</v>
      </c>
      <c r="K149">
        <v>19</v>
      </c>
      <c r="L149">
        <v>27</v>
      </c>
      <c r="M149">
        <v>17</v>
      </c>
      <c r="N149">
        <v>2</v>
      </c>
      <c r="O149">
        <v>25</v>
      </c>
      <c r="P149">
        <v>10</v>
      </c>
      <c r="Q149">
        <v>0</v>
      </c>
    </row>
    <row r="150" spans="1:17">
      <c r="A150" t="s">
        <v>1303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0</v>
      </c>
      <c r="I150">
        <v>42</v>
      </c>
      <c r="J150">
        <v>10</v>
      </c>
      <c r="K150">
        <v>44</v>
      </c>
      <c r="L150">
        <v>76</v>
      </c>
      <c r="M150">
        <v>37</v>
      </c>
      <c r="N150">
        <v>4</v>
      </c>
      <c r="O150">
        <v>19</v>
      </c>
      <c r="P150">
        <v>5</v>
      </c>
      <c r="Q150">
        <v>0</v>
      </c>
    </row>
    <row r="151" spans="1:17">
      <c r="A151" s="8" t="s">
        <v>2219</v>
      </c>
      <c r="B151" s="3">
        <v>0</v>
      </c>
      <c r="C151" s="8">
        <v>0</v>
      </c>
      <c r="D151" s="8">
        <v>12</v>
      </c>
      <c r="E151" s="8">
        <v>14</v>
      </c>
      <c r="F151" s="8">
        <v>0</v>
      </c>
      <c r="G151" s="8">
        <v>0</v>
      </c>
      <c r="H151" s="8">
        <v>0</v>
      </c>
      <c r="I151" s="8">
        <v>41</v>
      </c>
      <c r="J151" s="8">
        <v>11</v>
      </c>
      <c r="K151" s="8">
        <v>30</v>
      </c>
      <c r="L151" s="8">
        <v>46</v>
      </c>
      <c r="M151" s="8">
        <v>26</v>
      </c>
      <c r="N151" s="8">
        <v>6</v>
      </c>
      <c r="O151" s="8">
        <v>20</v>
      </c>
      <c r="P151" s="8">
        <v>9</v>
      </c>
      <c r="Q151" s="8">
        <v>0</v>
      </c>
    </row>
    <row r="152" spans="1:17">
      <c r="A152" s="8" t="s">
        <v>1304</v>
      </c>
      <c r="B152" s="3">
        <v>0</v>
      </c>
      <c r="C152" s="8">
        <v>1</v>
      </c>
      <c r="D152" s="8">
        <v>8</v>
      </c>
      <c r="E152" s="8">
        <v>9</v>
      </c>
      <c r="F152" s="8">
        <v>1</v>
      </c>
      <c r="G152" s="8">
        <v>0</v>
      </c>
      <c r="H152" s="8">
        <v>0</v>
      </c>
      <c r="I152" s="8">
        <v>20</v>
      </c>
      <c r="J152" s="8">
        <v>7</v>
      </c>
      <c r="K152" s="8">
        <v>29</v>
      </c>
      <c r="L152" s="8">
        <v>34</v>
      </c>
      <c r="M152" s="8">
        <v>23</v>
      </c>
      <c r="N152" s="8">
        <v>1</v>
      </c>
      <c r="O152" s="8">
        <v>9</v>
      </c>
      <c r="P152" s="8">
        <v>4</v>
      </c>
      <c r="Q152" s="8">
        <v>0</v>
      </c>
    </row>
    <row r="153" spans="1:17">
      <c r="A153" s="8" t="s">
        <v>802</v>
      </c>
      <c r="B153" s="3">
        <v>0</v>
      </c>
      <c r="C153" s="8">
        <v>2</v>
      </c>
      <c r="D153" s="8">
        <v>5</v>
      </c>
      <c r="E153" s="8">
        <v>9</v>
      </c>
      <c r="F153" s="8">
        <v>1</v>
      </c>
      <c r="G153" s="8">
        <v>0</v>
      </c>
      <c r="H153" s="8">
        <v>0</v>
      </c>
      <c r="I153" s="8">
        <v>20</v>
      </c>
      <c r="J153" s="8">
        <v>9</v>
      </c>
      <c r="K153" s="8">
        <v>10</v>
      </c>
      <c r="L153" s="8">
        <v>48</v>
      </c>
      <c r="M153" s="8">
        <v>20</v>
      </c>
      <c r="N153" s="8">
        <v>1</v>
      </c>
      <c r="O153" s="8">
        <v>15</v>
      </c>
      <c r="P153" s="8">
        <v>4</v>
      </c>
      <c r="Q153" s="8">
        <v>0</v>
      </c>
    </row>
    <row r="154" spans="1:17">
      <c r="A154" s="8" t="s">
        <v>1305</v>
      </c>
      <c r="B154" s="3">
        <v>0</v>
      </c>
      <c r="C154" s="8">
        <v>1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12</v>
      </c>
      <c r="J154" s="8">
        <v>2</v>
      </c>
      <c r="K154" s="8">
        <v>4</v>
      </c>
      <c r="L154" s="8">
        <v>13</v>
      </c>
      <c r="M154" s="8">
        <v>8</v>
      </c>
      <c r="N154" s="8">
        <v>0</v>
      </c>
      <c r="O154" s="8">
        <v>2</v>
      </c>
      <c r="P154" s="8">
        <v>2</v>
      </c>
      <c r="Q154" s="8">
        <v>0</v>
      </c>
    </row>
    <row r="155" spans="1:17">
      <c r="A155" s="8" t="s">
        <v>1306</v>
      </c>
      <c r="B155" s="3">
        <v>0</v>
      </c>
      <c r="C155" s="8">
        <v>1</v>
      </c>
      <c r="D155" s="8">
        <v>2</v>
      </c>
      <c r="E155" s="8">
        <v>5</v>
      </c>
      <c r="F155" s="8">
        <v>1</v>
      </c>
      <c r="G155" s="8">
        <v>0</v>
      </c>
      <c r="H155" s="8">
        <v>0</v>
      </c>
      <c r="I155" s="8">
        <v>15</v>
      </c>
      <c r="J155" s="8">
        <v>3</v>
      </c>
      <c r="K155" s="8">
        <v>14</v>
      </c>
      <c r="L155" s="8">
        <v>41</v>
      </c>
      <c r="M155" s="8">
        <v>13</v>
      </c>
      <c r="N155" s="8">
        <v>0</v>
      </c>
      <c r="O155" s="8">
        <v>7</v>
      </c>
      <c r="P155" s="8">
        <v>3</v>
      </c>
      <c r="Q155" s="8">
        <v>0</v>
      </c>
    </row>
    <row r="156" spans="1:17">
      <c r="A156" s="8" t="s">
        <v>1307</v>
      </c>
      <c r="B156" s="3">
        <v>0</v>
      </c>
      <c r="C156" s="8">
        <v>0</v>
      </c>
      <c r="D156" s="8">
        <v>2</v>
      </c>
      <c r="E156" s="8">
        <v>6</v>
      </c>
      <c r="F156" s="8">
        <v>0</v>
      </c>
      <c r="G156" s="8">
        <v>1</v>
      </c>
      <c r="H156" s="8">
        <v>1</v>
      </c>
      <c r="I156" s="8">
        <v>13</v>
      </c>
      <c r="J156" s="8">
        <v>5</v>
      </c>
      <c r="K156" s="8">
        <v>10</v>
      </c>
      <c r="L156" s="8">
        <v>53</v>
      </c>
      <c r="M156" s="8">
        <v>15</v>
      </c>
      <c r="N156" s="8">
        <v>0</v>
      </c>
      <c r="O156" s="8">
        <v>9</v>
      </c>
      <c r="P156" s="8">
        <v>1</v>
      </c>
      <c r="Q156" s="8">
        <v>0</v>
      </c>
    </row>
    <row r="157" spans="1:17">
      <c r="A157" s="8" t="s">
        <v>1308</v>
      </c>
      <c r="B157" s="3">
        <v>0</v>
      </c>
      <c r="C157" s="8">
        <v>0</v>
      </c>
      <c r="D157" s="8">
        <v>4</v>
      </c>
      <c r="E157" s="8">
        <v>5</v>
      </c>
      <c r="F157" s="8">
        <v>0</v>
      </c>
      <c r="G157" s="8">
        <v>0</v>
      </c>
      <c r="H157" s="8">
        <v>0</v>
      </c>
      <c r="I157" s="8">
        <v>10</v>
      </c>
      <c r="J157" s="8">
        <v>1</v>
      </c>
      <c r="K157" s="8">
        <v>4</v>
      </c>
      <c r="L157" s="8">
        <v>23</v>
      </c>
      <c r="M157" s="8">
        <v>13</v>
      </c>
      <c r="N157" s="8">
        <v>0</v>
      </c>
      <c r="O157" s="8">
        <v>9</v>
      </c>
      <c r="P157" s="8">
        <v>3</v>
      </c>
      <c r="Q157" s="8">
        <v>0</v>
      </c>
    </row>
    <row r="158" spans="1:17">
      <c r="A158" s="8" t="s">
        <v>1309</v>
      </c>
      <c r="B158" s="3">
        <v>0</v>
      </c>
      <c r="C158" s="8">
        <v>0</v>
      </c>
      <c r="D158" s="8">
        <v>2</v>
      </c>
      <c r="E158" s="8">
        <v>5</v>
      </c>
      <c r="F158" s="8">
        <v>0</v>
      </c>
      <c r="G158" s="8">
        <v>0</v>
      </c>
      <c r="H158" s="8">
        <v>0</v>
      </c>
      <c r="I158" s="8">
        <v>18</v>
      </c>
      <c r="J158" s="8">
        <v>3</v>
      </c>
      <c r="K158" s="8">
        <v>10</v>
      </c>
      <c r="L158" s="8">
        <v>20</v>
      </c>
      <c r="M158" s="8">
        <v>14</v>
      </c>
      <c r="N158" s="8">
        <v>1</v>
      </c>
      <c r="O158" s="8">
        <v>8</v>
      </c>
      <c r="P158" s="8">
        <v>2</v>
      </c>
      <c r="Q158" s="8">
        <v>0</v>
      </c>
    </row>
    <row r="159" spans="1:17">
      <c r="A159" s="8" t="s">
        <v>1310</v>
      </c>
      <c r="B159" s="3">
        <v>1</v>
      </c>
      <c r="C159" s="8">
        <v>2</v>
      </c>
      <c r="D159" s="8">
        <v>5</v>
      </c>
      <c r="E159" s="8">
        <v>9</v>
      </c>
      <c r="F159" s="8">
        <v>1</v>
      </c>
      <c r="G159" s="8">
        <v>0</v>
      </c>
      <c r="H159" s="8">
        <v>0</v>
      </c>
      <c r="I159" s="8">
        <v>17</v>
      </c>
      <c r="J159" s="8">
        <v>6</v>
      </c>
      <c r="K159" s="8">
        <v>17</v>
      </c>
      <c r="L159" s="8">
        <v>28</v>
      </c>
      <c r="M159" s="8">
        <v>11</v>
      </c>
      <c r="N159" s="8">
        <v>1</v>
      </c>
      <c r="O159" s="8">
        <v>11</v>
      </c>
      <c r="P159" s="8">
        <v>6</v>
      </c>
      <c r="Q159" s="8">
        <v>1</v>
      </c>
    </row>
    <row r="160" spans="1:17">
      <c r="A160" s="8" t="s">
        <v>1311</v>
      </c>
      <c r="B160" s="3">
        <v>1</v>
      </c>
      <c r="C160" s="8">
        <v>0</v>
      </c>
      <c r="D160" s="8">
        <v>2</v>
      </c>
      <c r="E160" s="8">
        <v>4</v>
      </c>
      <c r="F160" s="8">
        <v>1</v>
      </c>
      <c r="G160" s="8">
        <v>0</v>
      </c>
      <c r="H160" s="8">
        <v>0</v>
      </c>
      <c r="I160" s="8">
        <v>7</v>
      </c>
      <c r="J160" s="8">
        <v>3</v>
      </c>
      <c r="K160" s="8">
        <v>17</v>
      </c>
      <c r="L160" s="8">
        <v>10</v>
      </c>
      <c r="M160" s="8">
        <v>3</v>
      </c>
      <c r="N160" s="8">
        <v>2</v>
      </c>
      <c r="O160" s="8">
        <v>11</v>
      </c>
      <c r="P160" s="8">
        <v>4</v>
      </c>
      <c r="Q160" s="8">
        <v>0</v>
      </c>
    </row>
    <row r="161" spans="1:17">
      <c r="A161" s="8" t="s">
        <v>803</v>
      </c>
      <c r="B161" s="3">
        <v>0</v>
      </c>
      <c r="C161" s="8">
        <v>1</v>
      </c>
      <c r="D161" s="8">
        <v>2</v>
      </c>
      <c r="E161" s="8">
        <v>0</v>
      </c>
      <c r="F161" s="8">
        <v>1</v>
      </c>
      <c r="G161" s="8">
        <v>1</v>
      </c>
      <c r="H161" s="8">
        <v>1</v>
      </c>
      <c r="I161" s="8">
        <v>5</v>
      </c>
      <c r="J161" s="8">
        <v>3</v>
      </c>
      <c r="K161" s="8">
        <v>25</v>
      </c>
      <c r="L161" s="8">
        <v>44</v>
      </c>
      <c r="M161" s="8">
        <v>13</v>
      </c>
      <c r="N161" s="8">
        <v>3</v>
      </c>
      <c r="O161" s="8">
        <v>12</v>
      </c>
      <c r="P161" s="8">
        <v>1</v>
      </c>
      <c r="Q161" s="8">
        <v>0</v>
      </c>
    </row>
    <row r="162" spans="1:17">
      <c r="A162" s="8" t="s">
        <v>1518</v>
      </c>
      <c r="B162" s="3">
        <v>0</v>
      </c>
      <c r="C162" s="8">
        <v>0</v>
      </c>
      <c r="D162" s="8">
        <v>3</v>
      </c>
      <c r="E162" s="8">
        <v>10</v>
      </c>
      <c r="F162" s="8">
        <v>0</v>
      </c>
      <c r="G162" s="8">
        <v>1</v>
      </c>
      <c r="H162" s="8">
        <v>0</v>
      </c>
      <c r="I162" s="8">
        <v>18</v>
      </c>
      <c r="J162" s="8">
        <v>10</v>
      </c>
      <c r="K162" s="8">
        <v>25</v>
      </c>
      <c r="L162" s="8">
        <v>14</v>
      </c>
      <c r="M162" s="8">
        <v>19</v>
      </c>
      <c r="N162" s="8">
        <v>0</v>
      </c>
      <c r="O162" s="8">
        <v>15</v>
      </c>
      <c r="P162" s="8">
        <v>6</v>
      </c>
      <c r="Q162" s="8">
        <v>0</v>
      </c>
    </row>
    <row r="163" spans="1:17">
      <c r="A163" s="8" t="s">
        <v>1519</v>
      </c>
      <c r="B163" s="3">
        <v>1</v>
      </c>
      <c r="C163" s="8">
        <v>2</v>
      </c>
      <c r="D163" s="8">
        <v>5</v>
      </c>
      <c r="E163" s="8">
        <v>11</v>
      </c>
      <c r="F163" s="8">
        <v>2</v>
      </c>
      <c r="G163" s="8">
        <v>1</v>
      </c>
      <c r="H163" s="8">
        <v>1</v>
      </c>
      <c r="I163" s="8">
        <v>29</v>
      </c>
      <c r="J163" s="8">
        <v>11</v>
      </c>
      <c r="K163" s="8">
        <v>26</v>
      </c>
      <c r="L163" s="8">
        <v>39</v>
      </c>
      <c r="M163" s="8">
        <v>20</v>
      </c>
      <c r="N163" s="8">
        <v>6</v>
      </c>
      <c r="O163" s="8">
        <v>16</v>
      </c>
      <c r="P163" s="8">
        <v>6</v>
      </c>
      <c r="Q163" s="8">
        <v>1</v>
      </c>
    </row>
    <row r="164" spans="1:17">
      <c r="A164" s="8" t="s">
        <v>1440</v>
      </c>
      <c r="B164" s="3">
        <v>2</v>
      </c>
      <c r="C164" s="8">
        <v>3</v>
      </c>
      <c r="D164" s="8">
        <v>4</v>
      </c>
      <c r="E164" s="8">
        <v>4</v>
      </c>
      <c r="F164" s="8">
        <v>0</v>
      </c>
      <c r="G164" s="8">
        <v>0</v>
      </c>
      <c r="H164" s="8">
        <v>0</v>
      </c>
      <c r="I164" s="8">
        <v>18</v>
      </c>
      <c r="J164" s="8">
        <v>9</v>
      </c>
      <c r="K164" s="8">
        <v>32</v>
      </c>
      <c r="L164" s="8">
        <v>35</v>
      </c>
      <c r="M164" s="8">
        <v>22</v>
      </c>
      <c r="N164" s="8">
        <v>0</v>
      </c>
      <c r="O164" s="8">
        <v>16</v>
      </c>
      <c r="P164" s="8">
        <v>5</v>
      </c>
      <c r="Q164" s="8">
        <v>0</v>
      </c>
    </row>
    <row r="165" spans="1:17">
      <c r="A165" s="8" t="s">
        <v>1427</v>
      </c>
      <c r="B165" s="3">
        <v>1</v>
      </c>
      <c r="C165" s="8">
        <v>0</v>
      </c>
      <c r="D165" s="8">
        <v>5</v>
      </c>
      <c r="E165" s="8">
        <v>8</v>
      </c>
      <c r="F165" s="8">
        <v>0</v>
      </c>
      <c r="G165" s="8">
        <v>0</v>
      </c>
      <c r="H165" s="8">
        <v>0</v>
      </c>
      <c r="I165" s="8">
        <v>17</v>
      </c>
      <c r="J165" s="8">
        <v>1</v>
      </c>
      <c r="K165" s="8">
        <v>17</v>
      </c>
      <c r="L165" s="8">
        <v>31</v>
      </c>
      <c r="M165" s="8">
        <v>21</v>
      </c>
      <c r="N165" s="8">
        <v>1</v>
      </c>
      <c r="O165" s="8">
        <v>10</v>
      </c>
      <c r="P165" s="8">
        <v>3</v>
      </c>
      <c r="Q165" s="8">
        <v>0</v>
      </c>
    </row>
    <row r="166" spans="1:17">
      <c r="A166" s="8" t="s">
        <v>1520</v>
      </c>
      <c r="B166" s="3">
        <v>0</v>
      </c>
      <c r="C166" s="8">
        <v>2</v>
      </c>
      <c r="D166" s="8">
        <v>5</v>
      </c>
      <c r="E166" s="8">
        <v>7</v>
      </c>
      <c r="F166" s="8">
        <v>1</v>
      </c>
      <c r="G166" s="8">
        <v>2</v>
      </c>
      <c r="H166" s="8">
        <v>2</v>
      </c>
      <c r="I166" s="8">
        <v>23</v>
      </c>
      <c r="J166" s="8">
        <v>9</v>
      </c>
      <c r="K166" s="8">
        <v>22</v>
      </c>
      <c r="L166" s="8">
        <v>48</v>
      </c>
      <c r="M166" s="8">
        <v>19</v>
      </c>
      <c r="N166" s="8">
        <v>0</v>
      </c>
      <c r="O166" s="8">
        <v>13</v>
      </c>
      <c r="P166" s="8">
        <v>6</v>
      </c>
      <c r="Q166" s="8">
        <v>1</v>
      </c>
    </row>
    <row r="167" spans="1:17">
      <c r="A167" s="8" t="s">
        <v>1521</v>
      </c>
      <c r="B167" s="3">
        <v>0</v>
      </c>
      <c r="C167" s="8">
        <v>0</v>
      </c>
      <c r="D167" s="8">
        <v>2</v>
      </c>
      <c r="E167" s="8">
        <v>11</v>
      </c>
      <c r="F167" s="8">
        <v>0</v>
      </c>
      <c r="G167" s="8">
        <v>1</v>
      </c>
      <c r="H167" s="8">
        <v>1</v>
      </c>
      <c r="I167" s="8">
        <v>13</v>
      </c>
      <c r="J167" s="8">
        <v>6</v>
      </c>
      <c r="K167" s="8">
        <v>18</v>
      </c>
      <c r="L167" s="8">
        <v>15</v>
      </c>
      <c r="M167" s="8">
        <v>8</v>
      </c>
      <c r="N167" s="8">
        <v>0</v>
      </c>
      <c r="O167" s="8">
        <v>19</v>
      </c>
      <c r="P167" s="8">
        <v>3</v>
      </c>
      <c r="Q167" s="8">
        <v>0</v>
      </c>
    </row>
    <row r="168" spans="1:17">
      <c r="A168" s="8" t="s">
        <v>1522</v>
      </c>
      <c r="B168" s="3">
        <v>1</v>
      </c>
      <c r="C168" s="8">
        <v>2</v>
      </c>
      <c r="D168" s="8">
        <v>4</v>
      </c>
      <c r="E168" s="8">
        <v>11</v>
      </c>
      <c r="F168" s="8">
        <v>2</v>
      </c>
      <c r="G168" s="8">
        <v>1</v>
      </c>
      <c r="H168" s="8">
        <v>1</v>
      </c>
      <c r="I168" s="8">
        <v>28</v>
      </c>
      <c r="J168" s="8">
        <v>12</v>
      </c>
      <c r="K168" s="8">
        <v>37</v>
      </c>
      <c r="L168" s="8">
        <v>40</v>
      </c>
      <c r="M168" s="8">
        <v>27</v>
      </c>
      <c r="N168" s="8">
        <v>0</v>
      </c>
      <c r="O168" s="8">
        <v>11</v>
      </c>
      <c r="P168" s="8">
        <v>5</v>
      </c>
      <c r="Q168" s="8">
        <v>0</v>
      </c>
    </row>
    <row r="169" spans="1:17">
      <c r="A169" s="8" t="s">
        <v>2220</v>
      </c>
      <c r="B169" s="3">
        <v>1</v>
      </c>
      <c r="C169" s="8">
        <v>1</v>
      </c>
      <c r="D169" s="8">
        <v>4</v>
      </c>
      <c r="E169" s="8">
        <v>9</v>
      </c>
      <c r="F169" s="8">
        <v>1</v>
      </c>
      <c r="G169" s="8">
        <v>1</v>
      </c>
      <c r="H169" s="8">
        <v>1</v>
      </c>
      <c r="I169" s="8">
        <v>24</v>
      </c>
      <c r="J169" s="8">
        <v>13</v>
      </c>
      <c r="K169" s="8">
        <v>30</v>
      </c>
      <c r="L169" s="8">
        <v>35</v>
      </c>
      <c r="M169" s="8">
        <v>16</v>
      </c>
      <c r="N169" s="8">
        <v>2</v>
      </c>
      <c r="O169" s="8">
        <v>12</v>
      </c>
      <c r="P169" s="8">
        <v>4</v>
      </c>
      <c r="Q169" s="8">
        <v>0</v>
      </c>
    </row>
    <row r="170" spans="1:17">
      <c r="A170" s="8" t="s">
        <v>1571</v>
      </c>
      <c r="B170" s="3">
        <v>0</v>
      </c>
      <c r="C170" s="8">
        <v>0</v>
      </c>
      <c r="D170" s="8">
        <v>10</v>
      </c>
      <c r="E170" s="8">
        <v>14</v>
      </c>
      <c r="F170" s="8">
        <v>0</v>
      </c>
      <c r="G170" s="8">
        <v>0</v>
      </c>
      <c r="H170" s="8">
        <v>0</v>
      </c>
      <c r="I170" s="8">
        <v>28</v>
      </c>
      <c r="J170" s="8">
        <v>9</v>
      </c>
      <c r="K170" s="8">
        <v>9</v>
      </c>
      <c r="L170" s="8">
        <v>13</v>
      </c>
      <c r="M170" s="8">
        <v>8</v>
      </c>
      <c r="N170" s="8">
        <v>4</v>
      </c>
      <c r="O170" s="8">
        <v>6</v>
      </c>
      <c r="P170" s="8">
        <v>2</v>
      </c>
      <c r="Q170" s="8">
        <v>0</v>
      </c>
    </row>
    <row r="171" spans="1:17">
      <c r="A171" s="8" t="s">
        <v>1523</v>
      </c>
      <c r="B171" s="3">
        <v>0</v>
      </c>
      <c r="C171" s="8">
        <v>0</v>
      </c>
      <c r="D171" s="8">
        <v>4</v>
      </c>
      <c r="E171" s="8">
        <v>7</v>
      </c>
      <c r="F171" s="8">
        <v>1</v>
      </c>
      <c r="G171" s="8">
        <v>0</v>
      </c>
      <c r="H171" s="8">
        <v>0</v>
      </c>
      <c r="I171" s="8">
        <v>19</v>
      </c>
      <c r="J171" s="8">
        <v>3</v>
      </c>
      <c r="K171" s="8">
        <v>32</v>
      </c>
      <c r="L171" s="8">
        <v>45</v>
      </c>
      <c r="M171" s="8">
        <v>25</v>
      </c>
      <c r="N171" s="8">
        <v>4</v>
      </c>
      <c r="O171" s="8">
        <v>18</v>
      </c>
      <c r="P171" s="8">
        <v>2</v>
      </c>
      <c r="Q171" s="8">
        <v>1</v>
      </c>
    </row>
    <row r="172" spans="1:17">
      <c r="A172" s="8" t="s">
        <v>1524</v>
      </c>
      <c r="B172" s="3">
        <v>0</v>
      </c>
      <c r="C172" s="8">
        <v>0</v>
      </c>
      <c r="D172" s="8">
        <v>0</v>
      </c>
      <c r="E172" s="8">
        <v>1</v>
      </c>
      <c r="F172" s="8">
        <v>0</v>
      </c>
      <c r="G172" s="8">
        <v>0</v>
      </c>
      <c r="H172" s="8">
        <v>0</v>
      </c>
      <c r="I172" s="8">
        <v>10</v>
      </c>
      <c r="J172" s="8">
        <v>1</v>
      </c>
      <c r="K172" s="8">
        <v>8</v>
      </c>
      <c r="L172" s="8">
        <v>31</v>
      </c>
      <c r="M172" s="8">
        <v>15</v>
      </c>
      <c r="N172" s="8">
        <v>0</v>
      </c>
      <c r="O172" s="8">
        <v>10</v>
      </c>
      <c r="P172" s="8">
        <v>3</v>
      </c>
      <c r="Q172" s="8">
        <v>1</v>
      </c>
    </row>
    <row r="173" spans="1:17">
      <c r="A173" s="8" t="s">
        <v>1525</v>
      </c>
      <c r="B173" s="3">
        <v>0</v>
      </c>
      <c r="C173" s="8">
        <v>0</v>
      </c>
      <c r="D173" s="8">
        <v>11</v>
      </c>
      <c r="E173" s="8">
        <v>5</v>
      </c>
      <c r="F173" s="8">
        <v>0</v>
      </c>
      <c r="G173" s="8">
        <v>0</v>
      </c>
      <c r="H173" s="8">
        <v>0</v>
      </c>
      <c r="I173" s="8">
        <v>27</v>
      </c>
      <c r="J173" s="8">
        <v>11</v>
      </c>
      <c r="K173" s="8">
        <v>54</v>
      </c>
      <c r="L173" s="8">
        <v>34</v>
      </c>
      <c r="M173" s="8">
        <v>19</v>
      </c>
      <c r="N173" s="8">
        <v>3</v>
      </c>
      <c r="O173" s="8">
        <v>23</v>
      </c>
      <c r="P173" s="8">
        <v>12</v>
      </c>
      <c r="Q173" s="8">
        <v>2</v>
      </c>
    </row>
    <row r="174" spans="1:17">
      <c r="A174" s="8" t="s">
        <v>1526</v>
      </c>
      <c r="B174" s="3">
        <v>0</v>
      </c>
      <c r="C174" s="8">
        <v>0</v>
      </c>
      <c r="D174" s="8">
        <v>11</v>
      </c>
      <c r="E174" s="8">
        <v>9</v>
      </c>
      <c r="F174" s="8">
        <v>0</v>
      </c>
      <c r="G174" s="8">
        <v>0</v>
      </c>
      <c r="H174" s="8">
        <v>0</v>
      </c>
      <c r="I174" s="8">
        <v>22</v>
      </c>
      <c r="J174" s="8">
        <v>8</v>
      </c>
      <c r="K174" s="8">
        <v>31</v>
      </c>
      <c r="L174" s="8">
        <v>33</v>
      </c>
      <c r="M174" s="8">
        <v>21</v>
      </c>
      <c r="N174" s="8">
        <v>0</v>
      </c>
      <c r="O174" s="8">
        <v>19</v>
      </c>
      <c r="P174" s="8">
        <v>10</v>
      </c>
      <c r="Q174" s="8">
        <v>1</v>
      </c>
    </row>
    <row r="175" spans="1:17">
      <c r="A175" s="8" t="s">
        <v>1527</v>
      </c>
      <c r="B175" s="3">
        <v>0</v>
      </c>
      <c r="C175" s="8">
        <v>2</v>
      </c>
      <c r="D175" s="8">
        <v>5</v>
      </c>
      <c r="E175" s="8">
        <v>1</v>
      </c>
      <c r="F175" s="8">
        <v>1</v>
      </c>
      <c r="G175" s="8">
        <v>0</v>
      </c>
      <c r="H175" s="8">
        <v>0</v>
      </c>
      <c r="I175" s="8">
        <v>11</v>
      </c>
      <c r="J175" s="8">
        <v>7</v>
      </c>
      <c r="K175" s="8">
        <v>16</v>
      </c>
      <c r="L175" s="8">
        <v>41</v>
      </c>
      <c r="M175" s="8">
        <v>14</v>
      </c>
      <c r="N175" s="8">
        <v>0</v>
      </c>
      <c r="O175" s="8">
        <v>12</v>
      </c>
      <c r="P175" s="8">
        <v>5</v>
      </c>
      <c r="Q175" s="8">
        <v>0</v>
      </c>
    </row>
    <row r="176" spans="1:17">
      <c r="A176" s="8" t="s">
        <v>1441</v>
      </c>
      <c r="B176" s="3">
        <v>0</v>
      </c>
      <c r="C176" s="8">
        <v>0</v>
      </c>
      <c r="D176" s="8">
        <v>7</v>
      </c>
      <c r="E176" s="8">
        <v>4</v>
      </c>
      <c r="F176" s="8">
        <v>1</v>
      </c>
      <c r="G176" s="8">
        <v>1</v>
      </c>
      <c r="H176" s="8">
        <v>1</v>
      </c>
      <c r="I176" s="8">
        <v>11</v>
      </c>
      <c r="J176" s="8">
        <v>3</v>
      </c>
      <c r="K176" s="8">
        <v>21</v>
      </c>
      <c r="L176" s="8">
        <v>21</v>
      </c>
      <c r="M176" s="8">
        <v>7</v>
      </c>
      <c r="N176" s="8">
        <v>0</v>
      </c>
      <c r="O176" s="8">
        <v>5</v>
      </c>
      <c r="P176" s="8">
        <v>4</v>
      </c>
      <c r="Q176" s="8">
        <v>0</v>
      </c>
    </row>
    <row r="177" spans="1:17">
      <c r="A177" s="8" t="s">
        <v>1444</v>
      </c>
      <c r="B177" s="3">
        <v>0</v>
      </c>
      <c r="C177" s="8">
        <v>0</v>
      </c>
      <c r="D177" s="8">
        <v>1</v>
      </c>
      <c r="E177" s="8">
        <v>1</v>
      </c>
      <c r="F177" s="8">
        <v>0</v>
      </c>
      <c r="G177" s="8">
        <v>0</v>
      </c>
      <c r="H177" s="8">
        <v>0</v>
      </c>
      <c r="I177" s="8">
        <v>3</v>
      </c>
      <c r="J177" s="8">
        <v>3</v>
      </c>
      <c r="K177" s="8">
        <v>8</v>
      </c>
      <c r="L177" s="8">
        <v>14</v>
      </c>
      <c r="M177" s="8">
        <v>9</v>
      </c>
      <c r="N177" s="8">
        <v>0</v>
      </c>
      <c r="O177" s="8">
        <v>1</v>
      </c>
      <c r="P177" s="8">
        <v>1</v>
      </c>
      <c r="Q177" s="8">
        <v>0</v>
      </c>
    </row>
    <row r="178" spans="1:17">
      <c r="A178" s="8" t="s">
        <v>1442</v>
      </c>
      <c r="B178" s="3">
        <v>0</v>
      </c>
      <c r="C178" s="8">
        <v>2</v>
      </c>
      <c r="D178" s="8">
        <v>5</v>
      </c>
      <c r="E178" s="8">
        <v>1</v>
      </c>
      <c r="F178" s="8">
        <v>1</v>
      </c>
      <c r="G178" s="8">
        <v>0</v>
      </c>
      <c r="H178" s="8">
        <v>0</v>
      </c>
      <c r="I178" s="8">
        <v>16</v>
      </c>
      <c r="J178" s="8">
        <v>8</v>
      </c>
      <c r="K178" s="8">
        <v>25</v>
      </c>
      <c r="L178" s="8">
        <v>49</v>
      </c>
      <c r="M178" s="8">
        <v>28</v>
      </c>
      <c r="N178" s="8">
        <v>0</v>
      </c>
      <c r="O178" s="8">
        <v>11</v>
      </c>
      <c r="P178" s="8">
        <v>8</v>
      </c>
      <c r="Q178" s="8">
        <v>0</v>
      </c>
    </row>
    <row r="179" spans="1:17">
      <c r="A179" s="8" t="s">
        <v>1528</v>
      </c>
      <c r="B179" s="3">
        <v>0</v>
      </c>
      <c r="C179" s="8">
        <v>0</v>
      </c>
      <c r="D179" s="8">
        <v>3</v>
      </c>
      <c r="E179" s="8">
        <v>14</v>
      </c>
      <c r="F179" s="8">
        <v>0</v>
      </c>
      <c r="G179" s="8">
        <v>0</v>
      </c>
      <c r="H179" s="8">
        <v>0</v>
      </c>
      <c r="I179" s="8">
        <v>21</v>
      </c>
      <c r="J179" s="8">
        <v>8</v>
      </c>
      <c r="K179" s="8">
        <v>28</v>
      </c>
      <c r="L179" s="8">
        <v>41</v>
      </c>
      <c r="M179" s="8">
        <v>24</v>
      </c>
      <c r="N179" s="8">
        <v>0</v>
      </c>
      <c r="O179" s="8">
        <v>8</v>
      </c>
      <c r="P179" s="8">
        <v>6</v>
      </c>
      <c r="Q179" s="8">
        <v>0</v>
      </c>
    </row>
    <row r="180" spans="1:17">
      <c r="A180" s="8" t="s">
        <v>1567</v>
      </c>
      <c r="B180" s="3">
        <v>0</v>
      </c>
      <c r="C180" s="8">
        <v>2</v>
      </c>
      <c r="D180" s="8">
        <v>3</v>
      </c>
      <c r="E180" s="8">
        <v>4</v>
      </c>
      <c r="F180" s="8">
        <v>0</v>
      </c>
      <c r="G180" s="8">
        <v>0</v>
      </c>
      <c r="H180" s="8">
        <v>0</v>
      </c>
      <c r="I180" s="8">
        <v>10</v>
      </c>
      <c r="J180" s="8">
        <v>8</v>
      </c>
      <c r="K180" s="8">
        <v>26</v>
      </c>
      <c r="L180" s="8">
        <v>23</v>
      </c>
      <c r="M180" s="8">
        <v>11</v>
      </c>
      <c r="N180" s="8">
        <v>1</v>
      </c>
      <c r="O180" s="8">
        <v>10</v>
      </c>
      <c r="P180" s="8">
        <v>6</v>
      </c>
      <c r="Q180" s="8">
        <v>0</v>
      </c>
    </row>
    <row r="181" spans="1:17">
      <c r="A181" s="8" t="s">
        <v>1529</v>
      </c>
      <c r="B181" s="3">
        <v>0</v>
      </c>
      <c r="C181" s="8">
        <v>0</v>
      </c>
      <c r="D181" s="8">
        <v>5</v>
      </c>
      <c r="E181" s="8">
        <v>16</v>
      </c>
      <c r="F181" s="8">
        <v>0</v>
      </c>
      <c r="G181" s="8">
        <v>1</v>
      </c>
      <c r="H181" s="8">
        <v>1</v>
      </c>
      <c r="I181" s="8">
        <v>31</v>
      </c>
      <c r="J181" s="8">
        <v>13</v>
      </c>
      <c r="K181" s="8">
        <v>35</v>
      </c>
      <c r="L181" s="8">
        <v>37</v>
      </c>
      <c r="M181" s="8">
        <v>33</v>
      </c>
      <c r="N181" s="8">
        <v>2</v>
      </c>
      <c r="O181" s="8">
        <v>22</v>
      </c>
      <c r="P181" s="8">
        <v>7</v>
      </c>
      <c r="Q181" s="8">
        <v>1</v>
      </c>
    </row>
    <row r="182" spans="1:17">
      <c r="A182" s="8" t="s">
        <v>1443</v>
      </c>
      <c r="B182" s="3">
        <v>1</v>
      </c>
      <c r="C182" s="8">
        <v>2</v>
      </c>
      <c r="D182" s="8">
        <v>10</v>
      </c>
      <c r="E182" s="8">
        <v>14</v>
      </c>
      <c r="F182" s="8">
        <v>2</v>
      </c>
      <c r="G182" s="8">
        <v>1</v>
      </c>
      <c r="H182" s="8">
        <v>1</v>
      </c>
      <c r="I182" s="8">
        <v>46</v>
      </c>
      <c r="J182" s="8">
        <v>17</v>
      </c>
      <c r="K182" s="8">
        <v>61</v>
      </c>
      <c r="L182" s="8">
        <v>94</v>
      </c>
      <c r="M182" s="8">
        <v>30</v>
      </c>
      <c r="N182" s="8">
        <v>2</v>
      </c>
      <c r="O182" s="8">
        <v>21</v>
      </c>
      <c r="P182" s="8">
        <v>7</v>
      </c>
      <c r="Q182" s="8">
        <v>0</v>
      </c>
    </row>
    <row r="183" spans="1:17">
      <c r="A183" s="8" t="s">
        <v>2221</v>
      </c>
      <c r="B183" s="3">
        <v>0</v>
      </c>
      <c r="C183" s="8">
        <v>1</v>
      </c>
      <c r="D183" s="8">
        <v>16</v>
      </c>
      <c r="E183" s="8">
        <v>19</v>
      </c>
      <c r="F183" s="8">
        <v>1</v>
      </c>
      <c r="G183" s="8">
        <v>0</v>
      </c>
      <c r="H183" s="8">
        <v>0</v>
      </c>
      <c r="I183" s="8">
        <v>50</v>
      </c>
      <c r="J183" s="8">
        <v>13</v>
      </c>
      <c r="K183" s="8">
        <v>40</v>
      </c>
      <c r="L183" s="8">
        <v>72</v>
      </c>
      <c r="M183" s="8">
        <v>22</v>
      </c>
      <c r="N183" s="8">
        <v>4</v>
      </c>
      <c r="O183" s="8">
        <v>15</v>
      </c>
      <c r="P183" s="8">
        <v>5</v>
      </c>
      <c r="Q183" s="8">
        <v>0</v>
      </c>
    </row>
    <row r="184" spans="1:17">
      <c r="A184" s="8" t="s">
        <v>1530</v>
      </c>
      <c r="B184" s="3">
        <v>0</v>
      </c>
      <c r="C184" s="8">
        <v>1</v>
      </c>
      <c r="D184" s="8">
        <v>9</v>
      </c>
      <c r="E184" s="8">
        <v>7</v>
      </c>
      <c r="F184" s="8">
        <v>1</v>
      </c>
      <c r="G184" s="8">
        <v>1</v>
      </c>
      <c r="H184" s="8">
        <v>1</v>
      </c>
      <c r="I184" s="8">
        <v>19</v>
      </c>
      <c r="J184" s="8">
        <v>11</v>
      </c>
      <c r="K184" s="8">
        <v>28</v>
      </c>
      <c r="L184" s="8">
        <v>26</v>
      </c>
      <c r="M184" s="8">
        <v>16</v>
      </c>
      <c r="N184" s="8">
        <v>2</v>
      </c>
      <c r="O184" s="8">
        <v>15</v>
      </c>
      <c r="P184" s="8">
        <v>3</v>
      </c>
      <c r="Q184" s="8">
        <v>0</v>
      </c>
    </row>
    <row r="185" spans="1:17">
      <c r="A185" s="8" t="s">
        <v>1432</v>
      </c>
      <c r="B185" s="3">
        <v>0</v>
      </c>
      <c r="C185" s="8">
        <v>1</v>
      </c>
      <c r="D185" s="8">
        <v>7</v>
      </c>
      <c r="E185" s="8">
        <v>11</v>
      </c>
      <c r="F185" s="8">
        <v>0</v>
      </c>
      <c r="G185" s="8">
        <v>1</v>
      </c>
      <c r="H185" s="8">
        <v>1</v>
      </c>
      <c r="I185" s="8">
        <v>24</v>
      </c>
      <c r="J185" s="8">
        <v>10</v>
      </c>
      <c r="K185" s="8">
        <v>26</v>
      </c>
      <c r="L185" s="8">
        <v>46</v>
      </c>
      <c r="M185" s="8">
        <v>25</v>
      </c>
      <c r="N185" s="8">
        <v>0</v>
      </c>
      <c r="O185" s="8">
        <v>17</v>
      </c>
      <c r="P185" s="8">
        <v>8</v>
      </c>
      <c r="Q185" s="8">
        <v>0</v>
      </c>
    </row>
    <row r="186" spans="1:17">
      <c r="A186" s="8" t="s">
        <v>1531</v>
      </c>
      <c r="B186" s="3">
        <v>0</v>
      </c>
      <c r="C186" s="8">
        <v>1</v>
      </c>
      <c r="D186" s="8">
        <v>4</v>
      </c>
      <c r="E186" s="8">
        <v>2</v>
      </c>
      <c r="F186" s="8">
        <v>0</v>
      </c>
      <c r="G186" s="8">
        <v>0</v>
      </c>
      <c r="H186" s="8">
        <v>0</v>
      </c>
      <c r="I186" s="8">
        <v>8</v>
      </c>
      <c r="J186" s="8">
        <v>3</v>
      </c>
      <c r="K186" s="8">
        <v>12</v>
      </c>
      <c r="L186" s="8">
        <v>13</v>
      </c>
      <c r="M186" s="8">
        <v>4</v>
      </c>
      <c r="N186" s="8">
        <v>0</v>
      </c>
      <c r="O186" s="8">
        <v>9</v>
      </c>
      <c r="P186" s="8">
        <v>2</v>
      </c>
      <c r="Q186" s="8">
        <v>0</v>
      </c>
    </row>
    <row r="187" spans="1:17">
      <c r="A187" s="8" t="s">
        <v>1532</v>
      </c>
      <c r="B187" s="3">
        <v>0</v>
      </c>
      <c r="C187" s="8">
        <v>0</v>
      </c>
      <c r="D187" s="8">
        <v>1</v>
      </c>
      <c r="E187" s="8">
        <v>3</v>
      </c>
      <c r="F187" s="8">
        <v>0</v>
      </c>
      <c r="G187" s="8">
        <v>1</v>
      </c>
      <c r="H187" s="8">
        <v>1</v>
      </c>
      <c r="I187" s="8">
        <v>11</v>
      </c>
      <c r="J187" s="8">
        <v>4</v>
      </c>
      <c r="K187" s="8">
        <v>24</v>
      </c>
      <c r="L187" s="8">
        <v>34</v>
      </c>
      <c r="M187" s="8">
        <v>14</v>
      </c>
      <c r="N187" s="8">
        <v>0</v>
      </c>
      <c r="O187" s="8">
        <v>7</v>
      </c>
      <c r="P187" s="8">
        <v>3</v>
      </c>
      <c r="Q187" s="8">
        <v>1</v>
      </c>
    </row>
    <row r="188" spans="1:17">
      <c r="A188" s="8" t="s">
        <v>1533</v>
      </c>
      <c r="B188" s="3">
        <v>0</v>
      </c>
      <c r="C188" s="8">
        <v>1</v>
      </c>
      <c r="D188" s="8">
        <v>2</v>
      </c>
      <c r="E188" s="8">
        <v>6</v>
      </c>
      <c r="F188" s="8">
        <v>0</v>
      </c>
      <c r="G188" s="8">
        <v>0</v>
      </c>
      <c r="H188" s="8">
        <v>0</v>
      </c>
      <c r="I188" s="8">
        <v>15</v>
      </c>
      <c r="J188" s="8">
        <v>8</v>
      </c>
      <c r="K188" s="8">
        <v>30</v>
      </c>
      <c r="L188" s="8">
        <v>53</v>
      </c>
      <c r="M188" s="8">
        <v>16</v>
      </c>
      <c r="N188" s="8">
        <v>0</v>
      </c>
      <c r="O188" s="8">
        <v>12</v>
      </c>
      <c r="P188" s="8">
        <v>0</v>
      </c>
      <c r="Q188" s="8">
        <v>0</v>
      </c>
    </row>
    <row r="189" spans="1:17">
      <c r="A189" s="8" t="s">
        <v>1534</v>
      </c>
      <c r="B189" s="3">
        <v>0</v>
      </c>
      <c r="C189" s="8">
        <v>0</v>
      </c>
      <c r="D189" s="8">
        <v>4</v>
      </c>
      <c r="E189" s="8">
        <v>6</v>
      </c>
      <c r="F189" s="8">
        <v>0</v>
      </c>
      <c r="G189" s="8">
        <v>0</v>
      </c>
      <c r="H189" s="8">
        <v>0</v>
      </c>
      <c r="I189" s="8">
        <v>10</v>
      </c>
      <c r="J189" s="8">
        <v>2</v>
      </c>
      <c r="K189" s="8">
        <v>8</v>
      </c>
      <c r="L189" s="8">
        <v>21</v>
      </c>
      <c r="M189" s="8">
        <v>10</v>
      </c>
      <c r="N189" s="8">
        <v>0</v>
      </c>
      <c r="O189" s="8">
        <v>4</v>
      </c>
      <c r="P189" s="8">
        <v>3</v>
      </c>
      <c r="Q189" s="8">
        <v>0</v>
      </c>
    </row>
    <row r="190" spans="1:17">
      <c r="A190" s="8" t="s">
        <v>1535</v>
      </c>
      <c r="B190" s="3">
        <v>0</v>
      </c>
      <c r="C190" s="8">
        <v>0</v>
      </c>
      <c r="D190" s="8">
        <v>5</v>
      </c>
      <c r="E190" s="8">
        <v>2</v>
      </c>
      <c r="F190" s="8">
        <v>0</v>
      </c>
      <c r="G190" s="8">
        <v>0</v>
      </c>
      <c r="H190" s="8">
        <v>0</v>
      </c>
      <c r="I190" s="8">
        <v>23</v>
      </c>
      <c r="J190" s="8">
        <v>8</v>
      </c>
      <c r="K190" s="8">
        <v>26</v>
      </c>
      <c r="L190" s="8">
        <v>15</v>
      </c>
      <c r="M190" s="8">
        <v>8</v>
      </c>
      <c r="N190" s="8">
        <v>2</v>
      </c>
      <c r="O190" s="8">
        <v>10</v>
      </c>
      <c r="P190" s="8">
        <v>6</v>
      </c>
      <c r="Q190" s="8">
        <v>0</v>
      </c>
    </row>
    <row r="191" spans="1:17">
      <c r="A191" s="8" t="s">
        <v>1536</v>
      </c>
      <c r="B191" s="3">
        <v>3</v>
      </c>
      <c r="C191" s="8">
        <v>1</v>
      </c>
      <c r="D191" s="8">
        <v>3</v>
      </c>
      <c r="E191" s="8">
        <v>8</v>
      </c>
      <c r="F191" s="8">
        <v>4</v>
      </c>
      <c r="G191" s="8">
        <v>0</v>
      </c>
      <c r="H191" s="8">
        <v>0</v>
      </c>
      <c r="I191" s="8">
        <v>15</v>
      </c>
      <c r="J191" s="8">
        <v>8</v>
      </c>
      <c r="K191" s="8">
        <v>31</v>
      </c>
      <c r="L191" s="8">
        <v>40</v>
      </c>
      <c r="M191" s="8">
        <v>17</v>
      </c>
      <c r="N191" s="8">
        <v>0</v>
      </c>
      <c r="O191" s="8">
        <v>14</v>
      </c>
      <c r="P191" s="8">
        <v>4</v>
      </c>
      <c r="Q191" s="8">
        <v>0</v>
      </c>
    </row>
    <row r="192" spans="1:17">
      <c r="A192" s="8" t="s">
        <v>1537</v>
      </c>
      <c r="B192" s="3">
        <v>0</v>
      </c>
      <c r="C192" s="8">
        <v>0</v>
      </c>
      <c r="D192" s="8">
        <v>2</v>
      </c>
      <c r="E192" s="8">
        <v>5</v>
      </c>
      <c r="F192" s="8">
        <v>0</v>
      </c>
      <c r="G192" s="8">
        <v>1</v>
      </c>
      <c r="H192" s="8">
        <v>1</v>
      </c>
      <c r="I192" s="8">
        <v>7</v>
      </c>
      <c r="J192" s="8">
        <v>2</v>
      </c>
      <c r="K192" s="8">
        <v>13</v>
      </c>
      <c r="L192" s="8">
        <v>7</v>
      </c>
      <c r="M192" s="8">
        <v>4</v>
      </c>
      <c r="N192" s="8">
        <v>1</v>
      </c>
      <c r="O192" s="8">
        <v>13</v>
      </c>
      <c r="P192" s="8">
        <v>9</v>
      </c>
      <c r="Q192" s="8">
        <v>2</v>
      </c>
    </row>
    <row r="193" spans="1:17">
      <c r="A193" s="8" t="s">
        <v>1433</v>
      </c>
      <c r="B193" s="3">
        <v>0</v>
      </c>
      <c r="C193" s="8">
        <v>2</v>
      </c>
      <c r="D193" s="8">
        <v>3</v>
      </c>
      <c r="E193" s="8">
        <v>2</v>
      </c>
      <c r="F193" s="8">
        <v>1</v>
      </c>
      <c r="G193" s="8">
        <v>0</v>
      </c>
      <c r="H193" s="8">
        <v>0</v>
      </c>
      <c r="I193" s="8">
        <v>9</v>
      </c>
      <c r="J193" s="8">
        <v>3</v>
      </c>
      <c r="K193" s="8">
        <v>17</v>
      </c>
      <c r="L193" s="8">
        <v>58</v>
      </c>
      <c r="M193" s="8">
        <v>18</v>
      </c>
      <c r="N193" s="8">
        <v>0</v>
      </c>
      <c r="O193" s="8">
        <v>15</v>
      </c>
      <c r="P193" s="8">
        <v>4</v>
      </c>
      <c r="Q193" s="8">
        <v>0</v>
      </c>
    </row>
    <row r="194" spans="1:17">
      <c r="A194" s="8" t="s">
        <v>1716</v>
      </c>
      <c r="B194" s="3">
        <v>0</v>
      </c>
      <c r="C194" s="8">
        <v>2</v>
      </c>
      <c r="D194" s="8">
        <v>3</v>
      </c>
      <c r="E194" s="8">
        <v>10</v>
      </c>
      <c r="F194" s="8">
        <v>0</v>
      </c>
      <c r="G194" s="8">
        <v>0</v>
      </c>
      <c r="H194" s="8">
        <v>1</v>
      </c>
      <c r="I194" s="8">
        <v>22</v>
      </c>
      <c r="J194" s="8">
        <v>7</v>
      </c>
      <c r="K194" s="8">
        <v>23</v>
      </c>
      <c r="L194" s="8">
        <v>32</v>
      </c>
      <c r="M194" s="8">
        <v>22</v>
      </c>
      <c r="N194" s="8">
        <v>2</v>
      </c>
      <c r="O194" s="8">
        <v>18</v>
      </c>
      <c r="P194" s="8">
        <v>3</v>
      </c>
      <c r="Q194" s="8">
        <v>0</v>
      </c>
    </row>
    <row r="195" spans="1:17">
      <c r="A195" s="8" t="s">
        <v>1717</v>
      </c>
      <c r="B195" s="3">
        <v>1</v>
      </c>
      <c r="C195" s="8">
        <v>1</v>
      </c>
      <c r="D195" s="8">
        <v>5</v>
      </c>
      <c r="E195" s="8">
        <v>12</v>
      </c>
      <c r="F195" s="8">
        <v>0</v>
      </c>
      <c r="G195" s="8">
        <v>1</v>
      </c>
      <c r="H195" s="8">
        <v>1</v>
      </c>
      <c r="I195" s="8">
        <v>23</v>
      </c>
      <c r="J195" s="8">
        <v>10</v>
      </c>
      <c r="K195" s="8">
        <v>20</v>
      </c>
      <c r="L195" s="8">
        <v>35</v>
      </c>
      <c r="M195" s="8">
        <v>11</v>
      </c>
      <c r="N195" s="8">
        <v>5</v>
      </c>
      <c r="O195" s="8">
        <v>12</v>
      </c>
      <c r="P195" s="8">
        <v>6</v>
      </c>
      <c r="Q195" s="8">
        <v>0</v>
      </c>
    </row>
    <row r="196" spans="1:17">
      <c r="A196" s="8" t="s">
        <v>1718</v>
      </c>
      <c r="B196" s="3">
        <v>2</v>
      </c>
      <c r="C196" s="8">
        <v>1</v>
      </c>
      <c r="D196" s="8">
        <v>3</v>
      </c>
      <c r="E196" s="8">
        <v>7</v>
      </c>
      <c r="F196" s="8">
        <v>0</v>
      </c>
      <c r="G196" s="8">
        <v>1</v>
      </c>
      <c r="H196" s="8">
        <v>0</v>
      </c>
      <c r="I196" s="8">
        <v>15</v>
      </c>
      <c r="J196" s="8">
        <v>13</v>
      </c>
      <c r="K196" s="8">
        <v>31</v>
      </c>
      <c r="L196" s="8">
        <v>33</v>
      </c>
      <c r="M196" s="8">
        <v>18</v>
      </c>
      <c r="N196" s="8">
        <v>0</v>
      </c>
      <c r="O196" s="8">
        <v>14</v>
      </c>
      <c r="P196" s="8">
        <v>5</v>
      </c>
      <c r="Q196" s="8">
        <v>0</v>
      </c>
    </row>
    <row r="197" spans="1:17">
      <c r="A197" s="8" t="s">
        <v>1719</v>
      </c>
      <c r="B197" s="3">
        <v>0</v>
      </c>
      <c r="C197" s="8">
        <v>0</v>
      </c>
      <c r="D197" s="8">
        <v>5</v>
      </c>
      <c r="E197" s="8">
        <v>9</v>
      </c>
      <c r="F197" s="8">
        <v>0</v>
      </c>
      <c r="G197" s="8">
        <v>1</v>
      </c>
      <c r="H197" s="8">
        <v>0</v>
      </c>
      <c r="I197" s="8">
        <v>22</v>
      </c>
      <c r="J197" s="8">
        <v>4</v>
      </c>
      <c r="K197" s="8">
        <v>22</v>
      </c>
      <c r="L197" s="8">
        <v>22</v>
      </c>
      <c r="M197" s="8">
        <v>11</v>
      </c>
      <c r="N197" s="8">
        <v>2</v>
      </c>
      <c r="O197" s="8">
        <v>12</v>
      </c>
      <c r="P197" s="8">
        <v>2</v>
      </c>
      <c r="Q197" s="8">
        <v>0</v>
      </c>
    </row>
    <row r="198" spans="1:17">
      <c r="A198" s="8" t="s">
        <v>1720</v>
      </c>
      <c r="B198" s="3">
        <v>0</v>
      </c>
      <c r="C198" s="8">
        <v>2</v>
      </c>
      <c r="D198" s="8">
        <v>4</v>
      </c>
      <c r="E198" s="8">
        <v>13</v>
      </c>
      <c r="F198" s="8">
        <v>0</v>
      </c>
      <c r="G198" s="8">
        <v>1</v>
      </c>
      <c r="H198" s="8">
        <v>1</v>
      </c>
      <c r="I198" s="8">
        <v>20</v>
      </c>
      <c r="J198" s="8">
        <v>10</v>
      </c>
      <c r="K198" s="8">
        <v>22</v>
      </c>
      <c r="L198" s="8">
        <v>32</v>
      </c>
      <c r="M198" s="8">
        <v>14</v>
      </c>
      <c r="N198" s="8">
        <v>3</v>
      </c>
      <c r="O198" s="8">
        <v>11</v>
      </c>
      <c r="P198" s="8">
        <v>2</v>
      </c>
      <c r="Q198" s="8">
        <v>0</v>
      </c>
    </row>
    <row r="199" spans="1:17">
      <c r="A199" s="8" t="s">
        <v>1618</v>
      </c>
      <c r="B199" s="3">
        <v>0</v>
      </c>
      <c r="C199" s="8">
        <v>0</v>
      </c>
      <c r="D199" s="8">
        <v>3</v>
      </c>
      <c r="E199" s="8">
        <v>11</v>
      </c>
      <c r="F199" s="8">
        <v>0</v>
      </c>
      <c r="G199" s="8">
        <v>0</v>
      </c>
      <c r="H199" s="8">
        <v>0</v>
      </c>
      <c r="I199" s="8">
        <v>14</v>
      </c>
      <c r="J199" s="8">
        <v>6</v>
      </c>
      <c r="K199" s="8">
        <v>16</v>
      </c>
      <c r="L199" s="8">
        <v>9</v>
      </c>
      <c r="M199" s="8">
        <v>3</v>
      </c>
      <c r="N199" s="8">
        <v>2</v>
      </c>
      <c r="O199" s="8">
        <v>19</v>
      </c>
      <c r="P199" s="8">
        <v>9</v>
      </c>
      <c r="Q199" s="8">
        <v>0</v>
      </c>
    </row>
    <row r="200" spans="1:17">
      <c r="A200" s="8" t="s">
        <v>1721</v>
      </c>
      <c r="B200" s="3">
        <v>1</v>
      </c>
      <c r="C200" s="8">
        <v>1</v>
      </c>
      <c r="D200" s="8">
        <v>1</v>
      </c>
      <c r="E200" s="8">
        <v>13</v>
      </c>
      <c r="F200" s="8">
        <v>2</v>
      </c>
      <c r="G200" s="8">
        <v>2</v>
      </c>
      <c r="H200" s="8">
        <v>1</v>
      </c>
      <c r="I200" s="8">
        <v>25</v>
      </c>
      <c r="J200" s="8">
        <v>9</v>
      </c>
      <c r="K200" s="8">
        <v>36</v>
      </c>
      <c r="L200" s="8">
        <v>32</v>
      </c>
      <c r="M200" s="8">
        <v>27</v>
      </c>
      <c r="N200" s="8">
        <v>0</v>
      </c>
      <c r="O200" s="8">
        <v>10</v>
      </c>
      <c r="P200" s="8">
        <v>3</v>
      </c>
      <c r="Q200" s="8">
        <v>0</v>
      </c>
    </row>
    <row r="201" spans="1:17">
      <c r="A201" s="8" t="s">
        <v>2222</v>
      </c>
      <c r="B201" s="3">
        <v>1</v>
      </c>
      <c r="C201" s="8">
        <v>2</v>
      </c>
      <c r="D201" s="8">
        <v>3</v>
      </c>
      <c r="E201" s="8">
        <v>11</v>
      </c>
      <c r="F201" s="8">
        <v>2</v>
      </c>
      <c r="G201" s="8">
        <v>0</v>
      </c>
      <c r="H201" s="8">
        <v>0</v>
      </c>
      <c r="I201" s="8">
        <v>20</v>
      </c>
      <c r="J201" s="8">
        <v>5</v>
      </c>
      <c r="K201" s="8">
        <v>18</v>
      </c>
      <c r="L201" s="8">
        <v>29</v>
      </c>
      <c r="M201" s="8">
        <v>8</v>
      </c>
      <c r="N201" s="8">
        <v>2</v>
      </c>
      <c r="O201" s="8">
        <v>8</v>
      </c>
      <c r="P201" s="8">
        <v>4</v>
      </c>
      <c r="Q201" s="8">
        <v>0</v>
      </c>
    </row>
    <row r="202" spans="1:17">
      <c r="A202" s="8" t="s">
        <v>1722</v>
      </c>
      <c r="B202" s="3">
        <v>0</v>
      </c>
      <c r="C202" s="8">
        <v>0</v>
      </c>
      <c r="D202" s="8">
        <v>11</v>
      </c>
      <c r="E202" s="8">
        <v>14</v>
      </c>
      <c r="F202" s="8">
        <v>0</v>
      </c>
      <c r="G202" s="8">
        <v>0</v>
      </c>
      <c r="H202" s="8">
        <v>0</v>
      </c>
      <c r="I202" s="8">
        <v>25</v>
      </c>
      <c r="J202" s="8">
        <v>7</v>
      </c>
      <c r="K202" s="8">
        <v>11</v>
      </c>
      <c r="L202" s="8">
        <v>8</v>
      </c>
      <c r="M202" s="8">
        <v>2</v>
      </c>
      <c r="N202" s="8">
        <v>2</v>
      </c>
      <c r="O202" s="8">
        <v>3</v>
      </c>
      <c r="P202" s="8">
        <v>3</v>
      </c>
      <c r="Q202" s="8">
        <v>0</v>
      </c>
    </row>
    <row r="203" spans="1:17">
      <c r="A203" s="8" t="s">
        <v>1723</v>
      </c>
      <c r="B203" s="3">
        <v>0</v>
      </c>
      <c r="C203" s="8">
        <v>0</v>
      </c>
      <c r="D203" s="8">
        <v>6</v>
      </c>
      <c r="E203" s="8">
        <v>7</v>
      </c>
      <c r="F203" s="8">
        <v>0</v>
      </c>
      <c r="G203" s="8">
        <v>0</v>
      </c>
      <c r="H203" s="8">
        <v>0</v>
      </c>
      <c r="I203" s="8">
        <v>20</v>
      </c>
      <c r="J203" s="8">
        <v>8</v>
      </c>
      <c r="K203" s="8">
        <v>36</v>
      </c>
      <c r="L203" s="8">
        <v>27</v>
      </c>
      <c r="M203" s="8">
        <v>16</v>
      </c>
      <c r="N203" s="8">
        <v>2</v>
      </c>
      <c r="O203" s="8">
        <v>13</v>
      </c>
      <c r="P203" s="8">
        <v>3</v>
      </c>
      <c r="Q203" s="8">
        <v>0</v>
      </c>
    </row>
    <row r="204" spans="1:17">
      <c r="A204" s="8" t="s">
        <v>1619</v>
      </c>
      <c r="B204" s="3">
        <v>0</v>
      </c>
      <c r="C204" s="8">
        <v>0</v>
      </c>
      <c r="D204" s="8">
        <v>0</v>
      </c>
      <c r="E204" s="8">
        <v>1</v>
      </c>
      <c r="F204" s="8">
        <v>0</v>
      </c>
      <c r="G204" s="8">
        <v>0</v>
      </c>
      <c r="H204" s="8">
        <v>0</v>
      </c>
      <c r="I204" s="8">
        <v>6</v>
      </c>
      <c r="J204" s="8">
        <v>1</v>
      </c>
      <c r="K204" s="8">
        <v>7</v>
      </c>
      <c r="L204" s="8">
        <v>22</v>
      </c>
      <c r="M204" s="8">
        <v>6</v>
      </c>
      <c r="N204" s="8">
        <v>1</v>
      </c>
      <c r="O204" s="8">
        <v>3</v>
      </c>
      <c r="P204" s="8">
        <v>0</v>
      </c>
      <c r="Q204" s="8">
        <v>0</v>
      </c>
    </row>
    <row r="205" spans="1:17">
      <c r="A205" s="8" t="s">
        <v>1620</v>
      </c>
      <c r="B205" s="3">
        <v>0</v>
      </c>
      <c r="C205" s="8">
        <v>1</v>
      </c>
      <c r="D205" s="8">
        <v>13</v>
      </c>
      <c r="E205" s="8">
        <v>7</v>
      </c>
      <c r="F205" s="8">
        <v>2</v>
      </c>
      <c r="G205" s="8">
        <v>0</v>
      </c>
      <c r="H205" s="8">
        <v>0</v>
      </c>
      <c r="I205" s="8">
        <v>33</v>
      </c>
      <c r="J205" s="8">
        <v>16</v>
      </c>
      <c r="K205" s="8">
        <v>49</v>
      </c>
      <c r="L205" s="8">
        <v>39</v>
      </c>
      <c r="M205" s="8">
        <v>29</v>
      </c>
      <c r="N205" s="8">
        <v>6</v>
      </c>
      <c r="O205" s="8">
        <v>21</v>
      </c>
      <c r="P205" s="8">
        <v>12</v>
      </c>
      <c r="Q205" s="8">
        <v>0</v>
      </c>
    </row>
    <row r="206" spans="1:17">
      <c r="A206" s="8" t="s">
        <v>1621</v>
      </c>
      <c r="B206" s="3">
        <v>0</v>
      </c>
      <c r="C206" s="8">
        <v>0</v>
      </c>
      <c r="D206" s="8">
        <v>10</v>
      </c>
      <c r="E206" s="8">
        <v>7</v>
      </c>
      <c r="F206" s="8">
        <v>0</v>
      </c>
      <c r="G206" s="8">
        <v>0</v>
      </c>
      <c r="H206" s="8">
        <v>0</v>
      </c>
      <c r="I206" s="8">
        <v>24</v>
      </c>
      <c r="J206" s="8">
        <v>14</v>
      </c>
      <c r="K206" s="8">
        <v>34</v>
      </c>
      <c r="L206" s="8">
        <v>30</v>
      </c>
      <c r="M206" s="8">
        <v>16</v>
      </c>
      <c r="N206" s="8">
        <v>3</v>
      </c>
      <c r="O206" s="8">
        <v>10</v>
      </c>
      <c r="P206" s="8">
        <v>6</v>
      </c>
      <c r="Q206" s="8">
        <v>0</v>
      </c>
    </row>
    <row r="207" spans="1:17">
      <c r="A207" s="8" t="s">
        <v>1724</v>
      </c>
      <c r="B207" s="3">
        <v>0</v>
      </c>
      <c r="C207" s="8">
        <v>2</v>
      </c>
      <c r="D207" s="8">
        <v>5</v>
      </c>
      <c r="E207" s="8">
        <v>3</v>
      </c>
      <c r="F207" s="8">
        <v>2</v>
      </c>
      <c r="G207" s="8">
        <v>1</v>
      </c>
      <c r="H207" s="8">
        <v>1</v>
      </c>
      <c r="I207" s="8">
        <v>12</v>
      </c>
      <c r="J207" s="8">
        <v>12</v>
      </c>
      <c r="K207" s="8">
        <v>14</v>
      </c>
      <c r="L207" s="8">
        <v>31</v>
      </c>
      <c r="M207" s="8">
        <v>12</v>
      </c>
      <c r="N207" s="8">
        <v>1</v>
      </c>
      <c r="O207" s="8">
        <v>9</v>
      </c>
      <c r="P207" s="8">
        <v>8</v>
      </c>
      <c r="Q207" s="8">
        <v>0</v>
      </c>
    </row>
    <row r="208" spans="1:17">
      <c r="A208" s="8" t="s">
        <v>1725</v>
      </c>
      <c r="B208" s="3">
        <v>0</v>
      </c>
      <c r="C208" s="8">
        <v>0</v>
      </c>
      <c r="D208" s="8">
        <v>7</v>
      </c>
      <c r="E208" s="8">
        <v>3</v>
      </c>
      <c r="F208" s="8">
        <v>0</v>
      </c>
      <c r="G208" s="8">
        <v>1</v>
      </c>
      <c r="H208" s="8">
        <v>1</v>
      </c>
      <c r="I208" s="8">
        <v>12</v>
      </c>
      <c r="J208" s="8">
        <v>6</v>
      </c>
      <c r="K208" s="8">
        <v>17</v>
      </c>
      <c r="L208" s="8">
        <v>15</v>
      </c>
      <c r="M208" s="8">
        <v>5</v>
      </c>
      <c r="N208" s="8">
        <v>3</v>
      </c>
      <c r="O208" s="8">
        <v>3</v>
      </c>
      <c r="P208" s="8">
        <v>2</v>
      </c>
      <c r="Q208" s="8">
        <v>0</v>
      </c>
    </row>
    <row r="209" spans="1:17">
      <c r="A209" s="8" t="s">
        <v>1726</v>
      </c>
      <c r="B209" s="3">
        <v>1</v>
      </c>
      <c r="C209" s="8">
        <v>1</v>
      </c>
      <c r="D209" s="8">
        <v>5</v>
      </c>
      <c r="E209" s="8">
        <v>2</v>
      </c>
      <c r="F209" s="8">
        <v>2</v>
      </c>
      <c r="G209" s="8">
        <v>1</v>
      </c>
      <c r="H209" s="8">
        <v>1</v>
      </c>
      <c r="I209" s="8">
        <v>15</v>
      </c>
      <c r="J209" s="8">
        <v>14</v>
      </c>
      <c r="K209" s="8">
        <v>30</v>
      </c>
      <c r="L209" s="8">
        <v>25</v>
      </c>
      <c r="M209" s="8">
        <v>14</v>
      </c>
      <c r="N209" s="8">
        <v>5</v>
      </c>
      <c r="O209" s="8">
        <v>12</v>
      </c>
      <c r="P209" s="8">
        <v>4</v>
      </c>
      <c r="Q209" s="8">
        <v>0</v>
      </c>
    </row>
    <row r="210" spans="1:17">
      <c r="A210" s="8" t="s">
        <v>1727</v>
      </c>
      <c r="B210" s="3">
        <v>0</v>
      </c>
      <c r="C210" s="8">
        <v>0</v>
      </c>
      <c r="D210" s="8">
        <v>2</v>
      </c>
      <c r="E210" s="8">
        <v>12</v>
      </c>
      <c r="F210" s="8">
        <v>0</v>
      </c>
      <c r="G210" s="8">
        <v>0</v>
      </c>
      <c r="H210" s="8">
        <v>0</v>
      </c>
      <c r="I210" s="8">
        <v>19</v>
      </c>
      <c r="J210" s="8">
        <v>4</v>
      </c>
      <c r="K210" s="8">
        <v>20</v>
      </c>
      <c r="L210" s="8">
        <v>49</v>
      </c>
      <c r="M210" s="8">
        <v>21</v>
      </c>
      <c r="N210" s="8">
        <v>1</v>
      </c>
      <c r="O210" s="8">
        <v>16</v>
      </c>
      <c r="P210" s="8">
        <v>7</v>
      </c>
      <c r="Q210" s="8">
        <v>0</v>
      </c>
    </row>
    <row r="211" spans="1:17">
      <c r="A211" s="8" t="s">
        <v>1728</v>
      </c>
      <c r="B211" s="3">
        <v>0</v>
      </c>
      <c r="C211" s="8">
        <v>1</v>
      </c>
      <c r="D211" s="8">
        <v>3</v>
      </c>
      <c r="E211" s="8">
        <v>6</v>
      </c>
      <c r="F211" s="8">
        <v>1</v>
      </c>
      <c r="G211" s="8">
        <v>0</v>
      </c>
      <c r="H211" s="8">
        <v>0</v>
      </c>
      <c r="I211" s="8">
        <v>12</v>
      </c>
      <c r="J211" s="8">
        <v>4</v>
      </c>
      <c r="K211" s="8">
        <v>21</v>
      </c>
      <c r="L211" s="8">
        <v>34</v>
      </c>
      <c r="M211" s="8">
        <v>18</v>
      </c>
      <c r="N211" s="8">
        <v>0</v>
      </c>
      <c r="O211" s="8">
        <v>13</v>
      </c>
      <c r="P211" s="8">
        <v>7</v>
      </c>
      <c r="Q211" s="8">
        <v>0</v>
      </c>
    </row>
    <row r="212" spans="1:17">
      <c r="A212" s="8" t="s">
        <v>1729</v>
      </c>
      <c r="B212" s="3">
        <v>0</v>
      </c>
      <c r="C212" s="8">
        <v>0</v>
      </c>
      <c r="D212" s="8">
        <v>6</v>
      </c>
      <c r="E212" s="8">
        <v>12</v>
      </c>
      <c r="F212" s="8">
        <v>0</v>
      </c>
      <c r="G212" s="8">
        <v>0</v>
      </c>
      <c r="H212" s="8">
        <v>0</v>
      </c>
      <c r="I212" s="8">
        <v>26</v>
      </c>
      <c r="J212" s="8">
        <v>7</v>
      </c>
      <c r="K212" s="8">
        <v>35</v>
      </c>
      <c r="L212" s="8">
        <v>47</v>
      </c>
      <c r="M212" s="8">
        <v>20</v>
      </c>
      <c r="N212" s="8">
        <v>1</v>
      </c>
      <c r="O212" s="8">
        <v>31</v>
      </c>
      <c r="P212" s="8">
        <v>7</v>
      </c>
      <c r="Q212" s="8">
        <v>0</v>
      </c>
    </row>
    <row r="213" spans="1:17">
      <c r="A213" s="8" t="s">
        <v>1730</v>
      </c>
      <c r="B213" s="3">
        <v>2</v>
      </c>
      <c r="C213" s="8">
        <v>3</v>
      </c>
      <c r="D213" s="8">
        <v>13</v>
      </c>
      <c r="E213" s="8">
        <v>12</v>
      </c>
      <c r="F213" s="8">
        <v>2</v>
      </c>
      <c r="G213" s="8">
        <v>1</v>
      </c>
      <c r="H213" s="8">
        <v>0</v>
      </c>
      <c r="I213" s="8">
        <v>43</v>
      </c>
      <c r="J213" s="8">
        <v>16</v>
      </c>
      <c r="K213" s="8">
        <v>44</v>
      </c>
      <c r="L213" s="8">
        <v>71</v>
      </c>
      <c r="M213" s="8">
        <v>29</v>
      </c>
      <c r="N213" s="8">
        <v>3</v>
      </c>
      <c r="O213" s="8">
        <v>20</v>
      </c>
      <c r="P213" s="8">
        <v>5</v>
      </c>
      <c r="Q213" s="8">
        <v>1</v>
      </c>
    </row>
    <row r="214" spans="1:17">
      <c r="A214" s="8" t="s">
        <v>2223</v>
      </c>
      <c r="B214" s="3">
        <v>1</v>
      </c>
      <c r="C214" s="8">
        <v>1</v>
      </c>
      <c r="D214" s="8">
        <v>21</v>
      </c>
      <c r="E214" s="8">
        <v>15</v>
      </c>
      <c r="F214" s="8">
        <v>0</v>
      </c>
      <c r="G214" s="8">
        <v>1</v>
      </c>
      <c r="H214" s="8">
        <v>0</v>
      </c>
      <c r="I214" s="8">
        <v>48</v>
      </c>
      <c r="J214" s="8">
        <v>18</v>
      </c>
      <c r="K214" s="8">
        <v>37</v>
      </c>
      <c r="L214" s="8">
        <v>50</v>
      </c>
      <c r="M214" s="8">
        <v>23</v>
      </c>
      <c r="N214" s="8">
        <v>3</v>
      </c>
      <c r="O214" s="8">
        <v>15</v>
      </c>
      <c r="P214" s="8">
        <v>4</v>
      </c>
      <c r="Q214" s="8">
        <v>1</v>
      </c>
    </row>
    <row r="215" spans="1:17">
      <c r="A215" s="8" t="s">
        <v>1622</v>
      </c>
      <c r="B215" s="3">
        <v>0</v>
      </c>
      <c r="C215" s="8">
        <v>0</v>
      </c>
      <c r="D215" s="8">
        <v>7</v>
      </c>
      <c r="E215" s="8">
        <v>5</v>
      </c>
      <c r="F215" s="8">
        <v>0</v>
      </c>
      <c r="G215" s="8">
        <v>1</v>
      </c>
      <c r="H215" s="8">
        <v>1</v>
      </c>
      <c r="I215" s="8">
        <v>16</v>
      </c>
      <c r="J215" s="8">
        <v>11</v>
      </c>
      <c r="K215" s="8">
        <v>26</v>
      </c>
      <c r="L215" s="8">
        <v>20</v>
      </c>
      <c r="M215" s="8">
        <v>11</v>
      </c>
      <c r="N215" s="8">
        <v>3</v>
      </c>
      <c r="O215" s="8">
        <v>15</v>
      </c>
      <c r="P215" s="8">
        <v>7</v>
      </c>
      <c r="Q215" s="8">
        <v>0</v>
      </c>
    </row>
    <row r="216" spans="1:17">
      <c r="A216" s="8" t="s">
        <v>1630</v>
      </c>
      <c r="B216" s="3">
        <v>0</v>
      </c>
      <c r="C216" s="8">
        <v>3</v>
      </c>
      <c r="D216" s="8">
        <v>6</v>
      </c>
      <c r="E216" s="8">
        <v>10</v>
      </c>
      <c r="F216" s="8">
        <v>1</v>
      </c>
      <c r="G216" s="8">
        <v>0</v>
      </c>
      <c r="H216" s="8">
        <v>0</v>
      </c>
      <c r="I216" s="8">
        <v>19</v>
      </c>
      <c r="J216" s="8">
        <v>3</v>
      </c>
      <c r="K216" s="8">
        <v>24</v>
      </c>
      <c r="L216" s="8">
        <v>43</v>
      </c>
      <c r="M216" s="8">
        <v>25</v>
      </c>
      <c r="N216" s="8">
        <v>1</v>
      </c>
      <c r="O216" s="8">
        <v>11</v>
      </c>
      <c r="P216" s="8">
        <v>6</v>
      </c>
      <c r="Q216" s="8">
        <v>0</v>
      </c>
    </row>
    <row r="217" spans="1:17">
      <c r="A217" s="8" t="s">
        <v>1731</v>
      </c>
      <c r="B217" s="3">
        <v>0</v>
      </c>
      <c r="C217" s="8">
        <v>2</v>
      </c>
      <c r="D217" s="8">
        <v>3</v>
      </c>
      <c r="E217" s="8">
        <v>5</v>
      </c>
      <c r="F217" s="8">
        <v>1</v>
      </c>
      <c r="G217" s="8">
        <v>0</v>
      </c>
      <c r="H217" s="8">
        <v>0</v>
      </c>
      <c r="I217" s="8">
        <v>11</v>
      </c>
      <c r="J217" s="8">
        <v>6</v>
      </c>
      <c r="K217" s="8">
        <v>16</v>
      </c>
      <c r="L217" s="8">
        <v>12</v>
      </c>
      <c r="M217" s="8">
        <v>7</v>
      </c>
      <c r="N217" s="8">
        <v>2</v>
      </c>
      <c r="O217" s="8">
        <v>8</v>
      </c>
      <c r="P217" s="8">
        <v>2</v>
      </c>
      <c r="Q217" s="8">
        <v>0</v>
      </c>
    </row>
    <row r="218" spans="1:17">
      <c r="A218" s="8" t="s">
        <v>1732</v>
      </c>
      <c r="B218" s="3">
        <v>0</v>
      </c>
      <c r="C218" s="8">
        <v>0</v>
      </c>
      <c r="D218" s="8">
        <v>2</v>
      </c>
      <c r="E218" s="8">
        <v>3</v>
      </c>
      <c r="F218" s="8">
        <v>0</v>
      </c>
      <c r="G218" s="8">
        <v>0</v>
      </c>
      <c r="H218" s="8">
        <v>0</v>
      </c>
      <c r="I218" s="8">
        <v>10</v>
      </c>
      <c r="J218" s="8">
        <v>8</v>
      </c>
      <c r="K218" s="8">
        <v>20</v>
      </c>
      <c r="L218" s="8">
        <v>33</v>
      </c>
      <c r="M218" s="8">
        <v>17</v>
      </c>
      <c r="N218" s="8">
        <v>0</v>
      </c>
      <c r="O218" s="8">
        <v>16</v>
      </c>
      <c r="P218" s="8">
        <v>2</v>
      </c>
      <c r="Q218" s="8">
        <v>0</v>
      </c>
    </row>
    <row r="219" spans="1:17">
      <c r="A219" s="8" t="s">
        <v>1623</v>
      </c>
      <c r="B219" s="3">
        <v>0</v>
      </c>
      <c r="C219" s="8">
        <v>0</v>
      </c>
      <c r="D219" s="8">
        <v>2</v>
      </c>
      <c r="E219" s="8">
        <v>9</v>
      </c>
      <c r="F219" s="8">
        <v>0</v>
      </c>
      <c r="G219" s="8">
        <v>0</v>
      </c>
      <c r="H219" s="8">
        <v>0</v>
      </c>
      <c r="I219" s="8">
        <v>20</v>
      </c>
      <c r="J219" s="8">
        <v>6</v>
      </c>
      <c r="K219" s="8">
        <v>27</v>
      </c>
      <c r="L219" s="8">
        <v>45</v>
      </c>
      <c r="M219" s="8">
        <v>25</v>
      </c>
      <c r="N219" s="8">
        <v>0</v>
      </c>
      <c r="O219" s="8">
        <v>12</v>
      </c>
      <c r="P219" s="8">
        <v>1</v>
      </c>
      <c r="Q219" s="8">
        <v>0</v>
      </c>
    </row>
    <row r="220" spans="1:17">
      <c r="A220" s="8" t="s">
        <v>1624</v>
      </c>
      <c r="B220" s="3">
        <v>0</v>
      </c>
      <c r="C220" s="8">
        <v>0</v>
      </c>
      <c r="D220" s="8">
        <v>2</v>
      </c>
      <c r="E220" s="8">
        <v>4</v>
      </c>
      <c r="F220" s="8">
        <v>0</v>
      </c>
      <c r="G220" s="8">
        <v>0</v>
      </c>
      <c r="H220" s="8">
        <v>0</v>
      </c>
      <c r="I220" s="8">
        <v>6</v>
      </c>
      <c r="J220" s="8">
        <v>1</v>
      </c>
      <c r="K220" s="8">
        <v>7</v>
      </c>
      <c r="L220" s="8">
        <v>29</v>
      </c>
      <c r="M220" s="8">
        <v>10</v>
      </c>
      <c r="N220" s="8">
        <v>0</v>
      </c>
      <c r="O220" s="8">
        <v>7</v>
      </c>
      <c r="P220" s="8">
        <v>4</v>
      </c>
      <c r="Q220" s="8">
        <v>0</v>
      </c>
    </row>
    <row r="221" spans="1:17">
      <c r="A221" s="8" t="s">
        <v>1733</v>
      </c>
      <c r="B221" s="3">
        <v>1</v>
      </c>
      <c r="C221" s="8">
        <v>0</v>
      </c>
      <c r="D221" s="8">
        <v>2</v>
      </c>
      <c r="E221" s="8">
        <v>6</v>
      </c>
      <c r="F221" s="8">
        <v>0</v>
      </c>
      <c r="G221" s="8">
        <v>0</v>
      </c>
      <c r="H221" s="8">
        <v>0</v>
      </c>
      <c r="I221" s="8">
        <v>23</v>
      </c>
      <c r="J221" s="8">
        <v>5</v>
      </c>
      <c r="K221" s="8">
        <v>13</v>
      </c>
      <c r="L221" s="8">
        <v>14</v>
      </c>
      <c r="M221" s="8">
        <v>6</v>
      </c>
      <c r="N221" s="8">
        <v>0</v>
      </c>
      <c r="O221" s="8">
        <v>11</v>
      </c>
      <c r="P221" s="8">
        <v>5</v>
      </c>
      <c r="Q221" s="8">
        <v>0</v>
      </c>
    </row>
    <row r="222" spans="1:17">
      <c r="A222" s="8" t="s">
        <v>1625</v>
      </c>
      <c r="B222" s="3">
        <v>0</v>
      </c>
      <c r="C222" s="8">
        <v>1</v>
      </c>
      <c r="D222" s="8">
        <v>3</v>
      </c>
      <c r="E222" s="8">
        <v>5</v>
      </c>
      <c r="F222" s="8">
        <v>1</v>
      </c>
      <c r="G222" s="8">
        <v>3</v>
      </c>
      <c r="H222" s="8">
        <v>3</v>
      </c>
      <c r="I222" s="8">
        <v>9</v>
      </c>
      <c r="J222" s="8">
        <v>8</v>
      </c>
      <c r="K222" s="8">
        <v>26</v>
      </c>
      <c r="L222" s="8">
        <v>26</v>
      </c>
      <c r="M222" s="8">
        <v>17</v>
      </c>
      <c r="N222" s="8">
        <v>1</v>
      </c>
      <c r="O222" s="8">
        <v>9</v>
      </c>
      <c r="P222" s="8">
        <v>4</v>
      </c>
      <c r="Q222" s="8">
        <v>0</v>
      </c>
    </row>
    <row r="223" spans="1:17">
      <c r="A223" s="8" t="s">
        <v>1734</v>
      </c>
      <c r="B223" s="3">
        <v>0</v>
      </c>
      <c r="C223" s="8">
        <v>0</v>
      </c>
      <c r="D223" s="8">
        <v>2</v>
      </c>
      <c r="E223" s="8">
        <v>2</v>
      </c>
      <c r="F223" s="8">
        <v>0</v>
      </c>
      <c r="G223" s="8">
        <v>0</v>
      </c>
      <c r="H223" s="8">
        <v>0</v>
      </c>
      <c r="I223" s="8">
        <v>4</v>
      </c>
      <c r="J223" s="8">
        <v>5</v>
      </c>
      <c r="K223" s="8">
        <v>14</v>
      </c>
      <c r="L223" s="8">
        <v>17</v>
      </c>
      <c r="M223" s="8">
        <v>8</v>
      </c>
      <c r="N223" s="8">
        <v>0</v>
      </c>
      <c r="O223" s="8">
        <v>10</v>
      </c>
      <c r="P223" s="8">
        <v>2</v>
      </c>
      <c r="Q223" s="8">
        <v>0</v>
      </c>
    </row>
    <row r="224" spans="1:17">
      <c r="A224" s="8" t="s">
        <v>1735</v>
      </c>
      <c r="B224" s="3">
        <v>0</v>
      </c>
      <c r="C224" s="8">
        <v>1</v>
      </c>
      <c r="D224" s="8">
        <v>3</v>
      </c>
      <c r="E224" s="8">
        <v>8</v>
      </c>
      <c r="F224" s="8">
        <v>1</v>
      </c>
      <c r="G224" s="8">
        <v>1</v>
      </c>
      <c r="H224" s="8">
        <v>1</v>
      </c>
      <c r="I224" s="8">
        <v>16</v>
      </c>
      <c r="J224" s="8">
        <v>8</v>
      </c>
      <c r="K224" s="8">
        <v>29</v>
      </c>
      <c r="L224" s="8">
        <v>35</v>
      </c>
      <c r="M224" s="8">
        <v>17</v>
      </c>
      <c r="N224" s="8">
        <v>5</v>
      </c>
      <c r="O224" s="8">
        <v>18</v>
      </c>
      <c r="P224" s="8">
        <v>10</v>
      </c>
      <c r="Q224" s="8">
        <v>0</v>
      </c>
    </row>
    <row r="225" spans="1:17">
      <c r="A225" s="8" t="s">
        <v>1841</v>
      </c>
      <c r="B225" s="3">
        <v>0</v>
      </c>
      <c r="C225" s="8">
        <v>2</v>
      </c>
      <c r="D225" s="8">
        <v>4</v>
      </c>
      <c r="E225" s="8">
        <v>10</v>
      </c>
      <c r="F225" s="8">
        <v>2</v>
      </c>
      <c r="G225" s="8">
        <v>0</v>
      </c>
      <c r="H225" s="8">
        <v>0</v>
      </c>
      <c r="I225" s="8">
        <v>29</v>
      </c>
      <c r="J225" s="8">
        <v>9</v>
      </c>
      <c r="K225" s="8">
        <v>28</v>
      </c>
      <c r="L225" s="8">
        <v>24</v>
      </c>
      <c r="M225" s="8">
        <v>21</v>
      </c>
      <c r="N225" s="8">
        <v>0</v>
      </c>
      <c r="O225" s="8">
        <v>27</v>
      </c>
      <c r="P225" s="8">
        <v>8</v>
      </c>
      <c r="Q225" s="8">
        <v>4</v>
      </c>
    </row>
    <row r="226" spans="1:17">
      <c r="A226" s="8" t="s">
        <v>1842</v>
      </c>
      <c r="B226" s="3">
        <v>1</v>
      </c>
      <c r="C226" s="8">
        <v>1</v>
      </c>
      <c r="D226" s="8">
        <v>8</v>
      </c>
      <c r="E226" s="8">
        <v>8</v>
      </c>
      <c r="F226" s="8">
        <v>0</v>
      </c>
      <c r="G226" s="8">
        <v>0</v>
      </c>
      <c r="H226" s="8">
        <v>0</v>
      </c>
      <c r="I226" s="8">
        <v>24</v>
      </c>
      <c r="J226" s="8">
        <v>5</v>
      </c>
      <c r="K226" s="8">
        <v>29</v>
      </c>
      <c r="L226" s="8">
        <v>31</v>
      </c>
      <c r="M226" s="8">
        <v>12</v>
      </c>
      <c r="N226" s="8">
        <v>3</v>
      </c>
      <c r="O226" s="8">
        <v>15</v>
      </c>
      <c r="P226" s="8">
        <v>2</v>
      </c>
      <c r="Q226" s="8">
        <v>1</v>
      </c>
    </row>
    <row r="227" spans="1:17">
      <c r="A227" s="8" t="s">
        <v>1843</v>
      </c>
      <c r="B227" s="3">
        <v>0</v>
      </c>
      <c r="C227" s="8">
        <v>3</v>
      </c>
      <c r="D227" s="8">
        <v>4</v>
      </c>
      <c r="E227" s="8">
        <v>6</v>
      </c>
      <c r="F227" s="8">
        <v>0</v>
      </c>
      <c r="G227" s="8">
        <v>0</v>
      </c>
      <c r="H227" s="8">
        <v>1</v>
      </c>
      <c r="I227" s="8">
        <v>15</v>
      </c>
      <c r="J227" s="8">
        <v>10</v>
      </c>
      <c r="K227" s="8">
        <v>45</v>
      </c>
      <c r="L227" s="8">
        <v>25</v>
      </c>
      <c r="M227" s="8">
        <v>17</v>
      </c>
      <c r="N227" s="8">
        <v>4</v>
      </c>
      <c r="O227" s="8">
        <v>16</v>
      </c>
      <c r="P227" s="8">
        <v>9</v>
      </c>
      <c r="Q227" s="8">
        <v>0</v>
      </c>
    </row>
    <row r="228" spans="1:17">
      <c r="A228" s="8" t="s">
        <v>1844</v>
      </c>
      <c r="B228" s="3">
        <v>0</v>
      </c>
      <c r="C228" s="8">
        <v>0</v>
      </c>
      <c r="D228" s="8">
        <v>6</v>
      </c>
      <c r="E228" s="8">
        <v>6</v>
      </c>
      <c r="F228" s="8">
        <v>0</v>
      </c>
      <c r="G228" s="8">
        <v>0</v>
      </c>
      <c r="H228" s="8">
        <v>0</v>
      </c>
      <c r="I228" s="8">
        <v>23</v>
      </c>
      <c r="J228" s="8">
        <v>4</v>
      </c>
      <c r="K228" s="8">
        <v>13</v>
      </c>
      <c r="L228" s="8">
        <v>19</v>
      </c>
      <c r="M228" s="8">
        <v>12</v>
      </c>
      <c r="N228" s="8">
        <v>0</v>
      </c>
      <c r="O228" s="8">
        <v>14</v>
      </c>
      <c r="P228" s="8">
        <v>4</v>
      </c>
      <c r="Q228" s="8">
        <v>0</v>
      </c>
    </row>
    <row r="229" spans="1:17">
      <c r="A229" s="8" t="s">
        <v>1845</v>
      </c>
      <c r="B229" s="3">
        <v>1</v>
      </c>
      <c r="C229" s="8">
        <v>1</v>
      </c>
      <c r="D229" s="8">
        <v>2</v>
      </c>
      <c r="E229" s="8">
        <v>6</v>
      </c>
      <c r="F229" s="8">
        <v>1</v>
      </c>
      <c r="G229" s="8">
        <v>0</v>
      </c>
      <c r="H229" s="8">
        <v>0</v>
      </c>
      <c r="I229" s="8">
        <v>17</v>
      </c>
      <c r="J229" s="8">
        <v>4</v>
      </c>
      <c r="K229" s="8">
        <v>29</v>
      </c>
      <c r="L229" s="8">
        <v>38</v>
      </c>
      <c r="M229" s="8">
        <v>17</v>
      </c>
      <c r="N229" s="8">
        <v>1</v>
      </c>
      <c r="O229" s="8">
        <v>14</v>
      </c>
      <c r="P229" s="8">
        <v>5</v>
      </c>
      <c r="Q229" s="8">
        <v>0</v>
      </c>
    </row>
    <row r="230" spans="1:17">
      <c r="A230" s="8" t="s">
        <v>1846</v>
      </c>
      <c r="B230" s="3">
        <v>0</v>
      </c>
      <c r="C230" s="8">
        <v>0</v>
      </c>
      <c r="D230" s="8">
        <v>5</v>
      </c>
      <c r="E230" s="8">
        <v>8</v>
      </c>
      <c r="F230" s="8">
        <v>0</v>
      </c>
      <c r="G230" s="8">
        <v>0</v>
      </c>
      <c r="H230" s="8">
        <v>0</v>
      </c>
      <c r="I230" s="8">
        <v>13</v>
      </c>
      <c r="J230" s="8">
        <v>6</v>
      </c>
      <c r="K230" s="8">
        <v>19</v>
      </c>
      <c r="L230" s="8">
        <v>10</v>
      </c>
      <c r="M230" s="8">
        <v>6</v>
      </c>
      <c r="N230" s="8">
        <v>1</v>
      </c>
      <c r="O230" s="8">
        <v>12</v>
      </c>
      <c r="P230" s="8">
        <v>10</v>
      </c>
      <c r="Q230" s="8">
        <v>0</v>
      </c>
    </row>
    <row r="231" spans="1:17">
      <c r="A231" s="8" t="s">
        <v>1847</v>
      </c>
      <c r="B231" s="3">
        <v>0</v>
      </c>
      <c r="C231" s="8">
        <v>0</v>
      </c>
      <c r="D231" s="8">
        <v>5</v>
      </c>
      <c r="E231" s="8">
        <v>8</v>
      </c>
      <c r="F231" s="8">
        <v>0</v>
      </c>
      <c r="G231" s="8">
        <v>2</v>
      </c>
      <c r="H231" s="8">
        <v>3</v>
      </c>
      <c r="I231" s="8">
        <v>20</v>
      </c>
      <c r="J231" s="8">
        <v>12</v>
      </c>
      <c r="K231" s="8">
        <v>29</v>
      </c>
      <c r="L231" s="8">
        <v>33</v>
      </c>
      <c r="M231" s="8">
        <v>20</v>
      </c>
      <c r="N231" s="8">
        <v>0</v>
      </c>
      <c r="O231" s="8">
        <v>17</v>
      </c>
      <c r="P231" s="8">
        <v>7</v>
      </c>
      <c r="Q231" s="8">
        <v>0</v>
      </c>
    </row>
    <row r="232" spans="1:17">
      <c r="A232" s="8" t="s">
        <v>2224</v>
      </c>
      <c r="B232" s="3">
        <v>2</v>
      </c>
      <c r="C232" s="8">
        <v>1</v>
      </c>
      <c r="D232" s="8">
        <v>3</v>
      </c>
      <c r="E232" s="8">
        <v>10</v>
      </c>
      <c r="F232" s="8">
        <v>2</v>
      </c>
      <c r="G232" s="8">
        <v>0</v>
      </c>
      <c r="H232" s="8">
        <v>0</v>
      </c>
      <c r="I232" s="8">
        <v>18</v>
      </c>
      <c r="J232" s="8">
        <v>6</v>
      </c>
      <c r="K232" s="8">
        <v>24</v>
      </c>
      <c r="L232" s="8">
        <v>36</v>
      </c>
      <c r="M232" s="8">
        <v>17</v>
      </c>
      <c r="N232" s="8">
        <v>0</v>
      </c>
      <c r="O232" s="8">
        <v>9</v>
      </c>
      <c r="P232" s="8">
        <v>2</v>
      </c>
      <c r="Q232" s="8">
        <v>0</v>
      </c>
    </row>
    <row r="233" spans="1:17">
      <c r="A233" s="8" t="s">
        <v>1848</v>
      </c>
      <c r="B233" s="3">
        <v>0</v>
      </c>
      <c r="C233" s="8">
        <v>2</v>
      </c>
      <c r="D233" s="8">
        <v>8</v>
      </c>
      <c r="E233" s="8">
        <v>11</v>
      </c>
      <c r="F233" s="8">
        <v>0</v>
      </c>
      <c r="G233" s="8">
        <v>0</v>
      </c>
      <c r="H233" s="8">
        <v>0</v>
      </c>
      <c r="I233" s="8">
        <v>27</v>
      </c>
      <c r="J233" s="8">
        <v>6</v>
      </c>
      <c r="K233" s="8">
        <v>11</v>
      </c>
      <c r="L233" s="8">
        <v>17</v>
      </c>
      <c r="M233" s="8">
        <v>8</v>
      </c>
      <c r="N233" s="8">
        <v>0</v>
      </c>
      <c r="O233" s="8">
        <v>4</v>
      </c>
      <c r="P233" s="8">
        <v>2</v>
      </c>
      <c r="Q233" s="8">
        <v>0</v>
      </c>
    </row>
    <row r="234" spans="1:17">
      <c r="A234" s="8" t="s">
        <v>1849</v>
      </c>
      <c r="B234" s="3">
        <v>0</v>
      </c>
      <c r="C234" s="8">
        <v>0</v>
      </c>
      <c r="D234" s="8">
        <v>9</v>
      </c>
      <c r="E234" s="8">
        <v>7</v>
      </c>
      <c r="F234" s="8">
        <v>2</v>
      </c>
      <c r="G234" s="8">
        <v>0</v>
      </c>
      <c r="H234" s="8">
        <v>0</v>
      </c>
      <c r="I234" s="8">
        <v>19</v>
      </c>
      <c r="J234" s="8">
        <v>13</v>
      </c>
      <c r="K234" s="8">
        <v>31</v>
      </c>
      <c r="L234" s="8">
        <v>29</v>
      </c>
      <c r="M234" s="8">
        <v>9</v>
      </c>
      <c r="N234" s="8">
        <v>4</v>
      </c>
      <c r="O234" s="8">
        <v>17</v>
      </c>
      <c r="P234" s="8">
        <v>2</v>
      </c>
      <c r="Q234" s="8">
        <v>0</v>
      </c>
    </row>
    <row r="235" spans="1:17">
      <c r="A235" s="8" t="s">
        <v>1850</v>
      </c>
      <c r="B235" s="3">
        <v>0</v>
      </c>
      <c r="C235" s="8">
        <v>0</v>
      </c>
      <c r="D235" s="8">
        <v>0</v>
      </c>
      <c r="E235" s="8">
        <v>1</v>
      </c>
      <c r="F235" s="8">
        <v>0</v>
      </c>
      <c r="G235" s="8">
        <v>0</v>
      </c>
      <c r="H235" s="8">
        <v>0</v>
      </c>
      <c r="I235" s="8">
        <v>5</v>
      </c>
      <c r="J235" s="8">
        <v>3</v>
      </c>
      <c r="K235" s="8">
        <v>14</v>
      </c>
      <c r="L235" s="8">
        <v>36</v>
      </c>
      <c r="M235" s="8">
        <v>16</v>
      </c>
      <c r="N235" s="8">
        <v>1</v>
      </c>
      <c r="O235" s="8">
        <v>8</v>
      </c>
      <c r="P235" s="8">
        <v>1</v>
      </c>
      <c r="Q235" s="8">
        <v>0</v>
      </c>
    </row>
    <row r="236" spans="1:17">
      <c r="A236" s="8" t="s">
        <v>1851</v>
      </c>
      <c r="B236" s="3">
        <v>0</v>
      </c>
      <c r="C236" s="8">
        <v>1</v>
      </c>
      <c r="D236" s="8">
        <v>12</v>
      </c>
      <c r="E236" s="8">
        <v>11</v>
      </c>
      <c r="F236" s="8">
        <v>0</v>
      </c>
      <c r="G236" s="8">
        <v>1</v>
      </c>
      <c r="H236" s="8">
        <v>1</v>
      </c>
      <c r="I236" s="8">
        <v>34</v>
      </c>
      <c r="J236" s="8">
        <v>13</v>
      </c>
      <c r="K236" s="8">
        <v>37</v>
      </c>
      <c r="L236" s="8">
        <v>34</v>
      </c>
      <c r="M236" s="8">
        <v>26</v>
      </c>
      <c r="N236" s="8">
        <v>5</v>
      </c>
      <c r="O236" s="8">
        <v>24</v>
      </c>
      <c r="P236" s="8">
        <v>11</v>
      </c>
      <c r="Q236" s="8">
        <v>1</v>
      </c>
    </row>
    <row r="237" spans="1:17">
      <c r="A237" s="8" t="s">
        <v>1852</v>
      </c>
      <c r="B237" s="3">
        <v>0</v>
      </c>
      <c r="C237" s="8">
        <v>2</v>
      </c>
      <c r="D237" s="8">
        <v>10</v>
      </c>
      <c r="E237" s="8">
        <v>7</v>
      </c>
      <c r="F237" s="8">
        <v>0</v>
      </c>
      <c r="G237" s="8">
        <v>0</v>
      </c>
      <c r="H237" s="8">
        <v>0</v>
      </c>
      <c r="I237" s="8">
        <v>19</v>
      </c>
      <c r="J237" s="8">
        <v>16</v>
      </c>
      <c r="K237" s="8">
        <v>29</v>
      </c>
      <c r="L237" s="8">
        <v>33</v>
      </c>
      <c r="M237" s="8">
        <v>19</v>
      </c>
      <c r="N237" s="8">
        <v>1</v>
      </c>
      <c r="O237" s="8">
        <v>15</v>
      </c>
      <c r="P237" s="8">
        <v>10</v>
      </c>
      <c r="Q237" s="8">
        <v>2</v>
      </c>
    </row>
    <row r="238" spans="1:17">
      <c r="A238" s="8" t="s">
        <v>1853</v>
      </c>
      <c r="B238" s="3">
        <v>0</v>
      </c>
      <c r="C238" s="8">
        <v>1</v>
      </c>
      <c r="D238" s="8">
        <v>6</v>
      </c>
      <c r="E238" s="8">
        <v>5</v>
      </c>
      <c r="F238" s="8">
        <v>0</v>
      </c>
      <c r="G238" s="8">
        <v>2</v>
      </c>
      <c r="H238" s="8">
        <v>2</v>
      </c>
      <c r="I238" s="8">
        <v>16</v>
      </c>
      <c r="J238" s="8">
        <v>10</v>
      </c>
      <c r="K238" s="8">
        <v>20</v>
      </c>
      <c r="L238" s="8">
        <v>39</v>
      </c>
      <c r="M238" s="8">
        <v>12</v>
      </c>
      <c r="N238" s="8">
        <v>0</v>
      </c>
      <c r="O238" s="8">
        <v>10</v>
      </c>
      <c r="P238" s="8">
        <v>6</v>
      </c>
      <c r="Q238" s="8">
        <v>0</v>
      </c>
    </row>
    <row r="239" spans="1:17">
      <c r="A239" s="8" t="s">
        <v>1854</v>
      </c>
      <c r="B239" s="3">
        <v>0</v>
      </c>
      <c r="C239" s="8">
        <v>0</v>
      </c>
      <c r="D239" s="8">
        <v>5</v>
      </c>
      <c r="E239" s="8">
        <v>6</v>
      </c>
      <c r="F239" s="8">
        <v>0</v>
      </c>
      <c r="G239" s="8">
        <v>0</v>
      </c>
      <c r="H239" s="8">
        <v>0</v>
      </c>
      <c r="I239" s="8">
        <v>12</v>
      </c>
      <c r="J239" s="8">
        <v>12</v>
      </c>
      <c r="K239" s="8">
        <v>20</v>
      </c>
      <c r="L239" s="8">
        <v>14</v>
      </c>
      <c r="M239" s="8">
        <v>6</v>
      </c>
      <c r="N239" s="8">
        <v>4</v>
      </c>
      <c r="O239" s="8">
        <v>8</v>
      </c>
      <c r="P239" s="8">
        <v>1</v>
      </c>
      <c r="Q239" s="8">
        <v>0</v>
      </c>
    </row>
    <row r="240" spans="1:17">
      <c r="A240" s="8" t="s">
        <v>1855</v>
      </c>
      <c r="B240" s="3">
        <v>0</v>
      </c>
      <c r="C240" s="8">
        <v>0</v>
      </c>
      <c r="D240" s="8">
        <v>5</v>
      </c>
      <c r="E240" s="8">
        <v>4</v>
      </c>
      <c r="F240" s="8">
        <v>0</v>
      </c>
      <c r="G240" s="8">
        <v>2</v>
      </c>
      <c r="H240" s="8">
        <v>1</v>
      </c>
      <c r="I240" s="8">
        <v>13</v>
      </c>
      <c r="J240" s="8">
        <v>13</v>
      </c>
      <c r="K240" s="8">
        <v>33</v>
      </c>
      <c r="L240" s="8">
        <v>22</v>
      </c>
      <c r="M240" s="8">
        <v>13</v>
      </c>
      <c r="N240" s="8">
        <v>3</v>
      </c>
      <c r="O240" s="8">
        <v>11</v>
      </c>
      <c r="P240" s="8">
        <v>6</v>
      </c>
      <c r="Q240" s="8">
        <v>1</v>
      </c>
    </row>
    <row r="241" spans="1:17">
      <c r="A241" s="8" t="s">
        <v>1856</v>
      </c>
      <c r="B241" s="3">
        <v>0</v>
      </c>
      <c r="C241" s="8">
        <v>0</v>
      </c>
      <c r="D241" s="8">
        <v>2</v>
      </c>
      <c r="E241" s="8">
        <v>14</v>
      </c>
      <c r="F241" s="8">
        <v>0</v>
      </c>
      <c r="G241" s="8">
        <v>0</v>
      </c>
      <c r="H241" s="8">
        <v>0</v>
      </c>
      <c r="I241" s="8">
        <v>21</v>
      </c>
      <c r="J241" s="8">
        <v>7</v>
      </c>
      <c r="K241" s="8">
        <v>19</v>
      </c>
      <c r="L241" s="8">
        <v>40</v>
      </c>
      <c r="M241" s="8">
        <v>22</v>
      </c>
      <c r="N241" s="8">
        <v>3</v>
      </c>
      <c r="O241" s="8">
        <v>15</v>
      </c>
      <c r="P241" s="8">
        <v>1</v>
      </c>
      <c r="Q241" s="8">
        <v>2</v>
      </c>
    </row>
    <row r="242" spans="1:17">
      <c r="A242" s="8" t="s">
        <v>1857</v>
      </c>
      <c r="B242" s="3">
        <v>0</v>
      </c>
      <c r="C242" s="8">
        <v>1</v>
      </c>
      <c r="D242" s="8">
        <v>3</v>
      </c>
      <c r="E242" s="8">
        <v>8</v>
      </c>
      <c r="F242" s="8">
        <v>0</v>
      </c>
      <c r="G242" s="8">
        <v>0</v>
      </c>
      <c r="H242" s="8">
        <v>0</v>
      </c>
      <c r="I242" s="8">
        <v>14</v>
      </c>
      <c r="J242" s="8">
        <v>8</v>
      </c>
      <c r="K242" s="8">
        <v>16</v>
      </c>
      <c r="L242" s="8">
        <v>19</v>
      </c>
      <c r="M242" s="8">
        <v>8</v>
      </c>
      <c r="N242" s="8">
        <v>0</v>
      </c>
      <c r="O242" s="8">
        <v>13</v>
      </c>
      <c r="P242" s="8">
        <v>7</v>
      </c>
      <c r="Q242" s="8">
        <v>0</v>
      </c>
    </row>
    <row r="243" spans="1:17">
      <c r="A243" s="8" t="s">
        <v>1858</v>
      </c>
      <c r="B243" s="3">
        <v>0</v>
      </c>
      <c r="C243" s="8">
        <v>0</v>
      </c>
      <c r="D243" s="8">
        <v>4</v>
      </c>
      <c r="E243" s="8">
        <v>17</v>
      </c>
      <c r="F243" s="8">
        <v>0</v>
      </c>
      <c r="G243" s="8">
        <v>0</v>
      </c>
      <c r="H243" s="8">
        <v>0</v>
      </c>
      <c r="I243" s="8">
        <v>24</v>
      </c>
      <c r="J243" s="8">
        <v>8</v>
      </c>
      <c r="K243" s="8">
        <v>39</v>
      </c>
      <c r="L243" s="8">
        <v>34</v>
      </c>
      <c r="M243" s="8">
        <v>21</v>
      </c>
      <c r="N243" s="8">
        <v>3</v>
      </c>
      <c r="O243" s="8">
        <v>22</v>
      </c>
      <c r="P243" s="8">
        <v>5</v>
      </c>
      <c r="Q243" s="8">
        <v>0</v>
      </c>
    </row>
    <row r="244" spans="1:17">
      <c r="A244" s="8" t="s">
        <v>1859</v>
      </c>
      <c r="B244" s="3">
        <v>2</v>
      </c>
      <c r="C244" s="8">
        <v>2</v>
      </c>
      <c r="D244" s="8">
        <v>12</v>
      </c>
      <c r="E244" s="8">
        <v>15</v>
      </c>
      <c r="F244" s="8">
        <v>2</v>
      </c>
      <c r="G244" s="8">
        <v>0</v>
      </c>
      <c r="H244" s="8">
        <v>1</v>
      </c>
      <c r="I244" s="8">
        <v>39</v>
      </c>
      <c r="J244" s="8">
        <v>17</v>
      </c>
      <c r="K244" s="8">
        <v>56</v>
      </c>
      <c r="L244" s="8">
        <v>80</v>
      </c>
      <c r="M244" s="8">
        <v>36</v>
      </c>
      <c r="N244" s="8">
        <v>2</v>
      </c>
      <c r="O244" s="8">
        <v>19</v>
      </c>
      <c r="P244" s="8">
        <v>5</v>
      </c>
      <c r="Q244" s="8">
        <v>0</v>
      </c>
    </row>
    <row r="245" spans="1:17">
      <c r="A245" s="8" t="s">
        <v>2225</v>
      </c>
      <c r="B245" s="3">
        <v>0</v>
      </c>
      <c r="C245" s="8">
        <v>3</v>
      </c>
      <c r="D245" s="8">
        <v>17</v>
      </c>
      <c r="E245" s="8">
        <v>16</v>
      </c>
      <c r="F245" s="8">
        <v>0</v>
      </c>
      <c r="G245" s="8">
        <v>0</v>
      </c>
      <c r="H245" s="8">
        <v>1</v>
      </c>
      <c r="I245" s="8">
        <v>48</v>
      </c>
      <c r="J245" s="8">
        <v>17</v>
      </c>
      <c r="K245" s="8">
        <v>43</v>
      </c>
      <c r="L245" s="8">
        <v>61</v>
      </c>
      <c r="M245" s="8">
        <v>27</v>
      </c>
      <c r="N245" s="8">
        <v>2</v>
      </c>
      <c r="O245" s="8">
        <v>14</v>
      </c>
      <c r="P245" s="8">
        <v>5</v>
      </c>
      <c r="Q245" s="8">
        <v>0</v>
      </c>
    </row>
    <row r="246" spans="1:17">
      <c r="A246" s="8" t="s">
        <v>1860</v>
      </c>
      <c r="B246" s="3">
        <v>0</v>
      </c>
      <c r="C246" s="8">
        <v>0</v>
      </c>
      <c r="D246" s="8">
        <v>10</v>
      </c>
      <c r="E246" s="8">
        <v>2</v>
      </c>
      <c r="F246" s="8">
        <v>0</v>
      </c>
      <c r="G246" s="8">
        <v>0</v>
      </c>
      <c r="H246" s="8">
        <v>0</v>
      </c>
      <c r="I246" s="8">
        <v>14</v>
      </c>
      <c r="J246" s="8">
        <v>10</v>
      </c>
      <c r="K246" s="8">
        <v>25</v>
      </c>
      <c r="L246" s="8">
        <v>23</v>
      </c>
      <c r="M246" s="8">
        <v>18</v>
      </c>
      <c r="N246" s="8">
        <v>0</v>
      </c>
      <c r="O246" s="8">
        <v>19</v>
      </c>
      <c r="P246" s="8">
        <v>2</v>
      </c>
      <c r="Q246" s="8">
        <v>0</v>
      </c>
    </row>
    <row r="247" spans="1:17">
      <c r="A247" s="8" t="s">
        <v>1861</v>
      </c>
      <c r="B247" s="3">
        <v>1</v>
      </c>
      <c r="C247" s="8">
        <v>1</v>
      </c>
      <c r="D247" s="8">
        <v>8</v>
      </c>
      <c r="E247" s="8">
        <v>3</v>
      </c>
      <c r="F247" s="8">
        <v>1</v>
      </c>
      <c r="G247" s="8">
        <v>0</v>
      </c>
      <c r="H247" s="8">
        <v>0</v>
      </c>
      <c r="I247" s="8">
        <v>20</v>
      </c>
      <c r="J247" s="8">
        <v>8</v>
      </c>
      <c r="K247" s="8">
        <v>30</v>
      </c>
      <c r="L247" s="8">
        <v>52</v>
      </c>
      <c r="M247" s="8">
        <v>26</v>
      </c>
      <c r="N247" s="8">
        <v>0</v>
      </c>
      <c r="O247" s="8">
        <v>15</v>
      </c>
      <c r="P247" s="8">
        <v>3</v>
      </c>
      <c r="Q247" s="8">
        <v>1</v>
      </c>
    </row>
    <row r="248" spans="1:17">
      <c r="A248" s="8" t="s">
        <v>1862</v>
      </c>
      <c r="B248" s="3">
        <v>0</v>
      </c>
      <c r="C248" s="8">
        <v>3</v>
      </c>
      <c r="D248" s="8">
        <v>2</v>
      </c>
      <c r="E248" s="8">
        <v>4</v>
      </c>
      <c r="F248" s="8">
        <v>1</v>
      </c>
      <c r="G248" s="8">
        <v>0</v>
      </c>
      <c r="H248" s="8">
        <v>0</v>
      </c>
      <c r="I248" s="8">
        <v>9</v>
      </c>
      <c r="J248" s="8">
        <v>2</v>
      </c>
      <c r="K248" s="8">
        <v>15</v>
      </c>
      <c r="L248" s="8">
        <v>14</v>
      </c>
      <c r="M248" s="8">
        <v>8</v>
      </c>
      <c r="N248" s="8">
        <v>0</v>
      </c>
      <c r="O248" s="8">
        <v>13</v>
      </c>
      <c r="P248" s="8">
        <v>3</v>
      </c>
      <c r="Q248" s="8">
        <v>2</v>
      </c>
    </row>
    <row r="249" spans="1:17">
      <c r="A249" s="8" t="s">
        <v>1863</v>
      </c>
      <c r="B249" s="3">
        <v>0</v>
      </c>
      <c r="C249" s="8">
        <v>0</v>
      </c>
      <c r="D249" s="8">
        <v>4</v>
      </c>
      <c r="E249" s="8">
        <v>6</v>
      </c>
      <c r="F249" s="8">
        <v>0</v>
      </c>
      <c r="G249" s="8">
        <v>0</v>
      </c>
      <c r="H249" s="8">
        <v>0</v>
      </c>
      <c r="I249" s="8">
        <v>13</v>
      </c>
      <c r="J249" s="8">
        <v>4</v>
      </c>
      <c r="K249" s="8">
        <v>12</v>
      </c>
      <c r="L249" s="8">
        <v>34</v>
      </c>
      <c r="M249" s="8">
        <v>13</v>
      </c>
      <c r="N249" s="8">
        <v>0</v>
      </c>
      <c r="O249" s="8">
        <v>13</v>
      </c>
      <c r="P249" s="8">
        <v>2</v>
      </c>
      <c r="Q249" s="8">
        <v>0</v>
      </c>
    </row>
    <row r="250" spans="1:17">
      <c r="A250" s="8" t="s">
        <v>1864</v>
      </c>
      <c r="B250" s="3">
        <v>0</v>
      </c>
      <c r="C250" s="8">
        <v>0</v>
      </c>
      <c r="D250" s="8">
        <v>2</v>
      </c>
      <c r="E250" s="8">
        <v>6</v>
      </c>
      <c r="F250" s="8">
        <v>0</v>
      </c>
      <c r="G250" s="8">
        <v>0</v>
      </c>
      <c r="H250" s="8">
        <v>0</v>
      </c>
      <c r="I250" s="8">
        <v>20</v>
      </c>
      <c r="J250" s="8">
        <v>5</v>
      </c>
      <c r="K250" s="8">
        <v>27</v>
      </c>
      <c r="L250" s="8">
        <v>37</v>
      </c>
      <c r="M250" s="8">
        <v>13</v>
      </c>
      <c r="N250" s="8">
        <v>1</v>
      </c>
      <c r="O250" s="8">
        <v>8</v>
      </c>
      <c r="P250" s="8">
        <v>3</v>
      </c>
      <c r="Q250" s="8">
        <v>0</v>
      </c>
    </row>
    <row r="251" spans="1:17">
      <c r="A251" s="8" t="s">
        <v>1865</v>
      </c>
      <c r="B251" s="3">
        <v>0</v>
      </c>
      <c r="C251" s="8">
        <v>0</v>
      </c>
      <c r="D251" s="8">
        <v>2</v>
      </c>
      <c r="E251" s="8">
        <v>7</v>
      </c>
      <c r="F251" s="8">
        <v>0</v>
      </c>
      <c r="G251" s="8">
        <v>0</v>
      </c>
      <c r="H251" s="8">
        <v>0</v>
      </c>
      <c r="I251" s="8">
        <v>9</v>
      </c>
      <c r="J251" s="8">
        <v>1</v>
      </c>
      <c r="K251" s="8">
        <v>8</v>
      </c>
      <c r="L251" s="8">
        <v>25</v>
      </c>
      <c r="M251" s="8">
        <v>7</v>
      </c>
      <c r="N251" s="8">
        <v>0</v>
      </c>
      <c r="O251" s="8">
        <v>7</v>
      </c>
      <c r="P251" s="8">
        <v>1</v>
      </c>
      <c r="Q251" s="8">
        <v>0</v>
      </c>
    </row>
    <row r="252" spans="1:17">
      <c r="A252" s="8" t="s">
        <v>1866</v>
      </c>
      <c r="B252" s="3">
        <v>1</v>
      </c>
      <c r="C252" s="8">
        <v>1</v>
      </c>
      <c r="D252" s="8">
        <v>2</v>
      </c>
      <c r="E252" s="8">
        <v>6</v>
      </c>
      <c r="F252" s="8">
        <v>1</v>
      </c>
      <c r="G252" s="8">
        <v>0</v>
      </c>
      <c r="H252" s="8">
        <v>0</v>
      </c>
      <c r="I252" s="8">
        <v>20</v>
      </c>
      <c r="J252" s="8">
        <v>6</v>
      </c>
      <c r="K252" s="8">
        <v>17</v>
      </c>
      <c r="L252" s="8">
        <v>13</v>
      </c>
      <c r="M252" s="8">
        <v>8</v>
      </c>
      <c r="N252" s="8">
        <v>0</v>
      </c>
      <c r="O252" s="8">
        <v>14</v>
      </c>
      <c r="P252" s="8">
        <v>3</v>
      </c>
      <c r="Q252" s="8">
        <v>0</v>
      </c>
    </row>
    <row r="253" spans="1:17">
      <c r="A253" s="8" t="s">
        <v>1867</v>
      </c>
      <c r="B253" s="3">
        <v>0</v>
      </c>
      <c r="C253" s="8">
        <v>0</v>
      </c>
      <c r="D253" s="8">
        <v>2</v>
      </c>
      <c r="E253" s="8">
        <v>4</v>
      </c>
      <c r="F253" s="8">
        <v>0</v>
      </c>
      <c r="G253" s="8">
        <v>0</v>
      </c>
      <c r="H253" s="8">
        <v>0</v>
      </c>
      <c r="I253" s="8">
        <v>6</v>
      </c>
      <c r="J253" s="8">
        <v>7</v>
      </c>
      <c r="K253" s="8">
        <v>23</v>
      </c>
      <c r="L253" s="8">
        <v>31</v>
      </c>
      <c r="M253" s="8">
        <v>11</v>
      </c>
      <c r="N253" s="8">
        <v>1</v>
      </c>
      <c r="O253" s="8">
        <v>17</v>
      </c>
      <c r="P253" s="8">
        <v>4</v>
      </c>
      <c r="Q253" s="8">
        <v>0</v>
      </c>
    </row>
    <row r="254" spans="1:17">
      <c r="A254" s="8" t="s">
        <v>1868</v>
      </c>
      <c r="B254" s="3">
        <v>0</v>
      </c>
      <c r="C254" s="8">
        <v>0</v>
      </c>
      <c r="D254" s="8">
        <v>2</v>
      </c>
      <c r="E254" s="8">
        <v>3</v>
      </c>
      <c r="F254" s="8">
        <v>0</v>
      </c>
      <c r="G254" s="8">
        <v>0</v>
      </c>
      <c r="H254" s="8">
        <v>0</v>
      </c>
      <c r="I254" s="8">
        <v>5</v>
      </c>
      <c r="J254" s="8">
        <v>5</v>
      </c>
      <c r="K254" s="8">
        <v>14</v>
      </c>
      <c r="L254" s="8">
        <v>14</v>
      </c>
      <c r="M254" s="8">
        <v>8</v>
      </c>
      <c r="N254" s="8">
        <v>0</v>
      </c>
      <c r="O254" s="8">
        <v>11</v>
      </c>
      <c r="P254" s="8">
        <v>6</v>
      </c>
      <c r="Q254" s="8">
        <v>0</v>
      </c>
    </row>
    <row r="255" spans="1:17">
      <c r="A255" s="8" t="s">
        <v>1869</v>
      </c>
      <c r="B255" s="3">
        <v>0</v>
      </c>
      <c r="C255" s="8">
        <v>1</v>
      </c>
      <c r="D255" s="8">
        <v>6</v>
      </c>
      <c r="E255" s="8">
        <v>10</v>
      </c>
      <c r="F255" s="8">
        <v>1</v>
      </c>
      <c r="G255" s="8">
        <v>1</v>
      </c>
      <c r="H255" s="8">
        <v>1</v>
      </c>
      <c r="I255" s="8">
        <v>21</v>
      </c>
      <c r="J255" s="8">
        <v>8</v>
      </c>
      <c r="K255" s="8">
        <v>33</v>
      </c>
      <c r="L255" s="8">
        <v>37</v>
      </c>
      <c r="M255" s="8">
        <v>25</v>
      </c>
      <c r="N255" s="8">
        <v>0</v>
      </c>
      <c r="O255" s="8">
        <v>18</v>
      </c>
      <c r="P255" s="8">
        <v>12</v>
      </c>
      <c r="Q255" s="8">
        <v>0</v>
      </c>
    </row>
    <row r="256" spans="1:17">
      <c r="A256" s="8" t="s">
        <v>2226</v>
      </c>
      <c r="B256" s="3">
        <v>0</v>
      </c>
      <c r="C256" s="8">
        <v>0</v>
      </c>
      <c r="D256" s="8">
        <v>6</v>
      </c>
      <c r="E256" s="8">
        <v>10</v>
      </c>
      <c r="F256" s="8">
        <v>0</v>
      </c>
      <c r="G256" s="8">
        <v>2</v>
      </c>
      <c r="H256" s="8">
        <v>2</v>
      </c>
      <c r="I256" s="8">
        <v>23</v>
      </c>
      <c r="J256" s="8">
        <v>8</v>
      </c>
      <c r="K256" s="8">
        <v>23</v>
      </c>
      <c r="L256" s="8">
        <v>15</v>
      </c>
      <c r="M256" s="8">
        <v>11</v>
      </c>
      <c r="N256" s="8">
        <v>3</v>
      </c>
      <c r="O256" s="8">
        <v>25</v>
      </c>
      <c r="P256" s="8">
        <v>6</v>
      </c>
      <c r="Q256" s="8">
        <v>2</v>
      </c>
    </row>
    <row r="257" spans="1:17">
      <c r="A257" s="8" t="s">
        <v>2227</v>
      </c>
      <c r="B257" s="3">
        <v>0</v>
      </c>
      <c r="C257" s="8">
        <v>0</v>
      </c>
      <c r="D257" s="8">
        <v>5</v>
      </c>
      <c r="E257" s="8">
        <v>7</v>
      </c>
      <c r="F257" s="8">
        <v>1</v>
      </c>
      <c r="G257" s="8">
        <v>0</v>
      </c>
      <c r="H257" s="8">
        <v>0</v>
      </c>
      <c r="I257" s="8">
        <v>14</v>
      </c>
      <c r="J257" s="8">
        <v>6</v>
      </c>
      <c r="K257" s="8">
        <v>18</v>
      </c>
      <c r="L257" s="8">
        <v>12</v>
      </c>
      <c r="M257" s="8">
        <v>14</v>
      </c>
      <c r="N257" s="8">
        <v>0</v>
      </c>
      <c r="O257" s="8">
        <v>8</v>
      </c>
      <c r="P257" s="8">
        <v>1</v>
      </c>
      <c r="Q257" s="8">
        <v>0</v>
      </c>
    </row>
    <row r="258" spans="1:17">
      <c r="A258" s="8" t="s">
        <v>2228</v>
      </c>
      <c r="B258" s="3">
        <v>1</v>
      </c>
      <c r="C258" s="8">
        <v>2</v>
      </c>
      <c r="D258" s="8">
        <v>6</v>
      </c>
      <c r="E258" s="8">
        <v>7</v>
      </c>
      <c r="F258" s="8">
        <v>1</v>
      </c>
      <c r="G258" s="8">
        <v>0</v>
      </c>
      <c r="H258" s="8">
        <v>0</v>
      </c>
      <c r="I258" s="8">
        <v>19</v>
      </c>
      <c r="J258" s="8">
        <v>8</v>
      </c>
      <c r="K258" s="8">
        <v>31</v>
      </c>
      <c r="L258" s="8">
        <v>23</v>
      </c>
      <c r="M258" s="8">
        <v>18</v>
      </c>
      <c r="N258" s="8">
        <v>1</v>
      </c>
      <c r="O258" s="8">
        <v>17</v>
      </c>
      <c r="P258" s="8">
        <v>2</v>
      </c>
      <c r="Q258" s="8">
        <v>0</v>
      </c>
    </row>
    <row r="259" spans="1:17">
      <c r="A259" s="8" t="s">
        <v>2229</v>
      </c>
      <c r="B259" s="3">
        <v>0</v>
      </c>
      <c r="C259" s="8">
        <v>0</v>
      </c>
      <c r="D259" s="8">
        <v>5</v>
      </c>
      <c r="E259" s="8">
        <v>10</v>
      </c>
      <c r="F259" s="8">
        <v>0</v>
      </c>
      <c r="G259" s="8">
        <v>0</v>
      </c>
      <c r="H259" s="8">
        <v>1</v>
      </c>
      <c r="I259" s="8">
        <v>23</v>
      </c>
      <c r="J259" s="8">
        <v>4</v>
      </c>
      <c r="K259" s="8">
        <v>10</v>
      </c>
      <c r="L259" s="8">
        <v>19</v>
      </c>
      <c r="M259" s="8">
        <v>14</v>
      </c>
      <c r="N259" s="8">
        <v>0</v>
      </c>
      <c r="O259" s="8">
        <v>9</v>
      </c>
      <c r="P259" s="8">
        <v>3</v>
      </c>
      <c r="Q259" s="8">
        <v>0</v>
      </c>
    </row>
    <row r="260" spans="1:17">
      <c r="A260" s="8" t="s">
        <v>2230</v>
      </c>
      <c r="B260" s="3">
        <v>0</v>
      </c>
      <c r="C260" s="8">
        <v>0</v>
      </c>
      <c r="D260" s="8">
        <v>7</v>
      </c>
      <c r="E260" s="8">
        <v>6</v>
      </c>
      <c r="F260" s="8">
        <v>0</v>
      </c>
      <c r="G260" s="8">
        <v>1</v>
      </c>
      <c r="H260" s="8">
        <v>1</v>
      </c>
      <c r="I260" s="8">
        <v>19</v>
      </c>
      <c r="J260" s="8">
        <v>5</v>
      </c>
      <c r="K260" s="8">
        <v>21</v>
      </c>
      <c r="L260" s="8">
        <v>25</v>
      </c>
      <c r="M260" s="8">
        <v>14</v>
      </c>
      <c r="N260" s="8">
        <v>2</v>
      </c>
      <c r="O260" s="8">
        <v>7</v>
      </c>
      <c r="P260" s="8">
        <v>2</v>
      </c>
      <c r="Q260" s="8">
        <v>0</v>
      </c>
    </row>
    <row r="261" spans="1:17">
      <c r="A261" s="8" t="s">
        <v>2231</v>
      </c>
      <c r="B261" s="3">
        <v>0</v>
      </c>
      <c r="C261" s="8">
        <v>0</v>
      </c>
      <c r="D261" s="8">
        <v>5</v>
      </c>
      <c r="E261" s="8">
        <v>9</v>
      </c>
      <c r="F261" s="8">
        <v>0</v>
      </c>
      <c r="G261" s="8">
        <v>0</v>
      </c>
      <c r="H261" s="8">
        <v>0</v>
      </c>
      <c r="I261" s="8">
        <v>14</v>
      </c>
      <c r="J261" s="8">
        <v>5</v>
      </c>
      <c r="K261" s="8">
        <v>17</v>
      </c>
      <c r="L261" s="8">
        <v>9</v>
      </c>
      <c r="M261" s="8">
        <v>5</v>
      </c>
      <c r="N261" s="8">
        <v>0</v>
      </c>
      <c r="O261" s="8">
        <v>15</v>
      </c>
      <c r="P261" s="8">
        <v>4</v>
      </c>
      <c r="Q261" s="8">
        <v>0</v>
      </c>
    </row>
    <row r="262" spans="1:17">
      <c r="A262" s="8" t="s">
        <v>2232</v>
      </c>
      <c r="B262" s="3">
        <v>0</v>
      </c>
      <c r="C262" s="8">
        <v>1</v>
      </c>
      <c r="D262" s="8">
        <v>7</v>
      </c>
      <c r="E262" s="8">
        <v>8</v>
      </c>
      <c r="F262" s="8">
        <v>0</v>
      </c>
      <c r="G262" s="8">
        <v>0</v>
      </c>
      <c r="H262" s="8">
        <v>0</v>
      </c>
      <c r="I262" s="8">
        <v>20</v>
      </c>
      <c r="J262" s="8">
        <v>11</v>
      </c>
      <c r="K262" s="8">
        <v>25</v>
      </c>
      <c r="L262" s="8">
        <v>46</v>
      </c>
      <c r="M262" s="8">
        <v>26</v>
      </c>
      <c r="N262" s="8">
        <v>1</v>
      </c>
      <c r="O262" s="8">
        <v>20</v>
      </c>
      <c r="P262" s="8">
        <v>11</v>
      </c>
      <c r="Q262" s="8">
        <v>0</v>
      </c>
    </row>
    <row r="263" spans="1:17">
      <c r="A263" s="8" t="s">
        <v>2233</v>
      </c>
      <c r="B263" s="3">
        <v>1</v>
      </c>
      <c r="C263" s="8">
        <v>0</v>
      </c>
      <c r="D263" s="8">
        <v>6</v>
      </c>
      <c r="E263" s="8">
        <v>7</v>
      </c>
      <c r="F263" s="8">
        <v>3</v>
      </c>
      <c r="G263" s="8">
        <v>1</v>
      </c>
      <c r="H263" s="8">
        <v>1</v>
      </c>
      <c r="I263" s="8">
        <v>19</v>
      </c>
      <c r="J263" s="8">
        <v>7</v>
      </c>
      <c r="K263" s="8">
        <v>24</v>
      </c>
      <c r="L263" s="8">
        <v>91</v>
      </c>
      <c r="M263" s="8">
        <v>28</v>
      </c>
      <c r="N263" s="8">
        <v>0</v>
      </c>
      <c r="O263" s="8">
        <v>10</v>
      </c>
      <c r="P263" s="8">
        <v>2</v>
      </c>
      <c r="Q263" s="8">
        <v>1</v>
      </c>
    </row>
    <row r="264" spans="1:17">
      <c r="A264" s="8" t="s">
        <v>2234</v>
      </c>
      <c r="B264" s="3">
        <v>0</v>
      </c>
      <c r="C264" s="8">
        <v>0</v>
      </c>
      <c r="D264" s="8">
        <v>8</v>
      </c>
      <c r="E264" s="8">
        <v>8</v>
      </c>
      <c r="F264" s="8">
        <v>0</v>
      </c>
      <c r="G264" s="8">
        <v>0</v>
      </c>
      <c r="H264" s="8">
        <v>0</v>
      </c>
      <c r="I264" s="8">
        <v>18</v>
      </c>
      <c r="J264" s="8">
        <v>2</v>
      </c>
      <c r="K264" s="8">
        <v>27</v>
      </c>
      <c r="L264" s="8">
        <v>36</v>
      </c>
      <c r="M264" s="8">
        <v>17</v>
      </c>
      <c r="N264" s="8">
        <v>2</v>
      </c>
      <c r="O264" s="8">
        <v>15</v>
      </c>
      <c r="P264" s="8">
        <v>3</v>
      </c>
      <c r="Q264" s="8">
        <v>0</v>
      </c>
    </row>
    <row r="265" spans="1:17">
      <c r="A265" s="8" t="s">
        <v>2235</v>
      </c>
      <c r="B265" s="3">
        <v>0</v>
      </c>
      <c r="C265" s="8">
        <v>0</v>
      </c>
      <c r="D265" s="8">
        <v>0</v>
      </c>
      <c r="E265" s="8">
        <v>6</v>
      </c>
      <c r="F265" s="8">
        <v>0</v>
      </c>
      <c r="G265" s="8">
        <v>0</v>
      </c>
      <c r="H265" s="8">
        <v>0</v>
      </c>
      <c r="I265" s="8">
        <v>12</v>
      </c>
      <c r="J265" s="8">
        <v>10</v>
      </c>
      <c r="K265" s="8">
        <v>27</v>
      </c>
      <c r="L265" s="8">
        <v>63</v>
      </c>
      <c r="M265" s="8">
        <v>25</v>
      </c>
      <c r="N265" s="8">
        <v>3</v>
      </c>
      <c r="O265" s="8">
        <v>12</v>
      </c>
      <c r="P265" s="8">
        <v>5</v>
      </c>
      <c r="Q265" s="8">
        <v>0</v>
      </c>
    </row>
    <row r="266" spans="1:17">
      <c r="A266" s="8" t="s">
        <v>2236</v>
      </c>
      <c r="B266" s="3">
        <v>0</v>
      </c>
      <c r="C266" s="8">
        <v>0</v>
      </c>
      <c r="D266" s="8">
        <v>15</v>
      </c>
      <c r="E266" s="8">
        <v>9</v>
      </c>
      <c r="F266" s="8">
        <v>1</v>
      </c>
      <c r="G266" s="8">
        <v>0</v>
      </c>
      <c r="H266" s="8">
        <v>0</v>
      </c>
      <c r="I266" s="8">
        <v>31</v>
      </c>
      <c r="J266" s="8">
        <v>10</v>
      </c>
      <c r="K266" s="8">
        <v>30</v>
      </c>
      <c r="L266" s="8">
        <v>21</v>
      </c>
      <c r="M266" s="8">
        <v>15</v>
      </c>
      <c r="N266" s="8">
        <v>2</v>
      </c>
      <c r="O266" s="8">
        <v>19</v>
      </c>
      <c r="P266" s="8">
        <v>7</v>
      </c>
      <c r="Q266" s="8">
        <v>0</v>
      </c>
    </row>
    <row r="267" spans="1:17">
      <c r="A267" s="8" t="s">
        <v>2237</v>
      </c>
      <c r="B267" s="3">
        <v>0</v>
      </c>
      <c r="C267" s="8">
        <v>2</v>
      </c>
      <c r="D267" s="8">
        <v>11</v>
      </c>
      <c r="E267" s="8">
        <v>12</v>
      </c>
      <c r="F267" s="8">
        <v>1</v>
      </c>
      <c r="G267" s="8">
        <v>0</v>
      </c>
      <c r="H267" s="8">
        <v>0</v>
      </c>
      <c r="I267" s="8">
        <v>26</v>
      </c>
      <c r="J267" s="8">
        <v>10</v>
      </c>
      <c r="K267" s="8">
        <v>30</v>
      </c>
      <c r="L267" s="8">
        <v>26</v>
      </c>
      <c r="M267" s="8">
        <v>8</v>
      </c>
      <c r="N267" s="8">
        <v>1</v>
      </c>
      <c r="O267" s="8">
        <v>13</v>
      </c>
      <c r="P267" s="8">
        <v>5</v>
      </c>
      <c r="Q267" s="8">
        <v>0</v>
      </c>
    </row>
    <row r="268" spans="1:17">
      <c r="A268" s="8" t="s">
        <v>2238</v>
      </c>
      <c r="B268" s="3">
        <v>1</v>
      </c>
      <c r="C268" s="8">
        <v>0</v>
      </c>
      <c r="D268" s="8">
        <v>6</v>
      </c>
      <c r="E268" s="8">
        <v>7</v>
      </c>
      <c r="F268" s="8">
        <v>1</v>
      </c>
      <c r="G268" s="8">
        <v>0</v>
      </c>
      <c r="H268" s="8">
        <v>0</v>
      </c>
      <c r="I268" s="8">
        <v>16</v>
      </c>
      <c r="J268" s="8">
        <v>6</v>
      </c>
      <c r="K268" s="8">
        <v>17</v>
      </c>
      <c r="L268" s="8">
        <v>25</v>
      </c>
      <c r="M268" s="8">
        <v>12</v>
      </c>
      <c r="N268" s="8">
        <v>0</v>
      </c>
      <c r="O268" s="8">
        <v>11</v>
      </c>
      <c r="P268" s="8">
        <v>10</v>
      </c>
      <c r="Q268" s="8">
        <v>0</v>
      </c>
    </row>
    <row r="269" spans="1:17">
      <c r="A269" s="8" t="s">
        <v>2239</v>
      </c>
      <c r="B269" s="3">
        <v>0</v>
      </c>
      <c r="C269" s="8">
        <v>1</v>
      </c>
      <c r="D269" s="8">
        <v>6</v>
      </c>
      <c r="E269" s="8">
        <v>5</v>
      </c>
      <c r="F269" s="8">
        <v>0</v>
      </c>
      <c r="G269" s="8">
        <v>0</v>
      </c>
      <c r="H269" s="8">
        <v>0</v>
      </c>
      <c r="I269" s="8">
        <v>12</v>
      </c>
      <c r="J269" s="8">
        <v>12</v>
      </c>
      <c r="K269" s="8">
        <v>16</v>
      </c>
      <c r="L269" s="8">
        <v>23</v>
      </c>
      <c r="M269" s="8">
        <v>9</v>
      </c>
      <c r="N269" s="8">
        <v>0</v>
      </c>
      <c r="O269" s="8">
        <v>9</v>
      </c>
      <c r="P269" s="8">
        <v>1</v>
      </c>
      <c r="Q269" s="8">
        <v>0</v>
      </c>
    </row>
    <row r="270" spans="1:17">
      <c r="A270" s="8" t="s">
        <v>2240</v>
      </c>
      <c r="B270" s="3">
        <v>0</v>
      </c>
      <c r="C270" s="8">
        <v>2</v>
      </c>
      <c r="D270" s="8">
        <v>6</v>
      </c>
      <c r="E270" s="8">
        <v>5</v>
      </c>
      <c r="F270" s="8">
        <v>0</v>
      </c>
      <c r="G270" s="8">
        <v>0</v>
      </c>
      <c r="H270" s="8">
        <v>0</v>
      </c>
      <c r="I270" s="8">
        <v>13</v>
      </c>
      <c r="J270" s="8">
        <v>8</v>
      </c>
      <c r="K270" s="8">
        <v>25</v>
      </c>
      <c r="L270" s="8">
        <v>32</v>
      </c>
      <c r="M270" s="8">
        <v>10</v>
      </c>
      <c r="N270" s="8">
        <v>1</v>
      </c>
      <c r="O270" s="8">
        <v>13</v>
      </c>
      <c r="P270" s="8">
        <v>7</v>
      </c>
      <c r="Q270" s="8">
        <v>0</v>
      </c>
    </row>
    <row r="271" spans="1:17">
      <c r="A271" s="8" t="s">
        <v>2241</v>
      </c>
      <c r="B271" s="3">
        <v>0</v>
      </c>
      <c r="C271" s="8">
        <v>0</v>
      </c>
      <c r="D271" s="8">
        <v>3</v>
      </c>
      <c r="E271" s="8">
        <v>7</v>
      </c>
      <c r="F271" s="8">
        <v>0</v>
      </c>
      <c r="G271" s="8">
        <v>0</v>
      </c>
      <c r="H271" s="8">
        <v>0</v>
      </c>
      <c r="I271" s="8">
        <v>24</v>
      </c>
      <c r="J271" s="8">
        <v>5</v>
      </c>
      <c r="K271" s="8">
        <v>18</v>
      </c>
      <c r="L271" s="8">
        <v>47</v>
      </c>
      <c r="M271" s="8">
        <v>23</v>
      </c>
      <c r="N271" s="8">
        <v>6</v>
      </c>
      <c r="O271" s="8">
        <v>9</v>
      </c>
      <c r="P271" s="8">
        <v>2</v>
      </c>
      <c r="Q271" s="8">
        <v>0</v>
      </c>
    </row>
    <row r="272" spans="1:17">
      <c r="A272" s="8" t="s">
        <v>2242</v>
      </c>
      <c r="B272" s="3">
        <v>0</v>
      </c>
      <c r="C272" s="8">
        <v>1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11</v>
      </c>
      <c r="J272" s="8">
        <v>3</v>
      </c>
      <c r="K272" s="8">
        <v>14</v>
      </c>
      <c r="L272" s="8">
        <v>22</v>
      </c>
      <c r="M272" s="8">
        <v>8</v>
      </c>
      <c r="N272" s="8">
        <v>1</v>
      </c>
      <c r="O272" s="8">
        <v>14</v>
      </c>
      <c r="P272" s="8">
        <v>5</v>
      </c>
      <c r="Q272" s="8">
        <v>0</v>
      </c>
    </row>
    <row r="273" spans="1:17">
      <c r="A273" s="8" t="s">
        <v>2243</v>
      </c>
      <c r="B273" s="3">
        <v>0</v>
      </c>
      <c r="C273" s="8">
        <v>0</v>
      </c>
      <c r="D273" s="8">
        <v>9</v>
      </c>
      <c r="E273" s="8">
        <v>11</v>
      </c>
      <c r="F273" s="8">
        <v>0</v>
      </c>
      <c r="G273" s="8">
        <v>0</v>
      </c>
      <c r="H273" s="8">
        <v>0</v>
      </c>
      <c r="I273" s="8">
        <v>22</v>
      </c>
      <c r="J273" s="8">
        <v>8</v>
      </c>
      <c r="K273" s="8">
        <v>27</v>
      </c>
      <c r="L273" s="8">
        <v>40</v>
      </c>
      <c r="M273" s="8">
        <v>23</v>
      </c>
      <c r="N273" s="8">
        <v>2</v>
      </c>
      <c r="O273" s="8">
        <v>29</v>
      </c>
      <c r="P273" s="8">
        <v>9</v>
      </c>
      <c r="Q273" s="8">
        <v>0</v>
      </c>
    </row>
    <row r="274" spans="1:17">
      <c r="A274" s="8" t="s">
        <v>2244</v>
      </c>
      <c r="B274" s="3">
        <v>0</v>
      </c>
      <c r="C274" s="8">
        <v>6</v>
      </c>
      <c r="D274" s="8">
        <v>14</v>
      </c>
      <c r="E274" s="8">
        <v>14</v>
      </c>
      <c r="F274" s="8">
        <v>1</v>
      </c>
      <c r="G274" s="8">
        <v>0</v>
      </c>
      <c r="H274" s="8">
        <v>0</v>
      </c>
      <c r="I274" s="8">
        <v>41</v>
      </c>
      <c r="J274" s="8">
        <v>12</v>
      </c>
      <c r="K274" s="8">
        <v>28</v>
      </c>
      <c r="L274" s="8">
        <v>53</v>
      </c>
      <c r="M274" s="8">
        <v>26</v>
      </c>
      <c r="N274" s="8">
        <v>2</v>
      </c>
      <c r="O274" s="8">
        <v>14</v>
      </c>
      <c r="P274" s="8">
        <v>5</v>
      </c>
      <c r="Q274" s="8">
        <v>0</v>
      </c>
    </row>
    <row r="275" spans="1:17">
      <c r="A275" s="8" t="s">
        <v>2245</v>
      </c>
      <c r="B275" s="3">
        <v>0</v>
      </c>
      <c r="C275" s="8">
        <v>1</v>
      </c>
      <c r="D275" s="8">
        <v>10</v>
      </c>
      <c r="E275" s="8">
        <v>5</v>
      </c>
      <c r="F275" s="8">
        <v>1</v>
      </c>
      <c r="G275" s="8">
        <v>0</v>
      </c>
      <c r="H275" s="8">
        <v>0</v>
      </c>
      <c r="I275" s="8">
        <v>12</v>
      </c>
      <c r="J275" s="8">
        <v>10</v>
      </c>
      <c r="K275" s="8">
        <v>27</v>
      </c>
      <c r="L275" s="8">
        <v>25</v>
      </c>
      <c r="M275" s="8">
        <v>15</v>
      </c>
      <c r="N275" s="8">
        <v>2</v>
      </c>
      <c r="O275" s="8">
        <v>17</v>
      </c>
      <c r="P275" s="8">
        <v>4</v>
      </c>
      <c r="Q275" s="8">
        <v>0</v>
      </c>
    </row>
    <row r="276" spans="1:17">
      <c r="A276" s="8" t="s">
        <v>2246</v>
      </c>
      <c r="B276" s="3">
        <v>0</v>
      </c>
      <c r="C276" s="8">
        <v>2</v>
      </c>
      <c r="D276" s="8">
        <v>7</v>
      </c>
      <c r="E276" s="8">
        <v>7</v>
      </c>
      <c r="F276" s="8">
        <v>0</v>
      </c>
      <c r="G276" s="8">
        <v>1</v>
      </c>
      <c r="H276" s="8">
        <v>1</v>
      </c>
      <c r="I276" s="8">
        <v>18</v>
      </c>
      <c r="J276" s="8">
        <v>11</v>
      </c>
      <c r="K276" s="8">
        <v>24</v>
      </c>
      <c r="L276" s="8">
        <v>37</v>
      </c>
      <c r="M276" s="8">
        <v>16</v>
      </c>
      <c r="N276" s="8">
        <v>0</v>
      </c>
      <c r="O276" s="8">
        <v>12</v>
      </c>
      <c r="P276" s="8">
        <v>6</v>
      </c>
      <c r="Q276" s="8">
        <v>0</v>
      </c>
    </row>
    <row r="277" spans="1:17">
      <c r="A277" s="8" t="s">
        <v>2247</v>
      </c>
      <c r="B277" s="3">
        <v>0</v>
      </c>
      <c r="C277" s="8">
        <v>0</v>
      </c>
      <c r="D277" s="8">
        <v>3</v>
      </c>
      <c r="E277" s="8">
        <v>4</v>
      </c>
      <c r="F277" s="8">
        <v>0</v>
      </c>
      <c r="G277" s="8">
        <v>1</v>
      </c>
      <c r="H277" s="8">
        <v>1</v>
      </c>
      <c r="I277" s="8">
        <v>7</v>
      </c>
      <c r="J277" s="8">
        <v>2</v>
      </c>
      <c r="K277" s="8">
        <v>13</v>
      </c>
      <c r="L277" s="8">
        <v>18</v>
      </c>
      <c r="M277" s="8">
        <v>6</v>
      </c>
      <c r="N277" s="8">
        <v>3</v>
      </c>
      <c r="O277" s="8">
        <v>10</v>
      </c>
      <c r="P277" s="8">
        <v>2</v>
      </c>
      <c r="Q277" s="8">
        <v>0</v>
      </c>
    </row>
    <row r="278" spans="1:17">
      <c r="A278" s="8" t="s">
        <v>2248</v>
      </c>
      <c r="B278" s="3">
        <v>0</v>
      </c>
      <c r="C278" s="8">
        <v>0</v>
      </c>
      <c r="D278" s="8">
        <v>3</v>
      </c>
      <c r="E278" s="8">
        <v>6</v>
      </c>
      <c r="F278" s="8">
        <v>0</v>
      </c>
      <c r="G278" s="8">
        <v>0</v>
      </c>
      <c r="H278" s="8">
        <v>0</v>
      </c>
      <c r="I278" s="8">
        <v>13</v>
      </c>
      <c r="J278" s="8">
        <v>5</v>
      </c>
      <c r="K278" s="8">
        <v>20</v>
      </c>
      <c r="L278" s="8">
        <v>33</v>
      </c>
      <c r="M278" s="8">
        <v>13</v>
      </c>
      <c r="N278" s="8">
        <v>1</v>
      </c>
      <c r="O278" s="8">
        <v>16</v>
      </c>
      <c r="P278" s="8">
        <v>4</v>
      </c>
      <c r="Q278" s="8">
        <v>0</v>
      </c>
    </row>
    <row r="279" spans="1:17">
      <c r="A279" s="8" t="s">
        <v>2249</v>
      </c>
      <c r="B279" s="3">
        <v>0</v>
      </c>
      <c r="C279" s="8">
        <v>0</v>
      </c>
      <c r="D279" s="8">
        <v>3</v>
      </c>
      <c r="E279" s="8">
        <v>15</v>
      </c>
      <c r="F279" s="8">
        <v>0</v>
      </c>
      <c r="G279" s="8">
        <v>0</v>
      </c>
      <c r="H279" s="8">
        <v>0</v>
      </c>
      <c r="I279" s="8">
        <v>26</v>
      </c>
      <c r="J279" s="8">
        <v>10</v>
      </c>
      <c r="K279" s="8">
        <v>39</v>
      </c>
      <c r="L279" s="8">
        <v>28</v>
      </c>
      <c r="M279" s="8">
        <v>17</v>
      </c>
      <c r="N279" s="8">
        <v>1</v>
      </c>
      <c r="O279" s="8">
        <v>18</v>
      </c>
      <c r="P279" s="8">
        <v>4</v>
      </c>
      <c r="Q279" s="8">
        <v>0</v>
      </c>
    </row>
    <row r="280" spans="1:17">
      <c r="A280" s="8" t="s">
        <v>2250</v>
      </c>
      <c r="B280" s="3">
        <v>0</v>
      </c>
      <c r="C280" s="8">
        <v>0</v>
      </c>
      <c r="D280" s="8">
        <v>3</v>
      </c>
      <c r="E280" s="8">
        <v>5</v>
      </c>
      <c r="F280" s="8">
        <v>0</v>
      </c>
      <c r="G280" s="8">
        <v>0</v>
      </c>
      <c r="H280" s="8">
        <v>0</v>
      </c>
      <c r="I280" s="8">
        <v>8</v>
      </c>
      <c r="J280" s="8">
        <v>0</v>
      </c>
      <c r="K280" s="8">
        <v>6</v>
      </c>
      <c r="L280" s="8">
        <v>34</v>
      </c>
      <c r="M280" s="8">
        <v>9</v>
      </c>
      <c r="N280" s="8">
        <v>0</v>
      </c>
      <c r="O280" s="8">
        <v>10</v>
      </c>
      <c r="P280" s="8">
        <v>4</v>
      </c>
      <c r="Q280" s="8">
        <v>0</v>
      </c>
    </row>
    <row r="281" spans="1:17">
      <c r="A281" s="8" t="s">
        <v>2251</v>
      </c>
      <c r="B281" s="3">
        <v>0</v>
      </c>
      <c r="C281" s="8">
        <v>1</v>
      </c>
      <c r="D281" s="8">
        <v>4</v>
      </c>
      <c r="E281" s="8">
        <v>4</v>
      </c>
      <c r="F281" s="8">
        <v>1</v>
      </c>
      <c r="G281" s="8">
        <v>1</v>
      </c>
      <c r="H281" s="8">
        <v>1</v>
      </c>
      <c r="I281" s="8">
        <v>18</v>
      </c>
      <c r="J281" s="8">
        <v>5</v>
      </c>
      <c r="K281" s="8">
        <v>18</v>
      </c>
      <c r="L281" s="8">
        <v>15</v>
      </c>
      <c r="M281" s="8">
        <v>4</v>
      </c>
      <c r="N281" s="8">
        <v>0</v>
      </c>
      <c r="O281" s="8">
        <v>11</v>
      </c>
      <c r="P281" s="8">
        <v>3</v>
      </c>
      <c r="Q281" s="8">
        <v>0</v>
      </c>
    </row>
    <row r="282" spans="1:17">
      <c r="A282" s="8" t="s">
        <v>2252</v>
      </c>
      <c r="B282" s="3">
        <v>0</v>
      </c>
      <c r="C282" s="8">
        <v>0</v>
      </c>
      <c r="D282" s="8">
        <v>3</v>
      </c>
      <c r="E282" s="8">
        <v>1</v>
      </c>
      <c r="F282" s="8">
        <v>0</v>
      </c>
      <c r="G282" s="8">
        <v>0</v>
      </c>
      <c r="H282" s="8">
        <v>0</v>
      </c>
      <c r="I282" s="8">
        <v>6</v>
      </c>
      <c r="J282" s="8">
        <v>3</v>
      </c>
      <c r="K282" s="8">
        <v>21</v>
      </c>
      <c r="L282" s="8">
        <v>24</v>
      </c>
      <c r="M282" s="8">
        <v>10</v>
      </c>
      <c r="N282" s="8">
        <v>0</v>
      </c>
      <c r="O282" s="8">
        <v>19</v>
      </c>
      <c r="P282" s="8">
        <v>11</v>
      </c>
      <c r="Q282" s="8">
        <v>0</v>
      </c>
    </row>
    <row r="283" spans="1:17">
      <c r="A283" s="8" t="s">
        <v>2253</v>
      </c>
      <c r="B283" s="3">
        <v>0</v>
      </c>
      <c r="C283" s="8">
        <v>0</v>
      </c>
      <c r="D283" s="8">
        <v>3</v>
      </c>
      <c r="E283" s="8">
        <v>3</v>
      </c>
      <c r="F283" s="8">
        <v>0</v>
      </c>
      <c r="G283" s="8">
        <v>0</v>
      </c>
      <c r="H283" s="8">
        <v>0</v>
      </c>
      <c r="I283" s="8">
        <v>6</v>
      </c>
      <c r="J283" s="8">
        <v>0</v>
      </c>
      <c r="K283" s="8">
        <v>9</v>
      </c>
      <c r="L283" s="8">
        <v>12</v>
      </c>
      <c r="M283" s="8">
        <v>4</v>
      </c>
      <c r="N283" s="8">
        <v>0</v>
      </c>
      <c r="O283" s="8">
        <v>12</v>
      </c>
      <c r="P283" s="8">
        <v>6</v>
      </c>
      <c r="Q283" s="8">
        <v>0</v>
      </c>
    </row>
    <row r="284" spans="1:17">
      <c r="A284" s="8" t="s">
        <v>2254</v>
      </c>
      <c r="B284" s="3">
        <v>0</v>
      </c>
      <c r="C284" s="8">
        <v>1</v>
      </c>
      <c r="D284" s="8">
        <v>7</v>
      </c>
      <c r="E284" s="8">
        <v>10</v>
      </c>
      <c r="F284" s="8">
        <v>0</v>
      </c>
      <c r="G284" s="8">
        <v>1</v>
      </c>
      <c r="H284" s="8">
        <v>1</v>
      </c>
      <c r="I284" s="8">
        <v>22</v>
      </c>
      <c r="J284" s="8">
        <v>7</v>
      </c>
      <c r="K284" s="8">
        <v>25</v>
      </c>
      <c r="L284" s="8">
        <v>25</v>
      </c>
      <c r="M284" s="8">
        <v>8</v>
      </c>
      <c r="N284" s="8">
        <v>3</v>
      </c>
      <c r="O284" s="8">
        <v>16</v>
      </c>
      <c r="P284" s="8">
        <v>7</v>
      </c>
      <c r="Q28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01"/>
  <sheetViews>
    <sheetView topLeftCell="A16" workbookViewId="0">
      <selection activeCell="B40" sqref="B40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1328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1329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1330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487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1331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1332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1333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2255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1</v>
      </c>
      <c r="I9">
        <v>55</v>
      </c>
      <c r="J9">
        <v>5</v>
      </c>
      <c r="K9">
        <v>45</v>
      </c>
      <c r="L9">
        <v>165</v>
      </c>
      <c r="M9">
        <v>35</v>
      </c>
      <c r="N9">
        <v>0</v>
      </c>
      <c r="O9">
        <v>19</v>
      </c>
      <c r="P9">
        <v>1</v>
      </c>
      <c r="Q9">
        <v>0</v>
      </c>
    </row>
    <row r="10" spans="1:17">
      <c r="A10" t="s">
        <v>489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0</v>
      </c>
      <c r="I10">
        <v>34</v>
      </c>
      <c r="J10">
        <v>8</v>
      </c>
      <c r="K10">
        <v>27</v>
      </c>
      <c r="L10">
        <v>33</v>
      </c>
      <c r="M10">
        <v>16</v>
      </c>
      <c r="N10">
        <v>0</v>
      </c>
      <c r="O10">
        <v>11</v>
      </c>
      <c r="P10">
        <v>2</v>
      </c>
      <c r="Q10">
        <v>0</v>
      </c>
    </row>
    <row r="11" spans="1:17">
      <c r="A11" t="s">
        <v>1334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2</v>
      </c>
      <c r="I11">
        <v>36</v>
      </c>
      <c r="J11">
        <v>9</v>
      </c>
      <c r="K11">
        <v>62</v>
      </c>
      <c r="L11">
        <v>65</v>
      </c>
      <c r="M11">
        <v>27</v>
      </c>
      <c r="N11">
        <v>0</v>
      </c>
      <c r="O11">
        <v>33</v>
      </c>
      <c r="P11">
        <v>6</v>
      </c>
      <c r="Q11">
        <v>3</v>
      </c>
    </row>
    <row r="12" spans="1:17">
      <c r="A12" t="s">
        <v>1335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1</v>
      </c>
      <c r="I12">
        <v>26</v>
      </c>
      <c r="J12">
        <v>3</v>
      </c>
      <c r="K12">
        <v>29</v>
      </c>
      <c r="L12">
        <v>98</v>
      </c>
      <c r="M12">
        <v>30</v>
      </c>
      <c r="N12">
        <v>0</v>
      </c>
      <c r="O12">
        <v>19</v>
      </c>
      <c r="P12">
        <v>4</v>
      </c>
      <c r="Q12">
        <v>0</v>
      </c>
    </row>
    <row r="13" spans="1:17">
      <c r="A13" t="s">
        <v>1336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2</v>
      </c>
      <c r="I13">
        <v>101</v>
      </c>
      <c r="J13">
        <v>17</v>
      </c>
      <c r="K13">
        <v>84</v>
      </c>
      <c r="L13">
        <v>129</v>
      </c>
      <c r="M13">
        <v>59</v>
      </c>
      <c r="N13">
        <v>0</v>
      </c>
      <c r="O13">
        <v>37</v>
      </c>
      <c r="P13">
        <v>13</v>
      </c>
      <c r="Q13">
        <v>0</v>
      </c>
    </row>
    <row r="14" spans="1:17">
      <c r="A14" t="s">
        <v>1337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2</v>
      </c>
      <c r="I14">
        <v>61</v>
      </c>
      <c r="J14">
        <v>11</v>
      </c>
      <c r="K14">
        <v>81</v>
      </c>
      <c r="L14">
        <v>57</v>
      </c>
      <c r="M14">
        <v>29</v>
      </c>
      <c r="N14">
        <v>0</v>
      </c>
      <c r="O14">
        <v>31</v>
      </c>
      <c r="P14">
        <v>13</v>
      </c>
      <c r="Q14">
        <v>0</v>
      </c>
    </row>
    <row r="15" spans="1:17">
      <c r="A15" t="s">
        <v>491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0</v>
      </c>
      <c r="I15">
        <v>105</v>
      </c>
      <c r="J15">
        <v>29</v>
      </c>
      <c r="K15">
        <v>92</v>
      </c>
      <c r="L15">
        <v>127</v>
      </c>
      <c r="M15">
        <v>44</v>
      </c>
      <c r="N15">
        <v>0</v>
      </c>
      <c r="O15">
        <v>40</v>
      </c>
      <c r="P15">
        <v>13</v>
      </c>
      <c r="Q15">
        <v>5</v>
      </c>
    </row>
    <row r="16" spans="1:17">
      <c r="A16" t="s">
        <v>1338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0</v>
      </c>
      <c r="I16">
        <v>62</v>
      </c>
      <c r="J16">
        <v>14</v>
      </c>
      <c r="K16">
        <v>39</v>
      </c>
      <c r="L16">
        <v>80</v>
      </c>
      <c r="M16">
        <v>22</v>
      </c>
      <c r="N16">
        <v>0</v>
      </c>
      <c r="O16">
        <v>28</v>
      </c>
      <c r="P16">
        <v>8</v>
      </c>
      <c r="Q16">
        <v>2</v>
      </c>
    </row>
    <row r="17" spans="1:17">
      <c r="A17" t="s">
        <v>1339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0</v>
      </c>
      <c r="I17">
        <v>43</v>
      </c>
      <c r="J17">
        <v>15</v>
      </c>
      <c r="K17">
        <v>53</v>
      </c>
      <c r="L17">
        <v>47</v>
      </c>
      <c r="M17">
        <v>22</v>
      </c>
      <c r="N17">
        <v>0</v>
      </c>
      <c r="O17">
        <v>12</v>
      </c>
      <c r="P17">
        <v>5</v>
      </c>
      <c r="Q17">
        <v>3</v>
      </c>
    </row>
    <row r="18" spans="1:17">
      <c r="A18" t="s">
        <v>492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1</v>
      </c>
      <c r="I18">
        <v>30</v>
      </c>
      <c r="J18">
        <v>1</v>
      </c>
      <c r="K18">
        <v>17</v>
      </c>
      <c r="L18">
        <v>21</v>
      </c>
      <c r="M18">
        <v>6</v>
      </c>
      <c r="N18">
        <v>0</v>
      </c>
      <c r="O18">
        <v>6</v>
      </c>
      <c r="P18">
        <v>0</v>
      </c>
      <c r="Q18">
        <v>0</v>
      </c>
    </row>
    <row r="19" spans="1:17">
      <c r="A19" t="s">
        <v>1340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0</v>
      </c>
      <c r="I19">
        <v>29</v>
      </c>
      <c r="J19">
        <v>8</v>
      </c>
      <c r="K19">
        <v>32</v>
      </c>
      <c r="L19">
        <v>78</v>
      </c>
      <c r="M19">
        <v>22</v>
      </c>
      <c r="N19">
        <v>0</v>
      </c>
      <c r="O19">
        <v>28</v>
      </c>
      <c r="P19">
        <v>5</v>
      </c>
      <c r="Q19">
        <v>0</v>
      </c>
    </row>
    <row r="20" spans="1:17">
      <c r="A20" t="s">
        <v>1341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1</v>
      </c>
      <c r="I20">
        <v>62</v>
      </c>
      <c r="J20">
        <v>7</v>
      </c>
      <c r="K20">
        <v>66</v>
      </c>
      <c r="L20">
        <v>129</v>
      </c>
      <c r="M20">
        <v>61</v>
      </c>
      <c r="N20">
        <v>0</v>
      </c>
      <c r="O20">
        <v>20</v>
      </c>
      <c r="P20">
        <v>5</v>
      </c>
      <c r="Q20">
        <v>0</v>
      </c>
    </row>
    <row r="21" spans="1:17">
      <c r="A21" t="s">
        <v>1342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0</v>
      </c>
      <c r="I21">
        <v>5</v>
      </c>
      <c r="J21">
        <v>0</v>
      </c>
      <c r="K21">
        <v>7</v>
      </c>
      <c r="L21">
        <v>13</v>
      </c>
      <c r="M21">
        <v>6</v>
      </c>
      <c r="N21">
        <v>0</v>
      </c>
      <c r="O21">
        <v>1</v>
      </c>
      <c r="P21">
        <v>0</v>
      </c>
      <c r="Q21">
        <v>0</v>
      </c>
    </row>
    <row r="22" spans="1:17">
      <c r="A22" t="s">
        <v>1343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0</v>
      </c>
      <c r="I22">
        <v>17</v>
      </c>
      <c r="J22">
        <v>1</v>
      </c>
      <c r="K22">
        <v>10</v>
      </c>
      <c r="L22">
        <v>32</v>
      </c>
      <c r="M22">
        <v>8</v>
      </c>
      <c r="N22">
        <v>0</v>
      </c>
      <c r="O22">
        <v>4</v>
      </c>
      <c r="P22">
        <v>1</v>
      </c>
      <c r="Q22">
        <v>0</v>
      </c>
    </row>
    <row r="23" spans="1:17">
      <c r="A23" t="s">
        <v>1344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</v>
      </c>
      <c r="I23">
        <v>16</v>
      </c>
      <c r="J23">
        <v>3</v>
      </c>
      <c r="K23">
        <v>25</v>
      </c>
      <c r="L23">
        <v>41</v>
      </c>
      <c r="M23">
        <v>18</v>
      </c>
      <c r="N23">
        <v>0</v>
      </c>
      <c r="O23">
        <v>12</v>
      </c>
      <c r="P23">
        <v>4</v>
      </c>
      <c r="Q23">
        <v>0</v>
      </c>
    </row>
    <row r="24" spans="1:17">
      <c r="A24" t="s">
        <v>1568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1</v>
      </c>
      <c r="I24">
        <v>32</v>
      </c>
      <c r="J24">
        <v>12</v>
      </c>
      <c r="K24">
        <v>46</v>
      </c>
      <c r="L24">
        <v>38</v>
      </c>
      <c r="M24">
        <v>20</v>
      </c>
      <c r="N24">
        <v>0</v>
      </c>
      <c r="O24">
        <v>25</v>
      </c>
      <c r="P24">
        <v>6</v>
      </c>
      <c r="Q24">
        <v>0</v>
      </c>
    </row>
    <row r="25" spans="1:17">
      <c r="A25" t="s">
        <v>1345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1</v>
      </c>
      <c r="I25">
        <v>57</v>
      </c>
      <c r="J25">
        <v>14</v>
      </c>
      <c r="K25">
        <v>57</v>
      </c>
      <c r="L25">
        <v>164</v>
      </c>
      <c r="M25">
        <v>73</v>
      </c>
      <c r="N25">
        <v>0</v>
      </c>
      <c r="O25">
        <v>46</v>
      </c>
      <c r="P25">
        <v>17</v>
      </c>
      <c r="Q25">
        <v>0</v>
      </c>
    </row>
    <row r="26" spans="1:17">
      <c r="A26" t="s">
        <v>1346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2</v>
      </c>
      <c r="I26">
        <v>103</v>
      </c>
      <c r="J26">
        <v>8</v>
      </c>
      <c r="K26">
        <v>95</v>
      </c>
      <c r="L26">
        <v>330</v>
      </c>
      <c r="M26">
        <v>72</v>
      </c>
      <c r="N26">
        <v>0</v>
      </c>
      <c r="O26">
        <v>42</v>
      </c>
      <c r="P26">
        <v>5</v>
      </c>
      <c r="Q26">
        <v>0</v>
      </c>
    </row>
    <row r="27" spans="1:17">
      <c r="A27" t="s">
        <v>2256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1</v>
      </c>
      <c r="I27">
        <v>82</v>
      </c>
      <c r="J27">
        <v>11</v>
      </c>
      <c r="K27">
        <v>77</v>
      </c>
      <c r="L27">
        <v>198</v>
      </c>
      <c r="M27">
        <v>53</v>
      </c>
      <c r="N27">
        <v>0</v>
      </c>
      <c r="O27">
        <v>34</v>
      </c>
      <c r="P27">
        <v>6</v>
      </c>
      <c r="Q27">
        <v>0</v>
      </c>
    </row>
    <row r="28" spans="1:17">
      <c r="A28" t="s">
        <v>1347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0</v>
      </c>
      <c r="I28">
        <v>32</v>
      </c>
      <c r="J28">
        <v>13</v>
      </c>
      <c r="K28">
        <v>67</v>
      </c>
      <c r="L28">
        <v>61</v>
      </c>
      <c r="M28">
        <v>32</v>
      </c>
      <c r="N28">
        <v>0</v>
      </c>
      <c r="O28">
        <v>30</v>
      </c>
      <c r="P28">
        <v>6</v>
      </c>
      <c r="Q28">
        <v>0</v>
      </c>
    </row>
    <row r="29" spans="1:17">
      <c r="A29" t="s">
        <v>494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1</v>
      </c>
      <c r="I29">
        <v>84</v>
      </c>
      <c r="J29">
        <v>18</v>
      </c>
      <c r="K29">
        <v>84</v>
      </c>
      <c r="L29">
        <v>126</v>
      </c>
      <c r="M29">
        <v>50</v>
      </c>
      <c r="N29">
        <v>0</v>
      </c>
      <c r="O29">
        <v>38</v>
      </c>
      <c r="P29">
        <v>17</v>
      </c>
      <c r="Q29">
        <v>0</v>
      </c>
    </row>
    <row r="30" spans="1:17">
      <c r="A30" t="s">
        <v>1348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2</v>
      </c>
      <c r="I30">
        <v>37</v>
      </c>
      <c r="J30">
        <v>7</v>
      </c>
      <c r="K30">
        <v>27</v>
      </c>
      <c r="L30">
        <v>29</v>
      </c>
      <c r="M30">
        <v>13</v>
      </c>
      <c r="N30">
        <v>0</v>
      </c>
      <c r="O30">
        <v>25</v>
      </c>
      <c r="P30">
        <v>6</v>
      </c>
      <c r="Q30">
        <v>0</v>
      </c>
    </row>
    <row r="31" spans="1:17">
      <c r="A31" t="s">
        <v>1349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2</v>
      </c>
      <c r="I31">
        <v>32</v>
      </c>
      <c r="J31">
        <v>12</v>
      </c>
      <c r="K31">
        <v>70</v>
      </c>
      <c r="L31">
        <v>93</v>
      </c>
      <c r="M31">
        <v>36</v>
      </c>
      <c r="N31">
        <v>0</v>
      </c>
      <c r="O31">
        <v>25</v>
      </c>
      <c r="P31">
        <v>4</v>
      </c>
      <c r="Q31">
        <v>0</v>
      </c>
    </row>
    <row r="32" spans="1:17">
      <c r="A32" t="s">
        <v>1350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0</v>
      </c>
      <c r="I32">
        <v>61</v>
      </c>
      <c r="J32">
        <v>13</v>
      </c>
      <c r="K32">
        <v>67</v>
      </c>
      <c r="L32">
        <v>111</v>
      </c>
      <c r="M32">
        <v>52</v>
      </c>
      <c r="N32">
        <v>0</v>
      </c>
      <c r="O32">
        <v>24</v>
      </c>
      <c r="P32">
        <v>4</v>
      </c>
      <c r="Q32">
        <v>0</v>
      </c>
    </row>
    <row r="33" spans="1:17">
      <c r="A33" t="s">
        <v>1351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0</v>
      </c>
      <c r="I33">
        <v>37</v>
      </c>
      <c r="J33">
        <v>4</v>
      </c>
      <c r="K33">
        <v>22</v>
      </c>
      <c r="L33">
        <v>77</v>
      </c>
      <c r="M33">
        <v>21</v>
      </c>
      <c r="N33">
        <v>0</v>
      </c>
      <c r="O33">
        <v>12</v>
      </c>
      <c r="P33">
        <v>5</v>
      </c>
      <c r="Q33">
        <v>0</v>
      </c>
    </row>
    <row r="34" spans="1:17">
      <c r="A34" t="s">
        <v>1352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0</v>
      </c>
      <c r="I34">
        <v>56</v>
      </c>
      <c r="J34">
        <v>9</v>
      </c>
      <c r="K34">
        <v>44</v>
      </c>
      <c r="L34">
        <v>66</v>
      </c>
      <c r="M34">
        <v>25</v>
      </c>
      <c r="N34">
        <v>0</v>
      </c>
      <c r="O34">
        <v>40</v>
      </c>
      <c r="P34">
        <v>4</v>
      </c>
      <c r="Q34">
        <v>0</v>
      </c>
    </row>
    <row r="35" spans="1:17">
      <c r="A35" t="s">
        <v>1353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3</v>
      </c>
      <c r="I35">
        <v>45</v>
      </c>
      <c r="J35">
        <v>9</v>
      </c>
      <c r="K35">
        <v>65</v>
      </c>
      <c r="L35">
        <v>98</v>
      </c>
      <c r="M35">
        <v>42</v>
      </c>
      <c r="N35">
        <v>0</v>
      </c>
      <c r="O35">
        <v>43</v>
      </c>
      <c r="P35">
        <v>3</v>
      </c>
      <c r="Q35">
        <v>0</v>
      </c>
    </row>
    <row r="36" spans="1:17">
      <c r="A36" t="s">
        <v>1354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1</v>
      </c>
      <c r="I36">
        <v>26</v>
      </c>
      <c r="J36">
        <v>5</v>
      </c>
      <c r="K36">
        <v>30</v>
      </c>
      <c r="L36">
        <v>22</v>
      </c>
      <c r="M36">
        <v>8</v>
      </c>
      <c r="N36">
        <v>0</v>
      </c>
      <c r="O36">
        <v>28</v>
      </c>
      <c r="P36">
        <v>13</v>
      </c>
      <c r="Q36">
        <v>1</v>
      </c>
    </row>
    <row r="37" spans="1:17">
      <c r="A37" t="s">
        <v>495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1</v>
      </c>
      <c r="I37">
        <v>55</v>
      </c>
      <c r="J37">
        <v>13</v>
      </c>
      <c r="K37">
        <v>65</v>
      </c>
      <c r="L37">
        <v>121</v>
      </c>
      <c r="M37">
        <v>53</v>
      </c>
      <c r="N37">
        <v>0</v>
      </c>
      <c r="O37">
        <v>28</v>
      </c>
      <c r="P37">
        <v>2</v>
      </c>
      <c r="Q37">
        <v>0</v>
      </c>
    </row>
    <row r="38" spans="1:17">
      <c r="A38" t="s">
        <v>1355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3</v>
      </c>
      <c r="I38">
        <v>82</v>
      </c>
      <c r="J38">
        <v>34</v>
      </c>
      <c r="K38">
        <v>91</v>
      </c>
      <c r="L38">
        <v>101</v>
      </c>
      <c r="M38">
        <v>76</v>
      </c>
      <c r="N38">
        <v>4</v>
      </c>
      <c r="O38">
        <v>73</v>
      </c>
      <c r="P38">
        <v>22</v>
      </c>
      <c r="Q38">
        <v>0</v>
      </c>
    </row>
    <row r="39" spans="1:17">
      <c r="A39" t="s">
        <v>1356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2</v>
      </c>
      <c r="I39">
        <v>99</v>
      </c>
      <c r="J39">
        <v>37</v>
      </c>
      <c r="K39">
        <v>83</v>
      </c>
      <c r="L39">
        <v>160</v>
      </c>
      <c r="M39">
        <v>51</v>
      </c>
      <c r="N39">
        <v>12</v>
      </c>
      <c r="O39">
        <v>52</v>
      </c>
      <c r="P39">
        <v>19</v>
      </c>
      <c r="Q39">
        <v>1</v>
      </c>
    </row>
    <row r="40" spans="1:17">
      <c r="A40" t="s">
        <v>1357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0</v>
      </c>
      <c r="I40">
        <v>80</v>
      </c>
      <c r="J40">
        <v>35</v>
      </c>
      <c r="K40">
        <v>123</v>
      </c>
      <c r="L40">
        <v>128</v>
      </c>
      <c r="M40">
        <v>71</v>
      </c>
      <c r="N40">
        <v>6</v>
      </c>
      <c r="O40">
        <v>62</v>
      </c>
      <c r="P40">
        <v>21</v>
      </c>
      <c r="Q40">
        <v>0</v>
      </c>
    </row>
    <row r="41" spans="1:17">
      <c r="A41" t="s">
        <v>498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0</v>
      </c>
      <c r="I41">
        <v>69</v>
      </c>
      <c r="J41">
        <v>11</v>
      </c>
      <c r="K41">
        <v>68</v>
      </c>
      <c r="L41">
        <v>86</v>
      </c>
      <c r="M41">
        <v>54</v>
      </c>
      <c r="N41">
        <v>3</v>
      </c>
      <c r="O41">
        <v>39</v>
      </c>
      <c r="P41">
        <v>5</v>
      </c>
      <c r="Q41">
        <v>0</v>
      </c>
    </row>
    <row r="42" spans="1:17">
      <c r="A42" t="s">
        <v>1358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3</v>
      </c>
      <c r="I42">
        <v>84</v>
      </c>
      <c r="J42">
        <v>35</v>
      </c>
      <c r="K42">
        <v>87</v>
      </c>
      <c r="L42">
        <v>146</v>
      </c>
      <c r="M42">
        <v>63</v>
      </c>
      <c r="N42">
        <v>8</v>
      </c>
      <c r="O42">
        <v>46</v>
      </c>
      <c r="P42">
        <v>19</v>
      </c>
      <c r="Q42">
        <v>1</v>
      </c>
    </row>
    <row r="43" spans="1:17">
      <c r="A43" t="s">
        <v>1359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1</v>
      </c>
      <c r="I43">
        <v>52</v>
      </c>
      <c r="J43">
        <v>27</v>
      </c>
      <c r="K43">
        <v>57</v>
      </c>
      <c r="L43">
        <v>45</v>
      </c>
      <c r="M43">
        <v>24</v>
      </c>
      <c r="N43">
        <v>2</v>
      </c>
      <c r="O43">
        <v>67</v>
      </c>
      <c r="P43">
        <v>25</v>
      </c>
      <c r="Q43">
        <v>0</v>
      </c>
    </row>
    <row r="44" spans="1:17">
      <c r="A44" t="s">
        <v>1360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2</v>
      </c>
      <c r="I44">
        <v>112</v>
      </c>
      <c r="J44">
        <v>43</v>
      </c>
      <c r="K44">
        <v>125</v>
      </c>
      <c r="L44">
        <v>161</v>
      </c>
      <c r="M44">
        <v>115</v>
      </c>
      <c r="N44">
        <v>0</v>
      </c>
      <c r="O44">
        <v>44</v>
      </c>
      <c r="P44">
        <v>16</v>
      </c>
      <c r="Q44">
        <v>0</v>
      </c>
    </row>
    <row r="45" spans="1:17">
      <c r="A45" t="s">
        <v>2257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1</v>
      </c>
      <c r="I45">
        <v>84</v>
      </c>
      <c r="J45">
        <v>27</v>
      </c>
      <c r="K45">
        <v>88</v>
      </c>
      <c r="L45">
        <v>134</v>
      </c>
      <c r="M45">
        <v>56</v>
      </c>
      <c r="N45">
        <v>7</v>
      </c>
      <c r="O45">
        <v>38</v>
      </c>
      <c r="P45">
        <v>10</v>
      </c>
      <c r="Q45">
        <v>3</v>
      </c>
    </row>
    <row r="46" spans="1:17">
      <c r="A46" t="s">
        <v>57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0</v>
      </c>
      <c r="I46">
        <v>98</v>
      </c>
      <c r="J46">
        <v>23</v>
      </c>
      <c r="K46">
        <v>33</v>
      </c>
      <c r="L46">
        <v>46</v>
      </c>
      <c r="M46">
        <v>24</v>
      </c>
      <c r="N46">
        <v>11</v>
      </c>
      <c r="O46">
        <v>24</v>
      </c>
      <c r="P46">
        <v>12</v>
      </c>
      <c r="Q46">
        <v>0</v>
      </c>
    </row>
    <row r="47" spans="1:17">
      <c r="A47" t="s">
        <v>1361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0</v>
      </c>
      <c r="I47">
        <v>74</v>
      </c>
      <c r="J47">
        <v>24</v>
      </c>
      <c r="K47">
        <v>130</v>
      </c>
      <c r="L47">
        <v>151</v>
      </c>
      <c r="M47">
        <v>86</v>
      </c>
      <c r="N47">
        <v>7</v>
      </c>
      <c r="O47">
        <v>56</v>
      </c>
      <c r="P47">
        <v>8</v>
      </c>
      <c r="Q47">
        <v>4</v>
      </c>
    </row>
    <row r="48" spans="1:17">
      <c r="A48" t="s">
        <v>1362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0</v>
      </c>
      <c r="I48">
        <v>28</v>
      </c>
      <c r="J48">
        <v>7</v>
      </c>
      <c r="K48">
        <v>37</v>
      </c>
      <c r="L48">
        <v>112</v>
      </c>
      <c r="M48">
        <v>41</v>
      </c>
      <c r="N48">
        <v>2</v>
      </c>
      <c r="O48">
        <v>25</v>
      </c>
      <c r="P48">
        <v>7</v>
      </c>
      <c r="Q48">
        <v>1</v>
      </c>
    </row>
    <row r="49" spans="1:17">
      <c r="A49" t="s">
        <v>1363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0</v>
      </c>
      <c r="I49">
        <v>126</v>
      </c>
      <c r="J49">
        <v>42</v>
      </c>
      <c r="K49">
        <v>167</v>
      </c>
      <c r="L49">
        <v>172</v>
      </c>
      <c r="M49">
        <v>94</v>
      </c>
      <c r="N49">
        <v>10</v>
      </c>
      <c r="O49">
        <v>86</v>
      </c>
      <c r="P49">
        <v>41</v>
      </c>
      <c r="Q49">
        <v>2</v>
      </c>
    </row>
    <row r="50" spans="1:17">
      <c r="A50" t="s">
        <v>1364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1</v>
      </c>
      <c r="I50">
        <v>95</v>
      </c>
      <c r="J50">
        <v>33</v>
      </c>
      <c r="K50">
        <v>118</v>
      </c>
      <c r="L50">
        <v>133</v>
      </c>
      <c r="M50">
        <v>70</v>
      </c>
      <c r="N50">
        <v>5</v>
      </c>
      <c r="O50">
        <v>63</v>
      </c>
      <c r="P50">
        <v>24</v>
      </c>
      <c r="Q50">
        <v>2</v>
      </c>
    </row>
    <row r="51" spans="1:17">
      <c r="A51" t="s">
        <v>501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1</v>
      </c>
      <c r="I51">
        <v>60</v>
      </c>
      <c r="J51">
        <v>13</v>
      </c>
      <c r="K51">
        <v>51</v>
      </c>
      <c r="L51">
        <v>89</v>
      </c>
      <c r="M51">
        <v>30</v>
      </c>
      <c r="N51">
        <v>4</v>
      </c>
      <c r="O51">
        <v>30</v>
      </c>
      <c r="P51">
        <v>11</v>
      </c>
      <c r="Q51">
        <v>0</v>
      </c>
    </row>
    <row r="52" spans="1:17">
      <c r="A52" t="s">
        <v>1365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1</v>
      </c>
      <c r="I52">
        <v>53</v>
      </c>
      <c r="J52">
        <v>27</v>
      </c>
      <c r="K52">
        <v>58</v>
      </c>
      <c r="L52">
        <v>127</v>
      </c>
      <c r="M52">
        <v>42</v>
      </c>
      <c r="N52">
        <v>2</v>
      </c>
      <c r="O52">
        <v>41</v>
      </c>
      <c r="P52">
        <v>21</v>
      </c>
      <c r="Q52">
        <v>0</v>
      </c>
    </row>
    <row r="53" spans="1:17">
      <c r="A53" t="s">
        <v>1366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3</v>
      </c>
      <c r="I53">
        <v>53</v>
      </c>
      <c r="J53">
        <v>14</v>
      </c>
      <c r="K53">
        <v>61</v>
      </c>
      <c r="L53">
        <v>70</v>
      </c>
      <c r="M53">
        <v>26</v>
      </c>
      <c r="N53">
        <v>6</v>
      </c>
      <c r="O53">
        <v>18</v>
      </c>
      <c r="P53">
        <v>9</v>
      </c>
      <c r="Q53">
        <v>0</v>
      </c>
    </row>
    <row r="54" spans="1:17">
      <c r="A54" t="s">
        <v>502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0</v>
      </c>
      <c r="I54">
        <v>11</v>
      </c>
      <c r="J54">
        <v>5</v>
      </c>
      <c r="K54">
        <v>18</v>
      </c>
      <c r="L54">
        <v>51</v>
      </c>
      <c r="M54">
        <v>15</v>
      </c>
      <c r="N54">
        <v>0</v>
      </c>
      <c r="O54">
        <v>3</v>
      </c>
      <c r="P54">
        <v>1</v>
      </c>
      <c r="Q54">
        <v>0</v>
      </c>
    </row>
    <row r="55" spans="1:17">
      <c r="A55" t="s">
        <v>1367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1</v>
      </c>
      <c r="I55">
        <v>58</v>
      </c>
      <c r="J55">
        <v>35</v>
      </c>
      <c r="K55">
        <v>89</v>
      </c>
      <c r="L55">
        <v>140</v>
      </c>
      <c r="M55">
        <v>58</v>
      </c>
      <c r="N55">
        <v>7</v>
      </c>
      <c r="O55">
        <v>38</v>
      </c>
      <c r="P55">
        <v>18</v>
      </c>
      <c r="Q55">
        <v>0</v>
      </c>
    </row>
    <row r="56" spans="1:17">
      <c r="A56" t="s">
        <v>1368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0</v>
      </c>
      <c r="I56">
        <v>81</v>
      </c>
      <c r="J56">
        <v>15</v>
      </c>
      <c r="K56">
        <v>74</v>
      </c>
      <c r="L56">
        <v>196</v>
      </c>
      <c r="M56">
        <v>83</v>
      </c>
      <c r="N56">
        <v>1</v>
      </c>
      <c r="O56">
        <v>45</v>
      </c>
      <c r="P56">
        <v>23</v>
      </c>
      <c r="Q56">
        <v>0</v>
      </c>
    </row>
    <row r="57" spans="1:17">
      <c r="A57" t="s">
        <v>1569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1</v>
      </c>
      <c r="I57">
        <v>38</v>
      </c>
      <c r="J57">
        <v>22</v>
      </c>
      <c r="K57">
        <v>79</v>
      </c>
      <c r="L57">
        <v>115</v>
      </c>
      <c r="M57">
        <v>46</v>
      </c>
      <c r="N57">
        <v>2</v>
      </c>
      <c r="O57">
        <v>44</v>
      </c>
      <c r="P57">
        <v>23</v>
      </c>
      <c r="Q57">
        <v>0</v>
      </c>
    </row>
    <row r="58" spans="1:17">
      <c r="A58" t="s">
        <v>1369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</v>
      </c>
      <c r="I58">
        <v>103</v>
      </c>
      <c r="J58">
        <v>39</v>
      </c>
      <c r="K58">
        <v>123</v>
      </c>
      <c r="L58">
        <v>154</v>
      </c>
      <c r="M58">
        <v>98</v>
      </c>
      <c r="N58">
        <v>6</v>
      </c>
      <c r="O58">
        <v>107</v>
      </c>
      <c r="P58">
        <v>36</v>
      </c>
      <c r="Q58">
        <v>1</v>
      </c>
    </row>
    <row r="59" spans="1:17">
      <c r="A59" t="s">
        <v>1370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</v>
      </c>
      <c r="I59">
        <v>166</v>
      </c>
      <c r="J59">
        <v>50</v>
      </c>
      <c r="K59">
        <v>192</v>
      </c>
      <c r="L59">
        <v>337</v>
      </c>
      <c r="M59">
        <v>134</v>
      </c>
      <c r="N59">
        <v>11</v>
      </c>
      <c r="O59">
        <v>83</v>
      </c>
      <c r="P59">
        <v>19</v>
      </c>
      <c r="Q59">
        <v>4</v>
      </c>
    </row>
    <row r="60" spans="1:17">
      <c r="A60" t="s">
        <v>2258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0</v>
      </c>
      <c r="I60">
        <v>180</v>
      </c>
      <c r="J60">
        <v>46</v>
      </c>
      <c r="K60">
        <v>137</v>
      </c>
      <c r="L60">
        <v>249</v>
      </c>
      <c r="M60">
        <v>102</v>
      </c>
      <c r="N60">
        <v>15</v>
      </c>
      <c r="O60">
        <v>69</v>
      </c>
      <c r="P60">
        <v>21</v>
      </c>
      <c r="Q60">
        <v>1</v>
      </c>
    </row>
    <row r="61" spans="1:17">
      <c r="A61" t="s">
        <v>1371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2</v>
      </c>
      <c r="I61">
        <v>71</v>
      </c>
      <c r="J61">
        <v>36</v>
      </c>
      <c r="K61">
        <v>115</v>
      </c>
      <c r="L61">
        <v>113</v>
      </c>
      <c r="M61">
        <v>66</v>
      </c>
      <c r="N61">
        <v>6</v>
      </c>
      <c r="O61">
        <v>54</v>
      </c>
      <c r="P61">
        <v>18</v>
      </c>
      <c r="Q61">
        <v>0</v>
      </c>
    </row>
    <row r="62" spans="1:17">
      <c r="A62" t="s">
        <v>504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1</v>
      </c>
      <c r="I62">
        <v>88</v>
      </c>
      <c r="J62">
        <v>28</v>
      </c>
      <c r="K62">
        <v>82</v>
      </c>
      <c r="L62">
        <v>207</v>
      </c>
      <c r="M62">
        <v>102</v>
      </c>
      <c r="N62">
        <v>2</v>
      </c>
      <c r="O62">
        <v>57</v>
      </c>
      <c r="P62">
        <v>22</v>
      </c>
      <c r="Q62">
        <v>0</v>
      </c>
    </row>
    <row r="63" spans="1:17">
      <c r="A63" t="s">
        <v>1372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0</v>
      </c>
      <c r="I63">
        <v>42</v>
      </c>
      <c r="J63">
        <v>11</v>
      </c>
      <c r="K63">
        <v>49</v>
      </c>
      <c r="L63">
        <v>53</v>
      </c>
      <c r="M63">
        <v>22</v>
      </c>
      <c r="N63">
        <v>2</v>
      </c>
      <c r="O63">
        <v>30</v>
      </c>
      <c r="P63">
        <v>6</v>
      </c>
      <c r="Q63">
        <v>0</v>
      </c>
    </row>
    <row r="64" spans="1:17">
      <c r="A64" t="s">
        <v>1373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1</v>
      </c>
      <c r="I64">
        <v>49</v>
      </c>
      <c r="J64">
        <v>19</v>
      </c>
      <c r="K64">
        <v>76</v>
      </c>
      <c r="L64">
        <v>165</v>
      </c>
      <c r="M64">
        <v>62</v>
      </c>
      <c r="N64">
        <v>0</v>
      </c>
      <c r="O64">
        <v>38</v>
      </c>
      <c r="P64">
        <v>8</v>
      </c>
      <c r="Q64">
        <v>1</v>
      </c>
    </row>
    <row r="65" spans="1:17">
      <c r="A65" t="s">
        <v>1374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1</v>
      </c>
      <c r="I65">
        <v>66</v>
      </c>
      <c r="J65">
        <v>26</v>
      </c>
      <c r="K65">
        <v>98</v>
      </c>
      <c r="L65">
        <v>207</v>
      </c>
      <c r="M65">
        <v>79</v>
      </c>
      <c r="N65">
        <v>0</v>
      </c>
      <c r="O65">
        <v>44</v>
      </c>
      <c r="P65">
        <v>5</v>
      </c>
      <c r="Q65">
        <v>0</v>
      </c>
    </row>
    <row r="66" spans="1:17">
      <c r="A66" s="8" t="s">
        <v>1375</v>
      </c>
      <c r="B66" s="3">
        <v>0</v>
      </c>
      <c r="C66" s="8">
        <v>0</v>
      </c>
      <c r="D66" s="8">
        <v>14</v>
      </c>
      <c r="E66" s="8">
        <v>20</v>
      </c>
      <c r="F66" s="8">
        <v>0</v>
      </c>
      <c r="G66" s="8">
        <v>0</v>
      </c>
      <c r="H66" s="8">
        <v>0</v>
      </c>
      <c r="I66" s="8">
        <v>36</v>
      </c>
      <c r="J66" s="8">
        <v>5</v>
      </c>
      <c r="K66" s="8">
        <v>23</v>
      </c>
      <c r="L66" s="8">
        <v>107</v>
      </c>
      <c r="M66" s="8">
        <v>43</v>
      </c>
      <c r="N66" s="8">
        <v>0</v>
      </c>
      <c r="O66" s="8">
        <v>24</v>
      </c>
      <c r="P66" s="8">
        <v>13</v>
      </c>
      <c r="Q66" s="8">
        <v>0</v>
      </c>
    </row>
    <row r="67" spans="1:17">
      <c r="A67" s="8" t="s">
        <v>1376</v>
      </c>
      <c r="B67" s="3">
        <v>1</v>
      </c>
      <c r="C67" s="8">
        <v>0</v>
      </c>
      <c r="D67" s="8">
        <v>13</v>
      </c>
      <c r="E67" s="8">
        <v>20</v>
      </c>
      <c r="F67" s="8">
        <v>0</v>
      </c>
      <c r="G67" s="8">
        <v>0</v>
      </c>
      <c r="H67" s="8">
        <v>0</v>
      </c>
      <c r="I67" s="8">
        <v>90</v>
      </c>
      <c r="J67" s="8">
        <v>21</v>
      </c>
      <c r="K67" s="8">
        <v>68</v>
      </c>
      <c r="L67" s="8">
        <v>81</v>
      </c>
      <c r="M67" s="8">
        <v>44</v>
      </c>
      <c r="N67" s="8">
        <v>3</v>
      </c>
      <c r="O67" s="8">
        <v>39</v>
      </c>
      <c r="P67" s="8">
        <v>18</v>
      </c>
      <c r="Q67" s="8">
        <v>0</v>
      </c>
    </row>
    <row r="68" spans="1:17">
      <c r="A68" s="8" t="s">
        <v>1377</v>
      </c>
      <c r="B68" s="3">
        <v>4</v>
      </c>
      <c r="C68" s="8">
        <v>5</v>
      </c>
      <c r="D68" s="8">
        <v>19</v>
      </c>
      <c r="E68" s="8">
        <v>31</v>
      </c>
      <c r="F68" s="8">
        <v>6</v>
      </c>
      <c r="G68" s="8">
        <v>3</v>
      </c>
      <c r="H68" s="8">
        <v>3</v>
      </c>
      <c r="I68" s="8">
        <v>59</v>
      </c>
      <c r="J68" s="8">
        <v>25</v>
      </c>
      <c r="K68" s="8">
        <v>97</v>
      </c>
      <c r="L68" s="8">
        <v>142</v>
      </c>
      <c r="M68" s="8">
        <v>60</v>
      </c>
      <c r="N68" s="8">
        <v>2</v>
      </c>
      <c r="O68" s="8">
        <v>52</v>
      </c>
      <c r="P68" s="8">
        <v>17</v>
      </c>
      <c r="Q68" s="8">
        <v>1</v>
      </c>
    </row>
    <row r="69" spans="1:17">
      <c r="A69" s="8" t="s">
        <v>1378</v>
      </c>
      <c r="B69" s="3">
        <v>2</v>
      </c>
      <c r="C69" s="8">
        <v>1</v>
      </c>
      <c r="D69" s="8">
        <v>8</v>
      </c>
      <c r="E69" s="8">
        <v>15</v>
      </c>
      <c r="F69" s="8">
        <v>1</v>
      </c>
      <c r="G69" s="8">
        <v>1</v>
      </c>
      <c r="H69" s="8">
        <v>1</v>
      </c>
      <c r="I69" s="8">
        <v>26</v>
      </c>
      <c r="J69" s="8">
        <v>13</v>
      </c>
      <c r="K69" s="8">
        <v>57</v>
      </c>
      <c r="L69" s="8">
        <v>42</v>
      </c>
      <c r="M69" s="8">
        <v>19</v>
      </c>
      <c r="N69" s="8">
        <v>3</v>
      </c>
      <c r="O69" s="8">
        <v>46</v>
      </c>
      <c r="P69" s="8">
        <v>21</v>
      </c>
      <c r="Q69" s="8">
        <v>2</v>
      </c>
    </row>
    <row r="70" spans="1:17">
      <c r="A70" s="8" t="s">
        <v>505</v>
      </c>
      <c r="B70" s="3">
        <v>0</v>
      </c>
      <c r="C70" s="8">
        <v>4</v>
      </c>
      <c r="D70" s="8">
        <v>13</v>
      </c>
      <c r="E70" s="8">
        <v>15</v>
      </c>
      <c r="F70" s="8">
        <v>3</v>
      </c>
      <c r="G70" s="8">
        <v>2</v>
      </c>
      <c r="H70" s="8">
        <v>2</v>
      </c>
      <c r="I70" s="8">
        <v>44</v>
      </c>
      <c r="J70" s="8">
        <v>16</v>
      </c>
      <c r="K70" s="8">
        <v>96</v>
      </c>
      <c r="L70" s="8">
        <v>184</v>
      </c>
      <c r="M70" s="8">
        <v>62</v>
      </c>
      <c r="N70" s="8">
        <v>8</v>
      </c>
      <c r="O70" s="8">
        <v>62</v>
      </c>
      <c r="P70" s="8">
        <v>16</v>
      </c>
      <c r="Q70" s="8">
        <v>0</v>
      </c>
    </row>
    <row r="71" spans="1:17">
      <c r="A71" s="8" t="s">
        <v>1870</v>
      </c>
      <c r="B71" s="3">
        <v>0</v>
      </c>
      <c r="C71" s="8">
        <v>2</v>
      </c>
      <c r="D71" s="8">
        <v>10</v>
      </c>
      <c r="E71" s="8">
        <v>20</v>
      </c>
      <c r="F71" s="8">
        <v>2</v>
      </c>
      <c r="G71" s="8">
        <v>2</v>
      </c>
      <c r="H71" s="8">
        <v>2</v>
      </c>
      <c r="I71" s="8">
        <v>52</v>
      </c>
      <c r="J71" s="8">
        <v>17</v>
      </c>
      <c r="K71" s="8">
        <v>51</v>
      </c>
      <c r="L71" s="8">
        <v>39</v>
      </c>
      <c r="M71" s="8">
        <v>32</v>
      </c>
      <c r="N71" s="8">
        <v>3</v>
      </c>
      <c r="O71" s="8">
        <v>52</v>
      </c>
      <c r="P71" s="8">
        <v>14</v>
      </c>
      <c r="Q71" s="8">
        <v>6</v>
      </c>
    </row>
    <row r="72" spans="1:17">
      <c r="A72" s="8" t="s">
        <v>1871</v>
      </c>
      <c r="B72" s="3">
        <v>1</v>
      </c>
      <c r="C72" s="8">
        <v>1</v>
      </c>
      <c r="D72" s="8">
        <v>13</v>
      </c>
      <c r="E72" s="8">
        <v>15</v>
      </c>
      <c r="F72" s="8">
        <v>1</v>
      </c>
      <c r="G72" s="8">
        <v>0</v>
      </c>
      <c r="H72" s="8">
        <v>0</v>
      </c>
      <c r="I72" s="8">
        <v>38</v>
      </c>
      <c r="J72" s="8">
        <v>11</v>
      </c>
      <c r="K72" s="8">
        <v>47</v>
      </c>
      <c r="L72" s="8">
        <v>43</v>
      </c>
      <c r="M72" s="8">
        <v>26</v>
      </c>
      <c r="N72" s="8">
        <v>3</v>
      </c>
      <c r="O72" s="8">
        <v>23</v>
      </c>
      <c r="P72" s="8">
        <v>3</v>
      </c>
      <c r="Q72" s="8">
        <v>1</v>
      </c>
    </row>
    <row r="73" spans="1:17">
      <c r="A73" s="8" t="s">
        <v>1872</v>
      </c>
      <c r="B73" s="3">
        <v>1</v>
      </c>
      <c r="C73" s="8">
        <v>5</v>
      </c>
      <c r="D73" s="8">
        <v>10</v>
      </c>
      <c r="E73" s="8">
        <v>13</v>
      </c>
      <c r="F73" s="8">
        <v>1</v>
      </c>
      <c r="G73" s="8">
        <v>0</v>
      </c>
      <c r="H73" s="8">
        <v>1</v>
      </c>
      <c r="I73" s="8">
        <v>34</v>
      </c>
      <c r="J73" s="8">
        <v>18</v>
      </c>
      <c r="K73" s="8">
        <v>76</v>
      </c>
      <c r="L73" s="8">
        <v>48</v>
      </c>
      <c r="M73" s="8">
        <v>35</v>
      </c>
      <c r="N73" s="8">
        <v>5</v>
      </c>
      <c r="O73" s="8">
        <v>33</v>
      </c>
      <c r="P73" s="8">
        <v>11</v>
      </c>
      <c r="Q73" s="8">
        <v>0</v>
      </c>
    </row>
    <row r="74" spans="1:17">
      <c r="A74" s="8" t="s">
        <v>1873</v>
      </c>
      <c r="B74" s="3">
        <v>0</v>
      </c>
      <c r="C74" s="8">
        <v>0</v>
      </c>
      <c r="D74" s="8">
        <v>11</v>
      </c>
      <c r="E74" s="8">
        <v>16</v>
      </c>
      <c r="F74" s="8">
        <v>0</v>
      </c>
      <c r="G74" s="8">
        <v>0</v>
      </c>
      <c r="H74" s="8">
        <v>1</v>
      </c>
      <c r="I74" s="8">
        <v>46</v>
      </c>
      <c r="J74" s="8">
        <v>8</v>
      </c>
      <c r="K74" s="8">
        <v>23</v>
      </c>
      <c r="L74" s="8">
        <v>38</v>
      </c>
      <c r="M74" s="8">
        <v>26</v>
      </c>
      <c r="N74" s="8">
        <v>0</v>
      </c>
      <c r="O74" s="8">
        <v>23</v>
      </c>
      <c r="P74" s="8">
        <v>7</v>
      </c>
      <c r="Q74" s="8">
        <v>0</v>
      </c>
    </row>
    <row r="75" spans="1:17">
      <c r="A75" s="8" t="s">
        <v>1874</v>
      </c>
      <c r="B75" s="3">
        <v>1</v>
      </c>
      <c r="C75" s="8">
        <v>1</v>
      </c>
      <c r="D75" s="8">
        <v>9</v>
      </c>
      <c r="E75" s="8">
        <v>12</v>
      </c>
      <c r="F75" s="8">
        <v>1</v>
      </c>
      <c r="G75" s="8">
        <v>1</v>
      </c>
      <c r="H75" s="8">
        <v>1</v>
      </c>
      <c r="I75" s="8">
        <v>36</v>
      </c>
      <c r="J75" s="8">
        <v>9</v>
      </c>
      <c r="K75" s="8">
        <v>50</v>
      </c>
      <c r="L75" s="8">
        <v>63</v>
      </c>
      <c r="M75" s="8">
        <v>31</v>
      </c>
      <c r="N75" s="8">
        <v>3</v>
      </c>
      <c r="O75" s="8">
        <v>21</v>
      </c>
      <c r="P75" s="8">
        <v>7</v>
      </c>
      <c r="Q75" s="8">
        <v>0</v>
      </c>
    </row>
    <row r="76" spans="1:17">
      <c r="A76" s="8" t="s">
        <v>1875</v>
      </c>
      <c r="B76" s="3">
        <v>0</v>
      </c>
      <c r="C76" s="8">
        <v>0</v>
      </c>
      <c r="D76" s="8">
        <v>10</v>
      </c>
      <c r="E76" s="8">
        <v>17</v>
      </c>
      <c r="F76" s="8">
        <v>0</v>
      </c>
      <c r="G76" s="8">
        <v>0</v>
      </c>
      <c r="H76" s="8">
        <v>0</v>
      </c>
      <c r="I76" s="8">
        <v>27</v>
      </c>
      <c r="J76" s="8">
        <v>11</v>
      </c>
      <c r="K76" s="8">
        <v>36</v>
      </c>
      <c r="L76" s="8">
        <v>19</v>
      </c>
      <c r="M76" s="8">
        <v>11</v>
      </c>
      <c r="N76" s="8">
        <v>1</v>
      </c>
      <c r="O76" s="8">
        <v>27</v>
      </c>
      <c r="P76" s="8">
        <v>14</v>
      </c>
      <c r="Q76" s="8">
        <v>0</v>
      </c>
    </row>
    <row r="77" spans="1:17">
      <c r="A77" s="8" t="s">
        <v>1876</v>
      </c>
      <c r="B77" s="3">
        <v>0</v>
      </c>
      <c r="C77" s="8">
        <v>1</v>
      </c>
      <c r="D77" s="8">
        <v>12</v>
      </c>
      <c r="E77" s="8">
        <v>16</v>
      </c>
      <c r="F77" s="8">
        <v>0</v>
      </c>
      <c r="G77" s="8">
        <v>2</v>
      </c>
      <c r="H77" s="8">
        <v>3</v>
      </c>
      <c r="I77" s="8">
        <v>40</v>
      </c>
      <c r="J77" s="8">
        <v>23</v>
      </c>
      <c r="K77" s="8">
        <v>54</v>
      </c>
      <c r="L77" s="8">
        <v>79</v>
      </c>
      <c r="M77" s="8">
        <v>46</v>
      </c>
      <c r="N77" s="8">
        <v>1</v>
      </c>
      <c r="O77" s="8">
        <v>37</v>
      </c>
      <c r="P77" s="8">
        <v>18</v>
      </c>
      <c r="Q77" s="8">
        <v>0</v>
      </c>
    </row>
    <row r="78" spans="1:17">
      <c r="A78" s="8" t="s">
        <v>2259</v>
      </c>
      <c r="B78" s="3">
        <v>3</v>
      </c>
      <c r="C78" s="8">
        <v>1</v>
      </c>
      <c r="D78" s="8">
        <v>9</v>
      </c>
      <c r="E78" s="8">
        <v>17</v>
      </c>
      <c r="F78" s="8">
        <v>5</v>
      </c>
      <c r="G78" s="8">
        <v>1</v>
      </c>
      <c r="H78" s="8">
        <v>1</v>
      </c>
      <c r="I78" s="8">
        <v>37</v>
      </c>
      <c r="J78" s="8">
        <v>13</v>
      </c>
      <c r="K78" s="8">
        <v>48</v>
      </c>
      <c r="L78" s="8">
        <v>127</v>
      </c>
      <c r="M78" s="8">
        <v>45</v>
      </c>
      <c r="N78" s="8">
        <v>0</v>
      </c>
      <c r="O78" s="8">
        <v>19</v>
      </c>
      <c r="P78" s="8">
        <v>4</v>
      </c>
      <c r="Q78" s="8">
        <v>1</v>
      </c>
    </row>
    <row r="79" spans="1:17">
      <c r="A79" s="8" t="s">
        <v>1877</v>
      </c>
      <c r="B79" s="3">
        <v>0</v>
      </c>
      <c r="C79" s="8">
        <v>2</v>
      </c>
      <c r="D79" s="8">
        <v>8</v>
      </c>
      <c r="E79" s="8">
        <v>11</v>
      </c>
      <c r="F79" s="8">
        <v>0</v>
      </c>
      <c r="G79" s="8">
        <v>0</v>
      </c>
      <c r="H79" s="8">
        <v>0</v>
      </c>
      <c r="I79" s="8">
        <v>27</v>
      </c>
      <c r="J79" s="8">
        <v>6</v>
      </c>
      <c r="K79" s="8">
        <v>11</v>
      </c>
      <c r="L79" s="8">
        <v>17</v>
      </c>
      <c r="M79" s="8">
        <v>8</v>
      </c>
      <c r="N79" s="8">
        <v>0</v>
      </c>
      <c r="O79" s="8">
        <v>4</v>
      </c>
      <c r="P79" s="8">
        <v>2</v>
      </c>
      <c r="Q79" s="8">
        <v>0</v>
      </c>
    </row>
    <row r="80" spans="1:17">
      <c r="A80" s="8" t="s">
        <v>1878</v>
      </c>
      <c r="B80" s="3">
        <v>0</v>
      </c>
      <c r="C80" s="8">
        <v>0</v>
      </c>
      <c r="D80" s="8">
        <v>17</v>
      </c>
      <c r="E80" s="8">
        <v>15</v>
      </c>
      <c r="F80" s="8">
        <v>2</v>
      </c>
      <c r="G80" s="8">
        <v>0</v>
      </c>
      <c r="H80" s="8">
        <v>0</v>
      </c>
      <c r="I80" s="8">
        <v>37</v>
      </c>
      <c r="J80" s="8">
        <v>15</v>
      </c>
      <c r="K80" s="8">
        <v>58</v>
      </c>
      <c r="L80" s="8">
        <v>65</v>
      </c>
      <c r="M80" s="8">
        <v>26</v>
      </c>
      <c r="N80" s="8">
        <v>6</v>
      </c>
      <c r="O80" s="8">
        <v>32</v>
      </c>
      <c r="P80" s="8">
        <v>5</v>
      </c>
      <c r="Q80" s="8">
        <v>0</v>
      </c>
    </row>
    <row r="81" spans="1:17">
      <c r="A81" s="8" t="s">
        <v>1879</v>
      </c>
      <c r="B81" s="3">
        <v>0</v>
      </c>
      <c r="C81" s="8">
        <v>0</v>
      </c>
      <c r="D81" s="8">
        <v>0</v>
      </c>
      <c r="E81" s="8">
        <v>7</v>
      </c>
      <c r="F81" s="8">
        <v>0</v>
      </c>
      <c r="G81" s="8">
        <v>0</v>
      </c>
      <c r="H81" s="8">
        <v>0</v>
      </c>
      <c r="I81" s="8">
        <v>17</v>
      </c>
      <c r="J81" s="8">
        <v>13</v>
      </c>
      <c r="K81" s="8">
        <v>41</v>
      </c>
      <c r="L81" s="8">
        <v>99</v>
      </c>
      <c r="M81" s="8">
        <v>41</v>
      </c>
      <c r="N81" s="8">
        <v>4</v>
      </c>
      <c r="O81" s="8">
        <v>20</v>
      </c>
      <c r="P81" s="8">
        <v>6</v>
      </c>
      <c r="Q81" s="8">
        <v>0</v>
      </c>
    </row>
    <row r="82" spans="1:17">
      <c r="A82" s="8" t="s">
        <v>1880</v>
      </c>
      <c r="B82" s="3">
        <v>0</v>
      </c>
      <c r="C82" s="8">
        <v>1</v>
      </c>
      <c r="D82" s="8">
        <v>27</v>
      </c>
      <c r="E82" s="8">
        <v>20</v>
      </c>
      <c r="F82" s="8">
        <v>1</v>
      </c>
      <c r="G82" s="8">
        <v>1</v>
      </c>
      <c r="H82" s="8">
        <v>1</v>
      </c>
      <c r="I82" s="8">
        <v>65</v>
      </c>
      <c r="J82" s="8">
        <v>23</v>
      </c>
      <c r="K82" s="8">
        <v>67</v>
      </c>
      <c r="L82" s="8">
        <v>55</v>
      </c>
      <c r="M82" s="8">
        <v>41</v>
      </c>
      <c r="N82" s="8">
        <v>7</v>
      </c>
      <c r="O82" s="8">
        <v>43</v>
      </c>
      <c r="P82" s="8">
        <v>18</v>
      </c>
      <c r="Q82" s="8">
        <v>1</v>
      </c>
    </row>
    <row r="83" spans="1:17">
      <c r="A83" s="8" t="s">
        <v>1881</v>
      </c>
      <c r="B83" s="3">
        <v>0</v>
      </c>
      <c r="C83" s="8">
        <v>4</v>
      </c>
      <c r="D83" s="8">
        <v>21</v>
      </c>
      <c r="E83" s="8">
        <v>19</v>
      </c>
      <c r="F83" s="8">
        <v>1</v>
      </c>
      <c r="G83" s="8">
        <v>0</v>
      </c>
      <c r="H83" s="8">
        <v>0</v>
      </c>
      <c r="I83" s="8">
        <v>45</v>
      </c>
      <c r="J83" s="8">
        <v>26</v>
      </c>
      <c r="K83" s="8">
        <v>59</v>
      </c>
      <c r="L83" s="8">
        <v>59</v>
      </c>
      <c r="M83" s="8">
        <v>27</v>
      </c>
      <c r="N83" s="8">
        <v>2</v>
      </c>
      <c r="O83" s="8">
        <v>28</v>
      </c>
      <c r="P83" s="8">
        <v>15</v>
      </c>
      <c r="Q83" s="8">
        <v>2</v>
      </c>
    </row>
    <row r="84" spans="1:17">
      <c r="A84" s="8" t="s">
        <v>1882</v>
      </c>
      <c r="B84" s="3">
        <v>1</v>
      </c>
      <c r="C84" s="8">
        <v>1</v>
      </c>
      <c r="D84" s="8">
        <v>12</v>
      </c>
      <c r="E84" s="8">
        <v>12</v>
      </c>
      <c r="F84" s="8">
        <v>1</v>
      </c>
      <c r="G84" s="8">
        <v>2</v>
      </c>
      <c r="H84" s="8">
        <v>2</v>
      </c>
      <c r="I84" s="8">
        <v>32</v>
      </c>
      <c r="J84" s="8">
        <v>16</v>
      </c>
      <c r="K84" s="8">
        <v>37</v>
      </c>
      <c r="L84" s="8">
        <v>64</v>
      </c>
      <c r="M84" s="8">
        <v>24</v>
      </c>
      <c r="N84" s="8">
        <v>0</v>
      </c>
      <c r="O84" s="8">
        <v>21</v>
      </c>
      <c r="P84" s="8">
        <v>16</v>
      </c>
      <c r="Q84" s="8">
        <v>0</v>
      </c>
    </row>
    <row r="85" spans="1:17">
      <c r="A85" s="8" t="s">
        <v>1883</v>
      </c>
      <c r="B85" s="3">
        <v>0</v>
      </c>
      <c r="C85" s="8">
        <v>1</v>
      </c>
      <c r="D85" s="8">
        <v>11</v>
      </c>
      <c r="E85" s="8">
        <v>11</v>
      </c>
      <c r="F85" s="8">
        <v>0</v>
      </c>
      <c r="G85" s="8">
        <v>0</v>
      </c>
      <c r="H85" s="8">
        <v>0</v>
      </c>
      <c r="I85" s="8">
        <v>24</v>
      </c>
      <c r="J85" s="8">
        <v>24</v>
      </c>
      <c r="K85" s="8">
        <v>36</v>
      </c>
      <c r="L85" s="8">
        <v>37</v>
      </c>
      <c r="M85" s="8">
        <v>15</v>
      </c>
      <c r="N85" s="8">
        <v>4</v>
      </c>
      <c r="O85" s="8">
        <v>17</v>
      </c>
      <c r="P85" s="8">
        <v>2</v>
      </c>
      <c r="Q85" s="8">
        <v>0</v>
      </c>
    </row>
    <row r="86" spans="1:17">
      <c r="A86" s="8" t="s">
        <v>1884</v>
      </c>
      <c r="B86" s="3">
        <v>0</v>
      </c>
      <c r="C86" s="8">
        <v>2</v>
      </c>
      <c r="D86" s="8">
        <v>11</v>
      </c>
      <c r="E86" s="8">
        <v>9</v>
      </c>
      <c r="F86" s="8">
        <v>0</v>
      </c>
      <c r="G86" s="8">
        <v>2</v>
      </c>
      <c r="H86" s="8">
        <v>1</v>
      </c>
      <c r="I86" s="8">
        <v>26</v>
      </c>
      <c r="J86" s="8">
        <v>21</v>
      </c>
      <c r="K86" s="8">
        <v>58</v>
      </c>
      <c r="L86" s="8">
        <v>54</v>
      </c>
      <c r="M86" s="8">
        <v>23</v>
      </c>
      <c r="N86" s="8">
        <v>4</v>
      </c>
      <c r="O86" s="8">
        <v>24</v>
      </c>
      <c r="P86" s="8">
        <v>13</v>
      </c>
      <c r="Q86" s="8">
        <v>1</v>
      </c>
    </row>
    <row r="87" spans="1:17">
      <c r="A87" s="8" t="s">
        <v>1885</v>
      </c>
      <c r="B87" s="3">
        <v>0</v>
      </c>
      <c r="C87" s="8">
        <v>0</v>
      </c>
      <c r="D87" s="8">
        <v>5</v>
      </c>
      <c r="E87" s="8">
        <v>21</v>
      </c>
      <c r="F87" s="8">
        <v>0</v>
      </c>
      <c r="G87" s="8">
        <v>0</v>
      </c>
      <c r="H87" s="8">
        <v>0</v>
      </c>
      <c r="I87" s="8">
        <v>45</v>
      </c>
      <c r="J87" s="8">
        <v>12</v>
      </c>
      <c r="K87" s="8">
        <v>37</v>
      </c>
      <c r="L87" s="8">
        <v>87</v>
      </c>
      <c r="M87" s="8">
        <v>45</v>
      </c>
      <c r="N87" s="8">
        <v>9</v>
      </c>
      <c r="O87" s="8">
        <v>24</v>
      </c>
      <c r="P87" s="8">
        <v>3</v>
      </c>
      <c r="Q87" s="8">
        <v>2</v>
      </c>
    </row>
    <row r="88" spans="1:17">
      <c r="A88" s="8" t="s">
        <v>1886</v>
      </c>
      <c r="B88" s="3">
        <v>0</v>
      </c>
      <c r="C88" s="8">
        <v>2</v>
      </c>
      <c r="D88" s="8">
        <v>6</v>
      </c>
      <c r="E88" s="8">
        <v>11</v>
      </c>
      <c r="F88" s="8">
        <v>0</v>
      </c>
      <c r="G88" s="8">
        <v>0</v>
      </c>
      <c r="H88" s="8">
        <v>0</v>
      </c>
      <c r="I88" s="8">
        <v>25</v>
      </c>
      <c r="J88" s="8">
        <v>11</v>
      </c>
      <c r="K88" s="8">
        <v>30</v>
      </c>
      <c r="L88" s="8">
        <v>41</v>
      </c>
      <c r="M88" s="8">
        <v>16</v>
      </c>
      <c r="N88" s="8">
        <v>1</v>
      </c>
      <c r="O88" s="8">
        <v>27</v>
      </c>
      <c r="P88" s="8">
        <v>12</v>
      </c>
      <c r="Q88" s="8">
        <v>0</v>
      </c>
    </row>
    <row r="89" spans="1:17">
      <c r="A89" s="8" t="s">
        <v>1887</v>
      </c>
      <c r="B89" s="3">
        <v>0</v>
      </c>
      <c r="C89" s="8">
        <v>0</v>
      </c>
      <c r="D89" s="8">
        <v>13</v>
      </c>
      <c r="E89" s="8">
        <v>28</v>
      </c>
      <c r="F89" s="8">
        <v>0</v>
      </c>
      <c r="G89" s="8">
        <v>0</v>
      </c>
      <c r="H89" s="8">
        <v>0</v>
      </c>
      <c r="I89" s="8">
        <v>46</v>
      </c>
      <c r="J89" s="8">
        <v>16</v>
      </c>
      <c r="K89" s="8">
        <v>66</v>
      </c>
      <c r="L89" s="8">
        <v>74</v>
      </c>
      <c r="M89" s="8">
        <v>44</v>
      </c>
      <c r="N89" s="8">
        <v>5</v>
      </c>
      <c r="O89" s="8">
        <v>51</v>
      </c>
      <c r="P89" s="8">
        <v>14</v>
      </c>
      <c r="Q89" s="8">
        <v>0</v>
      </c>
    </row>
    <row r="90" spans="1:17">
      <c r="A90" s="8" t="s">
        <v>1888</v>
      </c>
      <c r="B90" s="3">
        <v>2</v>
      </c>
      <c r="C90" s="8">
        <v>2</v>
      </c>
      <c r="D90" s="8">
        <v>12</v>
      </c>
      <c r="E90" s="8">
        <v>15</v>
      </c>
      <c r="F90" s="8">
        <v>2</v>
      </c>
      <c r="G90" s="8">
        <v>0</v>
      </c>
      <c r="H90" s="8">
        <v>1</v>
      </c>
      <c r="I90" s="8">
        <v>39</v>
      </c>
      <c r="J90" s="8">
        <v>17</v>
      </c>
      <c r="K90" s="8">
        <v>56</v>
      </c>
      <c r="L90" s="8">
        <v>80</v>
      </c>
      <c r="M90" s="8">
        <v>36</v>
      </c>
      <c r="N90" s="8">
        <v>2</v>
      </c>
      <c r="O90" s="8">
        <v>19</v>
      </c>
      <c r="P90" s="8">
        <v>5</v>
      </c>
      <c r="Q90" s="8">
        <v>0</v>
      </c>
    </row>
    <row r="91" spans="1:17">
      <c r="A91" s="8" t="s">
        <v>2260</v>
      </c>
      <c r="B91" s="3">
        <v>0</v>
      </c>
      <c r="C91" s="8">
        <v>9</v>
      </c>
      <c r="D91" s="8">
        <v>31</v>
      </c>
      <c r="E91" s="8">
        <v>30</v>
      </c>
      <c r="F91" s="8">
        <v>1</v>
      </c>
      <c r="G91" s="8">
        <v>0</v>
      </c>
      <c r="H91" s="8">
        <v>1</v>
      </c>
      <c r="I91" s="8">
        <v>89</v>
      </c>
      <c r="J91" s="8">
        <v>29</v>
      </c>
      <c r="K91" s="8">
        <v>71</v>
      </c>
      <c r="L91" s="8">
        <v>114</v>
      </c>
      <c r="M91" s="8">
        <v>53</v>
      </c>
      <c r="N91" s="8">
        <v>4</v>
      </c>
      <c r="O91" s="8">
        <v>28</v>
      </c>
      <c r="P91" s="8">
        <v>10</v>
      </c>
      <c r="Q91" s="8">
        <v>0</v>
      </c>
    </row>
    <row r="92" spans="1:17">
      <c r="A92" s="8" t="s">
        <v>1889</v>
      </c>
      <c r="B92" s="3">
        <v>0</v>
      </c>
      <c r="C92" s="8">
        <v>1</v>
      </c>
      <c r="D92" s="8">
        <v>20</v>
      </c>
      <c r="E92" s="8">
        <v>7</v>
      </c>
      <c r="F92" s="8">
        <v>1</v>
      </c>
      <c r="G92" s="8">
        <v>0</v>
      </c>
      <c r="H92" s="8">
        <v>0</v>
      </c>
      <c r="I92" s="8">
        <v>26</v>
      </c>
      <c r="J92" s="8">
        <v>20</v>
      </c>
      <c r="K92" s="8">
        <v>52</v>
      </c>
      <c r="L92" s="8">
        <v>48</v>
      </c>
      <c r="M92" s="8">
        <v>33</v>
      </c>
      <c r="N92" s="8">
        <v>2</v>
      </c>
      <c r="O92" s="8">
        <v>36</v>
      </c>
      <c r="P92" s="8">
        <v>6</v>
      </c>
      <c r="Q92" s="8">
        <v>0</v>
      </c>
    </row>
    <row r="93" spans="1:17">
      <c r="A93" s="8" t="s">
        <v>1890</v>
      </c>
      <c r="B93" s="3">
        <v>1</v>
      </c>
      <c r="C93" s="8">
        <v>3</v>
      </c>
      <c r="D93" s="8">
        <v>15</v>
      </c>
      <c r="E93" s="8">
        <v>10</v>
      </c>
      <c r="F93" s="8">
        <v>1</v>
      </c>
      <c r="G93" s="8">
        <v>1</v>
      </c>
      <c r="H93" s="8">
        <v>1</v>
      </c>
      <c r="I93" s="8">
        <v>38</v>
      </c>
      <c r="J93" s="8">
        <v>19</v>
      </c>
      <c r="K93" s="8">
        <v>54</v>
      </c>
      <c r="L93" s="8">
        <v>89</v>
      </c>
      <c r="M93" s="8">
        <v>42</v>
      </c>
      <c r="N93" s="8">
        <v>0</v>
      </c>
      <c r="O93" s="8">
        <v>27</v>
      </c>
      <c r="P93" s="8">
        <v>9</v>
      </c>
      <c r="Q93" s="8">
        <v>1</v>
      </c>
    </row>
    <row r="94" spans="1:17">
      <c r="A94" s="8" t="s">
        <v>1891</v>
      </c>
      <c r="B94" s="3">
        <v>0</v>
      </c>
      <c r="C94" s="8">
        <v>3</v>
      </c>
      <c r="D94" s="8">
        <v>5</v>
      </c>
      <c r="E94" s="8">
        <v>8</v>
      </c>
      <c r="F94" s="8">
        <v>1</v>
      </c>
      <c r="G94" s="8">
        <v>1</v>
      </c>
      <c r="H94" s="8">
        <v>1</v>
      </c>
      <c r="I94" s="8">
        <v>16</v>
      </c>
      <c r="J94" s="8">
        <v>4</v>
      </c>
      <c r="K94" s="8">
        <v>28</v>
      </c>
      <c r="L94" s="8">
        <v>32</v>
      </c>
      <c r="M94" s="8">
        <v>14</v>
      </c>
      <c r="N94" s="8">
        <v>3</v>
      </c>
      <c r="O94" s="8">
        <v>23</v>
      </c>
      <c r="P94" s="8">
        <v>5</v>
      </c>
      <c r="Q94" s="8">
        <v>2</v>
      </c>
    </row>
    <row r="95" spans="1:17">
      <c r="A95" s="8" t="s">
        <v>1892</v>
      </c>
      <c r="B95" s="3">
        <v>0</v>
      </c>
      <c r="C95" s="8">
        <v>0</v>
      </c>
      <c r="D95" s="8">
        <v>7</v>
      </c>
      <c r="E95" s="8">
        <v>12</v>
      </c>
      <c r="F95" s="8">
        <v>0</v>
      </c>
      <c r="G95" s="8">
        <v>0</v>
      </c>
      <c r="H95" s="8">
        <v>0</v>
      </c>
      <c r="I95" s="8">
        <v>26</v>
      </c>
      <c r="J95" s="8">
        <v>9</v>
      </c>
      <c r="K95" s="8">
        <v>32</v>
      </c>
      <c r="L95" s="8">
        <v>67</v>
      </c>
      <c r="M95" s="8">
        <v>26</v>
      </c>
      <c r="N95" s="8">
        <v>1</v>
      </c>
      <c r="O95" s="8">
        <v>29</v>
      </c>
      <c r="P95" s="8">
        <v>6</v>
      </c>
      <c r="Q95" s="8">
        <v>0</v>
      </c>
    </row>
    <row r="96" spans="1:17">
      <c r="A96" s="8" t="s">
        <v>1893</v>
      </c>
      <c r="B96" s="3">
        <v>0</v>
      </c>
      <c r="C96" s="8">
        <v>0</v>
      </c>
      <c r="D96" s="8">
        <v>5</v>
      </c>
      <c r="E96" s="8">
        <v>21</v>
      </c>
      <c r="F96" s="8">
        <v>0</v>
      </c>
      <c r="G96" s="8">
        <v>0</v>
      </c>
      <c r="H96" s="8">
        <v>0</v>
      </c>
      <c r="I96" s="8">
        <v>46</v>
      </c>
      <c r="J96" s="8">
        <v>15</v>
      </c>
      <c r="K96" s="8">
        <v>66</v>
      </c>
      <c r="L96" s="8">
        <v>65</v>
      </c>
      <c r="M96" s="8">
        <v>30</v>
      </c>
      <c r="N96" s="8">
        <v>2</v>
      </c>
      <c r="O96" s="8">
        <v>26</v>
      </c>
      <c r="P96" s="8">
        <v>7</v>
      </c>
      <c r="Q96" s="8">
        <v>0</v>
      </c>
    </row>
    <row r="97" spans="1:17">
      <c r="A97" s="8" t="s">
        <v>1894</v>
      </c>
      <c r="B97" s="3">
        <v>0</v>
      </c>
      <c r="C97" s="8">
        <v>0</v>
      </c>
      <c r="D97" s="8">
        <v>5</v>
      </c>
      <c r="E97" s="8">
        <v>12</v>
      </c>
      <c r="F97" s="8">
        <v>0</v>
      </c>
      <c r="G97" s="8">
        <v>0</v>
      </c>
      <c r="H97" s="8">
        <v>0</v>
      </c>
      <c r="I97" s="8">
        <v>17</v>
      </c>
      <c r="J97" s="8">
        <v>1</v>
      </c>
      <c r="K97" s="8">
        <v>14</v>
      </c>
      <c r="L97" s="8">
        <v>59</v>
      </c>
      <c r="M97" s="8">
        <v>16</v>
      </c>
      <c r="N97" s="8">
        <v>0</v>
      </c>
      <c r="O97" s="8">
        <v>17</v>
      </c>
      <c r="P97" s="8">
        <v>5</v>
      </c>
      <c r="Q97" s="8">
        <v>0</v>
      </c>
    </row>
    <row r="98" spans="1:17">
      <c r="A98" s="8" t="s">
        <v>1895</v>
      </c>
      <c r="B98" s="3">
        <v>1</v>
      </c>
      <c r="C98" s="8">
        <v>2</v>
      </c>
      <c r="D98" s="8">
        <v>6</v>
      </c>
      <c r="E98" s="8">
        <v>10</v>
      </c>
      <c r="F98" s="8">
        <v>2</v>
      </c>
      <c r="G98" s="8">
        <v>1</v>
      </c>
      <c r="H98" s="8">
        <v>1</v>
      </c>
      <c r="I98" s="8">
        <v>38</v>
      </c>
      <c r="J98" s="8">
        <v>11</v>
      </c>
      <c r="K98" s="8">
        <v>35</v>
      </c>
      <c r="L98" s="8">
        <v>28</v>
      </c>
      <c r="M98" s="8">
        <v>12</v>
      </c>
      <c r="N98" s="8">
        <v>0</v>
      </c>
      <c r="O98" s="8">
        <v>25</v>
      </c>
      <c r="P98" s="8">
        <v>6</v>
      </c>
      <c r="Q98" s="8">
        <v>0</v>
      </c>
    </row>
    <row r="99" spans="1:17">
      <c r="A99" s="8" t="s">
        <v>1896</v>
      </c>
      <c r="B99" s="3">
        <v>0</v>
      </c>
      <c r="C99" s="8">
        <v>0</v>
      </c>
      <c r="D99" s="8">
        <v>5</v>
      </c>
      <c r="E99" s="8">
        <v>5</v>
      </c>
      <c r="F99" s="8">
        <v>0</v>
      </c>
      <c r="G99" s="8">
        <v>0</v>
      </c>
      <c r="H99" s="8">
        <v>0</v>
      </c>
      <c r="I99" s="8">
        <v>12</v>
      </c>
      <c r="J99" s="8">
        <v>10</v>
      </c>
      <c r="K99" s="8">
        <v>44</v>
      </c>
      <c r="L99" s="8">
        <v>55</v>
      </c>
      <c r="M99" s="8">
        <v>21</v>
      </c>
      <c r="N99" s="8">
        <v>1</v>
      </c>
      <c r="O99" s="8">
        <v>36</v>
      </c>
      <c r="P99" s="8">
        <v>15</v>
      </c>
      <c r="Q99" s="8">
        <v>0</v>
      </c>
    </row>
    <row r="100" spans="1:17">
      <c r="A100" s="8" t="s">
        <v>1897</v>
      </c>
      <c r="B100" s="3">
        <v>0</v>
      </c>
      <c r="C100" s="8">
        <v>0</v>
      </c>
      <c r="D100" s="8">
        <v>5</v>
      </c>
      <c r="E100" s="8">
        <v>6</v>
      </c>
      <c r="F100" s="8">
        <v>0</v>
      </c>
      <c r="G100" s="8">
        <v>0</v>
      </c>
      <c r="H100" s="8">
        <v>0</v>
      </c>
      <c r="I100" s="8">
        <v>11</v>
      </c>
      <c r="J100" s="8">
        <v>5</v>
      </c>
      <c r="K100" s="8">
        <v>23</v>
      </c>
      <c r="L100" s="8">
        <v>26</v>
      </c>
      <c r="M100" s="8">
        <v>12</v>
      </c>
      <c r="N100" s="8">
        <v>0</v>
      </c>
      <c r="O100" s="8">
        <v>23</v>
      </c>
      <c r="P100" s="8">
        <v>12</v>
      </c>
      <c r="Q100" s="8">
        <v>0</v>
      </c>
    </row>
    <row r="101" spans="1:17">
      <c r="A101" s="8" t="s">
        <v>1898</v>
      </c>
      <c r="B101" s="3">
        <v>0</v>
      </c>
      <c r="C101" s="8">
        <v>2</v>
      </c>
      <c r="D101" s="8">
        <v>13</v>
      </c>
      <c r="E101" s="8">
        <v>20</v>
      </c>
      <c r="F101" s="8">
        <v>1</v>
      </c>
      <c r="G101" s="8">
        <v>2</v>
      </c>
      <c r="H101" s="8">
        <v>2</v>
      </c>
      <c r="I101" s="8">
        <v>43</v>
      </c>
      <c r="J101" s="8">
        <v>15</v>
      </c>
      <c r="K101" s="8">
        <v>58</v>
      </c>
      <c r="L101" s="8">
        <v>62</v>
      </c>
      <c r="M101" s="8">
        <v>33</v>
      </c>
      <c r="N101" s="8">
        <v>3</v>
      </c>
      <c r="O101" s="8">
        <v>34</v>
      </c>
      <c r="P101" s="8">
        <v>19</v>
      </c>
      <c r="Q10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9"/>
  <sheetViews>
    <sheetView topLeftCell="A45" workbookViewId="0">
      <selection activeCell="F64" sqref="F6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441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442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443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444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445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446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447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448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449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450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451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452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453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454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455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456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457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458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459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460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461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462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463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464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465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466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467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468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469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470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471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472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473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474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475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476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477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478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479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480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481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482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483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484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799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879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880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877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878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881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882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800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801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802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803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1426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1538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1427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1428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1571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1429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1430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1444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1431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1432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1433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1736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1626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1719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1627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1722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1628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1629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1737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1738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1630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1735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  <row r="79" spans="1:18">
      <c r="A79" s="8" t="s">
        <v>1899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1</v>
      </c>
      <c r="I79" s="8">
        <v>58</v>
      </c>
      <c r="J79" s="8">
        <v>30</v>
      </c>
      <c r="K79" s="8">
        <v>87</v>
      </c>
      <c r="L79" s="8">
        <v>109</v>
      </c>
      <c r="M79" s="8">
        <v>45</v>
      </c>
      <c r="N79" s="8">
        <v>6</v>
      </c>
      <c r="O79" s="8">
        <v>36</v>
      </c>
      <c r="P79" s="8">
        <v>7</v>
      </c>
      <c r="Q79" s="8">
        <v>0</v>
      </c>
    </row>
    <row r="80" spans="1:18">
      <c r="A80" s="8" t="s">
        <v>1900</v>
      </c>
      <c r="B80" s="3">
        <v>0</v>
      </c>
      <c r="C80" s="8">
        <v>2</v>
      </c>
      <c r="D80" s="8">
        <v>21</v>
      </c>
      <c r="E80" s="8">
        <v>27</v>
      </c>
      <c r="F80" s="8">
        <v>0</v>
      </c>
      <c r="G80" s="8">
        <v>0</v>
      </c>
      <c r="H80" s="8">
        <v>0</v>
      </c>
      <c r="I80" s="8">
        <v>65</v>
      </c>
      <c r="J80" s="8">
        <v>31</v>
      </c>
      <c r="K80" s="8">
        <v>87</v>
      </c>
      <c r="L80" s="8">
        <v>114</v>
      </c>
      <c r="M80" s="8">
        <v>51</v>
      </c>
      <c r="N80" s="8">
        <v>3</v>
      </c>
      <c r="O80" s="8">
        <v>48</v>
      </c>
      <c r="P80" s="8">
        <v>25</v>
      </c>
      <c r="Q80" s="8">
        <v>2</v>
      </c>
    </row>
    <row r="81" spans="1:17">
      <c r="A81" s="8" t="s">
        <v>1844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0</v>
      </c>
      <c r="I81" s="8">
        <v>40</v>
      </c>
      <c r="J81" s="8">
        <v>8</v>
      </c>
      <c r="K81" s="8">
        <v>42</v>
      </c>
      <c r="L81" s="8">
        <v>57</v>
      </c>
      <c r="M81" s="8">
        <v>29</v>
      </c>
      <c r="N81" s="8">
        <v>1</v>
      </c>
      <c r="O81" s="8">
        <v>28</v>
      </c>
      <c r="P81" s="8">
        <v>9</v>
      </c>
      <c r="Q81" s="8">
        <v>0</v>
      </c>
    </row>
    <row r="82" spans="1:17">
      <c r="A82" s="8" t="s">
        <v>1901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1</v>
      </c>
      <c r="I82" s="8">
        <v>20</v>
      </c>
      <c r="J82" s="8">
        <v>13</v>
      </c>
      <c r="K82" s="8">
        <v>59</v>
      </c>
      <c r="L82" s="8">
        <v>61</v>
      </c>
      <c r="M82" s="8">
        <v>33</v>
      </c>
      <c r="N82" s="8">
        <v>5</v>
      </c>
      <c r="O82" s="8">
        <v>24</v>
      </c>
      <c r="P82" s="8">
        <v>10</v>
      </c>
      <c r="Q82" s="8">
        <v>0</v>
      </c>
    </row>
    <row r="83" spans="1:17">
      <c r="A83" s="8" t="s">
        <v>1848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0</v>
      </c>
      <c r="I83" s="8">
        <v>27</v>
      </c>
      <c r="J83" s="8">
        <v>6</v>
      </c>
      <c r="K83" s="8">
        <v>11</v>
      </c>
      <c r="L83" s="8">
        <v>17</v>
      </c>
      <c r="M83" s="8">
        <v>8</v>
      </c>
      <c r="N83" s="8">
        <v>0</v>
      </c>
      <c r="O83" s="8">
        <v>4</v>
      </c>
      <c r="P83" s="8">
        <v>2</v>
      </c>
      <c r="Q83" s="8">
        <v>0</v>
      </c>
    </row>
    <row r="84" spans="1:17">
      <c r="A84" s="8" t="s">
        <v>1902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4</v>
      </c>
      <c r="I84" s="8">
        <v>68</v>
      </c>
      <c r="J84" s="8">
        <v>35</v>
      </c>
      <c r="K84" s="8">
        <v>91</v>
      </c>
      <c r="L84" s="8">
        <v>90</v>
      </c>
      <c r="M84" s="8">
        <v>64</v>
      </c>
      <c r="N84" s="8">
        <v>5</v>
      </c>
      <c r="O84" s="8">
        <v>60</v>
      </c>
      <c r="P84" s="8">
        <v>20</v>
      </c>
      <c r="Q84" s="8">
        <v>1</v>
      </c>
    </row>
    <row r="85" spans="1:17">
      <c r="A85" s="8" t="s">
        <v>1903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2</v>
      </c>
      <c r="I85" s="8">
        <v>37</v>
      </c>
      <c r="J85" s="8">
        <v>23</v>
      </c>
      <c r="K85" s="8">
        <v>48</v>
      </c>
      <c r="L85" s="8">
        <v>78</v>
      </c>
      <c r="M85" s="8">
        <v>25</v>
      </c>
      <c r="N85" s="8">
        <v>4</v>
      </c>
      <c r="O85" s="8">
        <v>25</v>
      </c>
      <c r="P85" s="8">
        <v>8</v>
      </c>
      <c r="Q85" s="8">
        <v>0</v>
      </c>
    </row>
    <row r="86" spans="1:17">
      <c r="A86" s="8" t="s">
        <v>1904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1</v>
      </c>
      <c r="I86" s="8">
        <v>83</v>
      </c>
      <c r="J86" s="8">
        <v>35</v>
      </c>
      <c r="K86" s="8">
        <v>97</v>
      </c>
      <c r="L86" s="8">
        <v>99</v>
      </c>
      <c r="M86" s="8">
        <v>64</v>
      </c>
      <c r="N86" s="8">
        <v>6</v>
      </c>
      <c r="O86" s="8">
        <v>67</v>
      </c>
      <c r="P86" s="8">
        <v>18</v>
      </c>
      <c r="Q86" s="8">
        <v>7</v>
      </c>
    </row>
    <row r="87" spans="1:17">
      <c r="A87" s="8" t="s">
        <v>1905</v>
      </c>
      <c r="B87" s="3">
        <v>1</v>
      </c>
      <c r="C87" s="8">
        <v>4</v>
      </c>
      <c r="D87" s="8">
        <v>14</v>
      </c>
      <c r="E87" s="8">
        <v>29</v>
      </c>
      <c r="F87" s="8">
        <v>1</v>
      </c>
      <c r="G87" s="8">
        <v>0</v>
      </c>
      <c r="H87" s="8">
        <v>0</v>
      </c>
      <c r="I87" s="8">
        <v>57</v>
      </c>
      <c r="J87" s="8">
        <v>15</v>
      </c>
      <c r="K87" s="8">
        <v>83</v>
      </c>
      <c r="L87" s="8">
        <v>79</v>
      </c>
      <c r="M87" s="8">
        <v>41</v>
      </c>
      <c r="N87" s="8">
        <v>6</v>
      </c>
      <c r="O87" s="8">
        <v>50</v>
      </c>
      <c r="P87" s="8">
        <v>10</v>
      </c>
      <c r="Q87" s="8">
        <v>3</v>
      </c>
    </row>
    <row r="88" spans="1:17">
      <c r="A88" s="8" t="s">
        <v>1861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0</v>
      </c>
      <c r="I88" s="8">
        <v>31</v>
      </c>
      <c r="J88" s="8">
        <v>20</v>
      </c>
      <c r="K88" s="8">
        <v>67</v>
      </c>
      <c r="L88" s="8">
        <v>97</v>
      </c>
      <c r="M88" s="8">
        <v>45</v>
      </c>
      <c r="N88" s="8">
        <v>1</v>
      </c>
      <c r="O88" s="8">
        <v>43</v>
      </c>
      <c r="P88" s="8">
        <v>13</v>
      </c>
      <c r="Q88" s="8">
        <v>1</v>
      </c>
    </row>
    <row r="89" spans="1:17">
      <c r="A89" s="8" t="s">
        <v>1869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1</v>
      </c>
      <c r="I89" s="8">
        <v>35</v>
      </c>
      <c r="J89" s="8">
        <v>16</v>
      </c>
      <c r="K89" s="8">
        <v>49</v>
      </c>
      <c r="L89" s="8">
        <v>56</v>
      </c>
      <c r="M89" s="8">
        <v>33</v>
      </c>
      <c r="N89" s="8">
        <v>0</v>
      </c>
      <c r="O89" s="8">
        <v>31</v>
      </c>
      <c r="P89" s="8">
        <v>19</v>
      </c>
      <c r="Q89" s="8">
        <v>0</v>
      </c>
    </row>
    <row r="90" spans="1:17">
      <c r="A90" s="8" t="s">
        <v>2261</v>
      </c>
      <c r="B90" s="3">
        <v>1</v>
      </c>
      <c r="C90" s="8">
        <v>6</v>
      </c>
      <c r="D90" s="8">
        <v>28</v>
      </c>
      <c r="E90" s="8">
        <v>29</v>
      </c>
      <c r="F90" s="8">
        <v>4</v>
      </c>
      <c r="G90" s="8">
        <v>1</v>
      </c>
      <c r="H90" s="8">
        <v>1</v>
      </c>
      <c r="I90" s="8">
        <v>78</v>
      </c>
      <c r="J90" s="8">
        <v>21</v>
      </c>
      <c r="K90" s="8">
        <v>79</v>
      </c>
      <c r="L90" s="8">
        <v>180</v>
      </c>
      <c r="M90" s="8">
        <v>71</v>
      </c>
      <c r="N90" s="8">
        <v>4</v>
      </c>
      <c r="O90" s="8">
        <v>39</v>
      </c>
      <c r="P90" s="8">
        <v>10</v>
      </c>
      <c r="Q90" s="8">
        <v>1</v>
      </c>
    </row>
    <row r="91" spans="1:17">
      <c r="A91" s="8" t="s">
        <v>2262</v>
      </c>
      <c r="B91" s="3">
        <v>0</v>
      </c>
      <c r="C91" s="8">
        <v>2</v>
      </c>
      <c r="D91" s="8">
        <v>22</v>
      </c>
      <c r="E91" s="8">
        <v>42</v>
      </c>
      <c r="F91" s="8">
        <v>1</v>
      </c>
      <c r="G91" s="8">
        <v>0</v>
      </c>
      <c r="H91" s="8">
        <v>0</v>
      </c>
      <c r="I91" s="8">
        <v>79</v>
      </c>
      <c r="J91" s="8">
        <v>30</v>
      </c>
      <c r="K91" s="8">
        <v>106</v>
      </c>
      <c r="L91" s="8">
        <v>96</v>
      </c>
      <c r="M91" s="8">
        <v>43</v>
      </c>
      <c r="N91" s="8">
        <v>3</v>
      </c>
      <c r="O91" s="8">
        <v>62</v>
      </c>
      <c r="P91" s="8">
        <v>17</v>
      </c>
      <c r="Q91" s="8">
        <v>0</v>
      </c>
    </row>
    <row r="92" spans="1:17">
      <c r="A92" s="8" t="s">
        <v>2229</v>
      </c>
      <c r="B92" s="3">
        <v>0</v>
      </c>
      <c r="C92" s="8">
        <v>0</v>
      </c>
      <c r="D92" s="8">
        <v>12</v>
      </c>
      <c r="E92" s="8">
        <v>16</v>
      </c>
      <c r="F92" s="8">
        <v>0</v>
      </c>
      <c r="G92" s="8">
        <v>1</v>
      </c>
      <c r="H92" s="8">
        <v>2</v>
      </c>
      <c r="I92" s="8">
        <v>42</v>
      </c>
      <c r="J92" s="8">
        <v>9</v>
      </c>
      <c r="K92" s="8">
        <v>31</v>
      </c>
      <c r="L92" s="8">
        <v>44</v>
      </c>
      <c r="M92" s="8">
        <v>28</v>
      </c>
      <c r="N92" s="8">
        <v>2</v>
      </c>
      <c r="O92" s="8">
        <v>16</v>
      </c>
      <c r="P92" s="8">
        <v>5</v>
      </c>
      <c r="Q92" s="8">
        <v>0</v>
      </c>
    </row>
    <row r="93" spans="1:17">
      <c r="A93" s="8" t="s">
        <v>2263</v>
      </c>
      <c r="B93" s="3">
        <v>1</v>
      </c>
      <c r="C93" s="8">
        <v>2</v>
      </c>
      <c r="D93" s="8">
        <v>6</v>
      </c>
      <c r="E93" s="8">
        <v>13</v>
      </c>
      <c r="F93" s="8">
        <v>1</v>
      </c>
      <c r="G93" s="8">
        <v>0</v>
      </c>
      <c r="H93" s="8">
        <v>0</v>
      </c>
      <c r="I93" s="8">
        <v>31</v>
      </c>
      <c r="J93" s="8">
        <v>18</v>
      </c>
      <c r="K93" s="8">
        <v>58</v>
      </c>
      <c r="L93" s="8">
        <v>86</v>
      </c>
      <c r="M93" s="8">
        <v>43</v>
      </c>
      <c r="N93" s="8">
        <v>4</v>
      </c>
      <c r="O93" s="8">
        <v>29</v>
      </c>
      <c r="P93" s="8">
        <v>7</v>
      </c>
      <c r="Q93" s="8">
        <v>0</v>
      </c>
    </row>
    <row r="94" spans="1:17">
      <c r="A94" s="8" t="s">
        <v>2264</v>
      </c>
      <c r="B94" s="3">
        <v>0</v>
      </c>
      <c r="C94" s="8">
        <v>2</v>
      </c>
      <c r="D94" s="8">
        <v>32</v>
      </c>
      <c r="E94" s="8">
        <v>22</v>
      </c>
      <c r="F94" s="8">
        <v>2</v>
      </c>
      <c r="G94" s="8">
        <v>0</v>
      </c>
      <c r="H94" s="8">
        <v>0</v>
      </c>
      <c r="I94" s="8">
        <v>63</v>
      </c>
      <c r="J94" s="8">
        <v>31</v>
      </c>
      <c r="K94" s="8">
        <v>82</v>
      </c>
      <c r="L94" s="8">
        <v>92</v>
      </c>
      <c r="M94" s="8">
        <v>56</v>
      </c>
      <c r="N94" s="8">
        <v>5</v>
      </c>
      <c r="O94" s="8">
        <v>56</v>
      </c>
      <c r="P94" s="8">
        <v>22</v>
      </c>
      <c r="Q94" s="8">
        <v>0</v>
      </c>
    </row>
    <row r="95" spans="1:17">
      <c r="A95" s="8" t="s">
        <v>2265</v>
      </c>
      <c r="B95" s="3">
        <v>1</v>
      </c>
      <c r="C95" s="8">
        <v>1</v>
      </c>
      <c r="D95" s="8">
        <v>15</v>
      </c>
      <c r="E95" s="8">
        <v>17</v>
      </c>
      <c r="F95" s="8">
        <v>1</v>
      </c>
      <c r="G95" s="8">
        <v>0</v>
      </c>
      <c r="H95" s="8">
        <v>0</v>
      </c>
      <c r="I95" s="8">
        <v>36</v>
      </c>
      <c r="J95" s="8">
        <v>18</v>
      </c>
      <c r="K95" s="8">
        <v>39</v>
      </c>
      <c r="L95" s="8">
        <v>82</v>
      </c>
      <c r="M95" s="8">
        <v>30</v>
      </c>
      <c r="N95" s="8">
        <v>0</v>
      </c>
      <c r="O95" s="8">
        <v>30</v>
      </c>
      <c r="P95" s="8">
        <v>15</v>
      </c>
      <c r="Q95" s="8">
        <v>0</v>
      </c>
    </row>
    <row r="96" spans="1:17">
      <c r="A96" s="8" t="s">
        <v>2266</v>
      </c>
      <c r="B96" s="3">
        <v>0</v>
      </c>
      <c r="C96" s="8">
        <v>3</v>
      </c>
      <c r="D96" s="8">
        <v>19</v>
      </c>
      <c r="E96" s="8">
        <v>26</v>
      </c>
      <c r="F96" s="8">
        <v>1</v>
      </c>
      <c r="G96" s="8">
        <v>3</v>
      </c>
      <c r="H96" s="8">
        <v>3</v>
      </c>
      <c r="I96" s="8">
        <v>78</v>
      </c>
      <c r="J96" s="8">
        <v>26</v>
      </c>
      <c r="K96" s="8">
        <v>84</v>
      </c>
      <c r="L96" s="8">
        <v>109</v>
      </c>
      <c r="M96" s="8">
        <v>48</v>
      </c>
      <c r="N96" s="8">
        <v>10</v>
      </c>
      <c r="O96" s="8">
        <v>58</v>
      </c>
      <c r="P96" s="8">
        <v>18</v>
      </c>
      <c r="Q96" s="8">
        <v>2</v>
      </c>
    </row>
    <row r="97" spans="1:17">
      <c r="A97" s="8" t="s">
        <v>2267</v>
      </c>
      <c r="B97" s="3">
        <v>0</v>
      </c>
      <c r="C97" s="8">
        <v>0</v>
      </c>
      <c r="D97" s="8">
        <v>17</v>
      </c>
      <c r="E97" s="8">
        <v>22</v>
      </c>
      <c r="F97" s="8">
        <v>1</v>
      </c>
      <c r="G97" s="8">
        <v>1</v>
      </c>
      <c r="H97" s="8">
        <v>1</v>
      </c>
      <c r="I97" s="8">
        <v>43</v>
      </c>
      <c r="J97" s="8">
        <v>16</v>
      </c>
      <c r="K97" s="8">
        <v>58</v>
      </c>
      <c r="L97" s="8">
        <v>70</v>
      </c>
      <c r="M97" s="8">
        <v>43</v>
      </c>
      <c r="N97" s="8">
        <v>5</v>
      </c>
      <c r="O97" s="8">
        <v>47</v>
      </c>
      <c r="P97" s="8">
        <v>12</v>
      </c>
      <c r="Q97" s="8">
        <v>0</v>
      </c>
    </row>
    <row r="98" spans="1:17">
      <c r="A98" s="8" t="s">
        <v>2246</v>
      </c>
      <c r="B98" s="3">
        <v>0</v>
      </c>
      <c r="C98" s="8">
        <v>2</v>
      </c>
      <c r="D98" s="8">
        <v>13</v>
      </c>
      <c r="E98" s="8">
        <v>11</v>
      </c>
      <c r="F98" s="8">
        <v>0</v>
      </c>
      <c r="G98" s="8">
        <v>1</v>
      </c>
      <c r="H98" s="8">
        <v>1</v>
      </c>
      <c r="I98" s="8">
        <v>30</v>
      </c>
      <c r="J98" s="8">
        <v>14</v>
      </c>
      <c r="K98" s="8">
        <v>54</v>
      </c>
      <c r="L98" s="8">
        <v>73</v>
      </c>
      <c r="M98" s="8">
        <v>30</v>
      </c>
      <c r="N98" s="8">
        <v>0</v>
      </c>
      <c r="O98" s="8">
        <v>43</v>
      </c>
      <c r="P98" s="8">
        <v>23</v>
      </c>
      <c r="Q98" s="8">
        <v>0</v>
      </c>
    </row>
    <row r="99" spans="1:17">
      <c r="A99" s="8" t="s">
        <v>2254</v>
      </c>
      <c r="B99" s="3">
        <v>0</v>
      </c>
      <c r="C99" s="8">
        <v>2</v>
      </c>
      <c r="D99" s="8">
        <v>10</v>
      </c>
      <c r="E99" s="8">
        <v>13</v>
      </c>
      <c r="F99" s="8">
        <v>0</v>
      </c>
      <c r="G99" s="8">
        <v>1</v>
      </c>
      <c r="H99" s="8">
        <v>1</v>
      </c>
      <c r="I99" s="8">
        <v>33</v>
      </c>
      <c r="J99" s="8">
        <v>10</v>
      </c>
      <c r="K99" s="8">
        <v>39</v>
      </c>
      <c r="L99" s="8">
        <v>47</v>
      </c>
      <c r="M99" s="8">
        <v>16</v>
      </c>
      <c r="N99" s="8">
        <v>4</v>
      </c>
      <c r="O99" s="8">
        <v>30</v>
      </c>
      <c r="P99" s="8">
        <v>12</v>
      </c>
      <c r="Q9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8" workbookViewId="0">
      <selection activeCell="E227" sqref="E227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937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1006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960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983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1041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1064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1087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1110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1133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936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1005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959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982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1040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1063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1086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1109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1132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935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1004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958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981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1039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1062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1085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1108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1131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945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1014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968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991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1049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1072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1095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1118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944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1013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967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990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1048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1071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1094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1117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943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1012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966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989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1047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1070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1093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1116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942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1011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965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988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1046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1069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1092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1115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941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1010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964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987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1045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1068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1091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1114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940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1009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963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986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1044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1067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1090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1113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939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1008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962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985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1043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1066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1089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1112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938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1007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961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984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1042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1065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1088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1111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925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994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948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971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1017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1029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1052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1075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1098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1121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924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993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947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970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1016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1028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1051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1074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1097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1120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923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992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946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1026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969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1015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1027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1050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1073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1096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1119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934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1003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957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980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1038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1061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1084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1107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1130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933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1002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956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979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1025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1037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1060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1083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1106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1129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932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1001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955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978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1024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1036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1059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1082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1105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1128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931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1000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954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977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1023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1035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1058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1081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1104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1127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930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999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953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976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1022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1034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1057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1080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1103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1126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929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998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952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975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1021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1033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1056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1079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1102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1125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928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997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951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974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1020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1032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1055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1078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1101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1124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927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996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950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973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1019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1031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1054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1077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1100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1123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926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995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949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972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1018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1030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1053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1076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1099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1122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485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486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487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488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489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490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491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492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493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494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495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496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497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498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499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57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500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501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502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503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504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505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  <row r="235" spans="1:17">
      <c r="A235" s="8" t="s">
        <v>1906</v>
      </c>
      <c r="B235" s="3">
        <v>3</v>
      </c>
      <c r="C235" s="8">
        <v>8</v>
      </c>
      <c r="D235" s="8">
        <v>49</v>
      </c>
      <c r="E235" s="8">
        <v>51</v>
      </c>
      <c r="F235" s="8">
        <v>8</v>
      </c>
      <c r="G235" s="8">
        <v>1</v>
      </c>
      <c r="H235" s="8">
        <v>2</v>
      </c>
      <c r="I235" s="8">
        <v>136</v>
      </c>
      <c r="J235" s="8">
        <v>51</v>
      </c>
      <c r="K235" s="8">
        <v>166</v>
      </c>
      <c r="L235" s="8">
        <v>289</v>
      </c>
      <c r="M235" s="8">
        <v>116</v>
      </c>
      <c r="N235" s="8">
        <v>10</v>
      </c>
      <c r="O235" s="8">
        <v>75</v>
      </c>
      <c r="P235" s="8">
        <v>17</v>
      </c>
      <c r="Q235" s="8">
        <v>1</v>
      </c>
    </row>
    <row r="236" spans="1:17">
      <c r="A236" s="8" t="s">
        <v>1907</v>
      </c>
      <c r="B236" s="3">
        <v>0</v>
      </c>
      <c r="C236" s="8">
        <v>4</v>
      </c>
      <c r="D236" s="8">
        <v>43</v>
      </c>
      <c r="E236" s="8">
        <v>69</v>
      </c>
      <c r="F236" s="8">
        <v>1</v>
      </c>
      <c r="G236" s="8">
        <v>0</v>
      </c>
      <c r="H236" s="8">
        <v>0</v>
      </c>
      <c r="I236" s="8">
        <v>144</v>
      </c>
      <c r="J236" s="8">
        <v>61</v>
      </c>
      <c r="K236" s="8">
        <v>193</v>
      </c>
      <c r="L236" s="8">
        <v>210</v>
      </c>
      <c r="M236" s="8">
        <v>94</v>
      </c>
      <c r="N236" s="8">
        <v>6</v>
      </c>
      <c r="O236" s="8">
        <v>110</v>
      </c>
      <c r="P236" s="8">
        <v>42</v>
      </c>
      <c r="Q236" s="8">
        <v>2</v>
      </c>
    </row>
    <row r="237" spans="1:17">
      <c r="A237" s="8" t="s">
        <v>1873</v>
      </c>
      <c r="B237" s="3">
        <v>1</v>
      </c>
      <c r="C237" s="8">
        <v>1</v>
      </c>
      <c r="D237" s="8">
        <v>20</v>
      </c>
      <c r="E237" s="8">
        <v>28</v>
      </c>
      <c r="F237" s="8">
        <v>1</v>
      </c>
      <c r="G237" s="8">
        <v>1</v>
      </c>
      <c r="H237" s="8">
        <v>2</v>
      </c>
      <c r="I237" s="8">
        <v>82</v>
      </c>
      <c r="J237" s="8">
        <v>17</v>
      </c>
      <c r="K237" s="8">
        <v>73</v>
      </c>
      <c r="L237" s="8">
        <v>101</v>
      </c>
      <c r="M237" s="8">
        <v>57</v>
      </c>
      <c r="N237" s="8">
        <v>3</v>
      </c>
      <c r="O237" s="8">
        <v>44</v>
      </c>
      <c r="P237" s="8">
        <v>14</v>
      </c>
      <c r="Q237" s="8">
        <v>0</v>
      </c>
    </row>
    <row r="238" spans="1:17">
      <c r="A238" s="8" t="s">
        <v>1908</v>
      </c>
      <c r="B238" s="3">
        <v>1</v>
      </c>
      <c r="C238" s="8">
        <v>5</v>
      </c>
      <c r="D238" s="8">
        <v>10</v>
      </c>
      <c r="E238" s="8">
        <v>20</v>
      </c>
      <c r="F238" s="8">
        <v>1</v>
      </c>
      <c r="G238" s="8">
        <v>0</v>
      </c>
      <c r="H238" s="8">
        <v>1</v>
      </c>
      <c r="I238" s="8">
        <v>51</v>
      </c>
      <c r="J238" s="8">
        <v>31</v>
      </c>
      <c r="K238" s="8">
        <v>117</v>
      </c>
      <c r="L238" s="8">
        <v>147</v>
      </c>
      <c r="M238" s="8">
        <v>76</v>
      </c>
      <c r="N238" s="8">
        <v>9</v>
      </c>
      <c r="O238" s="8">
        <v>53</v>
      </c>
      <c r="P238" s="8">
        <v>17</v>
      </c>
      <c r="Q238" s="8">
        <v>0</v>
      </c>
    </row>
    <row r="239" spans="1:17">
      <c r="A239" s="8" t="s">
        <v>1877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0</v>
      </c>
      <c r="I239" s="8">
        <v>27</v>
      </c>
      <c r="J239" s="8">
        <v>6</v>
      </c>
      <c r="K239" s="8">
        <v>11</v>
      </c>
      <c r="L239" s="8">
        <v>17</v>
      </c>
      <c r="M239" s="8">
        <v>8</v>
      </c>
      <c r="N239" s="8">
        <v>0</v>
      </c>
      <c r="O239" s="8">
        <v>4</v>
      </c>
      <c r="P239" s="8">
        <v>2</v>
      </c>
      <c r="Q239" s="8">
        <v>0</v>
      </c>
    </row>
    <row r="240" spans="1:17">
      <c r="A240" s="8" t="s">
        <v>1909</v>
      </c>
      <c r="B240" s="3">
        <v>0</v>
      </c>
      <c r="C240" s="8">
        <v>3</v>
      </c>
      <c r="D240" s="8">
        <v>59</v>
      </c>
      <c r="E240" s="8">
        <v>43</v>
      </c>
      <c r="F240" s="8">
        <v>2</v>
      </c>
      <c r="G240" s="8">
        <v>3</v>
      </c>
      <c r="H240" s="8">
        <v>4</v>
      </c>
      <c r="I240" s="8">
        <v>131</v>
      </c>
      <c r="J240" s="8">
        <v>66</v>
      </c>
      <c r="K240" s="8">
        <v>173</v>
      </c>
      <c r="L240" s="8">
        <v>182</v>
      </c>
      <c r="M240" s="8">
        <v>120</v>
      </c>
      <c r="N240" s="8">
        <v>10</v>
      </c>
      <c r="O240" s="8">
        <v>116</v>
      </c>
      <c r="P240" s="8">
        <v>42</v>
      </c>
      <c r="Q240" s="8">
        <v>1</v>
      </c>
    </row>
    <row r="241" spans="1:17">
      <c r="A241" s="8" t="s">
        <v>1912</v>
      </c>
      <c r="B241" s="3">
        <v>1</v>
      </c>
      <c r="C241" s="8">
        <v>2</v>
      </c>
      <c r="D241" s="8">
        <v>28</v>
      </c>
      <c r="E241" s="8">
        <v>35</v>
      </c>
      <c r="F241" s="8">
        <v>1</v>
      </c>
      <c r="G241" s="8">
        <v>2</v>
      </c>
      <c r="H241" s="8">
        <v>2</v>
      </c>
      <c r="I241" s="8">
        <v>73</v>
      </c>
      <c r="J241" s="8">
        <v>41</v>
      </c>
      <c r="K241" s="8">
        <v>87</v>
      </c>
      <c r="L241" s="8">
        <v>160</v>
      </c>
      <c r="M241" s="8">
        <v>55</v>
      </c>
      <c r="N241" s="8">
        <v>4</v>
      </c>
      <c r="O241" s="8">
        <v>55</v>
      </c>
      <c r="P241" s="8">
        <v>23</v>
      </c>
      <c r="Q241" s="8">
        <v>0</v>
      </c>
    </row>
    <row r="242" spans="1:17">
      <c r="A242" s="8" t="s">
        <v>1910</v>
      </c>
      <c r="B242" s="3">
        <v>1</v>
      </c>
      <c r="C242" s="8">
        <v>6</v>
      </c>
      <c r="D242" s="8">
        <v>32</v>
      </c>
      <c r="E242" s="8">
        <v>60</v>
      </c>
      <c r="F242" s="8">
        <v>4</v>
      </c>
      <c r="G242" s="8">
        <v>5</v>
      </c>
      <c r="H242" s="8">
        <v>4</v>
      </c>
      <c r="I242" s="8">
        <v>161</v>
      </c>
      <c r="J242" s="8">
        <v>61</v>
      </c>
      <c r="K242" s="8">
        <v>181</v>
      </c>
      <c r="L242" s="8">
        <v>208</v>
      </c>
      <c r="M242" s="8">
        <v>112</v>
      </c>
      <c r="N242" s="8">
        <v>16</v>
      </c>
      <c r="O242" s="8">
        <v>125</v>
      </c>
      <c r="P242" s="8">
        <v>36</v>
      </c>
      <c r="Q242" s="8">
        <v>9</v>
      </c>
    </row>
    <row r="243" spans="1:17">
      <c r="A243" s="8" t="s">
        <v>1911</v>
      </c>
      <c r="B243" s="3">
        <v>1</v>
      </c>
      <c r="C243" s="8">
        <v>4</v>
      </c>
      <c r="D243" s="8">
        <v>31</v>
      </c>
      <c r="E243" s="8">
        <v>51</v>
      </c>
      <c r="F243" s="8">
        <v>2</v>
      </c>
      <c r="G243" s="8">
        <v>1</v>
      </c>
      <c r="H243" s="8">
        <v>1</v>
      </c>
      <c r="I243" s="8">
        <v>100</v>
      </c>
      <c r="J243" s="8">
        <v>31</v>
      </c>
      <c r="K243" s="8">
        <v>141</v>
      </c>
      <c r="L243" s="8">
        <v>149</v>
      </c>
      <c r="M243" s="8">
        <v>84</v>
      </c>
      <c r="N243" s="8">
        <v>11</v>
      </c>
      <c r="O243" s="8">
        <v>97</v>
      </c>
      <c r="P243" s="8">
        <v>22</v>
      </c>
      <c r="Q243" s="8">
        <v>3</v>
      </c>
    </row>
    <row r="244" spans="1:17">
      <c r="A244" s="8" t="s">
        <v>1890</v>
      </c>
      <c r="B244" s="3">
        <v>1</v>
      </c>
      <c r="C244" s="8">
        <v>3</v>
      </c>
      <c r="D244" s="8">
        <v>25</v>
      </c>
      <c r="E244" s="8">
        <v>21</v>
      </c>
      <c r="F244" s="8">
        <v>1</v>
      </c>
      <c r="G244" s="8">
        <v>1</v>
      </c>
      <c r="H244" s="8">
        <v>1</v>
      </c>
      <c r="I244" s="8">
        <v>61</v>
      </c>
      <c r="J244" s="8">
        <v>34</v>
      </c>
      <c r="K244" s="8">
        <v>121</v>
      </c>
      <c r="L244" s="8">
        <v>170</v>
      </c>
      <c r="M244" s="8">
        <v>75</v>
      </c>
      <c r="N244" s="8">
        <v>1</v>
      </c>
      <c r="O244" s="8">
        <v>86</v>
      </c>
      <c r="P244" s="8">
        <v>36</v>
      </c>
      <c r="Q244" s="8">
        <v>1</v>
      </c>
    </row>
    <row r="245" spans="1:17">
      <c r="A245" s="8" t="s">
        <v>1898</v>
      </c>
      <c r="B245" s="3">
        <v>0</v>
      </c>
      <c r="C245" s="8">
        <v>4</v>
      </c>
      <c r="D245" s="8">
        <v>19</v>
      </c>
      <c r="E245" s="8">
        <v>31</v>
      </c>
      <c r="F245" s="8">
        <v>1</v>
      </c>
      <c r="G245" s="8">
        <v>2</v>
      </c>
      <c r="H245" s="8">
        <v>2</v>
      </c>
      <c r="I245" s="8">
        <v>68</v>
      </c>
      <c r="J245" s="8">
        <v>26</v>
      </c>
      <c r="K245" s="8">
        <v>88</v>
      </c>
      <c r="L245" s="8">
        <v>103</v>
      </c>
      <c r="M245" s="8">
        <v>49</v>
      </c>
      <c r="N245" s="8">
        <v>4</v>
      </c>
      <c r="O245" s="8">
        <v>61</v>
      </c>
      <c r="P245" s="8">
        <v>31</v>
      </c>
      <c r="Q24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C6" sqref="C6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1575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1576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1577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1578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1579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1580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1631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  <row r="9" spans="1:17">
      <c r="A9" s="8" t="s">
        <v>1913</v>
      </c>
      <c r="B9" s="3">
        <v>6</v>
      </c>
      <c r="C9" s="8">
        <v>22</v>
      </c>
      <c r="D9" s="8">
        <v>150</v>
      </c>
      <c r="E9" s="8">
        <v>209</v>
      </c>
      <c r="F9" s="8">
        <v>11</v>
      </c>
      <c r="G9" s="8">
        <v>8</v>
      </c>
      <c r="H9" s="8">
        <v>10</v>
      </c>
      <c r="I9" s="8">
        <v>521</v>
      </c>
      <c r="J9" s="8">
        <v>232</v>
      </c>
      <c r="K9" s="8">
        <v>721</v>
      </c>
      <c r="L9" s="8">
        <v>857</v>
      </c>
      <c r="M9" s="8">
        <v>438</v>
      </c>
      <c r="N9" s="8">
        <v>37</v>
      </c>
      <c r="O9" s="8">
        <v>416</v>
      </c>
      <c r="P9" s="8">
        <v>141</v>
      </c>
      <c r="Q9" s="8">
        <v>14</v>
      </c>
    </row>
    <row r="10" spans="1:17">
      <c r="A10" s="8" t="s">
        <v>2268</v>
      </c>
      <c r="B10" s="3">
        <v>3</v>
      </c>
      <c r="C10" s="8">
        <v>20</v>
      </c>
      <c r="D10" s="8">
        <v>174</v>
      </c>
      <c r="E10" s="8">
        <v>211</v>
      </c>
      <c r="F10" s="8">
        <v>11</v>
      </c>
      <c r="G10" s="8">
        <v>8</v>
      </c>
      <c r="H10" s="8">
        <v>9</v>
      </c>
      <c r="I10" s="8">
        <v>513</v>
      </c>
      <c r="J10" s="8">
        <v>193</v>
      </c>
      <c r="K10" s="8">
        <v>630</v>
      </c>
      <c r="L10" s="8">
        <v>879</v>
      </c>
      <c r="M10" s="8">
        <v>408</v>
      </c>
      <c r="N10" s="8">
        <v>37</v>
      </c>
      <c r="O10" s="8">
        <v>410</v>
      </c>
      <c r="P10" s="8">
        <v>141</v>
      </c>
      <c r="Q10" s="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P32" sqref="P32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1598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1597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1596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1607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1606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1605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1604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1603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1602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1601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1600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1599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1586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1585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1584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1595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1594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1593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1592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1591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1590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1589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1588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1587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1581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1582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  <row r="28" spans="1:17">
      <c r="A28" s="8" t="s">
        <v>1914</v>
      </c>
      <c r="B28" s="3">
        <v>9</v>
      </c>
      <c r="C28" s="8">
        <v>42</v>
      </c>
      <c r="D28" s="8">
        <v>324</v>
      </c>
      <c r="E28" s="8">
        <v>420</v>
      </c>
      <c r="F28" s="8">
        <v>22</v>
      </c>
      <c r="G28" s="8">
        <v>16</v>
      </c>
      <c r="H28" s="8">
        <v>19</v>
      </c>
      <c r="I28" s="8">
        <v>1034</v>
      </c>
      <c r="J28" s="8">
        <v>425</v>
      </c>
      <c r="K28" s="8">
        <v>1351</v>
      </c>
      <c r="L28" s="8">
        <v>1736</v>
      </c>
      <c r="M28" s="8">
        <v>846</v>
      </c>
      <c r="N28" s="8">
        <v>74</v>
      </c>
      <c r="O28" s="8">
        <v>826</v>
      </c>
      <c r="P28" s="8">
        <v>282</v>
      </c>
      <c r="Q28" s="8">
        <v>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1"/>
  <sheetViews>
    <sheetView workbookViewId="0">
      <selection activeCell="D16" sqref="D16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1355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1357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498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1358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1359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1360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2257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1</v>
      </c>
      <c r="H8"/>
    </row>
    <row r="9" spans="1:8">
      <c r="A9" s="8" t="s">
        <v>1366</v>
      </c>
      <c r="B9" s="8">
        <v>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1369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/>
    </row>
    <row r="11" spans="1:8">
      <c r="A11" s="8" t="s">
        <v>1370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1</v>
      </c>
    </row>
    <row r="12" spans="1:8">
      <c r="A12" s="8" t="s">
        <v>1371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504</v>
      </c>
      <c r="B13" s="8">
        <v>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1373</v>
      </c>
      <c r="B14" s="8">
        <v>0</v>
      </c>
      <c r="C14" s="8">
        <v>0</v>
      </c>
      <c r="D14" s="8">
        <v>0</v>
      </c>
      <c r="E14" s="8">
        <v>1</v>
      </c>
      <c r="F14" s="8">
        <v>0</v>
      </c>
      <c r="G14" s="8">
        <v>0</v>
      </c>
    </row>
    <row r="15" spans="1:8">
      <c r="A15" s="8" t="s">
        <v>1377</v>
      </c>
      <c r="B15" s="8">
        <v>1</v>
      </c>
      <c r="C15" s="8">
        <v>0</v>
      </c>
      <c r="D15" s="8">
        <v>0</v>
      </c>
      <c r="E15" s="8">
        <v>0</v>
      </c>
      <c r="F15" s="8">
        <v>1</v>
      </c>
      <c r="G15" s="8">
        <v>0</v>
      </c>
    </row>
    <row r="16" spans="1:8">
      <c r="A16" s="8" t="s">
        <v>1378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1915</v>
      </c>
      <c r="B17" s="8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1916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1917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1918</v>
      </c>
      <c r="B20" s="8">
        <v>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1919</v>
      </c>
      <c r="B21" s="8">
        <v>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1870</v>
      </c>
      <c r="B22" s="8">
        <v>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1876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1877</v>
      </c>
      <c r="B24" s="8">
        <v>0</v>
      </c>
      <c r="C24" s="8">
        <v>1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1880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1882</v>
      </c>
      <c r="B26" s="8">
        <v>2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7">
      <c r="A27" s="8" t="s">
        <v>1884</v>
      </c>
      <c r="B27" s="8">
        <v>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7">
      <c r="A28" s="8" t="s">
        <v>1890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7">
      <c r="A29" s="8" t="s">
        <v>1891</v>
      </c>
      <c r="B29" s="8">
        <v>1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7">
      <c r="A30" s="8" t="s">
        <v>1895</v>
      </c>
      <c r="B30" s="8">
        <v>0</v>
      </c>
      <c r="C30" s="8">
        <v>0</v>
      </c>
      <c r="D30" s="8">
        <v>0</v>
      </c>
      <c r="E30" s="8">
        <v>0</v>
      </c>
      <c r="F30" s="8">
        <v>1</v>
      </c>
      <c r="G30" s="8">
        <v>0</v>
      </c>
    </row>
    <row r="31" spans="1:7">
      <c r="A31" s="8" t="s">
        <v>1898</v>
      </c>
      <c r="B31" s="8">
        <v>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1"/>
  <sheetViews>
    <sheetView workbookViewId="0">
      <selection activeCell="D12" sqref="D12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485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486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487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488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489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490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491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492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493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494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495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496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497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498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499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500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501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502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503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504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1920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1921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1922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1919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1877</v>
      </c>
      <c r="B26" s="3">
        <v>0</v>
      </c>
      <c r="C26" s="8">
        <v>1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1909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1912</v>
      </c>
      <c r="B28" s="3">
        <v>3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1910</v>
      </c>
      <c r="B29" s="3">
        <v>5</v>
      </c>
      <c r="C29" s="8">
        <v>0</v>
      </c>
      <c r="D29" s="8">
        <v>0</v>
      </c>
      <c r="E29" s="8">
        <v>0</v>
      </c>
      <c r="F29" s="8">
        <v>1</v>
      </c>
      <c r="G29" s="8">
        <v>0</v>
      </c>
    </row>
    <row r="30" spans="1:8">
      <c r="A30" s="8" t="s">
        <v>1911</v>
      </c>
      <c r="B30" s="3">
        <v>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</row>
    <row r="31" spans="1:8">
      <c r="A31" s="8" t="s">
        <v>1890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D3" sqref="D3"/>
    </sheetView>
  </sheetViews>
  <sheetFormatPr defaultRowHeight="15"/>
  <cols>
    <col min="8" max="8" width="9.140625" style="8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1584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1582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1923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1914</v>
      </c>
      <c r="B5" s="3">
        <v>9</v>
      </c>
      <c r="C5" s="8">
        <v>1</v>
      </c>
      <c r="D5" s="8">
        <v>0</v>
      </c>
      <c r="E5" s="8">
        <v>0</v>
      </c>
      <c r="F5" s="8">
        <v>1</v>
      </c>
      <c r="G5" s="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1583</v>
      </c>
      <c r="B1" s="46" t="s">
        <v>2104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1557</v>
      </c>
      <c r="C2" s="31" t="s">
        <v>1146</v>
      </c>
      <c r="D2" s="68">
        <v>785</v>
      </c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196</v>
      </c>
      <c r="H4" s="76"/>
      <c r="I4" s="76"/>
      <c r="J4" s="77"/>
      <c r="K4" s="47">
        <f>ROUND($D$2/12,0)</f>
        <v>65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MISSION_GRAPH!AC89</f>
        <v>100</v>
      </c>
      <c r="H5" s="79"/>
      <c r="I5" s="79"/>
      <c r="J5" s="80"/>
      <c r="K5" s="50">
        <f>$L$15</f>
        <v>16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/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/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13" t="s">
        <v>1558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7"/>
    </row>
    <row r="10" spans="1:22">
      <c r="B10" s="24" t="s">
        <v>1135</v>
      </c>
      <c r="C10" s="14"/>
      <c r="D10" s="14"/>
      <c r="E10" s="14" t="str">
        <f>CONCATENATE(YEAR,":",MONTH,":1:",WEEKLY_REPORT_DAY,":", $A$1)</f>
        <v>2016:3:1:7:MISSION</v>
      </c>
      <c r="F10" s="14">
        <f>MATCH($E10,REPORT_DATA_BY_MISSION!$A:$A, 0)</f>
        <v>9</v>
      </c>
      <c r="G10" s="11">
        <f>IFERROR(INDEX(REPORT_DATA_BY_MISSION!$A:$AH,$F10,MATCH(G$8,REPORT_DATA_BY_MISSION!$A$1:$AH$1,0)), "")</f>
        <v>6</v>
      </c>
      <c r="H10" s="11">
        <f>IFERROR(INDEX(REPORT_DATA_BY_MISSION!$A:$AH,$F10,MATCH(H$8,REPORT_DATA_BY_MISSION!$A$1:$AH$1,0)), "")</f>
        <v>22</v>
      </c>
      <c r="I10" s="11">
        <f>IFERROR(INDEX(REPORT_DATA_BY_MISSION!$A:$AH,$F10,MATCH(I$8,REPORT_DATA_BY_MISSION!$A$1:$AH$1,0)), "")</f>
        <v>150</v>
      </c>
      <c r="J10" s="11">
        <f>IFERROR(INDEX(REPORT_DATA_BY_MISSION!$A:$AH,$F10,MATCH(J$8,REPORT_DATA_BY_MISSION!$A$1:$AH$1,0)), "")</f>
        <v>209</v>
      </c>
      <c r="K10" s="11">
        <f>IFERROR(INDEX(REPORT_DATA_BY_MISSION!$A:$AH,$F10,MATCH(K$8,REPORT_DATA_BY_MISSION!$A$1:$AH$1,0)), "")</f>
        <v>11</v>
      </c>
      <c r="L10" s="11">
        <f>IFERROR(INDEX(REPORT_DATA_BY_MISSION!$A:$AH,$F10,MATCH(L$8,REPORT_DATA_BY_MISSION!$A$1:$AH$1,0)), "")</f>
        <v>8</v>
      </c>
      <c r="M10" s="11">
        <f>IFERROR(INDEX(REPORT_DATA_BY_MISSION!$A:$AH,$F10,MATCH(M$8,REPORT_DATA_BY_MISSION!$A$1:$AH$1,0)), "")</f>
        <v>10</v>
      </c>
      <c r="N10" s="11">
        <f>IFERROR(INDEX(REPORT_DATA_BY_MISSION!$A:$AH,$F10,MATCH(N$8,REPORT_DATA_BY_MISSION!$A$1:$AH$1,0)), "")</f>
        <v>521</v>
      </c>
      <c r="O10" s="11">
        <f>IFERROR(INDEX(REPORT_DATA_BY_MISSION!$A:$AH,$F10,MATCH(O$8,REPORT_DATA_BY_MISSION!$A$1:$AH$1,0)), "")</f>
        <v>232</v>
      </c>
      <c r="P10" s="11">
        <f>IFERROR(INDEX(REPORT_DATA_BY_MISSION!$A:$AH,$F10,MATCH(P$8,REPORT_DATA_BY_MISSION!$A$1:$AH$1,0)), "")</f>
        <v>721</v>
      </c>
      <c r="Q10" s="11">
        <f>IFERROR(INDEX(REPORT_DATA_BY_MISSION!$A:$AH,$F10,MATCH(Q$8,REPORT_DATA_BY_MISSION!$A$1:$AH$1,0)), "")</f>
        <v>857</v>
      </c>
      <c r="R10" s="11">
        <f>IFERROR(INDEX(REPORT_DATA_BY_MISSION!$A:$AH,$F10,MATCH(R$8,REPORT_DATA_BY_MISSION!$A$1:$AH$1,0)), "")</f>
        <v>438</v>
      </c>
      <c r="S10" s="11">
        <f>IFERROR(INDEX(REPORT_DATA_BY_MISSION!$A:$AH,$F10,MATCH(S$8,REPORT_DATA_BY_MISSION!$A$1:$AH$1,0)), "")</f>
        <v>37</v>
      </c>
      <c r="T10" s="11">
        <f>IFERROR(INDEX(REPORT_DATA_BY_MISSION!$A:$AH,$F10,MATCH(T$8,REPORT_DATA_BY_MISSION!$A$1:$AH$1,0)), "")</f>
        <v>416</v>
      </c>
      <c r="U10" s="11">
        <f>IFERROR(INDEX(REPORT_DATA_BY_MISSION!$A:$AH,$F10,MATCH(U$8,REPORT_DATA_BY_MISSION!$A$1:$AH$1,0)), "")</f>
        <v>141</v>
      </c>
      <c r="V10" s="11">
        <f>IFERROR(INDEX(REPORT_DATA_BY_MISSION!$A:$AH,$F10,MATCH(V$8,REPORT_DATA_BY_MISSION!$A$1:$AH$1,0)), "")</f>
        <v>14</v>
      </c>
    </row>
    <row r="11" spans="1:22">
      <c r="B11" s="24" t="s">
        <v>1134</v>
      </c>
      <c r="C11" s="14"/>
      <c r="D11" s="14"/>
      <c r="E11" s="14" t="str">
        <f>CONCATENATE(YEAR,":",MONTH,":2:",WEEKLY_REPORT_DAY,":", $A$1)</f>
        <v>2016:3:2:7:MISSION</v>
      </c>
      <c r="F11" s="14">
        <f>MATCH($E11,REPORT_DATA_BY_MISSION!$A:$A, 0)</f>
        <v>10</v>
      </c>
      <c r="G11" s="11">
        <f>IFERROR(INDEX(REPORT_DATA_BY_MISSION!$A:$AH,$F11,MATCH(G$8,REPORT_DATA_BY_MISSION!$A$1:$AH$1,0)), "")</f>
        <v>3</v>
      </c>
      <c r="H11" s="11">
        <f>IFERROR(INDEX(REPORT_DATA_BY_MISSION!$A:$AH,$F11,MATCH(H$8,REPORT_DATA_BY_MISSION!$A$1:$AH$1,0)), "")</f>
        <v>20</v>
      </c>
      <c r="I11" s="11">
        <f>IFERROR(INDEX(REPORT_DATA_BY_MISSION!$A:$AH,$F11,MATCH(I$8,REPORT_DATA_BY_MISSION!$A$1:$AH$1,0)), "")</f>
        <v>174</v>
      </c>
      <c r="J11" s="11">
        <f>IFERROR(INDEX(REPORT_DATA_BY_MISSION!$A:$AH,$F11,MATCH(J$8,REPORT_DATA_BY_MISSION!$A$1:$AH$1,0)), "")</f>
        <v>211</v>
      </c>
      <c r="K11" s="11">
        <f>IFERROR(INDEX(REPORT_DATA_BY_MISSION!$A:$AH,$F11,MATCH(K$8,REPORT_DATA_BY_MISSION!$A$1:$AH$1,0)), "")</f>
        <v>11</v>
      </c>
      <c r="L11" s="11">
        <f>IFERROR(INDEX(REPORT_DATA_BY_MISSION!$A:$AH,$F11,MATCH(L$8,REPORT_DATA_BY_MISSION!$A$1:$AH$1,0)), "")</f>
        <v>8</v>
      </c>
      <c r="M11" s="11">
        <f>IFERROR(INDEX(REPORT_DATA_BY_MISSION!$A:$AH,$F11,MATCH(M$8,REPORT_DATA_BY_MISSION!$A$1:$AH$1,0)), "")</f>
        <v>9</v>
      </c>
      <c r="N11" s="11">
        <f>IFERROR(INDEX(REPORT_DATA_BY_MISSION!$A:$AH,$F11,MATCH(N$8,REPORT_DATA_BY_MISSION!$A$1:$AH$1,0)), "")</f>
        <v>513</v>
      </c>
      <c r="O11" s="11">
        <f>IFERROR(INDEX(REPORT_DATA_BY_MISSION!$A:$AH,$F11,MATCH(O$8,REPORT_DATA_BY_MISSION!$A$1:$AH$1,0)), "")</f>
        <v>193</v>
      </c>
      <c r="P11" s="11">
        <f>IFERROR(INDEX(REPORT_DATA_BY_MISSION!$A:$AH,$F11,MATCH(P$8,REPORT_DATA_BY_MISSION!$A$1:$AH$1,0)), "")</f>
        <v>630</v>
      </c>
      <c r="Q11" s="11">
        <f>IFERROR(INDEX(REPORT_DATA_BY_MISSION!$A:$AH,$F11,MATCH(Q$8,REPORT_DATA_BY_MISSION!$A$1:$AH$1,0)), "")</f>
        <v>879</v>
      </c>
      <c r="R11" s="11">
        <f>IFERROR(INDEX(REPORT_DATA_BY_MISSION!$A:$AH,$F11,MATCH(R$8,REPORT_DATA_BY_MISSION!$A$1:$AH$1,0)), "")</f>
        <v>408</v>
      </c>
      <c r="S11" s="11">
        <f>IFERROR(INDEX(REPORT_DATA_BY_MISSION!$A:$AH,$F11,MATCH(S$8,REPORT_DATA_BY_MISSION!$A$1:$AH$1,0)), "")</f>
        <v>37</v>
      </c>
      <c r="T11" s="11">
        <f>IFERROR(INDEX(REPORT_DATA_BY_MISSION!$A:$AH,$F11,MATCH(T$8,REPORT_DATA_BY_MISSION!$A$1:$AH$1,0)), "")</f>
        <v>410</v>
      </c>
      <c r="U11" s="11">
        <f>IFERROR(INDEX(REPORT_DATA_BY_MISSION!$A:$AH,$F11,MATCH(U$8,REPORT_DATA_BY_MISSION!$A$1:$AH$1,0)), "")</f>
        <v>141</v>
      </c>
      <c r="V11" s="11">
        <f>IFERROR(INDEX(REPORT_DATA_BY_MISSION!$A:$AH,$F11,MATCH(V$8,REPORT_DATA_BY_MISSION!$A$1:$AH$1,0)), "")</f>
        <v>3</v>
      </c>
    </row>
    <row r="12" spans="1:22">
      <c r="B12" s="24" t="s">
        <v>1136</v>
      </c>
      <c r="C12" s="14"/>
      <c r="D12" s="14"/>
      <c r="E12" s="14" t="str">
        <f>CONCATENATE(YEAR,":",MONTH,":3:",WEEKLY_REPORT_DAY,":", $A$1)</f>
        <v>2016:3:3:7:MISSION</v>
      </c>
      <c r="F12" s="14" t="e">
        <f>MATCH($E12,REPORT_DATA_BY_MISSION!$A:$A, 0)</f>
        <v>#N/A</v>
      </c>
      <c r="G12" s="11" t="str">
        <f>IFERROR(INDEX(REPORT_DATA_BY_MISSION!$A:$AH,$F12,MATCH(G$8,REPORT_DATA_BY_MISSION!$A$1:$AH$1,0)), "")</f>
        <v/>
      </c>
      <c r="H12" s="11" t="str">
        <f>IFERROR(INDEX(REPORT_DATA_BY_MISSION!$A:$AH,$F12,MATCH(H$8,REPORT_DATA_BY_MISSION!$A$1:$AH$1,0)), "")</f>
        <v/>
      </c>
      <c r="I12" s="11" t="str">
        <f>IFERROR(INDEX(REPORT_DATA_BY_MISSION!$A:$AH,$F12,MATCH(I$8,REPORT_DATA_BY_MISSION!$A$1:$AH$1,0)), "")</f>
        <v/>
      </c>
      <c r="J12" s="11" t="str">
        <f>IFERROR(INDEX(REPORT_DATA_BY_MISSION!$A:$AH,$F12,MATCH(J$8,REPORT_DATA_BY_MISSION!$A$1:$AH$1,0)), "")</f>
        <v/>
      </c>
      <c r="K12" s="11" t="str">
        <f>IFERROR(INDEX(REPORT_DATA_BY_MISSION!$A:$AH,$F12,MATCH(K$8,REPORT_DATA_BY_MISSION!$A$1:$AH$1,0)), "")</f>
        <v/>
      </c>
      <c r="L12" s="11" t="str">
        <f>IFERROR(INDEX(REPORT_DATA_BY_MISSION!$A:$AH,$F12,MATCH(L$8,REPORT_DATA_BY_MISSION!$A$1:$AH$1,0)), "")</f>
        <v/>
      </c>
      <c r="M12" s="11" t="str">
        <f>IFERROR(INDEX(REPORT_DATA_BY_MISSION!$A:$AH,$F12,MATCH(M$8,REPORT_DATA_BY_MISSION!$A$1:$AH$1,0)), "")</f>
        <v/>
      </c>
      <c r="N12" s="11" t="str">
        <f>IFERROR(INDEX(REPORT_DATA_BY_MISSION!$A:$AH,$F12,MATCH(N$8,REPORT_DATA_BY_MISSION!$A$1:$AH$1,0)), "")</f>
        <v/>
      </c>
      <c r="O12" s="11" t="str">
        <f>IFERROR(INDEX(REPORT_DATA_BY_MISSION!$A:$AH,$F12,MATCH(O$8,REPORT_DATA_BY_MISSION!$A$1:$AH$1,0)), "")</f>
        <v/>
      </c>
      <c r="P12" s="11" t="str">
        <f>IFERROR(INDEX(REPORT_DATA_BY_MISSION!$A:$AH,$F12,MATCH(P$8,REPORT_DATA_BY_MISSION!$A$1:$AH$1,0)), "")</f>
        <v/>
      </c>
      <c r="Q12" s="11" t="str">
        <f>IFERROR(INDEX(REPORT_DATA_BY_MISSION!$A:$AH,$F12,MATCH(Q$8,REPORT_DATA_BY_MISSION!$A$1:$AH$1,0)), "")</f>
        <v/>
      </c>
      <c r="R12" s="11" t="str">
        <f>IFERROR(INDEX(REPORT_DATA_BY_MISSION!$A:$AH,$F12,MATCH(R$8,REPORT_DATA_BY_MISSION!$A$1:$AH$1,0)), "")</f>
        <v/>
      </c>
      <c r="S12" s="11" t="str">
        <f>IFERROR(INDEX(REPORT_DATA_BY_MISSION!$A:$AH,$F12,MATCH(S$8,REPORT_DATA_BY_MISSION!$A$1:$AH$1,0)), "")</f>
        <v/>
      </c>
      <c r="T12" s="11" t="str">
        <f>IFERROR(INDEX(REPORT_DATA_BY_MISSION!$A:$AH,$F12,MATCH(T$8,REPORT_DATA_BY_MISSION!$A$1:$AH$1,0)), "")</f>
        <v/>
      </c>
      <c r="U12" s="11" t="str">
        <f>IFERROR(INDEX(REPORT_DATA_BY_MISSION!$A:$AH,$F12,MATCH(U$8,REPORT_DATA_BY_MISSION!$A$1:$AH$1,0)), "")</f>
        <v/>
      </c>
      <c r="V12" s="11" t="str">
        <f>IFERROR(INDEX(REPORT_DATA_BY_MISSION!$A:$AH,$F12,MATCH(V$8,REPORT_DATA_BY_MISSION!$A$1:$AH$1,0)), "")</f>
        <v/>
      </c>
    </row>
    <row r="13" spans="1:22">
      <c r="B13" s="24" t="s">
        <v>1137</v>
      </c>
      <c r="C13" s="14"/>
      <c r="D13" s="14"/>
      <c r="E13" s="14" t="str">
        <f>CONCATENATE(YEAR,":",MONTH,":4:",WEEKLY_REPORT_DAY,":", $A$1)</f>
        <v>2016:3:4:7:MISSION</v>
      </c>
      <c r="F13" s="14" t="e">
        <f>MATCH($E13,REPORT_DATA_BY_MISSION!$A:$A, 0)</f>
        <v>#N/A</v>
      </c>
      <c r="G13" s="11" t="str">
        <f>IFERROR(INDEX(REPORT_DATA_BY_MISSION!$A:$AH,$F13,MATCH(G$8,REPORT_DATA_BY_MISSION!$A$1:$AH$1,0)), "")</f>
        <v/>
      </c>
      <c r="H13" s="11" t="str">
        <f>IFERROR(INDEX(REPORT_DATA_BY_MISSION!$A:$AH,$F13,MATCH(H$8,REPORT_DATA_BY_MISSION!$A$1:$AH$1,0)), "")</f>
        <v/>
      </c>
      <c r="I13" s="11" t="str">
        <f>IFERROR(INDEX(REPORT_DATA_BY_MISSION!$A:$AH,$F13,MATCH(I$8,REPORT_DATA_BY_MISSION!$A$1:$AH$1,0)), "")</f>
        <v/>
      </c>
      <c r="J13" s="11" t="str">
        <f>IFERROR(INDEX(REPORT_DATA_BY_MISSION!$A:$AH,$F13,MATCH(J$8,REPORT_DATA_BY_MISSION!$A$1:$AH$1,0)), "")</f>
        <v/>
      </c>
      <c r="K13" s="11" t="str">
        <f>IFERROR(INDEX(REPORT_DATA_BY_MISSION!$A:$AH,$F13,MATCH(K$8,REPORT_DATA_BY_MISSION!$A$1:$AH$1,0)), "")</f>
        <v/>
      </c>
      <c r="L13" s="11" t="str">
        <f>IFERROR(INDEX(REPORT_DATA_BY_MISSION!$A:$AH,$F13,MATCH(L$8,REPORT_DATA_BY_MISSION!$A$1:$AH$1,0)), "")</f>
        <v/>
      </c>
      <c r="M13" s="11" t="str">
        <f>IFERROR(INDEX(REPORT_DATA_BY_MISSION!$A:$AH,$F13,MATCH(M$8,REPORT_DATA_BY_MISSION!$A$1:$AH$1,0)), "")</f>
        <v/>
      </c>
      <c r="N13" s="11" t="str">
        <f>IFERROR(INDEX(REPORT_DATA_BY_MISSION!$A:$AH,$F13,MATCH(N$8,REPORT_DATA_BY_MISSION!$A$1:$AH$1,0)), "")</f>
        <v/>
      </c>
      <c r="O13" s="11" t="str">
        <f>IFERROR(INDEX(REPORT_DATA_BY_MISSION!$A:$AH,$F13,MATCH(O$8,REPORT_DATA_BY_MISSION!$A$1:$AH$1,0)), "")</f>
        <v/>
      </c>
      <c r="P13" s="11" t="str">
        <f>IFERROR(INDEX(REPORT_DATA_BY_MISSION!$A:$AH,$F13,MATCH(P$8,REPORT_DATA_BY_MISSION!$A$1:$AH$1,0)), "")</f>
        <v/>
      </c>
      <c r="Q13" s="11" t="str">
        <f>IFERROR(INDEX(REPORT_DATA_BY_MISSION!$A:$AH,$F13,MATCH(Q$8,REPORT_DATA_BY_MISSION!$A$1:$AH$1,0)), "")</f>
        <v/>
      </c>
      <c r="R13" s="11" t="str">
        <f>IFERROR(INDEX(REPORT_DATA_BY_MISSION!$A:$AH,$F13,MATCH(R$8,REPORT_DATA_BY_MISSION!$A$1:$AH$1,0)), "")</f>
        <v/>
      </c>
      <c r="S13" s="11" t="str">
        <f>IFERROR(INDEX(REPORT_DATA_BY_MISSION!$A:$AH,$F13,MATCH(S$8,REPORT_DATA_BY_MISSION!$A$1:$AH$1,0)), "")</f>
        <v/>
      </c>
      <c r="T13" s="11" t="str">
        <f>IFERROR(INDEX(REPORT_DATA_BY_MISSION!$A:$AH,$F13,MATCH(T$8,REPORT_DATA_BY_MISSION!$A$1:$AH$1,0)), "")</f>
        <v/>
      </c>
      <c r="U13" s="11" t="str">
        <f>IFERROR(INDEX(REPORT_DATA_BY_MISSION!$A:$AH,$F13,MATCH(U$8,REPORT_DATA_BY_MISSION!$A$1:$AH$1,0)), "")</f>
        <v/>
      </c>
      <c r="V13" s="11" t="str">
        <f>IFERROR(INDEX(REPORT_DATA_BY_MISSION!$A:$AH,$F13,MATCH(V$8,REPORT_DATA_BY_MISSION!$A$1:$AH$1,0)), "")</f>
        <v/>
      </c>
    </row>
    <row r="14" spans="1:22">
      <c r="B14" s="24" t="s">
        <v>1138</v>
      </c>
      <c r="C14" s="14"/>
      <c r="D14" s="14"/>
      <c r="E14" s="14" t="str">
        <f>CONCATENATE(YEAR,":",MONTH,":5:",WEEKLY_REPORT_DAY,":", $A$1)</f>
        <v>2016:3:5:7:MISSION</v>
      </c>
      <c r="F14" s="14" t="e">
        <f>MATCH($E14,REPORT_DATA_BY_MISSION!$A:$A, 0)</f>
        <v>#N/A</v>
      </c>
      <c r="G14" s="11" t="str">
        <f>IFERROR(INDEX(REPORT_DATA_BY_MISSION!$A:$AH,$F14,MATCH(G$8,REPORT_DATA_BY_MISSION!$A$1:$AH$1,0)), "")</f>
        <v/>
      </c>
      <c r="H14" s="11" t="str">
        <f>IFERROR(INDEX(REPORT_DATA_BY_MISSION!$A:$AH,$F14,MATCH(H$8,REPORT_DATA_BY_MISSION!$A$1:$AH$1,0)), "")</f>
        <v/>
      </c>
      <c r="I14" s="11" t="str">
        <f>IFERROR(INDEX(REPORT_DATA_BY_MISSION!$A:$AH,$F14,MATCH(I$8,REPORT_DATA_BY_MISSION!$A$1:$AH$1,0)), "")</f>
        <v/>
      </c>
      <c r="J14" s="11" t="str">
        <f>IFERROR(INDEX(REPORT_DATA_BY_MISSION!$A:$AH,$F14,MATCH(J$8,REPORT_DATA_BY_MISSION!$A$1:$AH$1,0)), "")</f>
        <v/>
      </c>
      <c r="K14" s="11" t="str">
        <f>IFERROR(INDEX(REPORT_DATA_BY_MISSION!$A:$AH,$F14,MATCH(K$8,REPORT_DATA_BY_MISSION!$A$1:$AH$1,0)), "")</f>
        <v/>
      </c>
      <c r="L14" s="11" t="str">
        <f>IFERROR(INDEX(REPORT_DATA_BY_MISSION!$A:$AH,$F14,MATCH(L$8,REPORT_DATA_BY_MISSION!$A$1:$AH$1,0)), "")</f>
        <v/>
      </c>
      <c r="M14" s="11" t="str">
        <f>IFERROR(INDEX(REPORT_DATA_BY_MISSION!$A:$AH,$F14,MATCH(M$8,REPORT_DATA_BY_MISSION!$A$1:$AH$1,0)), "")</f>
        <v/>
      </c>
      <c r="N14" s="11" t="str">
        <f>IFERROR(INDEX(REPORT_DATA_BY_MISSION!$A:$AH,$F14,MATCH(N$8,REPORT_DATA_BY_MISSION!$A$1:$AH$1,0)), "")</f>
        <v/>
      </c>
      <c r="O14" s="11" t="str">
        <f>IFERROR(INDEX(REPORT_DATA_BY_MISSION!$A:$AH,$F14,MATCH(O$8,REPORT_DATA_BY_MISSION!$A$1:$AH$1,0)), "")</f>
        <v/>
      </c>
      <c r="P14" s="11" t="str">
        <f>IFERROR(INDEX(REPORT_DATA_BY_MISSION!$A:$AH,$F14,MATCH(P$8,REPORT_DATA_BY_MISSION!$A$1:$AH$1,0)), "")</f>
        <v/>
      </c>
      <c r="Q14" s="11" t="str">
        <f>IFERROR(INDEX(REPORT_DATA_BY_MISSION!$A:$AH,$F14,MATCH(Q$8,REPORT_DATA_BY_MISSION!$A$1:$AH$1,0)), "")</f>
        <v/>
      </c>
      <c r="R14" s="11" t="str">
        <f>IFERROR(INDEX(REPORT_DATA_BY_MISSION!$A:$AH,$F14,MATCH(R$8,REPORT_DATA_BY_MISSION!$A$1:$AH$1,0)), "")</f>
        <v/>
      </c>
      <c r="S14" s="11" t="str">
        <f>IFERROR(INDEX(REPORT_DATA_BY_MISSION!$A:$AH,$F14,MATCH(S$8,REPORT_DATA_BY_MISSION!$A$1:$AH$1,0)), "")</f>
        <v/>
      </c>
      <c r="T14" s="11" t="str">
        <f>IFERROR(INDEX(REPORT_DATA_BY_MISSION!$A:$AH,$F14,MATCH(T$8,REPORT_DATA_BY_MISSION!$A$1:$AH$1,0)), "")</f>
        <v/>
      </c>
      <c r="U14" s="11" t="str">
        <f>IFERROR(INDEX(REPORT_DATA_BY_MISSION!$A:$AH,$F14,MATCH(U$8,REPORT_DATA_BY_MISSION!$A$1:$AH$1,0)), "")</f>
        <v/>
      </c>
      <c r="V14" s="11" t="str">
        <f>IFERROR(INDEX(REPORT_DATA_BY_MISSION!$A:$AH,$F14,MATCH(V$8,REPORT_DATA_BY_MISSION!$A$1:$AH$1,0)), "")</f>
        <v/>
      </c>
    </row>
    <row r="15" spans="1:22">
      <c r="B15" s="18" t="s">
        <v>1161</v>
      </c>
      <c r="C15" s="15"/>
      <c r="D15" s="15"/>
      <c r="E15" s="15"/>
      <c r="F15" s="15"/>
      <c r="G15" s="19">
        <f>SUM(G10:G14)</f>
        <v>9</v>
      </c>
      <c r="H15" s="19">
        <f t="shared" ref="H15:V15" si="0">SUM(H10:H14)</f>
        <v>42</v>
      </c>
      <c r="I15" s="19">
        <f t="shared" si="0"/>
        <v>324</v>
      </c>
      <c r="J15" s="19">
        <f t="shared" si="0"/>
        <v>420</v>
      </c>
      <c r="K15" s="19">
        <f t="shared" si="0"/>
        <v>22</v>
      </c>
      <c r="L15" s="19">
        <f t="shared" si="0"/>
        <v>16</v>
      </c>
      <c r="M15" s="19">
        <f t="shared" si="0"/>
        <v>19</v>
      </c>
      <c r="N15" s="19">
        <f t="shared" si="0"/>
        <v>1034</v>
      </c>
      <c r="O15" s="19">
        <f t="shared" si="0"/>
        <v>425</v>
      </c>
      <c r="P15" s="19">
        <f t="shared" si="0"/>
        <v>1351</v>
      </c>
      <c r="Q15" s="19">
        <f t="shared" si="0"/>
        <v>1736</v>
      </c>
      <c r="R15" s="19">
        <f t="shared" si="0"/>
        <v>846</v>
      </c>
      <c r="S15" s="19">
        <f t="shared" si="0"/>
        <v>74</v>
      </c>
      <c r="T15" s="19">
        <f t="shared" si="0"/>
        <v>826</v>
      </c>
      <c r="U15" s="19">
        <f t="shared" si="0"/>
        <v>282</v>
      </c>
      <c r="V15" s="19">
        <f t="shared" si="0"/>
        <v>17</v>
      </c>
    </row>
  </sheetData>
  <mergeCells count="18"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5" sqref="W25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2014:1:0:0:MISSION</v>
      </c>
      <c r="AB53" s="33">
        <f t="shared" ref="AB53:AB88" ca="1" si="3">MATCH($AA53,INDIRECT(CONCATENATE($X$91,"$A:$A")),0)</f>
        <v>5</v>
      </c>
      <c r="AC53" s="26">
        <f t="shared" ref="AC53:AC88" ca="1" si="4">INDEX(INDIRECT(CONCATENATE($X$91,"$A:$AG")),$AB53,MATCH(AC$52,INDIRECT(CONCATENATE($X$91,"$A$1:$AG$1")),0))</f>
        <v>28</v>
      </c>
      <c r="AD53" s="26">
        <f t="shared" ref="AD53:AD88" si="5">$X$95</f>
        <v>65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2014:2:0:0:MISSION</v>
      </c>
      <c r="AB54" s="33">
        <f t="shared" ca="1" si="3"/>
        <v>6</v>
      </c>
      <c r="AC54" s="26">
        <f t="shared" ca="1" si="4"/>
        <v>28</v>
      </c>
      <c r="AD54" s="26">
        <f t="shared" si="5"/>
        <v>65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2014:3:0:0:MISSION</v>
      </c>
      <c r="AB55" s="33">
        <f t="shared" ca="1" si="3"/>
        <v>7</v>
      </c>
      <c r="AC55" s="26">
        <f t="shared" ca="1" si="4"/>
        <v>44</v>
      </c>
      <c r="AD55" s="26">
        <f t="shared" si="5"/>
        <v>65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2014:4:0:0:MISSION</v>
      </c>
      <c r="AB56" s="33">
        <f t="shared" ca="1" si="3"/>
        <v>8</v>
      </c>
      <c r="AC56" s="26">
        <f t="shared" ca="1" si="4"/>
        <v>56</v>
      </c>
      <c r="AD56" s="26">
        <f t="shared" si="5"/>
        <v>65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2014:5:0:0:MISSION</v>
      </c>
      <c r="AB57" s="33">
        <f t="shared" ca="1" si="3"/>
        <v>9</v>
      </c>
      <c r="AC57" s="26">
        <f t="shared" ca="1" si="4"/>
        <v>35</v>
      </c>
      <c r="AD57" s="26">
        <f t="shared" si="5"/>
        <v>65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2014:6:0:0:MISSION</v>
      </c>
      <c r="AB58" s="33">
        <f t="shared" ca="1" si="3"/>
        <v>10</v>
      </c>
      <c r="AC58" s="26">
        <f t="shared" ca="1" si="4"/>
        <v>43</v>
      </c>
      <c r="AD58" s="26">
        <f t="shared" si="5"/>
        <v>65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2014:7:0:0:MISSION</v>
      </c>
      <c r="AB59" s="33">
        <f t="shared" ca="1" si="3"/>
        <v>11</v>
      </c>
      <c r="AC59" s="26">
        <f t="shared" ca="1" si="4"/>
        <v>31</v>
      </c>
      <c r="AD59" s="26">
        <f t="shared" si="5"/>
        <v>65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2014:8:0:0:MISSION</v>
      </c>
      <c r="AB60" s="33">
        <f t="shared" ca="1" si="3"/>
        <v>12</v>
      </c>
      <c r="AC60" s="26">
        <f t="shared" ca="1" si="4"/>
        <v>31</v>
      </c>
      <c r="AD60" s="26">
        <f t="shared" si="5"/>
        <v>65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2014:9:0:0:MISSION</v>
      </c>
      <c r="AB61" s="33">
        <f t="shared" ca="1" si="3"/>
        <v>13</v>
      </c>
      <c r="AC61" s="26">
        <f t="shared" ca="1" si="4"/>
        <v>55</v>
      </c>
      <c r="AD61" s="26">
        <f t="shared" si="5"/>
        <v>65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2014:10:0:0:MISSION</v>
      </c>
      <c r="AB62" s="33">
        <f t="shared" ca="1" si="3"/>
        <v>2</v>
      </c>
      <c r="AC62" s="26">
        <f t="shared" ca="1" si="4"/>
        <v>26</v>
      </c>
      <c r="AD62" s="26">
        <f t="shared" si="5"/>
        <v>65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2014:11:0:0:MISSION</v>
      </c>
      <c r="AB63" s="33">
        <f t="shared" ca="1" si="3"/>
        <v>3</v>
      </c>
      <c r="AC63" s="26">
        <f t="shared" ca="1" si="4"/>
        <v>29</v>
      </c>
      <c r="AD63" s="26">
        <f t="shared" si="5"/>
        <v>65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2014:12:0:0:MISSION</v>
      </c>
      <c r="AB64" s="33">
        <f t="shared" ca="1" si="3"/>
        <v>4</v>
      </c>
      <c r="AC64" s="26">
        <f t="shared" ca="1" si="4"/>
        <v>55</v>
      </c>
      <c r="AD64" s="26">
        <f t="shared" si="5"/>
        <v>65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2015:1:0:0:MISSION</v>
      </c>
      <c r="AB65" s="33">
        <f t="shared" ca="1" si="3"/>
        <v>17</v>
      </c>
      <c r="AC65" s="26">
        <f t="shared" ca="1" si="4"/>
        <v>26</v>
      </c>
      <c r="AD65" s="26">
        <f t="shared" si="5"/>
        <v>65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2015:2:0:0:MISSION</v>
      </c>
      <c r="AB66" s="33">
        <f t="shared" ca="1" si="3"/>
        <v>18</v>
      </c>
      <c r="AC66" s="26">
        <f t="shared" ca="1" si="4"/>
        <v>31</v>
      </c>
      <c r="AD66" s="26">
        <f t="shared" si="5"/>
        <v>65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2015:3:0:0:MISSION</v>
      </c>
      <c r="AB67" s="33">
        <f t="shared" ca="1" si="3"/>
        <v>19</v>
      </c>
      <c r="AC67" s="26">
        <f t="shared" ca="1" si="4"/>
        <v>42</v>
      </c>
      <c r="AD67" s="26">
        <f t="shared" si="5"/>
        <v>65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2015:4:0:0:MISSION</v>
      </c>
      <c r="AB68" s="33">
        <f t="shared" ca="1" si="3"/>
        <v>20</v>
      </c>
      <c r="AC68" s="26">
        <f t="shared" ca="1" si="4"/>
        <v>43</v>
      </c>
      <c r="AD68" s="26">
        <f t="shared" si="5"/>
        <v>65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2015:5:0:0:MISSION</v>
      </c>
      <c r="AB69" s="33">
        <f t="shared" ca="1" si="3"/>
        <v>21</v>
      </c>
      <c r="AC69" s="26">
        <f t="shared" ca="1" si="4"/>
        <v>24</v>
      </c>
      <c r="AD69" s="26">
        <f t="shared" si="5"/>
        <v>65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2015:6:0:0:MISSION</v>
      </c>
      <c r="AB70" s="33">
        <f t="shared" ca="1" si="3"/>
        <v>22</v>
      </c>
      <c r="AC70" s="26">
        <f t="shared" ca="1" si="4"/>
        <v>44</v>
      </c>
      <c r="AD70" s="26">
        <f t="shared" si="5"/>
        <v>65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2015:7:0:0:MISSION</v>
      </c>
      <c r="AB71" s="33">
        <f t="shared" ca="1" si="3"/>
        <v>23</v>
      </c>
      <c r="AC71" s="26">
        <f t="shared" ca="1" si="4"/>
        <v>22</v>
      </c>
      <c r="AD71" s="26">
        <f t="shared" si="5"/>
        <v>65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2015:8:0:0:MISSION</v>
      </c>
      <c r="AB72" s="33">
        <f t="shared" ca="1" si="3"/>
        <v>24</v>
      </c>
      <c r="AC72" s="26">
        <f t="shared" ca="1" si="4"/>
        <v>45</v>
      </c>
      <c r="AD72" s="26">
        <f t="shared" si="5"/>
        <v>65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2015:9:0:0:MISSION</v>
      </c>
      <c r="AB73" s="33">
        <f t="shared" ca="1" si="3"/>
        <v>25</v>
      </c>
      <c r="AC73" s="26">
        <f t="shared" ca="1" si="4"/>
        <v>40</v>
      </c>
      <c r="AD73" s="26">
        <f t="shared" si="5"/>
        <v>65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2015:10:0:0:MISSION</v>
      </c>
      <c r="AB74" s="33">
        <f t="shared" ca="1" si="3"/>
        <v>14</v>
      </c>
      <c r="AC74" s="26">
        <f t="shared" ca="1" si="4"/>
        <v>35</v>
      </c>
      <c r="AD74" s="26">
        <f t="shared" si="5"/>
        <v>65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2015:11:0:0:MISSION</v>
      </c>
      <c r="AB75" s="33">
        <f t="shared" ca="1" si="3"/>
        <v>15</v>
      </c>
      <c r="AC75" s="26">
        <f t="shared" ca="1" si="4"/>
        <v>42</v>
      </c>
      <c r="AD75" s="26">
        <f t="shared" si="5"/>
        <v>65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2015:12:0:0:MISSION</v>
      </c>
      <c r="AB76" s="33">
        <f t="shared" ca="1" si="3"/>
        <v>16</v>
      </c>
      <c r="AC76" s="26">
        <f t="shared" ca="1" si="4"/>
        <v>47</v>
      </c>
      <c r="AD76" s="26">
        <f t="shared" si="5"/>
        <v>65</v>
      </c>
      <c r="AE76" s="33">
        <f t="shared" ca="1" si="6"/>
        <v>2</v>
      </c>
      <c r="AF76" s="11">
        <f t="shared" ca="1" si="9"/>
        <v>45</v>
      </c>
      <c r="AG76" s="11">
        <f t="shared" ca="1" si="9"/>
        <v>0</v>
      </c>
      <c r="AH76" s="11">
        <f t="shared" ca="1" si="9"/>
        <v>2</v>
      </c>
      <c r="AI76" s="11">
        <f t="shared" ca="1" si="9"/>
        <v>69</v>
      </c>
      <c r="AJ76" s="11">
        <f t="shared" ca="1" si="9"/>
        <v>9</v>
      </c>
      <c r="AK76" s="11">
        <f t="shared" ca="1" si="9"/>
        <v>4</v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2016:1:0:0:MISSION</v>
      </c>
      <c r="AB77" s="33">
        <f t="shared" ca="1" si="3"/>
        <v>26</v>
      </c>
      <c r="AC77" s="26">
        <f t="shared" ca="1" si="4"/>
        <v>49</v>
      </c>
      <c r="AD77" s="26">
        <f t="shared" si="5"/>
        <v>65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2015:12:4:7:MISSION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25</v>
      </c>
      <c r="AW77" s="26">
        <f t="shared" ref="AW77:AW88" si="16">6*$X$94</f>
        <v>600</v>
      </c>
      <c r="AX77" s="26">
        <f t="shared" ref="AX77:AX88" si="17">3*$X$94</f>
        <v>300</v>
      </c>
      <c r="AY77" s="26">
        <f t="shared" ref="AY77:AY88" si="18">5*$X$94</f>
        <v>500</v>
      </c>
      <c r="AZ77" s="26">
        <f t="shared" ref="AZ77:AZ88" si="19">1*$X$94</f>
        <v>100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2016:2:0:0:MISSION</v>
      </c>
      <c r="AB78" s="33">
        <f t="shared" ca="1" si="3"/>
        <v>27</v>
      </c>
      <c r="AC78" s="26">
        <f t="shared" ca="1" si="4"/>
        <v>35</v>
      </c>
      <c r="AD78" s="26">
        <f t="shared" si="5"/>
        <v>65</v>
      </c>
      <c r="AE78" s="33">
        <f t="shared" ca="1" si="6"/>
        <v>3</v>
      </c>
      <c r="AF78" s="11">
        <f t="shared" ca="1" si="9"/>
        <v>2</v>
      </c>
      <c r="AG78" s="11">
        <f t="shared" ca="1" si="9"/>
        <v>0</v>
      </c>
      <c r="AH78" s="11">
        <f t="shared" ca="1" si="9"/>
        <v>1</v>
      </c>
      <c r="AI78" s="11">
        <f t="shared" ca="1" si="9"/>
        <v>9</v>
      </c>
      <c r="AJ78" s="11">
        <f t="shared" ca="1" si="9"/>
        <v>1</v>
      </c>
      <c r="AK78" s="11">
        <f t="shared" ca="1" si="9"/>
        <v>1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2016:1:1:7:MISSION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25</v>
      </c>
      <c r="AW78" s="26">
        <f t="shared" si="16"/>
        <v>600</v>
      </c>
      <c r="AX78" s="26">
        <f t="shared" si="17"/>
        <v>300</v>
      </c>
      <c r="AY78" s="26">
        <f t="shared" si="18"/>
        <v>500</v>
      </c>
      <c r="AZ78" s="26">
        <f t="shared" si="19"/>
        <v>100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2016:3:0:0:MISSION</v>
      </c>
      <c r="AB79" s="33">
        <f t="shared" ca="1" si="3"/>
        <v>28</v>
      </c>
      <c r="AC79" s="26">
        <f t="shared" ca="1" si="4"/>
        <v>16</v>
      </c>
      <c r="AD79" s="26">
        <f t="shared" si="5"/>
        <v>65</v>
      </c>
      <c r="AE79" s="33">
        <f t="shared" ca="1" si="6"/>
        <v>5</v>
      </c>
      <c r="AF79" s="11">
        <f t="shared" ca="1" si="9"/>
        <v>0</v>
      </c>
      <c r="AG79" s="11">
        <f t="shared" ca="1" si="9"/>
        <v>0</v>
      </c>
      <c r="AH79" s="11">
        <f t="shared" ca="1" si="9"/>
        <v>1</v>
      </c>
      <c r="AI79" s="11">
        <f t="shared" ca="1" si="9"/>
        <v>9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2016:1:2:7:MISSION</v>
      </c>
      <c r="AP79" s="33">
        <f t="shared" ca="1" si="13"/>
        <v>2</v>
      </c>
      <c r="AQ79" s="26">
        <f t="shared" ca="1" si="14"/>
        <v>11</v>
      </c>
      <c r="AR79" s="26">
        <f t="shared" ca="1" si="14"/>
        <v>479</v>
      </c>
      <c r="AS79" s="26">
        <f t="shared" ca="1" si="14"/>
        <v>0</v>
      </c>
      <c r="AT79" s="26">
        <f t="shared" ca="1" si="14"/>
        <v>214</v>
      </c>
      <c r="AU79" s="26">
        <f t="shared" ca="1" si="14"/>
        <v>0</v>
      </c>
      <c r="AV79" s="26">
        <f t="shared" si="15"/>
        <v>25</v>
      </c>
      <c r="AW79" s="26">
        <f t="shared" si="16"/>
        <v>600</v>
      </c>
      <c r="AX79" s="26">
        <f t="shared" si="17"/>
        <v>300</v>
      </c>
      <c r="AY79" s="26">
        <f t="shared" si="18"/>
        <v>500</v>
      </c>
      <c r="AZ79" s="26">
        <f t="shared" si="19"/>
        <v>100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2016:4:0:0:MISSION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65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2016:1:3:7:MISSION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25</v>
      </c>
      <c r="AW80" s="26">
        <f t="shared" si="16"/>
        <v>600</v>
      </c>
      <c r="AX80" s="26">
        <f t="shared" si="17"/>
        <v>300</v>
      </c>
      <c r="AY80" s="26">
        <f t="shared" si="18"/>
        <v>500</v>
      </c>
      <c r="AZ80" s="26">
        <f t="shared" si="19"/>
        <v>100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2016:5:0:0:MISSION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65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2016:1:4:7:MISSION</v>
      </c>
      <c r="AP81" s="33">
        <f t="shared" ca="1" si="13"/>
        <v>3</v>
      </c>
      <c r="AQ81" s="26">
        <f t="shared" ca="1" si="14"/>
        <v>13</v>
      </c>
      <c r="AR81" s="26">
        <f t="shared" ca="1" si="14"/>
        <v>538</v>
      </c>
      <c r="AS81" s="26">
        <f t="shared" ca="1" si="14"/>
        <v>150</v>
      </c>
      <c r="AT81" s="26">
        <f t="shared" ca="1" si="14"/>
        <v>447</v>
      </c>
      <c r="AU81" s="26">
        <f t="shared" ca="1" si="14"/>
        <v>0</v>
      </c>
      <c r="AV81" s="26">
        <f t="shared" si="15"/>
        <v>25</v>
      </c>
      <c r="AW81" s="26">
        <f t="shared" si="16"/>
        <v>600</v>
      </c>
      <c r="AX81" s="26">
        <f t="shared" si="17"/>
        <v>300</v>
      </c>
      <c r="AY81" s="26">
        <f t="shared" si="18"/>
        <v>500</v>
      </c>
      <c r="AZ81" s="26">
        <f t="shared" si="19"/>
        <v>100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2016:6:0:0:MISSION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65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2016:1:5:7:MISSION</v>
      </c>
      <c r="AP82" s="33">
        <f t="shared" ca="1" si="13"/>
        <v>4</v>
      </c>
      <c r="AQ82" s="26">
        <f t="shared" ca="1" si="14"/>
        <v>17</v>
      </c>
      <c r="AR82" s="26">
        <f t="shared" ca="1" si="14"/>
        <v>516</v>
      </c>
      <c r="AS82" s="26">
        <f t="shared" ca="1" si="14"/>
        <v>165</v>
      </c>
      <c r="AT82" s="26">
        <f t="shared" ca="1" si="14"/>
        <v>423</v>
      </c>
      <c r="AU82" s="26">
        <f t="shared" ca="1" si="14"/>
        <v>0</v>
      </c>
      <c r="AV82" s="26">
        <f t="shared" si="15"/>
        <v>25</v>
      </c>
      <c r="AW82" s="26">
        <f t="shared" si="16"/>
        <v>600</v>
      </c>
      <c r="AX82" s="26">
        <f t="shared" si="17"/>
        <v>300</v>
      </c>
      <c r="AY82" s="26">
        <f t="shared" si="18"/>
        <v>500</v>
      </c>
      <c r="AZ82" s="26">
        <f t="shared" si="19"/>
        <v>100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2016:7:0:0:MISSION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65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2016:2:1:7:MISSION</v>
      </c>
      <c r="AP83" s="33">
        <f t="shared" ca="1" si="13"/>
        <v>5</v>
      </c>
      <c r="AQ83" s="26">
        <f t="shared" ca="1" si="14"/>
        <v>3</v>
      </c>
      <c r="AR83" s="26">
        <f t="shared" ca="1" si="14"/>
        <v>545</v>
      </c>
      <c r="AS83" s="26">
        <f t="shared" ca="1" si="14"/>
        <v>123</v>
      </c>
      <c r="AT83" s="26">
        <f t="shared" ca="1" si="14"/>
        <v>452</v>
      </c>
      <c r="AU83" s="26">
        <f t="shared" ca="1" si="14"/>
        <v>8</v>
      </c>
      <c r="AV83" s="26">
        <f t="shared" si="15"/>
        <v>25</v>
      </c>
      <c r="AW83" s="26">
        <f t="shared" si="16"/>
        <v>600</v>
      </c>
      <c r="AX83" s="26">
        <f t="shared" si="17"/>
        <v>300</v>
      </c>
      <c r="AY83" s="26">
        <f t="shared" si="18"/>
        <v>500</v>
      </c>
      <c r="AZ83" s="26">
        <f t="shared" si="19"/>
        <v>100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2016:8:0:0:MISSION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65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2016:2:2:7:MISSION</v>
      </c>
      <c r="AP84" s="33">
        <f t="shared" ca="1" si="13"/>
        <v>6</v>
      </c>
      <c r="AQ84" s="26">
        <f t="shared" ca="1" si="14"/>
        <v>4</v>
      </c>
      <c r="AR84" s="26">
        <f t="shared" ca="1" si="14"/>
        <v>524</v>
      </c>
      <c r="AS84" s="26">
        <f t="shared" ca="1" si="14"/>
        <v>190</v>
      </c>
      <c r="AT84" s="26">
        <f t="shared" ca="1" si="14"/>
        <v>429</v>
      </c>
      <c r="AU84" s="26">
        <f t="shared" ca="1" si="14"/>
        <v>41</v>
      </c>
      <c r="AV84" s="26">
        <f t="shared" si="15"/>
        <v>25</v>
      </c>
      <c r="AW84" s="26">
        <f t="shared" si="16"/>
        <v>600</v>
      </c>
      <c r="AX84" s="26">
        <f t="shared" si="17"/>
        <v>300</v>
      </c>
      <c r="AY84" s="26">
        <f t="shared" si="18"/>
        <v>500</v>
      </c>
      <c r="AZ84" s="26">
        <f t="shared" si="19"/>
        <v>100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2016:9:0:0:MISSION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65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2016:2:3:7:MISSION</v>
      </c>
      <c r="AP85" s="33">
        <f t="shared" ca="1" si="13"/>
        <v>7</v>
      </c>
      <c r="AQ85" s="26">
        <f t="shared" ca="1" si="14"/>
        <v>13</v>
      </c>
      <c r="AR85" s="26">
        <f t="shared" ca="1" si="14"/>
        <v>539</v>
      </c>
      <c r="AS85" s="26">
        <f t="shared" ca="1" si="14"/>
        <v>213</v>
      </c>
      <c r="AT85" s="26">
        <f t="shared" ca="1" si="14"/>
        <v>503</v>
      </c>
      <c r="AU85" s="26">
        <f t="shared" ca="1" si="14"/>
        <v>28</v>
      </c>
      <c r="AV85" s="26">
        <f t="shared" si="15"/>
        <v>25</v>
      </c>
      <c r="AW85" s="26">
        <f t="shared" si="16"/>
        <v>600</v>
      </c>
      <c r="AX85" s="26">
        <f t="shared" si="17"/>
        <v>300</v>
      </c>
      <c r="AY85" s="26">
        <f t="shared" si="18"/>
        <v>500</v>
      </c>
      <c r="AZ85" s="26">
        <f t="shared" si="19"/>
        <v>100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2016:10:0:0:MISSION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65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2016:2:4:7:MISSION</v>
      </c>
      <c r="AP86" s="33">
        <f t="shared" ca="1" si="13"/>
        <v>8</v>
      </c>
      <c r="AQ86" s="26">
        <f t="shared" ca="1" si="14"/>
        <v>15</v>
      </c>
      <c r="AR86" s="26">
        <f t="shared" ca="1" si="14"/>
        <v>522</v>
      </c>
      <c r="AS86" s="26">
        <f t="shared" ca="1" si="14"/>
        <v>229</v>
      </c>
      <c r="AT86" s="26">
        <f t="shared" ca="1" si="14"/>
        <v>437</v>
      </c>
      <c r="AU86" s="26">
        <f t="shared" ca="1" si="14"/>
        <v>54</v>
      </c>
      <c r="AV86" s="26">
        <f t="shared" si="15"/>
        <v>25</v>
      </c>
      <c r="AW86" s="26">
        <f t="shared" si="16"/>
        <v>600</v>
      </c>
      <c r="AX86" s="26">
        <f t="shared" si="17"/>
        <v>300</v>
      </c>
      <c r="AY86" s="26">
        <f t="shared" si="18"/>
        <v>500</v>
      </c>
      <c r="AZ86" s="26">
        <f t="shared" si="19"/>
        <v>100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2016:11:0:0:MISSION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65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2016:3:1:7:MISSION</v>
      </c>
      <c r="AP87" s="33">
        <f t="shared" ca="1" si="13"/>
        <v>9</v>
      </c>
      <c r="AQ87" s="26">
        <f t="shared" ca="1" si="14"/>
        <v>8</v>
      </c>
      <c r="AR87" s="26">
        <f t="shared" ca="1" si="14"/>
        <v>521</v>
      </c>
      <c r="AS87" s="26">
        <f t="shared" ca="1" si="14"/>
        <v>232</v>
      </c>
      <c r="AT87" s="26">
        <f t="shared" ca="1" si="14"/>
        <v>438</v>
      </c>
      <c r="AU87" s="26">
        <f t="shared" ca="1" si="14"/>
        <v>37</v>
      </c>
      <c r="AV87" s="26">
        <f t="shared" si="15"/>
        <v>25</v>
      </c>
      <c r="AW87" s="26">
        <f t="shared" si="16"/>
        <v>600</v>
      </c>
      <c r="AX87" s="26">
        <f t="shared" si="17"/>
        <v>300</v>
      </c>
      <c r="AY87" s="26">
        <f t="shared" si="18"/>
        <v>500</v>
      </c>
      <c r="AZ87" s="26">
        <f t="shared" si="19"/>
        <v>100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2016:12:0:0:MISSION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65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2016:3:2:7:MISSION</v>
      </c>
      <c r="AP88" s="33">
        <f t="shared" ca="1" si="13"/>
        <v>10</v>
      </c>
      <c r="AQ88" s="26">
        <f t="shared" ca="1" si="14"/>
        <v>8</v>
      </c>
      <c r="AR88" s="26">
        <f t="shared" ca="1" si="14"/>
        <v>513</v>
      </c>
      <c r="AS88" s="26">
        <f t="shared" ca="1" si="14"/>
        <v>193</v>
      </c>
      <c r="AT88" s="26">
        <f t="shared" ca="1" si="14"/>
        <v>408</v>
      </c>
      <c r="AU88" s="26">
        <f t="shared" ca="1" si="14"/>
        <v>37</v>
      </c>
      <c r="AV88" s="26">
        <f t="shared" si="15"/>
        <v>25</v>
      </c>
      <c r="AW88" s="26">
        <f t="shared" si="16"/>
        <v>600</v>
      </c>
      <c r="AX88" s="26">
        <f t="shared" si="17"/>
        <v>300</v>
      </c>
      <c r="AY88" s="26">
        <f t="shared" si="18"/>
        <v>500</v>
      </c>
      <c r="AZ88" s="26">
        <f t="shared" si="19"/>
        <v>100</v>
      </c>
    </row>
    <row r="89" spans="23:52">
      <c r="W89" s="8" t="s">
        <v>1937</v>
      </c>
      <c r="X89" s="2" t="s">
        <v>1583</v>
      </c>
      <c r="AC89" s="8">
        <f ca="1">SUMIFS(AC53:AC88, $X53:$X88,YEAR,AC53:AC88,"&lt;&gt;#N/A")</f>
        <v>100</v>
      </c>
      <c r="AD89" s="33"/>
      <c r="AF89" s="8">
        <f t="shared" ref="AF89:AK89" ca="1" si="21">SUM(AF53:AF88)</f>
        <v>47</v>
      </c>
      <c r="AG89" s="8">
        <f t="shared" ca="1" si="21"/>
        <v>0</v>
      </c>
      <c r="AH89" s="8">
        <f t="shared" ca="1" si="21"/>
        <v>4</v>
      </c>
      <c r="AI89" s="8">
        <f t="shared" ca="1" si="21"/>
        <v>87</v>
      </c>
      <c r="AJ89" s="8">
        <f t="shared" ca="1" si="21"/>
        <v>11</v>
      </c>
      <c r="AK89" s="8">
        <f t="shared" ca="1" si="21"/>
        <v>5</v>
      </c>
      <c r="AN89" s="33"/>
    </row>
    <row r="90" spans="23:52">
      <c r="W90" s="8" t="s">
        <v>1199</v>
      </c>
      <c r="X90" s="2" t="s">
        <v>1572</v>
      </c>
      <c r="Y90" s="33"/>
      <c r="Z90" s="33"/>
      <c r="AD90" s="33"/>
      <c r="AN90" s="33"/>
    </row>
    <row r="91" spans="23:52">
      <c r="W91" s="8" t="s">
        <v>1200</v>
      </c>
      <c r="X91" s="2" t="s">
        <v>1573</v>
      </c>
      <c r="Y91" s="33"/>
      <c r="Z91" s="33"/>
      <c r="AD91" s="33"/>
      <c r="AN91" s="33"/>
    </row>
    <row r="92" spans="23:52">
      <c r="W92" s="55" t="s">
        <v>1203</v>
      </c>
      <c r="X92" s="2" t="s">
        <v>1574</v>
      </c>
      <c r="Y92" s="33"/>
      <c r="Z92" s="33"/>
      <c r="AD92" s="33"/>
      <c r="AN92" s="33"/>
    </row>
    <row r="93" spans="23:52">
      <c r="W93" s="55" t="s">
        <v>1936</v>
      </c>
      <c r="X93" s="1">
        <v>785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100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65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103</v>
      </c>
      <c r="AN97" s="33"/>
    </row>
    <row r="98" spans="23:50">
      <c r="W98" s="8" t="s">
        <v>508</v>
      </c>
      <c r="X98" s="8">
        <f ca="1">SUM($AF$89:$AH$89)</f>
        <v>51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33%</v>
      </c>
      <c r="Y99" s="36">
        <f ca="1">IFERROR(X98/SUM(X97:X98),"0")</f>
        <v>0.33116883116883117</v>
      </c>
      <c r="Z99" s="8" t="str">
        <f ca="1">TEXT(Y99,"00%")</f>
        <v>33%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785
Actual YTD 年度實際:    65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2014  461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2015  441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2016  100</v>
      </c>
      <c r="AN103" s="33"/>
    </row>
    <row r="104" spans="23:50" ht="23.25">
      <c r="W104" s="8" t="s">
        <v>1932</v>
      </c>
      <c r="X104" s="59" t="s">
        <v>1556</v>
      </c>
    </row>
    <row r="105" spans="23:50">
      <c r="X105" s="57" t="s">
        <v>1557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33</v>
      </c>
      <c r="B1" s="46" t="s">
        <v>564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>
        <v>100</v>
      </c>
      <c r="E2" s="48"/>
      <c r="F2" s="48"/>
      <c r="G2" s="70" t="s">
        <v>53</v>
      </c>
      <c r="H2" s="71"/>
      <c r="I2" s="71"/>
      <c r="J2" s="72"/>
      <c r="K2" s="4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4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25</v>
      </c>
      <c r="H4" s="76"/>
      <c r="I4" s="76"/>
      <c r="J4" s="77"/>
      <c r="K4" s="47">
        <f>ROUND($D$2/12,0)</f>
        <v>8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$L$40</f>
        <v>5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1938</v>
      </c>
      <c r="C10" s="4" t="s">
        <v>530</v>
      </c>
      <c r="D10" s="4" t="s">
        <v>531</v>
      </c>
      <c r="E10" s="4" t="str">
        <f>CONCATENATE(YEAR,":",MONTH,":",WEEK,":",WEEKDAY,":",$A10)</f>
        <v>2016:3:2:7:TAO_3_E_ZL</v>
      </c>
      <c r="F10" s="4">
        <f>MATCH($E10,REPORT_DATA_BY_COMP!$A:$A,0)</f>
        <v>842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6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2016:3:2:7:TAO_3_E</v>
      </c>
      <c r="F11" s="4">
        <f>MATCH($E11,REPORT_DATA_BY_COMP!$A:$A,0)</f>
        <v>841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1939</v>
      </c>
      <c r="C12" s="4" t="s">
        <v>534</v>
      </c>
      <c r="D12" s="4" t="s">
        <v>535</v>
      </c>
      <c r="E12" s="4" t="str">
        <f>CONCATENATE(YEAR,":",MONTH,":",WEEK,":",WEEKDAY,":",$A12)</f>
        <v>2016:3:2:7:TAO_4_E</v>
      </c>
      <c r="F12" s="4">
        <f>MATCH($E12,REPORT_DATA_BY_COMP!$A:$A,0)</f>
        <v>843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1940</v>
      </c>
      <c r="C13" s="4" t="s">
        <v>536</v>
      </c>
      <c r="D13" s="4" t="s">
        <v>537</v>
      </c>
      <c r="E13" s="4" t="str">
        <f>CONCATENATE(YEAR,":",MONTH,":",WEEK,":",WEEKDAY,":",$A13)</f>
        <v>2016:3:2:7:TAO_4_S</v>
      </c>
      <c r="F13" s="4">
        <f>MATCH($E13,REPORT_DATA_BY_COMP!$A:$A,0)</f>
        <v>844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5</v>
      </c>
      <c r="P14" s="12">
        <f t="shared" si="0"/>
        <v>18</v>
      </c>
      <c r="Q14" s="12">
        <f t="shared" si="0"/>
        <v>47</v>
      </c>
      <c r="R14" s="12">
        <f t="shared" si="0"/>
        <v>23</v>
      </c>
      <c r="S14" s="12">
        <f t="shared" si="0"/>
        <v>6</v>
      </c>
      <c r="T14" s="12">
        <f t="shared" si="0"/>
        <v>9</v>
      </c>
      <c r="U14" s="12">
        <f t="shared" si="0"/>
        <v>2</v>
      </c>
      <c r="V14" s="12">
        <f t="shared" si="0"/>
        <v>0</v>
      </c>
    </row>
    <row r="15" spans="1:22">
      <c r="B15" s="5" t="s">
        <v>1156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518</v>
      </c>
      <c r="B16" s="23" t="s">
        <v>1941</v>
      </c>
      <c r="C16" s="4" t="s">
        <v>538</v>
      </c>
      <c r="D16" s="4" t="s">
        <v>539</v>
      </c>
      <c r="E16" s="4" t="str">
        <f>CONCATENATE(YEAR,":",MONTH,":",WEEK,":",WEEKDAY,":",$A16)</f>
        <v>2016:3:2:7:TAO_2_E</v>
      </c>
      <c r="F16" s="4">
        <f>MATCH($E16,REPORT_DATA_BY_COMP!$A:$A,0)</f>
        <v>839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519</v>
      </c>
      <c r="B17" s="23" t="s">
        <v>1942</v>
      </c>
      <c r="C17" s="4" t="s">
        <v>540</v>
      </c>
      <c r="D17" s="4" t="s">
        <v>541</v>
      </c>
      <c r="E17" s="4" t="str">
        <f>CONCATENATE(YEAR,":",MONTH,":",WEEK,":",WEEKDAY,":",$A17)</f>
        <v>2016:3:2:7:TAO_1_A</v>
      </c>
      <c r="F17" s="4">
        <f>MATCH($E17,REPORT_DATA_BY_COMP!$A:$A,0)</f>
        <v>837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0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2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520</v>
      </c>
      <c r="B18" s="23" t="s">
        <v>1943</v>
      </c>
      <c r="C18" s="4" t="s">
        <v>542</v>
      </c>
      <c r="D18" s="4" t="s">
        <v>543</v>
      </c>
      <c r="E18" s="4" t="str">
        <f>CONCATENATE(YEAR,":",MONTH,":",WEEK,":",WEEKDAY,":",$A18)</f>
        <v>2016:3:2:7:TAO_1_B</v>
      </c>
      <c r="F18" s="4">
        <f>MATCH($E18,REPORT_DATA_BY_COMP!$A:$A,0)</f>
        <v>838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4</v>
      </c>
      <c r="Q18" s="11">
        <f>IFERROR(INDEX(REPORT_DATA_BY_COMP!$A:$AH,$F18,MATCH(Q$8,REPORT_DATA_BY_COMP!$A$1:$AH$1,0)), "")</f>
        <v>1</v>
      </c>
      <c r="R18" s="11">
        <f>IFERROR(INDEX(REPORT_DATA_BY_COMP!$A:$AH,$F18,MATCH(R$8,REPORT_DATA_BY_COMP!$A$1:$AH$1,0)), "")</f>
        <v>1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0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521</v>
      </c>
      <c r="B19" s="23" t="s">
        <v>1944</v>
      </c>
      <c r="C19" s="4" t="s">
        <v>544</v>
      </c>
      <c r="D19" s="4" t="s">
        <v>545</v>
      </c>
      <c r="E19" s="4" t="str">
        <f>CONCATENATE(YEAR,":",MONTH,":",WEEK,":",WEEKDAY,":",$A19)</f>
        <v>2016:3:2:7:TAO_2_S</v>
      </c>
      <c r="F19" s="4">
        <f>MATCH($E19,REPORT_DATA_BY_COMP!$A:$A,0)</f>
        <v>840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0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522</v>
      </c>
      <c r="B20" s="23" t="s">
        <v>1945</v>
      </c>
      <c r="C20" s="4" t="s">
        <v>546</v>
      </c>
      <c r="D20" s="4" t="s">
        <v>547</v>
      </c>
      <c r="E20" s="4" t="str">
        <f>CONCATENATE(YEAR,":",MONTH,":",WEEK,":",WEEKDAY,":",$A20)</f>
        <v>2016:3:2:7:GUISHAN_E</v>
      </c>
      <c r="F20" s="4">
        <f>MATCH($E20,REPORT_DATA_BY_COMP!$A:$A,0)</f>
        <v>799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2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4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1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B21" s="9" t="s">
        <v>1161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2</v>
      </c>
      <c r="I21" s="12">
        <f t="shared" si="1"/>
        <v>6</v>
      </c>
      <c r="J21" s="12">
        <f t="shared" si="1"/>
        <v>5</v>
      </c>
      <c r="K21" s="12">
        <f t="shared" si="1"/>
        <v>0</v>
      </c>
      <c r="L21" s="12">
        <f t="shared" si="1"/>
        <v>0</v>
      </c>
      <c r="M21" s="12">
        <f t="shared" si="1"/>
        <v>0</v>
      </c>
      <c r="N21" s="12">
        <f t="shared" si="1"/>
        <v>13</v>
      </c>
      <c r="O21" s="12">
        <f t="shared" si="1"/>
        <v>8</v>
      </c>
      <c r="P21" s="12">
        <f t="shared" si="1"/>
        <v>25</v>
      </c>
      <c r="Q21" s="12">
        <f t="shared" si="1"/>
        <v>32</v>
      </c>
      <c r="R21" s="12">
        <f t="shared" si="1"/>
        <v>10</v>
      </c>
      <c r="S21" s="12">
        <f t="shared" si="1"/>
        <v>1</v>
      </c>
      <c r="T21" s="12">
        <f t="shared" si="1"/>
        <v>13</v>
      </c>
      <c r="U21" s="12">
        <f t="shared" si="1"/>
        <v>7</v>
      </c>
      <c r="V21" s="12">
        <f t="shared" si="1"/>
        <v>0</v>
      </c>
    </row>
    <row r="22" spans="1:22">
      <c r="B22" s="5" t="s">
        <v>1157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523</v>
      </c>
      <c r="B23" s="23" t="s">
        <v>1946</v>
      </c>
      <c r="C23" s="4" t="s">
        <v>548</v>
      </c>
      <c r="D23" s="4" t="s">
        <v>549</v>
      </c>
      <c r="E23" s="4" t="str">
        <f>CONCATENATE(YEAR,":",MONTH,":",WEEK,":",WEEKDAY,":",$A23)</f>
        <v>2016:3:2:7:BADE_A_E</v>
      </c>
      <c r="F23" s="4">
        <f>MATCH($E23,REPORT_DATA_BY_COMP!$A:$A,0)</f>
        <v>790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2</v>
      </c>
      <c r="M23" s="11">
        <f>IFERROR(INDEX(REPORT_DATA_BY_COMP!$A:$AH,$F23,MATCH(M$8,REPORT_DATA_BY_COMP!$A$1:$AH$1,0)), "")</f>
        <v>2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4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8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1</v>
      </c>
    </row>
    <row r="24" spans="1:22">
      <c r="A24" s="22" t="s">
        <v>524</v>
      </c>
      <c r="B24" s="23" t="s">
        <v>1947</v>
      </c>
      <c r="C24" s="4" t="s">
        <v>550</v>
      </c>
      <c r="D24" s="4" t="s">
        <v>551</v>
      </c>
      <c r="E24" s="4" t="str">
        <f>CONCATENATE(YEAR,":",MONTH,":",WEEK,":",WEEKDAY,":",$A24)</f>
        <v>2016:3:2:7:BADE_B_E</v>
      </c>
      <c r="F24" s="4">
        <f>MATCH($E24,REPORT_DATA_BY_COMP!$A:$A,0)</f>
        <v>791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2</v>
      </c>
      <c r="R24" s="11">
        <f>IFERROR(INDEX(REPORT_DATA_BY_COMP!$A:$AH,$F24,MATCH(R$8,REPORT_DATA_BY_COMP!$A$1:$AH$1,0)), "")</f>
        <v>1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3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A25" s="22" t="s">
        <v>525</v>
      </c>
      <c r="B25" s="23" t="s">
        <v>1948</v>
      </c>
      <c r="C25" s="4" t="s">
        <v>552</v>
      </c>
      <c r="D25" s="4" t="s">
        <v>553</v>
      </c>
      <c r="E25" s="4" t="str">
        <f>CONCATENATE(YEAR,":",MONTH,":",WEEK,":",WEEKDAY,":",$A25)</f>
        <v>2016:3:2:7:BADE_S</v>
      </c>
      <c r="F25" s="4">
        <f>MATCH($E25,REPORT_DATA_BY_COMP!$A:$A,0)</f>
        <v>792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7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15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6</v>
      </c>
      <c r="R25" s="11">
        <f>IFERROR(INDEX(REPORT_DATA_BY_COMP!$A:$AH,$F25,MATCH(R$8,REPORT_DATA_BY_COMP!$A$1:$AH$1,0)), "")</f>
        <v>4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5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526</v>
      </c>
      <c r="B26" s="23" t="s">
        <v>1949</v>
      </c>
      <c r="C26" s="4" t="s">
        <v>554</v>
      </c>
      <c r="D26" s="4" t="s">
        <v>555</v>
      </c>
      <c r="E26" s="4" t="str">
        <f>CONCATENATE(YEAR,":",MONTH,":",WEEK,":",WEEKDAY,":",$A26)</f>
        <v>2016:3:2:7:LONGTAN_E</v>
      </c>
      <c r="F26" s="4">
        <f>MATCH($E26,REPORT_DATA_BY_COMP!$A:$A,0)</f>
        <v>811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8</v>
      </c>
      <c r="Q26" s="11">
        <f>IFERROR(INDEX(REPORT_DATA_BY_COMP!$A:$AH,$F26,MATCH(Q$8,REPORT_DATA_BY_COMP!$A$1:$AH$1,0)), "")</f>
        <v>2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9</v>
      </c>
      <c r="U26" s="11">
        <f>IFERROR(INDEX(REPORT_DATA_BY_COMP!$A:$AH,$F26,MATCH(U$8,REPORT_DATA_BY_COMP!$A$1:$AH$1,0)), "")</f>
        <v>2</v>
      </c>
      <c r="V26" s="11">
        <f>IFERROR(INDEX(REPORT_DATA_BY_COMP!$A:$AH,$F26,MATCH(V$8,REPORT_DATA_BY_COMP!$A$1:$AH$1,0)), "")</f>
        <v>1</v>
      </c>
    </row>
    <row r="27" spans="1:22">
      <c r="B27" s="9" t="s">
        <v>1161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6</v>
      </c>
      <c r="J27" s="12">
        <f t="shared" si="2"/>
        <v>10</v>
      </c>
      <c r="K27" s="12">
        <f t="shared" si="2"/>
        <v>0</v>
      </c>
      <c r="L27" s="12">
        <f t="shared" si="2"/>
        <v>2</v>
      </c>
      <c r="M27" s="12">
        <f t="shared" si="2"/>
        <v>2</v>
      </c>
      <c r="N27" s="12">
        <f t="shared" si="2"/>
        <v>23</v>
      </c>
      <c r="O27" s="12">
        <f t="shared" si="2"/>
        <v>8</v>
      </c>
      <c r="P27" s="12">
        <f t="shared" si="2"/>
        <v>23</v>
      </c>
      <c r="Q27" s="12">
        <f t="shared" si="2"/>
        <v>15</v>
      </c>
      <c r="R27" s="12">
        <f t="shared" si="2"/>
        <v>11</v>
      </c>
      <c r="S27" s="12">
        <f t="shared" si="2"/>
        <v>3</v>
      </c>
      <c r="T27" s="12">
        <f t="shared" si="2"/>
        <v>25</v>
      </c>
      <c r="U27" s="12">
        <f t="shared" si="2"/>
        <v>6</v>
      </c>
      <c r="V27" s="12">
        <f t="shared" si="2"/>
        <v>2</v>
      </c>
    </row>
    <row r="28" spans="1:22">
      <c r="B28" s="5" t="s">
        <v>1158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527</v>
      </c>
      <c r="B29" s="23" t="s">
        <v>513</v>
      </c>
      <c r="C29" s="4" t="s">
        <v>556</v>
      </c>
      <c r="D29" s="4" t="s">
        <v>557</v>
      </c>
      <c r="E29" s="4" t="str">
        <f>CONCATENATE(YEAR,":",MONTH,":",WEEK,":",WEEKDAY,":",$A29)</f>
        <v>2016:3:2:7:ZHONGLI_1_E</v>
      </c>
      <c r="F29" s="4">
        <f>MATCH($E29,REPORT_DATA_BY_COMP!$A:$A,0)</f>
        <v>874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3</v>
      </c>
      <c r="J29" s="11">
        <f>IFERROR(INDEX(REPORT_DATA_BY_COMP!$A:$AH,$F29,MATCH(J$8,REPORT_DATA_BY_COMP!$A$1:$AH$1,0)), "")</f>
        <v>1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12</v>
      </c>
      <c r="O29" s="11">
        <f>IFERROR(INDEX(REPORT_DATA_BY_COMP!$A:$AH,$F29,MATCH(O$8,REPORT_DATA_BY_COMP!$A$1:$AH$1,0)), "")</f>
        <v>3</v>
      </c>
      <c r="P29" s="11">
        <f>IFERROR(INDEX(REPORT_DATA_BY_COMP!$A:$AH,$F29,MATCH(P$8,REPORT_DATA_BY_COMP!$A$1:$AH$1,0)), "")</f>
        <v>10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2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2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528</v>
      </c>
      <c r="B30" s="23" t="s">
        <v>1950</v>
      </c>
      <c r="C30" s="4" t="s">
        <v>558</v>
      </c>
      <c r="D30" s="4" t="s">
        <v>559</v>
      </c>
      <c r="E30" s="4" t="str">
        <f>CONCATENATE(YEAR,":",MONTH,":",WEEK,":",WEEKDAY,":",$A30)</f>
        <v>2016:3:2:7:ZHONGLI_1_S</v>
      </c>
      <c r="F30" s="4">
        <f>MATCH($E30,REPORT_DATA_BY_COMP!$A:$A,0)</f>
        <v>875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1</v>
      </c>
      <c r="I30" s="11">
        <f>IFERROR(INDEX(REPORT_DATA_BY_COMP!$A:$AH,$F30,MATCH(I$8,REPORT_DATA_BY_COMP!$A$1:$AH$1,0)), "")</f>
        <v>1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1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2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3</v>
      </c>
      <c r="Q30" s="11">
        <f>IFERROR(INDEX(REPORT_DATA_BY_COMP!$A:$AH,$F30,MATCH(Q$8,REPORT_DATA_BY_COMP!$A$1:$AH$1,0)), "")</f>
        <v>11</v>
      </c>
      <c r="R30" s="11">
        <f>IFERROR(INDEX(REPORT_DATA_BY_COMP!$A:$AH,$F30,MATCH(R$8,REPORT_DATA_BY_COMP!$A$1:$AH$1,0)), "")</f>
        <v>1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3</v>
      </c>
      <c r="U30" s="11">
        <f>IFERROR(INDEX(REPORT_DATA_BY_COMP!$A:$AH,$F30,MATCH(U$8,REPORT_DATA_BY_COMP!$A$1:$AH$1,0)), "")</f>
        <v>0</v>
      </c>
      <c r="V30" s="11">
        <f>IFERROR(INDEX(REPORT_DATA_BY_COMP!$A:$AH,$F30,MATCH(V$8,REPORT_DATA_BY_COMP!$A$1:$AH$1,0)), "")</f>
        <v>0</v>
      </c>
    </row>
    <row r="31" spans="1:22">
      <c r="A31" s="22" t="s">
        <v>529</v>
      </c>
      <c r="B31" s="23" t="s">
        <v>1951</v>
      </c>
      <c r="C31" s="4" t="s">
        <v>560</v>
      </c>
      <c r="D31" s="4" t="s">
        <v>561</v>
      </c>
      <c r="E31" s="4" t="str">
        <f>CONCATENATE(YEAR,":",MONTH,":",WEEK,":",WEEKDAY,":",$A31)</f>
        <v>2016:3:2:7:ZHONGLI_2_E</v>
      </c>
      <c r="F31" s="4">
        <f>MATCH($E31,REPORT_DATA_BY_COMP!$A:$A,0)</f>
        <v>876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1</v>
      </c>
      <c r="M31" s="11">
        <f>IFERROR(INDEX(REPORT_DATA_BY_COMP!$A:$AH,$F31,MATCH(M$8,REPORT_DATA_BY_COMP!$A$1:$AH$1,0)), "")</f>
        <v>1</v>
      </c>
      <c r="N31" s="11">
        <f>IFERROR(INDEX(REPORT_DATA_BY_COMP!$A:$AH,$F31,MATCH(N$8,REPORT_DATA_BY_COMP!$A$1:$AH$1,0)), "")</f>
        <v>4</v>
      </c>
      <c r="O31" s="11">
        <f>IFERROR(INDEX(REPORT_DATA_BY_COMP!$A:$AH,$F31,MATCH(O$8,REPORT_DATA_BY_COMP!$A$1:$AH$1,0)), "")</f>
        <v>0</v>
      </c>
      <c r="P31" s="11">
        <f>IFERROR(INDEX(REPORT_DATA_BY_COMP!$A:$AH,$F31,MATCH(P$8,REPORT_DATA_BY_COMP!$A$1:$AH$1,0)), "")</f>
        <v>5</v>
      </c>
      <c r="Q31" s="11">
        <f>IFERROR(INDEX(REPORT_DATA_BY_COMP!$A:$AH,$F31,MATCH(Q$8,REPORT_DATA_BY_COMP!$A$1:$AH$1,0)), "")</f>
        <v>4</v>
      </c>
      <c r="R31" s="11">
        <f>IFERROR(INDEX(REPORT_DATA_BY_COMP!$A:$AH,$F31,MATCH(R$8,REPORT_DATA_BY_COMP!$A$1:$AH$1,0)), "")</f>
        <v>1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6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1161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1</v>
      </c>
      <c r="I32" s="12">
        <f t="shared" si="3"/>
        <v>4</v>
      </c>
      <c r="J32" s="12">
        <f t="shared" si="3"/>
        <v>4</v>
      </c>
      <c r="K32" s="12">
        <f t="shared" si="3"/>
        <v>1</v>
      </c>
      <c r="L32" s="12">
        <f t="shared" si="3"/>
        <v>1</v>
      </c>
      <c r="M32" s="12">
        <f t="shared" si="3"/>
        <v>1</v>
      </c>
      <c r="N32" s="12">
        <f t="shared" si="3"/>
        <v>18</v>
      </c>
      <c r="O32" s="12">
        <f t="shared" si="3"/>
        <v>5</v>
      </c>
      <c r="P32" s="12">
        <f t="shared" si="3"/>
        <v>18</v>
      </c>
      <c r="Q32" s="12">
        <f t="shared" si="3"/>
        <v>15</v>
      </c>
      <c r="R32" s="12">
        <f t="shared" si="3"/>
        <v>4</v>
      </c>
      <c r="S32" s="12">
        <f t="shared" si="3"/>
        <v>0</v>
      </c>
      <c r="T32" s="12">
        <f t="shared" si="3"/>
        <v>11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1160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1135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1134</v>
      </c>
      <c r="C36" s="14"/>
      <c r="D36" s="14"/>
      <c r="E36" s="14" t="str">
        <f>CONCATENATE(YEAR,":",MONTH,":2:",WEEKLY_REPORT_DAY,":", $A$1)</f>
        <v>2016:3:2:7:TAOYUAN</v>
      </c>
      <c r="F36" s="14">
        <f>MATCH($E36,REPORT_DATA_BY_ZONE!$A:$A, 0)</f>
        <v>96</v>
      </c>
      <c r="G36" s="11">
        <f>IFERROR(INDEX(REPORT_DATA_BY_ZONE!$A:$AH,$F36,MATCH(G$8,REPORT_DATA_BY_ZONE!$A$1:$AH$1,0)), "")</f>
        <v>0</v>
      </c>
      <c r="H36" s="11">
        <f>IFERROR(INDEX(REPORT_DATA_BY_ZONE!$A:$AH,$F36,MATCH(H$8,REPORT_DATA_BY_ZONE!$A$1:$AH$1,0)), "")</f>
        <v>3</v>
      </c>
      <c r="I36" s="11">
        <f>IFERROR(INDEX(REPORT_DATA_BY_ZONE!$A:$AH,$F36,MATCH(I$8,REPORT_DATA_BY_ZONE!$A$1:$AH$1,0)), "")</f>
        <v>19</v>
      </c>
      <c r="J36" s="11">
        <f>IFERROR(INDEX(REPORT_DATA_BY_ZONE!$A:$AH,$F36,MATCH(J$8,REPORT_DATA_BY_ZONE!$A$1:$AH$1,0)), "")</f>
        <v>26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3</v>
      </c>
      <c r="M36" s="11">
        <f>IFERROR(INDEX(REPORT_DATA_BY_ZONE!$A:$AH,$F36,MATCH(M$8,REPORT_DATA_BY_ZONE!$A$1:$AH$1,0)), "")</f>
        <v>3</v>
      </c>
      <c r="N36" s="11">
        <f>IFERROR(INDEX(REPORT_DATA_BY_ZONE!$A:$AH,$F36,MATCH(N$8,REPORT_DATA_BY_ZONE!$A$1:$AH$1,0)), "")</f>
        <v>78</v>
      </c>
      <c r="O36" s="11">
        <f>IFERROR(INDEX(REPORT_DATA_BY_ZONE!$A:$AH,$F36,MATCH(O$8,REPORT_DATA_BY_ZONE!$A$1:$AH$1,0)), "")</f>
        <v>26</v>
      </c>
      <c r="P36" s="11">
        <f>IFERROR(INDEX(REPORT_DATA_BY_ZONE!$A:$AH,$F36,MATCH(P$8,REPORT_DATA_BY_ZONE!$A$1:$AH$1,0)), "")</f>
        <v>84</v>
      </c>
      <c r="Q36" s="11">
        <f>IFERROR(INDEX(REPORT_DATA_BY_ZONE!$A:$AH,$F36,MATCH(Q$8,REPORT_DATA_BY_ZONE!$A$1:$AH$1,0)), "")</f>
        <v>109</v>
      </c>
      <c r="R36" s="11">
        <f>IFERROR(INDEX(REPORT_DATA_BY_ZONE!$A:$AH,$F36,MATCH(R$8,REPORT_DATA_BY_ZONE!$A$1:$AH$1,0)), "")</f>
        <v>48</v>
      </c>
      <c r="S36" s="11">
        <f>IFERROR(INDEX(REPORT_DATA_BY_ZONE!$A:$AH,$F36,MATCH(S$8,REPORT_DATA_BY_ZONE!$A$1:$AH$1,0)), "")</f>
        <v>10</v>
      </c>
      <c r="T36" s="11">
        <f>IFERROR(INDEX(REPORT_DATA_BY_ZONE!$A:$AH,$F36,MATCH(T$8,REPORT_DATA_BY_ZONE!$A$1:$AH$1,0)), "")</f>
        <v>58</v>
      </c>
      <c r="U36" s="11">
        <f>IFERROR(INDEX(REPORT_DATA_BY_ZONE!$A:$AH,$F36,MATCH(U$8,REPORT_DATA_BY_ZONE!$A$1:$AH$1,0)), "")</f>
        <v>18</v>
      </c>
      <c r="V36" s="11">
        <f>IFERROR(INDEX(REPORT_DATA_BY_ZONE!$A:$AH,$F36,MATCH(V$8,REPORT_DATA_BY_ZONE!$A$1:$AH$1,0)), "")</f>
        <v>2</v>
      </c>
    </row>
    <row r="37" spans="1:22">
      <c r="B37" s="24" t="s">
        <v>1136</v>
      </c>
      <c r="C37" s="14"/>
      <c r="D37" s="14"/>
      <c r="E37" s="14" t="str">
        <f>CONCATENATE(YEAR,":",MONTH,":3:",WEEKLY_REPORT_DAY,":", $A$1)</f>
        <v>2016:3:3:7:TAOYUAN</v>
      </c>
      <c r="F37" s="14" t="e">
        <f>MATCH($E37,REPORT_DATA_BY_ZONE!$A:$A, 0)</f>
        <v>#N/A</v>
      </c>
      <c r="G37" s="11" t="str">
        <f>IFERROR(INDEX(REPORT_DATA_BY_ZONE!$A:$AH,$F37,MATCH(G$8,REPORT_DATA_BY_ZONE!$A$1:$AH$1,0)), "")</f>
        <v/>
      </c>
      <c r="H37" s="11" t="str">
        <f>IFERROR(INDEX(REPORT_DATA_BY_ZONE!$A:$AH,$F37,MATCH(H$8,REPORT_DATA_BY_ZONE!$A$1:$AH$1,0)), "")</f>
        <v/>
      </c>
      <c r="I37" s="11" t="str">
        <f>IFERROR(INDEX(REPORT_DATA_BY_ZONE!$A:$AH,$F37,MATCH(I$8,REPORT_DATA_BY_ZONE!$A$1:$AH$1,0)), "")</f>
        <v/>
      </c>
      <c r="J37" s="11" t="str">
        <f>IFERROR(INDEX(REPORT_DATA_BY_ZONE!$A:$AH,$F37,MATCH(J$8,REPORT_DATA_BY_ZONE!$A$1:$AH$1,0)), "")</f>
        <v/>
      </c>
      <c r="K37" s="11" t="str">
        <f>IFERROR(INDEX(REPORT_DATA_BY_ZONE!$A:$AH,$F37,MATCH(K$8,REPORT_DATA_BY_ZONE!$A$1:$AH$1,0)), "")</f>
        <v/>
      </c>
      <c r="L37" s="11" t="str">
        <f>IFERROR(INDEX(REPORT_DATA_BY_ZONE!$A:$AH,$F37,MATCH(L$8,REPORT_DATA_BY_ZONE!$A$1:$AH$1,0)), "")</f>
        <v/>
      </c>
      <c r="M37" s="11" t="str">
        <f>IFERROR(INDEX(REPORT_DATA_BY_ZONE!$A:$AH,$F37,MATCH(M$8,REPORT_DATA_BY_ZONE!$A$1:$AH$1,0)), "")</f>
        <v/>
      </c>
      <c r="N37" s="11" t="str">
        <f>IFERROR(INDEX(REPORT_DATA_BY_ZONE!$A:$AH,$F37,MATCH(N$8,REPORT_DATA_BY_ZONE!$A$1:$AH$1,0)), "")</f>
        <v/>
      </c>
      <c r="O37" s="11" t="str">
        <f>IFERROR(INDEX(REPORT_DATA_BY_ZONE!$A:$AH,$F37,MATCH(O$8,REPORT_DATA_BY_ZONE!$A$1:$AH$1,0)), "")</f>
        <v/>
      </c>
      <c r="P37" s="11" t="str">
        <f>IFERROR(INDEX(REPORT_DATA_BY_ZONE!$A:$AH,$F37,MATCH(P$8,REPORT_DATA_BY_ZONE!$A$1:$AH$1,0)), "")</f>
        <v/>
      </c>
      <c r="Q37" s="11" t="str">
        <f>IFERROR(INDEX(REPORT_DATA_BY_ZONE!$A:$AH,$F37,MATCH(Q$8,REPORT_DATA_BY_ZONE!$A$1:$AH$1,0)), "")</f>
        <v/>
      </c>
      <c r="R37" s="11" t="str">
        <f>IFERROR(INDEX(REPORT_DATA_BY_ZONE!$A:$AH,$F37,MATCH(R$8,REPORT_DATA_BY_ZONE!$A$1:$AH$1,0)), "")</f>
        <v/>
      </c>
      <c r="S37" s="11" t="str">
        <f>IFERROR(INDEX(REPORT_DATA_BY_ZONE!$A:$AH,$F37,MATCH(S$8,REPORT_DATA_BY_ZONE!$A$1:$AH$1,0)), "")</f>
        <v/>
      </c>
      <c r="T37" s="11" t="str">
        <f>IFERROR(INDEX(REPORT_DATA_BY_ZONE!$A:$AH,$F37,MATCH(T$8,REPORT_DATA_BY_ZONE!$A$1:$AH$1,0)), "")</f>
        <v/>
      </c>
      <c r="U37" s="11" t="str">
        <f>IFERROR(INDEX(REPORT_DATA_BY_ZONE!$A:$AH,$F37,MATCH(U$8,REPORT_DATA_BY_ZONE!$A$1:$AH$1,0)), "")</f>
        <v/>
      </c>
      <c r="V37" s="11" t="str">
        <f>IFERROR(INDEX(REPORT_DATA_BY_ZONE!$A:$AH,$F37,MATCH(V$8,REPORT_DATA_BY_ZONE!$A$1:$AH$1,0)), "")</f>
        <v/>
      </c>
    </row>
    <row r="38" spans="1:22">
      <c r="B38" s="24" t="s">
        <v>1137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1138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1161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6</v>
      </c>
      <c r="I40" s="19">
        <f t="shared" si="4"/>
        <v>32</v>
      </c>
      <c r="J40" s="19">
        <f t="shared" si="4"/>
        <v>60</v>
      </c>
      <c r="K40" s="19">
        <f t="shared" si="4"/>
        <v>4</v>
      </c>
      <c r="L40" s="19">
        <f t="shared" si="4"/>
        <v>5</v>
      </c>
      <c r="M40" s="19">
        <f t="shared" si="4"/>
        <v>4</v>
      </c>
      <c r="N40" s="19">
        <f t="shared" si="4"/>
        <v>161</v>
      </c>
      <c r="O40" s="19">
        <f t="shared" si="4"/>
        <v>61</v>
      </c>
      <c r="P40" s="19">
        <f t="shared" si="4"/>
        <v>181</v>
      </c>
      <c r="Q40" s="19">
        <f t="shared" si="4"/>
        <v>208</v>
      </c>
      <c r="R40" s="19">
        <f t="shared" si="4"/>
        <v>112</v>
      </c>
      <c r="S40" s="19">
        <f t="shared" si="4"/>
        <v>16</v>
      </c>
      <c r="T40" s="19">
        <f t="shared" si="4"/>
        <v>125</v>
      </c>
      <c r="U40" s="19">
        <f t="shared" si="4"/>
        <v>36</v>
      </c>
      <c r="V40" s="19">
        <f t="shared" si="4"/>
        <v>9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67" priority="143" operator="lessThan">
      <formula>0.5</formula>
    </cfRule>
    <cfRule type="cellIs" dxfId="2366" priority="144" operator="greaterThan">
      <formula>0.5</formula>
    </cfRule>
  </conditionalFormatting>
  <conditionalFormatting sqref="N10:N11">
    <cfRule type="cellIs" dxfId="2365" priority="141" operator="lessThan">
      <formula>4.5</formula>
    </cfRule>
    <cfRule type="cellIs" dxfId="2364" priority="142" operator="greaterThan">
      <formula>5.5</formula>
    </cfRule>
  </conditionalFormatting>
  <conditionalFormatting sqref="O10:O11">
    <cfRule type="cellIs" dxfId="2363" priority="139" operator="lessThan">
      <formula>1.5</formula>
    </cfRule>
    <cfRule type="cellIs" dxfId="2362" priority="140" operator="greaterThan">
      <formula>2.5</formula>
    </cfRule>
  </conditionalFormatting>
  <conditionalFormatting sqref="P10:P11">
    <cfRule type="cellIs" dxfId="2361" priority="137" operator="lessThan">
      <formula>4.5</formula>
    </cfRule>
    <cfRule type="cellIs" dxfId="2360" priority="138" operator="greaterThan">
      <formula>7.5</formula>
    </cfRule>
  </conditionalFormatting>
  <conditionalFormatting sqref="R10:S11">
    <cfRule type="cellIs" dxfId="2359" priority="135" operator="lessThan">
      <formula>2.5</formula>
    </cfRule>
    <cfRule type="cellIs" dxfId="2358" priority="136" operator="greaterThan">
      <formula>4.5</formula>
    </cfRule>
  </conditionalFormatting>
  <conditionalFormatting sqref="T10:T11">
    <cfRule type="cellIs" dxfId="2357" priority="133" operator="lessThan">
      <formula>2.5</formula>
    </cfRule>
    <cfRule type="cellIs" dxfId="2356" priority="134" operator="greaterThan">
      <formula>4.5</formula>
    </cfRule>
  </conditionalFormatting>
  <conditionalFormatting sqref="U10:U11">
    <cfRule type="cellIs" dxfId="2355" priority="132" operator="greaterThan">
      <formula>1.5</formula>
    </cfRule>
  </conditionalFormatting>
  <conditionalFormatting sqref="L10:V11">
    <cfRule type="expression" dxfId="2354" priority="129">
      <formula>L10=""</formula>
    </cfRule>
  </conditionalFormatting>
  <conditionalFormatting sqref="S10:S11">
    <cfRule type="cellIs" dxfId="2353" priority="130" operator="greaterThan">
      <formula>0.5</formula>
    </cfRule>
    <cfRule type="cellIs" dxfId="2352" priority="131" operator="lessThan">
      <formula>0.5</formula>
    </cfRule>
  </conditionalFormatting>
  <conditionalFormatting sqref="L12:M13">
    <cfRule type="cellIs" dxfId="2351" priority="127" operator="lessThan">
      <formula>0.5</formula>
    </cfRule>
    <cfRule type="cellIs" dxfId="2350" priority="128" operator="greaterThan">
      <formula>0.5</formula>
    </cfRule>
  </conditionalFormatting>
  <conditionalFormatting sqref="N12:N13">
    <cfRule type="cellIs" dxfId="2349" priority="125" operator="lessThan">
      <formula>4.5</formula>
    </cfRule>
    <cfRule type="cellIs" dxfId="2348" priority="126" operator="greaterThan">
      <formula>5.5</formula>
    </cfRule>
  </conditionalFormatting>
  <conditionalFormatting sqref="O12:O13">
    <cfRule type="cellIs" dxfId="2347" priority="123" operator="lessThan">
      <formula>1.5</formula>
    </cfRule>
    <cfRule type="cellIs" dxfId="2346" priority="124" operator="greaterThan">
      <formula>2.5</formula>
    </cfRule>
  </conditionalFormatting>
  <conditionalFormatting sqref="P12:P13">
    <cfRule type="cellIs" dxfId="2345" priority="121" operator="lessThan">
      <formula>4.5</formula>
    </cfRule>
    <cfRule type="cellIs" dxfId="2344" priority="122" operator="greaterThan">
      <formula>7.5</formula>
    </cfRule>
  </conditionalFormatting>
  <conditionalFormatting sqref="R12:S13">
    <cfRule type="cellIs" dxfId="2343" priority="119" operator="lessThan">
      <formula>2.5</formula>
    </cfRule>
    <cfRule type="cellIs" dxfId="2342" priority="120" operator="greaterThan">
      <formula>4.5</formula>
    </cfRule>
  </conditionalFormatting>
  <conditionalFormatting sqref="T12:T13">
    <cfRule type="cellIs" dxfId="2341" priority="117" operator="lessThan">
      <formula>2.5</formula>
    </cfRule>
    <cfRule type="cellIs" dxfId="2340" priority="118" operator="greaterThan">
      <formula>4.5</formula>
    </cfRule>
  </conditionalFormatting>
  <conditionalFormatting sqref="U12:U13">
    <cfRule type="cellIs" dxfId="2339" priority="116" operator="greaterThan">
      <formula>1.5</formula>
    </cfRule>
  </conditionalFormatting>
  <conditionalFormatting sqref="L12:V13">
    <cfRule type="expression" dxfId="2338" priority="113">
      <formula>L12=""</formula>
    </cfRule>
  </conditionalFormatting>
  <conditionalFormatting sqref="S12:S13">
    <cfRule type="cellIs" dxfId="2337" priority="114" operator="greaterThan">
      <formula>0.5</formula>
    </cfRule>
    <cfRule type="cellIs" dxfId="2336" priority="115" operator="lessThan">
      <formula>0.5</formula>
    </cfRule>
  </conditionalFormatting>
  <conditionalFormatting sqref="L16:M17">
    <cfRule type="cellIs" dxfId="2335" priority="111" operator="lessThan">
      <formula>0.5</formula>
    </cfRule>
    <cfRule type="cellIs" dxfId="2334" priority="112" operator="greaterThan">
      <formula>0.5</formula>
    </cfRule>
  </conditionalFormatting>
  <conditionalFormatting sqref="N16:N17">
    <cfRule type="cellIs" dxfId="2333" priority="109" operator="lessThan">
      <formula>4.5</formula>
    </cfRule>
    <cfRule type="cellIs" dxfId="2332" priority="110" operator="greaterThan">
      <formula>5.5</formula>
    </cfRule>
  </conditionalFormatting>
  <conditionalFormatting sqref="O16:O17">
    <cfRule type="cellIs" dxfId="2331" priority="107" operator="lessThan">
      <formula>1.5</formula>
    </cfRule>
    <cfRule type="cellIs" dxfId="2330" priority="108" operator="greaterThan">
      <formula>2.5</formula>
    </cfRule>
  </conditionalFormatting>
  <conditionalFormatting sqref="P16:P17">
    <cfRule type="cellIs" dxfId="2329" priority="105" operator="lessThan">
      <formula>4.5</formula>
    </cfRule>
    <cfRule type="cellIs" dxfId="2328" priority="106" operator="greaterThan">
      <formula>7.5</formula>
    </cfRule>
  </conditionalFormatting>
  <conditionalFormatting sqref="R16:S17">
    <cfRule type="cellIs" dxfId="2327" priority="103" operator="lessThan">
      <formula>2.5</formula>
    </cfRule>
    <cfRule type="cellIs" dxfId="2326" priority="104" operator="greaterThan">
      <formula>4.5</formula>
    </cfRule>
  </conditionalFormatting>
  <conditionalFormatting sqref="T16:T17">
    <cfRule type="cellIs" dxfId="2325" priority="101" operator="lessThan">
      <formula>2.5</formula>
    </cfRule>
    <cfRule type="cellIs" dxfId="2324" priority="102" operator="greaterThan">
      <formula>4.5</formula>
    </cfRule>
  </conditionalFormatting>
  <conditionalFormatting sqref="U16:U17">
    <cfRule type="cellIs" dxfId="2323" priority="100" operator="greaterThan">
      <formula>1.5</formula>
    </cfRule>
  </conditionalFormatting>
  <conditionalFormatting sqref="L16:V17">
    <cfRule type="expression" dxfId="2322" priority="97">
      <formula>L16=""</formula>
    </cfRule>
  </conditionalFormatting>
  <conditionalFormatting sqref="S16:S17">
    <cfRule type="cellIs" dxfId="2321" priority="98" operator="greaterThan">
      <formula>0.5</formula>
    </cfRule>
    <cfRule type="cellIs" dxfId="2320" priority="99" operator="lessThan">
      <formula>0.5</formula>
    </cfRule>
  </conditionalFormatting>
  <conditionalFormatting sqref="L18:M19">
    <cfRule type="cellIs" dxfId="2319" priority="95" operator="lessThan">
      <formula>0.5</formula>
    </cfRule>
    <cfRule type="cellIs" dxfId="2318" priority="96" operator="greaterThan">
      <formula>0.5</formula>
    </cfRule>
  </conditionalFormatting>
  <conditionalFormatting sqref="N18:N19">
    <cfRule type="cellIs" dxfId="2317" priority="93" operator="lessThan">
      <formula>4.5</formula>
    </cfRule>
    <cfRule type="cellIs" dxfId="2316" priority="94" operator="greaterThan">
      <formula>5.5</formula>
    </cfRule>
  </conditionalFormatting>
  <conditionalFormatting sqref="O18:O19">
    <cfRule type="cellIs" dxfId="2315" priority="91" operator="lessThan">
      <formula>1.5</formula>
    </cfRule>
    <cfRule type="cellIs" dxfId="2314" priority="92" operator="greaterThan">
      <formula>2.5</formula>
    </cfRule>
  </conditionalFormatting>
  <conditionalFormatting sqref="P18:P19">
    <cfRule type="cellIs" dxfId="2313" priority="89" operator="lessThan">
      <formula>4.5</formula>
    </cfRule>
    <cfRule type="cellIs" dxfId="2312" priority="90" operator="greaterThan">
      <formula>7.5</formula>
    </cfRule>
  </conditionalFormatting>
  <conditionalFormatting sqref="R18:S19">
    <cfRule type="cellIs" dxfId="2311" priority="87" operator="lessThan">
      <formula>2.5</formula>
    </cfRule>
    <cfRule type="cellIs" dxfId="2310" priority="88" operator="greaterThan">
      <formula>4.5</formula>
    </cfRule>
  </conditionalFormatting>
  <conditionalFormatting sqref="T18:T19">
    <cfRule type="cellIs" dxfId="2309" priority="85" operator="lessThan">
      <formula>2.5</formula>
    </cfRule>
    <cfRule type="cellIs" dxfId="2308" priority="86" operator="greaterThan">
      <formula>4.5</formula>
    </cfRule>
  </conditionalFormatting>
  <conditionalFormatting sqref="U18:U19">
    <cfRule type="cellIs" dxfId="2307" priority="84" operator="greaterThan">
      <formula>1.5</formula>
    </cfRule>
  </conditionalFormatting>
  <conditionalFormatting sqref="L18:V19">
    <cfRule type="expression" dxfId="2306" priority="81">
      <formula>L18=""</formula>
    </cfRule>
  </conditionalFormatting>
  <conditionalFormatting sqref="S18:S19">
    <cfRule type="cellIs" dxfId="2305" priority="82" operator="greaterThan">
      <formula>0.5</formula>
    </cfRule>
    <cfRule type="cellIs" dxfId="2304" priority="83" operator="lessThan">
      <formula>0.5</formula>
    </cfRule>
  </conditionalFormatting>
  <conditionalFormatting sqref="L23:M24">
    <cfRule type="cellIs" dxfId="2303" priority="79" operator="lessThan">
      <formula>0.5</formula>
    </cfRule>
    <cfRule type="cellIs" dxfId="2302" priority="80" operator="greaterThan">
      <formula>0.5</formula>
    </cfRule>
  </conditionalFormatting>
  <conditionalFormatting sqref="N23:N24">
    <cfRule type="cellIs" dxfId="2301" priority="77" operator="lessThan">
      <formula>4.5</formula>
    </cfRule>
    <cfRule type="cellIs" dxfId="2300" priority="78" operator="greaterThan">
      <formula>5.5</formula>
    </cfRule>
  </conditionalFormatting>
  <conditionalFormatting sqref="O23:O24">
    <cfRule type="cellIs" dxfId="2299" priority="75" operator="lessThan">
      <formula>1.5</formula>
    </cfRule>
    <cfRule type="cellIs" dxfId="2298" priority="76" operator="greaterThan">
      <formula>2.5</formula>
    </cfRule>
  </conditionalFormatting>
  <conditionalFormatting sqref="P23:P24">
    <cfRule type="cellIs" dxfId="2297" priority="73" operator="lessThan">
      <formula>4.5</formula>
    </cfRule>
    <cfRule type="cellIs" dxfId="2296" priority="74" operator="greaterThan">
      <formula>7.5</formula>
    </cfRule>
  </conditionalFormatting>
  <conditionalFormatting sqref="R23:S24">
    <cfRule type="cellIs" dxfId="2295" priority="71" operator="lessThan">
      <formula>2.5</formula>
    </cfRule>
    <cfRule type="cellIs" dxfId="2294" priority="72" operator="greaterThan">
      <formula>4.5</formula>
    </cfRule>
  </conditionalFormatting>
  <conditionalFormatting sqref="T23:T24">
    <cfRule type="cellIs" dxfId="2293" priority="69" operator="lessThan">
      <formula>2.5</formula>
    </cfRule>
    <cfRule type="cellIs" dxfId="2292" priority="70" operator="greaterThan">
      <formula>4.5</formula>
    </cfRule>
  </conditionalFormatting>
  <conditionalFormatting sqref="U23:U24">
    <cfRule type="cellIs" dxfId="2291" priority="68" operator="greaterThan">
      <formula>1.5</formula>
    </cfRule>
  </conditionalFormatting>
  <conditionalFormatting sqref="L23:V24">
    <cfRule type="expression" dxfId="2290" priority="65">
      <formula>L23=""</formula>
    </cfRule>
  </conditionalFormatting>
  <conditionalFormatting sqref="S23:S24">
    <cfRule type="cellIs" dxfId="2289" priority="66" operator="greaterThan">
      <formula>0.5</formula>
    </cfRule>
    <cfRule type="cellIs" dxfId="2288" priority="67" operator="lessThan">
      <formula>0.5</formula>
    </cfRule>
  </conditionalFormatting>
  <conditionalFormatting sqref="L25:M26">
    <cfRule type="cellIs" dxfId="2287" priority="63" operator="lessThan">
      <formula>0.5</formula>
    </cfRule>
    <cfRule type="cellIs" dxfId="2286" priority="64" operator="greaterThan">
      <formula>0.5</formula>
    </cfRule>
  </conditionalFormatting>
  <conditionalFormatting sqref="N25:N26">
    <cfRule type="cellIs" dxfId="2285" priority="61" operator="lessThan">
      <formula>4.5</formula>
    </cfRule>
    <cfRule type="cellIs" dxfId="2284" priority="62" operator="greaterThan">
      <formula>5.5</formula>
    </cfRule>
  </conditionalFormatting>
  <conditionalFormatting sqref="O25:O26">
    <cfRule type="cellIs" dxfId="2283" priority="59" operator="lessThan">
      <formula>1.5</formula>
    </cfRule>
    <cfRule type="cellIs" dxfId="2282" priority="60" operator="greaterThan">
      <formula>2.5</formula>
    </cfRule>
  </conditionalFormatting>
  <conditionalFormatting sqref="P25:P26">
    <cfRule type="cellIs" dxfId="2281" priority="57" operator="lessThan">
      <formula>4.5</formula>
    </cfRule>
    <cfRule type="cellIs" dxfId="2280" priority="58" operator="greaterThan">
      <formula>7.5</formula>
    </cfRule>
  </conditionalFormatting>
  <conditionalFormatting sqref="R25:S26">
    <cfRule type="cellIs" dxfId="2279" priority="55" operator="lessThan">
      <formula>2.5</formula>
    </cfRule>
    <cfRule type="cellIs" dxfId="2278" priority="56" operator="greaterThan">
      <formula>4.5</formula>
    </cfRule>
  </conditionalFormatting>
  <conditionalFormatting sqref="T25:T26">
    <cfRule type="cellIs" dxfId="2277" priority="53" operator="lessThan">
      <formula>2.5</formula>
    </cfRule>
    <cfRule type="cellIs" dxfId="2276" priority="54" operator="greaterThan">
      <formula>4.5</formula>
    </cfRule>
  </conditionalFormatting>
  <conditionalFormatting sqref="U25:U26">
    <cfRule type="cellIs" dxfId="2275" priority="52" operator="greaterThan">
      <formula>1.5</formula>
    </cfRule>
  </conditionalFormatting>
  <conditionalFormatting sqref="L25:V26">
    <cfRule type="expression" dxfId="2274" priority="49">
      <formula>L25=""</formula>
    </cfRule>
  </conditionalFormatting>
  <conditionalFormatting sqref="S25:S26">
    <cfRule type="cellIs" dxfId="2273" priority="50" operator="greaterThan">
      <formula>0.5</formula>
    </cfRule>
    <cfRule type="cellIs" dxfId="2272" priority="51" operator="lessThan">
      <formula>0.5</formula>
    </cfRule>
  </conditionalFormatting>
  <conditionalFormatting sqref="L29:M30">
    <cfRule type="cellIs" dxfId="2271" priority="47" operator="lessThan">
      <formula>0.5</formula>
    </cfRule>
    <cfRule type="cellIs" dxfId="2270" priority="48" operator="greaterThan">
      <formula>0.5</formula>
    </cfRule>
  </conditionalFormatting>
  <conditionalFormatting sqref="N29:N30">
    <cfRule type="cellIs" dxfId="2269" priority="45" operator="lessThan">
      <formula>4.5</formula>
    </cfRule>
    <cfRule type="cellIs" dxfId="2268" priority="46" operator="greaterThan">
      <formula>5.5</formula>
    </cfRule>
  </conditionalFormatting>
  <conditionalFormatting sqref="O29:O30">
    <cfRule type="cellIs" dxfId="2267" priority="43" operator="lessThan">
      <formula>1.5</formula>
    </cfRule>
    <cfRule type="cellIs" dxfId="2266" priority="44" operator="greaterThan">
      <formula>2.5</formula>
    </cfRule>
  </conditionalFormatting>
  <conditionalFormatting sqref="P29:P30">
    <cfRule type="cellIs" dxfId="2265" priority="41" operator="lessThan">
      <formula>4.5</formula>
    </cfRule>
    <cfRule type="cellIs" dxfId="2264" priority="42" operator="greaterThan">
      <formula>7.5</formula>
    </cfRule>
  </conditionalFormatting>
  <conditionalFormatting sqref="R29:S30">
    <cfRule type="cellIs" dxfId="2263" priority="39" operator="lessThan">
      <formula>2.5</formula>
    </cfRule>
    <cfRule type="cellIs" dxfId="2262" priority="40" operator="greaterThan">
      <formula>4.5</formula>
    </cfRule>
  </conditionalFormatting>
  <conditionalFormatting sqref="T29:T30">
    <cfRule type="cellIs" dxfId="2261" priority="37" operator="lessThan">
      <formula>2.5</formula>
    </cfRule>
    <cfRule type="cellIs" dxfId="2260" priority="38" operator="greaterThan">
      <formula>4.5</formula>
    </cfRule>
  </conditionalFormatting>
  <conditionalFormatting sqref="U29:U30">
    <cfRule type="cellIs" dxfId="2259" priority="36" operator="greaterThan">
      <formula>1.5</formula>
    </cfRule>
  </conditionalFormatting>
  <conditionalFormatting sqref="L29:V30">
    <cfRule type="expression" dxfId="2258" priority="33">
      <formula>L29=""</formula>
    </cfRule>
  </conditionalFormatting>
  <conditionalFormatting sqref="S29:S30">
    <cfRule type="cellIs" dxfId="2257" priority="34" operator="greaterThan">
      <formula>0.5</formula>
    </cfRule>
    <cfRule type="cellIs" dxfId="2256" priority="35" operator="lessThan">
      <formula>0.5</formula>
    </cfRule>
  </conditionalFormatting>
  <conditionalFormatting sqref="L31:M31">
    <cfRule type="cellIs" dxfId="2255" priority="31" operator="lessThan">
      <formula>0.5</formula>
    </cfRule>
    <cfRule type="cellIs" dxfId="2254" priority="32" operator="greaterThan">
      <formula>0.5</formula>
    </cfRule>
  </conditionalFormatting>
  <conditionalFormatting sqref="N31">
    <cfRule type="cellIs" dxfId="2253" priority="29" operator="lessThan">
      <formula>4.5</formula>
    </cfRule>
    <cfRule type="cellIs" dxfId="2252" priority="30" operator="greaterThan">
      <formula>5.5</formula>
    </cfRule>
  </conditionalFormatting>
  <conditionalFormatting sqref="O31">
    <cfRule type="cellIs" dxfId="2251" priority="27" operator="lessThan">
      <formula>1.5</formula>
    </cfRule>
    <cfRule type="cellIs" dxfId="2250" priority="28" operator="greaterThan">
      <formula>2.5</formula>
    </cfRule>
  </conditionalFormatting>
  <conditionalFormatting sqref="P31">
    <cfRule type="cellIs" dxfId="2249" priority="25" operator="lessThan">
      <formula>4.5</formula>
    </cfRule>
    <cfRule type="cellIs" dxfId="2248" priority="26" operator="greaterThan">
      <formula>7.5</formula>
    </cfRule>
  </conditionalFormatting>
  <conditionalFormatting sqref="R31:S31">
    <cfRule type="cellIs" dxfId="2247" priority="23" operator="lessThan">
      <formula>2.5</formula>
    </cfRule>
    <cfRule type="cellIs" dxfId="2246" priority="24" operator="greaterThan">
      <formula>4.5</formula>
    </cfRule>
  </conditionalFormatting>
  <conditionalFormatting sqref="T31">
    <cfRule type="cellIs" dxfId="2245" priority="21" operator="lessThan">
      <formula>2.5</formula>
    </cfRule>
    <cfRule type="cellIs" dxfId="2244" priority="22" operator="greaterThan">
      <formula>4.5</formula>
    </cfRule>
  </conditionalFormatting>
  <conditionalFormatting sqref="U31">
    <cfRule type="cellIs" dxfId="2243" priority="20" operator="greaterThan">
      <formula>1.5</formula>
    </cfRule>
  </conditionalFormatting>
  <conditionalFormatting sqref="L31:V31">
    <cfRule type="expression" dxfId="2242" priority="17">
      <formula>L31=""</formula>
    </cfRule>
  </conditionalFormatting>
  <conditionalFormatting sqref="S31">
    <cfRule type="cellIs" dxfId="2241" priority="18" operator="greaterThan">
      <formula>0.5</formula>
    </cfRule>
    <cfRule type="cellIs" dxfId="2240" priority="19" operator="lessThan">
      <formula>0.5</formula>
    </cfRule>
  </conditionalFormatting>
  <conditionalFormatting sqref="L20:M20">
    <cfRule type="cellIs" dxfId="2239" priority="15" operator="lessThan">
      <formula>0.5</formula>
    </cfRule>
    <cfRule type="cellIs" dxfId="2238" priority="16" operator="greaterThan">
      <formula>0.5</formula>
    </cfRule>
  </conditionalFormatting>
  <conditionalFormatting sqref="N20">
    <cfRule type="cellIs" dxfId="2237" priority="13" operator="lessThan">
      <formula>4.5</formula>
    </cfRule>
    <cfRule type="cellIs" dxfId="2236" priority="14" operator="greaterThan">
      <formula>5.5</formula>
    </cfRule>
  </conditionalFormatting>
  <conditionalFormatting sqref="O20">
    <cfRule type="cellIs" dxfId="2235" priority="11" operator="lessThan">
      <formula>1.5</formula>
    </cfRule>
    <cfRule type="cellIs" dxfId="2234" priority="12" operator="greaterThan">
      <formula>2.5</formula>
    </cfRule>
  </conditionalFormatting>
  <conditionalFormatting sqref="P20">
    <cfRule type="cellIs" dxfId="2233" priority="9" operator="lessThan">
      <formula>4.5</formula>
    </cfRule>
    <cfRule type="cellIs" dxfId="2232" priority="10" operator="greaterThan">
      <formula>7.5</formula>
    </cfRule>
  </conditionalFormatting>
  <conditionalFormatting sqref="R20:S20">
    <cfRule type="cellIs" dxfId="2231" priority="7" operator="lessThan">
      <formula>2.5</formula>
    </cfRule>
    <cfRule type="cellIs" dxfId="2230" priority="8" operator="greaterThan">
      <formula>4.5</formula>
    </cfRule>
  </conditionalFormatting>
  <conditionalFormatting sqref="T20">
    <cfRule type="cellIs" dxfId="2229" priority="5" operator="lessThan">
      <formula>2.5</formula>
    </cfRule>
    <cfRule type="cellIs" dxfId="2228" priority="6" operator="greaterThan">
      <formula>4.5</formula>
    </cfRule>
  </conditionalFormatting>
  <conditionalFormatting sqref="U20">
    <cfRule type="cellIs" dxfId="2227" priority="4" operator="greaterThan">
      <formula>1.5</formula>
    </cfRule>
  </conditionalFormatting>
  <conditionalFormatting sqref="L20:V20">
    <cfRule type="expression" dxfId="2226" priority="1">
      <formula>L20=""</formula>
    </cfRule>
  </conditionalFormatting>
  <conditionalFormatting sqref="S20">
    <cfRule type="cellIs" dxfId="2225" priority="2" operator="greaterThan">
      <formula>0.5</formula>
    </cfRule>
    <cfRule type="cellIs" dxfId="22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37" zoomScale="85" zoomScaleNormal="85" workbookViewId="0">
      <selection activeCell="X94" sqref="X94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8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</v>
      </c>
      <c r="AB54" s="33">
        <f t="shared" ca="1" si="3"/>
        <v>34</v>
      </c>
      <c r="AC54" s="26">
        <f t="shared" ca="1" si="4"/>
        <v>6</v>
      </c>
      <c r="AD54" s="26">
        <f t="shared" si="5"/>
        <v>8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</v>
      </c>
      <c r="AB55" s="33">
        <f t="shared" ca="1" si="3"/>
        <v>42</v>
      </c>
      <c r="AC55" s="26">
        <f t="shared" ca="1" si="4"/>
        <v>10</v>
      </c>
      <c r="AD55" s="26">
        <f t="shared" si="5"/>
        <v>8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</v>
      </c>
      <c r="AB56" s="33">
        <f t="shared" ca="1" si="3"/>
        <v>50</v>
      </c>
      <c r="AC56" s="26">
        <f t="shared" ca="1" si="4"/>
        <v>6</v>
      </c>
      <c r="AD56" s="26">
        <f t="shared" si="5"/>
        <v>8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</v>
      </c>
      <c r="AB57" s="33">
        <f t="shared" ca="1" si="3"/>
        <v>58</v>
      </c>
      <c r="AC57" s="26">
        <f t="shared" ca="1" si="4"/>
        <v>3</v>
      </c>
      <c r="AD57" s="26">
        <f t="shared" si="5"/>
        <v>8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</v>
      </c>
      <c r="AB58" s="33">
        <f t="shared" ca="1" si="3"/>
        <v>66</v>
      </c>
      <c r="AC58" s="26">
        <f t="shared" ca="1" si="4"/>
        <v>9</v>
      </c>
      <c r="AD58" s="26">
        <f t="shared" si="5"/>
        <v>8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</v>
      </c>
      <c r="AB59" s="33">
        <f t="shared" ca="1" si="3"/>
        <v>74</v>
      </c>
      <c r="AC59" s="26">
        <f t="shared" ca="1" si="4"/>
        <v>11</v>
      </c>
      <c r="AD59" s="26">
        <f t="shared" si="5"/>
        <v>8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</v>
      </c>
      <c r="AB60" s="33">
        <f t="shared" ca="1" si="3"/>
        <v>82</v>
      </c>
      <c r="AC60" s="26">
        <f t="shared" ca="1" si="4"/>
        <v>6</v>
      </c>
      <c r="AD60" s="26">
        <f t="shared" si="5"/>
        <v>8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</v>
      </c>
      <c r="AB61" s="33">
        <f t="shared" ca="1" si="3"/>
        <v>90</v>
      </c>
      <c r="AC61" s="26">
        <f t="shared" ca="1" si="4"/>
        <v>7</v>
      </c>
      <c r="AD61" s="26">
        <f t="shared" si="5"/>
        <v>8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</v>
      </c>
      <c r="AB62" s="33">
        <f t="shared" ca="1" si="3"/>
        <v>7</v>
      </c>
      <c r="AC62" s="26">
        <f t="shared" ca="1" si="4"/>
        <v>9</v>
      </c>
      <c r="AD62" s="26">
        <f t="shared" si="5"/>
        <v>8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</v>
      </c>
      <c r="AB63" s="33">
        <f t="shared" ca="1" si="3"/>
        <v>16</v>
      </c>
      <c r="AC63" s="26">
        <f t="shared" ca="1" si="4"/>
        <v>6</v>
      </c>
      <c r="AD63" s="26">
        <f t="shared" si="5"/>
        <v>8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</v>
      </c>
      <c r="AB64" s="33">
        <f t="shared" ca="1" si="3"/>
        <v>25</v>
      </c>
      <c r="AC64" s="26">
        <f t="shared" ca="1" si="4"/>
        <v>7</v>
      </c>
      <c r="AD64" s="26">
        <f t="shared" si="5"/>
        <v>8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</v>
      </c>
      <c r="AB65" s="33">
        <f t="shared" ca="1" si="3"/>
        <v>129</v>
      </c>
      <c r="AC65" s="26">
        <f t="shared" ca="1" si="4"/>
        <v>6</v>
      </c>
      <c r="AD65" s="26">
        <f t="shared" si="5"/>
        <v>8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</v>
      </c>
      <c r="AB66" s="33">
        <f t="shared" ca="1" si="3"/>
        <v>139</v>
      </c>
      <c r="AC66" s="26">
        <f t="shared" ca="1" si="4"/>
        <v>7</v>
      </c>
      <c r="AD66" s="26">
        <f t="shared" si="5"/>
        <v>8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</v>
      </c>
      <c r="AB67" s="33">
        <f t="shared" ca="1" si="3"/>
        <v>149</v>
      </c>
      <c r="AC67" s="26">
        <f t="shared" ca="1" si="4"/>
        <v>4</v>
      </c>
      <c r="AD67" s="26">
        <f t="shared" si="5"/>
        <v>8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</v>
      </c>
      <c r="AB68" s="33">
        <f t="shared" ca="1" si="3"/>
        <v>159</v>
      </c>
      <c r="AC68" s="26">
        <f t="shared" ca="1" si="4"/>
        <v>6</v>
      </c>
      <c r="AD68" s="26">
        <f t="shared" si="5"/>
        <v>8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</v>
      </c>
      <c r="AB69" s="33">
        <f t="shared" ca="1" si="3"/>
        <v>169</v>
      </c>
      <c r="AC69" s="26">
        <f t="shared" ca="1" si="4"/>
        <v>6</v>
      </c>
      <c r="AD69" s="26">
        <f t="shared" si="5"/>
        <v>8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</v>
      </c>
      <c r="AB70" s="33">
        <f t="shared" ca="1" si="3"/>
        <v>179</v>
      </c>
      <c r="AC70" s="26">
        <f t="shared" ca="1" si="4"/>
        <v>11</v>
      </c>
      <c r="AD70" s="26">
        <f t="shared" si="5"/>
        <v>8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</v>
      </c>
      <c r="AB71" s="33">
        <f t="shared" ca="1" si="3"/>
        <v>189</v>
      </c>
      <c r="AC71" s="26">
        <f t="shared" ca="1" si="4"/>
        <v>8</v>
      </c>
      <c r="AD71" s="26">
        <f t="shared" si="5"/>
        <v>8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</v>
      </c>
      <c r="AB72" s="33">
        <f t="shared" ca="1" si="3"/>
        <v>199</v>
      </c>
      <c r="AC72" s="26">
        <f t="shared" ca="1" si="4"/>
        <v>10</v>
      </c>
      <c r="AD72" s="26">
        <f t="shared" si="5"/>
        <v>8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</v>
      </c>
      <c r="AB73" s="33">
        <f t="shared" ca="1" si="3"/>
        <v>209</v>
      </c>
      <c r="AC73" s="26">
        <f t="shared" ca="1" si="4"/>
        <v>5</v>
      </c>
      <c r="AD73" s="26">
        <f t="shared" si="5"/>
        <v>8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</v>
      </c>
      <c r="AB74" s="33">
        <f t="shared" ca="1" si="3"/>
        <v>99</v>
      </c>
      <c r="AC74" s="26">
        <f t="shared" ca="1" si="4"/>
        <v>5</v>
      </c>
      <c r="AD74" s="26">
        <f t="shared" si="5"/>
        <v>8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</v>
      </c>
      <c r="AB75" s="33">
        <f t="shared" ca="1" si="3"/>
        <v>109</v>
      </c>
      <c r="AC75" s="26">
        <f t="shared" ca="1" si="4"/>
        <v>9</v>
      </c>
      <c r="AD75" s="26">
        <f t="shared" si="5"/>
        <v>8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</v>
      </c>
      <c r="AB76" s="33">
        <f t="shared" ca="1" si="3"/>
        <v>120</v>
      </c>
      <c r="AC76" s="26">
        <f t="shared" ca="1" si="4"/>
        <v>11</v>
      </c>
      <c r="AD76" s="26">
        <f t="shared" si="5"/>
        <v>8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</v>
      </c>
      <c r="AB77" s="33">
        <f t="shared" ca="1" si="3"/>
        <v>220</v>
      </c>
      <c r="AC77" s="26">
        <f t="shared" ca="1" si="4"/>
        <v>5</v>
      </c>
      <c r="AD77" s="26">
        <f t="shared" si="5"/>
        <v>8</v>
      </c>
      <c r="AE77" s="33">
        <f t="shared" ca="1" si="6"/>
        <v>9</v>
      </c>
      <c r="AF77" s="11">
        <f t="shared" ca="1" si="8"/>
        <v>10</v>
      </c>
      <c r="AG77" s="11">
        <f t="shared" ca="1" si="8"/>
        <v>0</v>
      </c>
      <c r="AH77" s="11">
        <f t="shared" ca="1" si="8"/>
        <v>0</v>
      </c>
      <c r="AI77" s="11">
        <f t="shared" ca="1" si="8"/>
        <v>10</v>
      </c>
      <c r="AJ77" s="11">
        <f t="shared" ca="1" si="8"/>
        <v>2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2015:12:4:7:TAOYUAN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4</v>
      </c>
      <c r="AW77" s="26">
        <f t="shared" ref="AW77:AW88" si="15">6*$X$94</f>
        <v>96</v>
      </c>
      <c r="AX77" s="26">
        <f t="shared" ref="AX77:AX88" si="16">3*$X$94</f>
        <v>48</v>
      </c>
      <c r="AY77" s="26">
        <f t="shared" ref="AY77:AY88" si="17">5*$X$94</f>
        <v>80</v>
      </c>
      <c r="AZ77" s="26">
        <f t="shared" ref="AZ77:AZ88" si="18">1*$X$94</f>
        <v>16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</v>
      </c>
      <c r="AB78" s="33">
        <f t="shared" ca="1" si="3"/>
        <v>231</v>
      </c>
      <c r="AC78" s="26">
        <f t="shared" ca="1" si="4"/>
        <v>4</v>
      </c>
      <c r="AD78" s="26">
        <f t="shared" si="5"/>
        <v>8</v>
      </c>
      <c r="AE78" s="33">
        <f t="shared" ca="1" si="6"/>
        <v>19</v>
      </c>
      <c r="AF78" s="11">
        <f t="shared" ca="1" si="8"/>
        <v>1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2016:1:1:7:TAOYUAN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4</v>
      </c>
      <c r="AW78" s="26">
        <f t="shared" si="15"/>
        <v>96</v>
      </c>
      <c r="AX78" s="26">
        <f t="shared" si="16"/>
        <v>48</v>
      </c>
      <c r="AY78" s="26">
        <f t="shared" si="17"/>
        <v>80</v>
      </c>
      <c r="AZ78" s="26">
        <f t="shared" si="18"/>
        <v>16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</v>
      </c>
      <c r="AB79" s="33">
        <f t="shared" ca="1" si="3"/>
        <v>242</v>
      </c>
      <c r="AC79" s="26">
        <f t="shared" ca="1" si="4"/>
        <v>5</v>
      </c>
      <c r="AD79" s="26">
        <f t="shared" si="5"/>
        <v>8</v>
      </c>
      <c r="AE79" s="33">
        <f t="shared" ca="1" si="6"/>
        <v>29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5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2016:1:2:7:TAOYUAN</v>
      </c>
      <c r="AP79" s="33">
        <f t="shared" ca="1" si="12"/>
        <v>9</v>
      </c>
      <c r="AQ79" s="26">
        <f t="shared" ca="1" si="13"/>
        <v>1</v>
      </c>
      <c r="AR79" s="26">
        <f t="shared" ca="1" si="13"/>
        <v>84</v>
      </c>
      <c r="AS79" s="26">
        <f t="shared" ca="1" si="13"/>
        <v>0</v>
      </c>
      <c r="AT79" s="26">
        <f t="shared" ca="1" si="13"/>
        <v>35</v>
      </c>
      <c r="AU79" s="26">
        <f t="shared" ca="1" si="13"/>
        <v>0</v>
      </c>
      <c r="AV79" s="26">
        <f t="shared" si="14"/>
        <v>4</v>
      </c>
      <c r="AW79" s="26">
        <f t="shared" si="15"/>
        <v>96</v>
      </c>
      <c r="AX79" s="26">
        <f t="shared" si="16"/>
        <v>48</v>
      </c>
      <c r="AY79" s="26">
        <f t="shared" si="17"/>
        <v>80</v>
      </c>
      <c r="AZ79" s="26">
        <f t="shared" si="18"/>
        <v>16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8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2016:1:3:7:TAOYUAN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4</v>
      </c>
      <c r="AW80" s="26">
        <f t="shared" si="15"/>
        <v>96</v>
      </c>
      <c r="AX80" s="26">
        <f t="shared" si="16"/>
        <v>48</v>
      </c>
      <c r="AY80" s="26">
        <f t="shared" si="17"/>
        <v>80</v>
      </c>
      <c r="AZ80" s="26">
        <f t="shared" si="18"/>
        <v>16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8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2016:1:4:7:TAOYUAN</v>
      </c>
      <c r="AP81" s="33">
        <f t="shared" ca="1" si="12"/>
        <v>20</v>
      </c>
      <c r="AQ81" s="26">
        <f t="shared" ca="1" si="13"/>
        <v>1</v>
      </c>
      <c r="AR81" s="26">
        <f t="shared" ca="1" si="13"/>
        <v>84</v>
      </c>
      <c r="AS81" s="26">
        <f t="shared" ca="1" si="13"/>
        <v>18</v>
      </c>
      <c r="AT81" s="26">
        <f t="shared" ca="1" si="13"/>
        <v>67</v>
      </c>
      <c r="AU81" s="26">
        <f t="shared" ca="1" si="13"/>
        <v>0</v>
      </c>
      <c r="AV81" s="26">
        <f t="shared" si="14"/>
        <v>4</v>
      </c>
      <c r="AW81" s="26">
        <f t="shared" si="15"/>
        <v>96</v>
      </c>
      <c r="AX81" s="26">
        <f t="shared" si="16"/>
        <v>48</v>
      </c>
      <c r="AY81" s="26">
        <f t="shared" si="17"/>
        <v>80</v>
      </c>
      <c r="AZ81" s="26">
        <f t="shared" si="18"/>
        <v>16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8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2016:1:5:7:TAOYUAN</v>
      </c>
      <c r="AP82" s="33">
        <f t="shared" ca="1" si="12"/>
        <v>31</v>
      </c>
      <c r="AQ82" s="26">
        <f t="shared" ca="1" si="13"/>
        <v>2</v>
      </c>
      <c r="AR82" s="26">
        <f t="shared" ca="1" si="13"/>
        <v>81</v>
      </c>
      <c r="AS82" s="26">
        <f t="shared" ca="1" si="13"/>
        <v>18</v>
      </c>
      <c r="AT82" s="26">
        <f t="shared" ca="1" si="13"/>
        <v>53</v>
      </c>
      <c r="AU82" s="26">
        <f t="shared" ca="1" si="13"/>
        <v>0</v>
      </c>
      <c r="AV82" s="26">
        <f t="shared" si="14"/>
        <v>4</v>
      </c>
      <c r="AW82" s="26">
        <f t="shared" si="15"/>
        <v>96</v>
      </c>
      <c r="AX82" s="26">
        <f t="shared" si="16"/>
        <v>48</v>
      </c>
      <c r="AY82" s="26">
        <f t="shared" si="17"/>
        <v>80</v>
      </c>
      <c r="AZ82" s="26">
        <f t="shared" si="18"/>
        <v>16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8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2016:2:1:7:TAOYUAN</v>
      </c>
      <c r="AP83" s="33">
        <f t="shared" ca="1" si="12"/>
        <v>42</v>
      </c>
      <c r="AQ83" s="26">
        <f t="shared" ca="1" si="13"/>
        <v>1</v>
      </c>
      <c r="AR83" s="26">
        <f t="shared" ca="1" si="13"/>
        <v>82</v>
      </c>
      <c r="AS83" s="26">
        <f t="shared" ca="1" si="13"/>
        <v>15</v>
      </c>
      <c r="AT83" s="26">
        <f t="shared" ca="1" si="13"/>
        <v>57</v>
      </c>
      <c r="AU83" s="26">
        <f t="shared" ca="1" si="13"/>
        <v>0</v>
      </c>
      <c r="AV83" s="26">
        <f t="shared" si="14"/>
        <v>4</v>
      </c>
      <c r="AW83" s="26">
        <f t="shared" si="15"/>
        <v>96</v>
      </c>
      <c r="AX83" s="26">
        <f t="shared" si="16"/>
        <v>48</v>
      </c>
      <c r="AY83" s="26">
        <f t="shared" si="17"/>
        <v>80</v>
      </c>
      <c r="AZ83" s="26">
        <f t="shared" si="18"/>
        <v>16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8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2016:2:2:7:TAOYUAN</v>
      </c>
      <c r="AP84" s="33">
        <f t="shared" ca="1" si="12"/>
        <v>53</v>
      </c>
      <c r="AQ84" s="26">
        <f t="shared" ca="1" si="13"/>
        <v>1</v>
      </c>
      <c r="AR84" s="26">
        <f t="shared" ca="1" si="13"/>
        <v>80</v>
      </c>
      <c r="AS84" s="26">
        <f t="shared" ca="1" si="13"/>
        <v>28</v>
      </c>
      <c r="AT84" s="26">
        <f t="shared" ca="1" si="13"/>
        <v>68</v>
      </c>
      <c r="AU84" s="26">
        <f t="shared" ca="1" si="13"/>
        <v>5</v>
      </c>
      <c r="AV84" s="26">
        <f t="shared" si="14"/>
        <v>4</v>
      </c>
      <c r="AW84" s="26">
        <f t="shared" si="15"/>
        <v>96</v>
      </c>
      <c r="AX84" s="26">
        <f t="shared" si="16"/>
        <v>48</v>
      </c>
      <c r="AY84" s="26">
        <f t="shared" si="17"/>
        <v>80</v>
      </c>
      <c r="AZ84" s="26">
        <f t="shared" si="18"/>
        <v>16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8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2016:2:3:7:TAOYUAN</v>
      </c>
      <c r="AP85" s="33">
        <f t="shared" ca="1" si="12"/>
        <v>64</v>
      </c>
      <c r="AQ85" s="26">
        <f t="shared" ca="1" si="13"/>
        <v>1</v>
      </c>
      <c r="AR85" s="26">
        <f t="shared" ca="1" si="13"/>
        <v>78</v>
      </c>
      <c r="AS85" s="26">
        <f t="shared" ca="1" si="13"/>
        <v>34</v>
      </c>
      <c r="AT85" s="26">
        <f t="shared" ca="1" si="13"/>
        <v>79</v>
      </c>
      <c r="AU85" s="26">
        <f t="shared" ca="1" si="13"/>
        <v>2</v>
      </c>
      <c r="AV85" s="26">
        <f t="shared" si="14"/>
        <v>4</v>
      </c>
      <c r="AW85" s="26">
        <f t="shared" si="15"/>
        <v>96</v>
      </c>
      <c r="AX85" s="26">
        <f t="shared" si="16"/>
        <v>48</v>
      </c>
      <c r="AY85" s="26">
        <f t="shared" si="17"/>
        <v>80</v>
      </c>
      <c r="AZ85" s="26">
        <f t="shared" si="18"/>
        <v>16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8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2016:2:4:7:TAOYUAN</v>
      </c>
      <c r="AP86" s="33">
        <f t="shared" ca="1" si="12"/>
        <v>75</v>
      </c>
      <c r="AQ86" s="26">
        <f t="shared" ca="1" si="13"/>
        <v>1</v>
      </c>
      <c r="AR86" s="26">
        <f t="shared" ca="1" si="13"/>
        <v>79</v>
      </c>
      <c r="AS86" s="26">
        <f t="shared" ca="1" si="13"/>
        <v>30</v>
      </c>
      <c r="AT86" s="26">
        <f t="shared" ca="1" si="13"/>
        <v>63</v>
      </c>
      <c r="AU86" s="26">
        <f t="shared" ca="1" si="13"/>
        <v>8</v>
      </c>
      <c r="AV86" s="26">
        <f t="shared" si="14"/>
        <v>4</v>
      </c>
      <c r="AW86" s="26">
        <f t="shared" si="15"/>
        <v>96</v>
      </c>
      <c r="AX86" s="26">
        <f t="shared" si="16"/>
        <v>48</v>
      </c>
      <c r="AY86" s="26">
        <f t="shared" si="17"/>
        <v>80</v>
      </c>
      <c r="AZ86" s="26">
        <f t="shared" si="18"/>
        <v>16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8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2016:3:1:7:TAOYUAN</v>
      </c>
      <c r="AP87" s="33">
        <f t="shared" ca="1" si="12"/>
        <v>86</v>
      </c>
      <c r="AQ87" s="26">
        <f t="shared" ca="1" si="13"/>
        <v>2</v>
      </c>
      <c r="AR87" s="26">
        <f t="shared" ca="1" si="13"/>
        <v>83</v>
      </c>
      <c r="AS87" s="26">
        <f t="shared" ca="1" si="13"/>
        <v>35</v>
      </c>
      <c r="AT87" s="26">
        <f t="shared" ca="1" si="13"/>
        <v>64</v>
      </c>
      <c r="AU87" s="26">
        <f t="shared" ca="1" si="13"/>
        <v>6</v>
      </c>
      <c r="AV87" s="26">
        <f t="shared" si="14"/>
        <v>4</v>
      </c>
      <c r="AW87" s="26">
        <f t="shared" si="15"/>
        <v>96</v>
      </c>
      <c r="AX87" s="26">
        <f t="shared" si="16"/>
        <v>48</v>
      </c>
      <c r="AY87" s="26">
        <f t="shared" si="17"/>
        <v>80</v>
      </c>
      <c r="AZ87" s="26">
        <f t="shared" si="18"/>
        <v>16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8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2016:3:2:7:TAOYUAN</v>
      </c>
      <c r="AP88" s="33">
        <f t="shared" ca="1" si="12"/>
        <v>96</v>
      </c>
      <c r="AQ88" s="26">
        <f t="shared" ca="1" si="13"/>
        <v>3</v>
      </c>
      <c r="AR88" s="26">
        <f t="shared" ca="1" si="13"/>
        <v>78</v>
      </c>
      <c r="AS88" s="26">
        <f t="shared" ca="1" si="13"/>
        <v>26</v>
      </c>
      <c r="AT88" s="26">
        <f t="shared" ca="1" si="13"/>
        <v>48</v>
      </c>
      <c r="AU88" s="26">
        <f t="shared" ca="1" si="13"/>
        <v>10</v>
      </c>
      <c r="AV88" s="26">
        <f t="shared" si="14"/>
        <v>4</v>
      </c>
      <c r="AW88" s="26">
        <f t="shared" si="15"/>
        <v>96</v>
      </c>
      <c r="AX88" s="26">
        <f t="shared" si="16"/>
        <v>48</v>
      </c>
      <c r="AY88" s="26">
        <f t="shared" si="17"/>
        <v>80</v>
      </c>
      <c r="AZ88" s="26">
        <f t="shared" si="18"/>
        <v>16</v>
      </c>
    </row>
    <row r="89" spans="23:52">
      <c r="W89" s="8" t="s">
        <v>1937</v>
      </c>
      <c r="X89" s="2" t="s">
        <v>33</v>
      </c>
      <c r="AC89" s="8">
        <f ca="1">SUMIFS(AC53:AC88, $X53:$X88,YEAR,AC53:AC88,"&lt;&gt;#N/A")</f>
        <v>14</v>
      </c>
      <c r="AD89" s="33"/>
      <c r="AF89" s="8">
        <f t="shared" ref="AF89:AK89" ca="1" si="20">SUM(AF53:AF88)</f>
        <v>11</v>
      </c>
      <c r="AG89" s="8">
        <f t="shared" ca="1" si="20"/>
        <v>0</v>
      </c>
      <c r="AH89" s="8">
        <f t="shared" ca="1" si="20"/>
        <v>0</v>
      </c>
      <c r="AI89" s="8">
        <f t="shared" ca="1" si="20"/>
        <v>15</v>
      </c>
      <c r="AJ89" s="8">
        <f t="shared" ca="1" si="20"/>
        <v>3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100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8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19</v>
      </c>
      <c r="AN97" s="33"/>
    </row>
    <row r="98" spans="23:50">
      <c r="W98" s="8" t="s">
        <v>508</v>
      </c>
      <c r="X98" s="8">
        <f ca="1">SUM($AF$89:$AH$89)</f>
        <v>11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37%</v>
      </c>
      <c r="Y99" s="36">
        <f ca="1">IFERROR(X98/SUM(X97:X98),"0")</f>
        <v>0.36666666666666664</v>
      </c>
      <c r="Z99" s="8" t="str">
        <f ca="1">TEXT(Y99,"00%")</f>
        <v>37%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100
Actual YTD 年度實際:    8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2014  80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2015  88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2016  14</v>
      </c>
      <c r="AN103" s="33"/>
    </row>
    <row r="104" spans="23:50" ht="23.25">
      <c r="W104" s="8" t="s">
        <v>1932</v>
      </c>
      <c r="X104" s="59" t="s">
        <v>564</v>
      </c>
    </row>
    <row r="105" spans="23:50">
      <c r="X105" s="57" t="s">
        <v>1164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1312</v>
      </c>
      <c r="B1" s="46" t="s">
        <v>1206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0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0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TAOYUAN_3_DISTRICT_GRAPH!$AC$89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1952</v>
      </c>
      <c r="C10" s="4" t="s">
        <v>530</v>
      </c>
      <c r="D10" s="4" t="s">
        <v>531</v>
      </c>
      <c r="E10" s="4" t="str">
        <f>CONCATENATE(YEAR,":",MONTH,":",WEEK,":",WEEKDAY,":",$A10)</f>
        <v>2016:3:2:7:TAO_3_E_ZL</v>
      </c>
      <c r="F10" s="4">
        <f>MATCH($E10,REPORT_DATA_BY_COMP!$A:$A,0)</f>
        <v>842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6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2016:3:2:7:TAO_3_E</v>
      </c>
      <c r="F11" s="4">
        <f>MATCH($E11,REPORT_DATA_BY_COMP!$A:$A,0)</f>
        <v>841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1939</v>
      </c>
      <c r="C12" s="4" t="s">
        <v>534</v>
      </c>
      <c r="D12" s="4" t="s">
        <v>535</v>
      </c>
      <c r="E12" s="4" t="str">
        <f>CONCATENATE(YEAR,":",MONTH,":",WEEK,":",WEEKDAY,":",$A12)</f>
        <v>2016:3:2:7:TAO_4_E</v>
      </c>
      <c r="F12" s="4">
        <f>MATCH($E12,REPORT_DATA_BY_COMP!$A:$A,0)</f>
        <v>843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1953</v>
      </c>
      <c r="C13" s="4" t="s">
        <v>536</v>
      </c>
      <c r="D13" s="4" t="s">
        <v>537</v>
      </c>
      <c r="E13" s="4" t="str">
        <f>CONCATENATE(YEAR,":",MONTH,":",WEEK,":",WEEKDAY,":",$A13)</f>
        <v>2016:3:2:7:TAO_4_S</v>
      </c>
      <c r="F13" s="4">
        <f>MATCH($E13,REPORT_DATA_BY_COMP!$A:$A,0)</f>
        <v>844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5</v>
      </c>
      <c r="P14" s="12">
        <f t="shared" si="0"/>
        <v>18</v>
      </c>
      <c r="Q14" s="12">
        <f t="shared" si="0"/>
        <v>47</v>
      </c>
      <c r="R14" s="12">
        <f t="shared" si="0"/>
        <v>23</v>
      </c>
      <c r="S14" s="12">
        <f t="shared" si="0"/>
        <v>6</v>
      </c>
      <c r="T14" s="12">
        <f t="shared" si="0"/>
        <v>9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241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2016:3:2:7:TAOYUAN_3</v>
      </c>
      <c r="F18" s="14">
        <f>MATCH($E18,REPORT_DATA_BY_DISTRICT!$A:$A, 0)</f>
        <v>271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18</v>
      </c>
      <c r="Q18" s="11">
        <f>IFERROR(INDEX(REPORT_DATA_BY_DISTRICT!$A:$AH,$F18,MATCH(Q$8,REPORT_DATA_BY_DISTRICT!$A$1:$AH$1,0)), "")</f>
        <v>47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6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2016:3:3:7:TAOYUAN_3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21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45</v>
      </c>
      <c r="O22" s="19">
        <f t="shared" si="1"/>
        <v>12</v>
      </c>
      <c r="P22" s="19">
        <f t="shared" si="1"/>
        <v>37</v>
      </c>
      <c r="Q22" s="19">
        <f t="shared" si="1"/>
        <v>87</v>
      </c>
      <c r="R22" s="19">
        <f t="shared" si="1"/>
        <v>45</v>
      </c>
      <c r="S22" s="19">
        <f t="shared" si="1"/>
        <v>9</v>
      </c>
      <c r="T22" s="19">
        <f t="shared" si="1"/>
        <v>24</v>
      </c>
      <c r="U22" s="19">
        <f t="shared" si="1"/>
        <v>3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223" priority="143" operator="lessThan">
      <formula>0.5</formula>
    </cfRule>
    <cfRule type="cellIs" dxfId="2222" priority="144" operator="greaterThan">
      <formula>0.5</formula>
    </cfRule>
  </conditionalFormatting>
  <conditionalFormatting sqref="N10:N11">
    <cfRule type="cellIs" dxfId="2221" priority="141" operator="lessThan">
      <formula>4.5</formula>
    </cfRule>
    <cfRule type="cellIs" dxfId="2220" priority="142" operator="greaterThan">
      <formula>5.5</formula>
    </cfRule>
  </conditionalFormatting>
  <conditionalFormatting sqref="O10:O11">
    <cfRule type="cellIs" dxfId="2219" priority="139" operator="lessThan">
      <formula>1.5</formula>
    </cfRule>
    <cfRule type="cellIs" dxfId="2218" priority="140" operator="greaterThan">
      <formula>2.5</formula>
    </cfRule>
  </conditionalFormatting>
  <conditionalFormatting sqref="P10:P11">
    <cfRule type="cellIs" dxfId="2217" priority="137" operator="lessThan">
      <formula>4.5</formula>
    </cfRule>
    <cfRule type="cellIs" dxfId="2216" priority="138" operator="greaterThan">
      <formula>7.5</formula>
    </cfRule>
  </conditionalFormatting>
  <conditionalFormatting sqref="R10:S11">
    <cfRule type="cellIs" dxfId="2215" priority="135" operator="lessThan">
      <formula>2.5</formula>
    </cfRule>
    <cfRule type="cellIs" dxfId="2214" priority="136" operator="greaterThan">
      <formula>4.5</formula>
    </cfRule>
  </conditionalFormatting>
  <conditionalFormatting sqref="T10:T11">
    <cfRule type="cellIs" dxfId="2213" priority="133" operator="lessThan">
      <formula>2.5</formula>
    </cfRule>
    <cfRule type="cellIs" dxfId="2212" priority="134" operator="greaterThan">
      <formula>4.5</formula>
    </cfRule>
  </conditionalFormatting>
  <conditionalFormatting sqref="U10:U11">
    <cfRule type="cellIs" dxfId="2211" priority="132" operator="greaterThan">
      <formula>1.5</formula>
    </cfRule>
  </conditionalFormatting>
  <conditionalFormatting sqref="L10:V11">
    <cfRule type="expression" dxfId="2210" priority="129">
      <formula>L10=""</formula>
    </cfRule>
  </conditionalFormatting>
  <conditionalFormatting sqref="S10:S11">
    <cfRule type="cellIs" dxfId="2209" priority="130" operator="greaterThan">
      <formula>0.5</formula>
    </cfRule>
    <cfRule type="cellIs" dxfId="2208" priority="131" operator="lessThan">
      <formula>0.5</formula>
    </cfRule>
  </conditionalFormatting>
  <conditionalFormatting sqref="L12:M13">
    <cfRule type="cellIs" dxfId="2207" priority="127" operator="lessThan">
      <formula>0.5</formula>
    </cfRule>
    <cfRule type="cellIs" dxfId="2206" priority="128" operator="greaterThan">
      <formula>0.5</formula>
    </cfRule>
  </conditionalFormatting>
  <conditionalFormatting sqref="N12:N13">
    <cfRule type="cellIs" dxfId="2205" priority="125" operator="lessThan">
      <formula>4.5</formula>
    </cfRule>
    <cfRule type="cellIs" dxfId="2204" priority="126" operator="greaterThan">
      <formula>5.5</formula>
    </cfRule>
  </conditionalFormatting>
  <conditionalFormatting sqref="O12:O13">
    <cfRule type="cellIs" dxfId="2203" priority="123" operator="lessThan">
      <formula>1.5</formula>
    </cfRule>
    <cfRule type="cellIs" dxfId="2202" priority="124" operator="greaterThan">
      <formula>2.5</formula>
    </cfRule>
  </conditionalFormatting>
  <conditionalFormatting sqref="P12:P13">
    <cfRule type="cellIs" dxfId="2201" priority="121" operator="lessThan">
      <formula>4.5</formula>
    </cfRule>
    <cfRule type="cellIs" dxfId="2200" priority="122" operator="greaterThan">
      <formula>7.5</formula>
    </cfRule>
  </conditionalFormatting>
  <conditionalFormatting sqref="R12:S13">
    <cfRule type="cellIs" dxfId="2199" priority="119" operator="lessThan">
      <formula>2.5</formula>
    </cfRule>
    <cfRule type="cellIs" dxfId="2198" priority="120" operator="greaterThan">
      <formula>4.5</formula>
    </cfRule>
  </conditionalFormatting>
  <conditionalFormatting sqref="T12:T13">
    <cfRule type="cellIs" dxfId="2197" priority="117" operator="lessThan">
      <formula>2.5</formula>
    </cfRule>
    <cfRule type="cellIs" dxfId="2196" priority="118" operator="greaterThan">
      <formula>4.5</formula>
    </cfRule>
  </conditionalFormatting>
  <conditionalFormatting sqref="U12:U13">
    <cfRule type="cellIs" dxfId="2195" priority="116" operator="greaterThan">
      <formula>1.5</formula>
    </cfRule>
  </conditionalFormatting>
  <conditionalFormatting sqref="L12:V13">
    <cfRule type="expression" dxfId="2194" priority="113">
      <formula>L12=""</formula>
    </cfRule>
  </conditionalFormatting>
  <conditionalFormatting sqref="S12:S13">
    <cfRule type="cellIs" dxfId="2193" priority="114" operator="greaterThan">
      <formula>0.5</formula>
    </cfRule>
    <cfRule type="cellIs" dxfId="2192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2016:1:0:0:TAOYUAN_3</v>
      </c>
      <c r="AB77" s="33">
        <f t="shared" ca="1" si="3"/>
        <v>20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2015:12:4:7:TAOYUAN_3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2016:2:0:0:TAOYUAN_3</v>
      </c>
      <c r="AB78" s="33">
        <f t="shared" ca="1" si="3"/>
        <v>56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2016:1:1:7:TAOYUAN_3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2016:3:0:0:TAOYUAN_3</v>
      </c>
      <c r="AB79" s="33">
        <f t="shared" ca="1" si="3"/>
        <v>87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2016:1:2:7:TAOYUAN_3</v>
      </c>
      <c r="AP79" s="33">
        <f t="shared" ca="1" si="13"/>
        <v>19</v>
      </c>
      <c r="AQ79" s="26">
        <f t="shared" ca="1" si="14"/>
        <v>0</v>
      </c>
      <c r="AR79" s="26">
        <f t="shared" ca="1" si="14"/>
        <v>18</v>
      </c>
      <c r="AS79" s="26">
        <f t="shared" ca="1" si="14"/>
        <v>0</v>
      </c>
      <c r="AT79" s="26">
        <f t="shared" ca="1" si="14"/>
        <v>15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2016:1:3:7:TAOYUAN_3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2016:1:4:7:TAOYUAN_3</v>
      </c>
      <c r="AP81" s="33">
        <f t="shared" ca="1" si="13"/>
        <v>51</v>
      </c>
      <c r="AQ81" s="26">
        <f t="shared" ca="1" si="14"/>
        <v>0</v>
      </c>
      <c r="AR81" s="26">
        <f t="shared" ca="1" si="14"/>
        <v>21</v>
      </c>
      <c r="AS81" s="26">
        <f t="shared" ca="1" si="14"/>
        <v>5</v>
      </c>
      <c r="AT81" s="26">
        <f t="shared" ca="1" si="14"/>
        <v>27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2016:1:5:7:TAOYUAN_3</v>
      </c>
      <c r="AP82" s="33">
        <f t="shared" ca="1" si="13"/>
        <v>83</v>
      </c>
      <c r="AQ82" s="26">
        <f t="shared" ca="1" si="14"/>
        <v>1</v>
      </c>
      <c r="AR82" s="26">
        <f t="shared" ca="1" si="14"/>
        <v>23</v>
      </c>
      <c r="AS82" s="26">
        <f t="shared" ca="1" si="14"/>
        <v>2</v>
      </c>
      <c r="AT82" s="26">
        <f t="shared" ca="1" si="14"/>
        <v>19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2016:2:1:7:TAOYUAN_3</v>
      </c>
      <c r="AP83" s="33">
        <f t="shared" ca="1" si="13"/>
        <v>115</v>
      </c>
      <c r="AQ83" s="26">
        <f t="shared" ca="1" si="14"/>
        <v>0</v>
      </c>
      <c r="AR83" s="26">
        <f t="shared" ca="1" si="14"/>
        <v>20</v>
      </c>
      <c r="AS83" s="26">
        <f t="shared" ca="1" si="14"/>
        <v>0</v>
      </c>
      <c r="AT83" s="26">
        <f t="shared" ca="1" si="14"/>
        <v>16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2016:2:2:7:TAOYUAN_3</v>
      </c>
      <c r="AP84" s="33">
        <f t="shared" ca="1" si="13"/>
        <v>147</v>
      </c>
      <c r="AQ84" s="26">
        <f t="shared" ca="1" si="14"/>
        <v>0</v>
      </c>
      <c r="AR84" s="26">
        <f t="shared" ca="1" si="14"/>
        <v>21</v>
      </c>
      <c r="AS84" s="26">
        <f t="shared" ca="1" si="14"/>
        <v>3</v>
      </c>
      <c r="AT84" s="26">
        <f t="shared" ca="1" si="14"/>
        <v>22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2016:2:3:7:TAOYUAN_3</v>
      </c>
      <c r="AP85" s="33">
        <f t="shared" ca="1" si="13"/>
        <v>179</v>
      </c>
      <c r="AQ85" s="26">
        <f t="shared" ca="1" si="14"/>
        <v>0</v>
      </c>
      <c r="AR85" s="26">
        <f t="shared" ca="1" si="14"/>
        <v>21</v>
      </c>
      <c r="AS85" s="26">
        <f t="shared" ca="1" si="14"/>
        <v>8</v>
      </c>
      <c r="AT85" s="26">
        <f t="shared" ca="1" si="14"/>
        <v>24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2016:2:4:7:TAOYUAN_3</v>
      </c>
      <c r="AP86" s="33">
        <f t="shared" ca="1" si="13"/>
        <v>210</v>
      </c>
      <c r="AQ86" s="26">
        <f t="shared" ca="1" si="14"/>
        <v>0</v>
      </c>
      <c r="AR86" s="26">
        <f t="shared" ca="1" si="14"/>
        <v>19</v>
      </c>
      <c r="AS86" s="26">
        <f t="shared" ca="1" si="14"/>
        <v>4</v>
      </c>
      <c r="AT86" s="26">
        <f t="shared" ca="1" si="14"/>
        <v>21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2016:3:1:7:TAOYUAN_3</v>
      </c>
      <c r="AP87" s="33">
        <f t="shared" ca="1" si="13"/>
        <v>241</v>
      </c>
      <c r="AQ87" s="26">
        <f t="shared" ca="1" si="14"/>
        <v>0</v>
      </c>
      <c r="AR87" s="26">
        <f t="shared" ca="1" si="14"/>
        <v>21</v>
      </c>
      <c r="AS87" s="26">
        <f t="shared" ca="1" si="14"/>
        <v>7</v>
      </c>
      <c r="AT87" s="26">
        <f t="shared" ca="1" si="14"/>
        <v>22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2016:3:2:7:TAOYUAN_3</v>
      </c>
      <c r="AP88" s="33">
        <f t="shared" ca="1" si="13"/>
        <v>271</v>
      </c>
      <c r="AQ88" s="26">
        <f t="shared" ca="1" si="14"/>
        <v>0</v>
      </c>
      <c r="AR88" s="26">
        <f t="shared" ca="1" si="14"/>
        <v>24</v>
      </c>
      <c r="AS88" s="26">
        <f t="shared" ca="1" si="14"/>
        <v>5</v>
      </c>
      <c r="AT88" s="26">
        <f t="shared" ca="1" si="14"/>
        <v>23</v>
      </c>
      <c r="AU88" s="26">
        <f t="shared" ca="1" si="14"/>
        <v>6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1312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1206</v>
      </c>
    </row>
    <row r="105" spans="23:50">
      <c r="X105" s="57" t="s">
        <v>2073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>
        <v>4</v>
      </c>
      <c r="B1" s="46" t="s">
        <v>1954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TAOYUAN_1_2_DISTRICT_GRAPH!$AC$89</f>
        <v>3</v>
      </c>
      <c r="H5" s="79"/>
      <c r="I5" s="79"/>
      <c r="J5" s="80"/>
      <c r="K5" s="50">
        <f>$L$23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518</v>
      </c>
      <c r="B10" s="23" t="s">
        <v>1941</v>
      </c>
      <c r="C10" s="4" t="s">
        <v>538</v>
      </c>
      <c r="D10" s="4" t="s">
        <v>539</v>
      </c>
      <c r="E10" s="4" t="str">
        <f>CONCATENATE(YEAR,":",MONTH,":",WEEK,":",WEEKDAY,":",$A10)</f>
        <v>2016:3:2:7:TAO_2_E</v>
      </c>
      <c r="F10" s="4">
        <f>MATCH($E10,REPORT_DATA_BY_COMP!$A:$A,0)</f>
        <v>839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519</v>
      </c>
      <c r="B11" s="23" t="s">
        <v>1942</v>
      </c>
      <c r="C11" s="4" t="s">
        <v>540</v>
      </c>
      <c r="D11" s="4" t="s">
        <v>541</v>
      </c>
      <c r="E11" s="4" t="str">
        <f>CONCATENATE(YEAR,":",MONTH,":",WEEK,":",WEEKDAY,":",$A11)</f>
        <v>2016:3:2:7:TAO_1_A</v>
      </c>
      <c r="F11" s="4">
        <f>MATCH($E11,REPORT_DATA_BY_COMP!$A:$A,0)</f>
        <v>837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520</v>
      </c>
      <c r="B12" s="23" t="s">
        <v>1943</v>
      </c>
      <c r="C12" s="4" t="s">
        <v>542</v>
      </c>
      <c r="D12" s="4" t="s">
        <v>543</v>
      </c>
      <c r="E12" s="4" t="str">
        <f>CONCATENATE(YEAR,":",MONTH,":",WEEK,":",WEEKDAY,":",$A12)</f>
        <v>2016:3:2:7:TAO_1_B</v>
      </c>
      <c r="F12" s="4">
        <f>MATCH($E12,REPORT_DATA_BY_COMP!$A:$A,0)</f>
        <v>838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0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521</v>
      </c>
      <c r="B13" s="23" t="s">
        <v>1944</v>
      </c>
      <c r="C13" s="4" t="s">
        <v>544</v>
      </c>
      <c r="D13" s="4" t="s">
        <v>545</v>
      </c>
      <c r="E13" s="4" t="str">
        <f>CONCATENATE(YEAR,":",MONTH,":",WEEK,":",WEEKDAY,":",$A13)</f>
        <v>2016:3:2:7:TAO_2_S</v>
      </c>
      <c r="F13" s="4">
        <f>MATCH($E13,REPORT_DATA_BY_COMP!$A:$A,0)</f>
        <v>840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A14" s="22" t="s">
        <v>522</v>
      </c>
      <c r="B14" s="23" t="s">
        <v>1945</v>
      </c>
      <c r="C14" s="4" t="s">
        <v>546</v>
      </c>
      <c r="D14" s="4" t="s">
        <v>547</v>
      </c>
      <c r="E14" s="4" t="str">
        <f>CONCATENATE(YEAR,":",MONTH,":",WEEK,":",WEEKDAY,":",$A14)</f>
        <v>2016:3:2:7:GUISHAN_E</v>
      </c>
      <c r="F14" s="4">
        <f>MATCH($E14,REPORT_DATA_BY_COMP!$A:$A,0)</f>
        <v>799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2</v>
      </c>
      <c r="I14" s="11">
        <f>IFERROR(INDEX(REPORT_DATA_BY_COMP!$A:$AH,$F14,MATCH(I$8,REPORT_DATA_BY_COMP!$A$1:$AH$1,0)), "")</f>
        <v>1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4</v>
      </c>
      <c r="O14" s="11">
        <f>IFERROR(INDEX(REPORT_DATA_BY_COMP!$A:$AH,$F14,MATCH(O$8,REPORT_DATA_BY_COMP!$A$1:$AH$1,0)), "")</f>
        <v>2</v>
      </c>
      <c r="P14" s="11">
        <f>IFERROR(INDEX(REPORT_DATA_BY_COMP!$A:$AH,$F14,MATCH(P$8,REPORT_DATA_BY_COMP!$A$1:$AH$1,0)), "")</f>
        <v>8</v>
      </c>
      <c r="Q14" s="11">
        <f>IFERROR(INDEX(REPORT_DATA_BY_COMP!$A:$AH,$F14,MATCH(Q$8,REPORT_DATA_BY_COMP!$A$1:$AH$1,0)), "")</f>
        <v>4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1</v>
      </c>
      <c r="T14" s="11">
        <f>IFERROR(INDEX(REPORT_DATA_BY_COMP!$A:$AH,$F14,MATCH(T$8,REPORT_DATA_BY_COMP!$A$1:$AH$1,0)), "")</f>
        <v>2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1161</v>
      </c>
      <c r="C15" s="10"/>
      <c r="D15" s="10"/>
      <c r="E15" s="10"/>
      <c r="F15" s="10"/>
      <c r="G15" s="12">
        <f>SUM(G10:G14)</f>
        <v>0</v>
      </c>
      <c r="H15" s="12">
        <f t="shared" ref="H15:V15" si="0">SUM(H10:H14)</f>
        <v>2</v>
      </c>
      <c r="I15" s="12">
        <f t="shared" si="0"/>
        <v>6</v>
      </c>
      <c r="J15" s="12">
        <f t="shared" si="0"/>
        <v>5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13</v>
      </c>
      <c r="O15" s="12">
        <f t="shared" si="0"/>
        <v>8</v>
      </c>
      <c r="P15" s="12">
        <f t="shared" si="0"/>
        <v>25</v>
      </c>
      <c r="Q15" s="12">
        <f t="shared" si="0"/>
        <v>32</v>
      </c>
      <c r="R15" s="12">
        <f t="shared" si="0"/>
        <v>10</v>
      </c>
      <c r="S15" s="12">
        <f t="shared" si="0"/>
        <v>1</v>
      </c>
      <c r="T15" s="12">
        <f t="shared" si="0"/>
        <v>13</v>
      </c>
      <c r="U15" s="12">
        <f t="shared" si="0"/>
        <v>7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1205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1135</v>
      </c>
      <c r="C18" s="14"/>
      <c r="D18" s="14"/>
      <c r="E18" s="14" t="str">
        <f>CONCATENATE(YEAR,":",MONTH,":1:",WEEKLY_REPORT_DAY,":", $A$1)</f>
        <v>2016:3:1:7:4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1134</v>
      </c>
      <c r="C19" s="14"/>
      <c r="D19" s="14"/>
      <c r="E19" s="14" t="str">
        <f>CONCATENATE(YEAR,":",MONTH,":2:",WEEKLY_REPORT_DAY,":", $A$1)</f>
        <v>2016:3:2:7:4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1136</v>
      </c>
      <c r="C20" s="14"/>
      <c r="D20" s="14"/>
      <c r="E20" s="14" t="str">
        <f>CONCATENATE(YEAR,":",MONTH,":3:",WEEKLY_REPORT_DAY,":", $A$1)</f>
        <v>2016:3:3:7:4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CONCATENATE(YEAR,":",MONTH,":4:",WEEKLY_REPORT_DAY,":", $A$1)</f>
        <v>2016:3:4:7:4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1138</v>
      </c>
      <c r="C22" s="14"/>
      <c r="D22" s="14"/>
      <c r="E22" s="14" t="str">
        <f>CONCATENATE(YEAR,":",MONTH,":5:",WEEKLY_REPORT_DAY,":", $A$1)</f>
        <v>2016:3:5:7:4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1161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0</v>
      </c>
      <c r="J23" s="19">
        <f>SUM(J18:J22)</f>
        <v>0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</row>
  </sheetData>
  <mergeCells count="18"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</mergeCells>
  <conditionalFormatting sqref="L10:M11">
    <cfRule type="cellIs" dxfId="2191" priority="47" operator="lessThan">
      <formula>0.5</formula>
    </cfRule>
    <cfRule type="cellIs" dxfId="2190" priority="48" operator="greaterThan">
      <formula>0.5</formula>
    </cfRule>
  </conditionalFormatting>
  <conditionalFormatting sqref="N10:N11">
    <cfRule type="cellIs" dxfId="2189" priority="45" operator="lessThan">
      <formula>4.5</formula>
    </cfRule>
    <cfRule type="cellIs" dxfId="2188" priority="46" operator="greaterThan">
      <formula>5.5</formula>
    </cfRule>
  </conditionalFormatting>
  <conditionalFormatting sqref="O10:O11">
    <cfRule type="cellIs" dxfId="2187" priority="43" operator="lessThan">
      <formula>1.5</formula>
    </cfRule>
    <cfRule type="cellIs" dxfId="2186" priority="44" operator="greaterThan">
      <formula>2.5</formula>
    </cfRule>
  </conditionalFormatting>
  <conditionalFormatting sqref="P10:P11">
    <cfRule type="cellIs" dxfId="2185" priority="41" operator="lessThan">
      <formula>4.5</formula>
    </cfRule>
    <cfRule type="cellIs" dxfId="2184" priority="42" operator="greaterThan">
      <formula>7.5</formula>
    </cfRule>
  </conditionalFormatting>
  <conditionalFormatting sqref="R10:S11">
    <cfRule type="cellIs" dxfId="2183" priority="39" operator="lessThan">
      <formula>2.5</formula>
    </cfRule>
    <cfRule type="cellIs" dxfId="2182" priority="40" operator="greaterThan">
      <formula>4.5</formula>
    </cfRule>
  </conditionalFormatting>
  <conditionalFormatting sqref="T10:T11">
    <cfRule type="cellIs" dxfId="2181" priority="37" operator="lessThan">
      <formula>2.5</formula>
    </cfRule>
    <cfRule type="cellIs" dxfId="2180" priority="38" operator="greaterThan">
      <formula>4.5</formula>
    </cfRule>
  </conditionalFormatting>
  <conditionalFormatting sqref="U10:U11">
    <cfRule type="cellIs" dxfId="2179" priority="36" operator="greaterThan">
      <formula>1.5</formula>
    </cfRule>
  </conditionalFormatting>
  <conditionalFormatting sqref="L10:V11">
    <cfRule type="expression" dxfId="2178" priority="33">
      <formula>L10=""</formula>
    </cfRule>
  </conditionalFormatting>
  <conditionalFormatting sqref="S10:S11">
    <cfRule type="cellIs" dxfId="2177" priority="34" operator="greaterThan">
      <formula>0.5</formula>
    </cfRule>
    <cfRule type="cellIs" dxfId="2176" priority="35" operator="lessThan">
      <formula>0.5</formula>
    </cfRule>
  </conditionalFormatting>
  <conditionalFormatting sqref="L12:M12 L14:M14">
    <cfRule type="cellIs" dxfId="2175" priority="31" operator="lessThan">
      <formula>0.5</formula>
    </cfRule>
    <cfRule type="cellIs" dxfId="2174" priority="32" operator="greaterThan">
      <formula>0.5</formula>
    </cfRule>
  </conditionalFormatting>
  <conditionalFormatting sqref="N12 N14">
    <cfRule type="cellIs" dxfId="2173" priority="29" operator="lessThan">
      <formula>4.5</formula>
    </cfRule>
    <cfRule type="cellIs" dxfId="2172" priority="30" operator="greaterThan">
      <formula>5.5</formula>
    </cfRule>
  </conditionalFormatting>
  <conditionalFormatting sqref="O12 O14">
    <cfRule type="cellIs" dxfId="2171" priority="27" operator="lessThan">
      <formula>1.5</formula>
    </cfRule>
    <cfRule type="cellIs" dxfId="2170" priority="28" operator="greaterThan">
      <formula>2.5</formula>
    </cfRule>
  </conditionalFormatting>
  <conditionalFormatting sqref="P12 P14">
    <cfRule type="cellIs" dxfId="2169" priority="25" operator="lessThan">
      <formula>4.5</formula>
    </cfRule>
    <cfRule type="cellIs" dxfId="2168" priority="26" operator="greaterThan">
      <formula>7.5</formula>
    </cfRule>
  </conditionalFormatting>
  <conditionalFormatting sqref="R12:S12 R14:S14">
    <cfRule type="cellIs" dxfId="2167" priority="23" operator="lessThan">
      <formula>2.5</formula>
    </cfRule>
    <cfRule type="cellIs" dxfId="2166" priority="24" operator="greaterThan">
      <formula>4.5</formula>
    </cfRule>
  </conditionalFormatting>
  <conditionalFormatting sqref="T12 T14">
    <cfRule type="cellIs" dxfId="2165" priority="21" operator="lessThan">
      <formula>2.5</formula>
    </cfRule>
    <cfRule type="cellIs" dxfId="2164" priority="22" operator="greaterThan">
      <formula>4.5</formula>
    </cfRule>
  </conditionalFormatting>
  <conditionalFormatting sqref="U12 U14">
    <cfRule type="cellIs" dxfId="2163" priority="20" operator="greaterThan">
      <formula>1.5</formula>
    </cfRule>
  </conditionalFormatting>
  <conditionalFormatting sqref="L12:V12 L14:V14">
    <cfRule type="expression" dxfId="2162" priority="17">
      <formula>L12=""</formula>
    </cfRule>
  </conditionalFormatting>
  <conditionalFormatting sqref="S12 S14">
    <cfRule type="cellIs" dxfId="2161" priority="18" operator="greaterThan">
      <formula>0.5</formula>
    </cfRule>
    <cfRule type="cellIs" dxfId="2160" priority="19" operator="lessThan">
      <formula>0.5</formula>
    </cfRule>
  </conditionalFormatting>
  <conditionalFormatting sqref="L13:M13">
    <cfRule type="cellIs" dxfId="2159" priority="15" operator="lessThan">
      <formula>0.5</formula>
    </cfRule>
    <cfRule type="cellIs" dxfId="2158" priority="16" operator="greaterThan">
      <formula>0.5</formula>
    </cfRule>
  </conditionalFormatting>
  <conditionalFormatting sqref="N13">
    <cfRule type="cellIs" dxfId="2157" priority="13" operator="lessThan">
      <formula>4.5</formula>
    </cfRule>
    <cfRule type="cellIs" dxfId="2156" priority="14" operator="greaterThan">
      <formula>5.5</formula>
    </cfRule>
  </conditionalFormatting>
  <conditionalFormatting sqref="O13">
    <cfRule type="cellIs" dxfId="2155" priority="11" operator="lessThan">
      <formula>1.5</formula>
    </cfRule>
    <cfRule type="cellIs" dxfId="2154" priority="12" operator="greaterThan">
      <formula>2.5</formula>
    </cfRule>
  </conditionalFormatting>
  <conditionalFormatting sqref="P13">
    <cfRule type="cellIs" dxfId="2153" priority="9" operator="lessThan">
      <formula>4.5</formula>
    </cfRule>
    <cfRule type="cellIs" dxfId="2152" priority="10" operator="greaterThan">
      <formula>7.5</formula>
    </cfRule>
  </conditionalFormatting>
  <conditionalFormatting sqref="R13:S13">
    <cfRule type="cellIs" dxfId="2151" priority="7" operator="lessThan">
      <formula>2.5</formula>
    </cfRule>
    <cfRule type="cellIs" dxfId="2150" priority="8" operator="greaterThan">
      <formula>4.5</formula>
    </cfRule>
  </conditionalFormatting>
  <conditionalFormatting sqref="T13">
    <cfRule type="cellIs" dxfId="2149" priority="5" operator="lessThan">
      <formula>2.5</formula>
    </cfRule>
    <cfRule type="cellIs" dxfId="2148" priority="6" operator="greaterThan">
      <formula>4.5</formula>
    </cfRule>
  </conditionalFormatting>
  <conditionalFormatting sqref="U13">
    <cfRule type="cellIs" dxfId="2147" priority="4" operator="greaterThan">
      <formula>1.5</formula>
    </cfRule>
  </conditionalFormatting>
  <conditionalFormatting sqref="L13:V13">
    <cfRule type="expression" dxfId="2146" priority="1">
      <formula>L13=""</formula>
    </cfRule>
  </conditionalFormatting>
  <conditionalFormatting sqref="S13">
    <cfRule type="cellIs" dxfId="2145" priority="2" operator="greaterThan">
      <formula>0.5</formula>
    </cfRule>
    <cfRule type="cellIs" dxfId="21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2014:1:0:0:TAOYUAN_1_2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2014:2:0:0:TAOYUAN_1_2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2014:3:0:0:TAOYUAN_1_2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2014:4:0:0:TAOYUAN_1_2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2014:5:0:0:TAOYUAN_1_2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2014:6:0:0:TAOYUAN_1_2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2014:7:0:0:TAOYUAN_1_2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2014:8:0:0:TAOYUAN_1_2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2014:9:0:0:TAOYUAN_1_2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2014:10:0:0:TAOYUAN_1_2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2014:11:0:0:TAOYUAN_1_2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2014:12:0:0:TAOYUAN_1_2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2015:1:0:0:TAOYUAN_1_2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2015:2:0:0:TAOYUAN_1_2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2015:3:0:0:TAOYUAN_1_2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2015:4:0:0:TAOYUAN_1_2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2015:5:0:0:TAOYUAN_1_2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2015:6:0:0:TAOYUAN_1_2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2015:7:0:0:TAOYUAN_1_2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2015:8:0:0:TAOYUAN_1_2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2015:9:0:0:TAOYUAN_1_2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2015:10:0:0:TAOYUAN_1_2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2015:11:0:0:TAOYUAN_1_2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2015:12:0:0:TAOYUAN_1_2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2016:1:0:0:TAOYUAN_1_2</v>
      </c>
      <c r="AB77" s="33">
        <f t="shared" ca="1" si="3"/>
        <v>19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2015:12:4:7:TAOYUAN_1_2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30</v>
      </c>
      <c r="AX77" s="26">
        <f t="shared" ref="AX77:AX88" si="17">3*$X$94</f>
        <v>15</v>
      </c>
      <c r="AY77" s="26">
        <f t="shared" ref="AY77:AY88" si="18">5*$X$94</f>
        <v>25</v>
      </c>
      <c r="AZ77" s="26">
        <f t="shared" ref="AZ77:AZ88" si="19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2016:2:0:0:TAOYUAN_1_2</v>
      </c>
      <c r="AB78" s="33">
        <f t="shared" ca="1" si="3"/>
        <v>55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2016:1:1:7:TAOYUAN_1_2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30</v>
      </c>
      <c r="AX78" s="26">
        <f t="shared" si="17"/>
        <v>15</v>
      </c>
      <c r="AY78" s="26">
        <f t="shared" si="18"/>
        <v>25</v>
      </c>
      <c r="AZ78" s="26">
        <f t="shared" si="19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2016:3:0:0:TAOYUAN_1_2</v>
      </c>
      <c r="AB79" s="33">
        <f t="shared" ca="1" si="3"/>
        <v>86</v>
      </c>
      <c r="AC79" s="26">
        <f t="shared" ca="1" si="4"/>
        <v>2</v>
      </c>
      <c r="AD79" s="26">
        <f t="shared" si="5"/>
        <v>0</v>
      </c>
      <c r="AE79" s="33">
        <f t="shared" ca="1" si="6"/>
        <v>27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2016:1:2:7:TAOYUAN_1_2</v>
      </c>
      <c r="AP79" s="33">
        <f t="shared" ca="1" si="13"/>
        <v>18</v>
      </c>
      <c r="AQ79" s="26">
        <f t="shared" ca="1" si="14"/>
        <v>0</v>
      </c>
      <c r="AR79" s="26">
        <f t="shared" ca="1" si="14"/>
        <v>9</v>
      </c>
      <c r="AS79" s="26">
        <f t="shared" ca="1" si="14"/>
        <v>0</v>
      </c>
      <c r="AT79" s="26">
        <f t="shared" ca="1" si="14"/>
        <v>5</v>
      </c>
      <c r="AU79" s="26">
        <f t="shared" ca="1" si="14"/>
        <v>0</v>
      </c>
      <c r="AV79" s="26">
        <f t="shared" si="15"/>
        <v>1</v>
      </c>
      <c r="AW79" s="26">
        <f t="shared" si="16"/>
        <v>30</v>
      </c>
      <c r="AX79" s="26">
        <f t="shared" si="17"/>
        <v>15</v>
      </c>
      <c r="AY79" s="26">
        <f t="shared" si="18"/>
        <v>25</v>
      </c>
      <c r="AZ79" s="26">
        <f t="shared" si="19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2016:4:0:0:TAOYUAN_1_2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2016:1:3:7:TAOYUAN_1_2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30</v>
      </c>
      <c r="AX80" s="26">
        <f t="shared" si="17"/>
        <v>15</v>
      </c>
      <c r="AY80" s="26">
        <f t="shared" si="18"/>
        <v>25</v>
      </c>
      <c r="AZ80" s="26">
        <f t="shared" si="19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2016:5:0:0:TAOYUAN_1_2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2016:1:4:7:TAOYUAN_1_2</v>
      </c>
      <c r="AP81" s="33">
        <f t="shared" ca="1" si="13"/>
        <v>50</v>
      </c>
      <c r="AQ81" s="26">
        <f t="shared" ca="1" si="14"/>
        <v>0</v>
      </c>
      <c r="AR81" s="26">
        <f t="shared" ca="1" si="14"/>
        <v>10</v>
      </c>
      <c r="AS81" s="26">
        <f t="shared" ca="1" si="14"/>
        <v>3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30</v>
      </c>
      <c r="AX81" s="26">
        <f t="shared" si="17"/>
        <v>15</v>
      </c>
      <c r="AY81" s="26">
        <f t="shared" si="18"/>
        <v>25</v>
      </c>
      <c r="AZ81" s="26">
        <f t="shared" si="19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2016:6:0:0:TAOYUAN_1_2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2016:1:5:7:TAOYUAN_1_2</v>
      </c>
      <c r="AP82" s="33">
        <f t="shared" ca="1" si="13"/>
        <v>82</v>
      </c>
      <c r="AQ82" s="26">
        <f t="shared" ca="1" si="14"/>
        <v>0</v>
      </c>
      <c r="AR82" s="26">
        <f t="shared" ca="1" si="14"/>
        <v>10</v>
      </c>
      <c r="AS82" s="26">
        <f t="shared" ca="1" si="14"/>
        <v>5</v>
      </c>
      <c r="AT82" s="26">
        <f t="shared" ca="1" si="14"/>
        <v>7</v>
      </c>
      <c r="AU82" s="26">
        <f t="shared" ca="1" si="14"/>
        <v>0</v>
      </c>
      <c r="AV82" s="26">
        <f t="shared" si="15"/>
        <v>1</v>
      </c>
      <c r="AW82" s="26">
        <f t="shared" si="16"/>
        <v>30</v>
      </c>
      <c r="AX82" s="26">
        <f t="shared" si="17"/>
        <v>15</v>
      </c>
      <c r="AY82" s="26">
        <f t="shared" si="18"/>
        <v>25</v>
      </c>
      <c r="AZ82" s="26">
        <f t="shared" si="19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2016:7:0:0:TAOYUAN_1_2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2016:2:1:7:TAOYUAN_1_2</v>
      </c>
      <c r="AP83" s="33">
        <f t="shared" ca="1" si="13"/>
        <v>114</v>
      </c>
      <c r="AQ83" s="26">
        <f t="shared" ca="1" si="14"/>
        <v>0</v>
      </c>
      <c r="AR83" s="26">
        <f t="shared" ca="1" si="14"/>
        <v>13</v>
      </c>
      <c r="AS83" s="26">
        <f t="shared" ca="1" si="14"/>
        <v>4</v>
      </c>
      <c r="AT83" s="26">
        <f t="shared" ca="1" si="14"/>
        <v>9</v>
      </c>
      <c r="AU83" s="26">
        <f t="shared" ca="1" si="14"/>
        <v>0</v>
      </c>
      <c r="AV83" s="26">
        <f t="shared" si="15"/>
        <v>1</v>
      </c>
      <c r="AW83" s="26">
        <f t="shared" si="16"/>
        <v>30</v>
      </c>
      <c r="AX83" s="26">
        <f t="shared" si="17"/>
        <v>15</v>
      </c>
      <c r="AY83" s="26">
        <f t="shared" si="18"/>
        <v>25</v>
      </c>
      <c r="AZ83" s="26">
        <f t="shared" si="19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2016:8:0:0:TAOYUAN_1_2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2016:2:2:7:TAOYUAN_1_2</v>
      </c>
      <c r="AP84" s="33">
        <f t="shared" ca="1" si="13"/>
        <v>146</v>
      </c>
      <c r="AQ84" s="26">
        <f t="shared" ca="1" si="14"/>
        <v>0</v>
      </c>
      <c r="AR84" s="26">
        <f t="shared" ca="1" si="14"/>
        <v>14</v>
      </c>
      <c r="AS84" s="26">
        <f t="shared" ca="1" si="14"/>
        <v>9</v>
      </c>
      <c r="AT84" s="26">
        <f t="shared" ca="1" si="14"/>
        <v>7</v>
      </c>
      <c r="AU84" s="26">
        <f t="shared" ca="1" si="14"/>
        <v>2</v>
      </c>
      <c r="AV84" s="26">
        <f t="shared" si="15"/>
        <v>1</v>
      </c>
      <c r="AW84" s="26">
        <f t="shared" si="16"/>
        <v>30</v>
      </c>
      <c r="AX84" s="26">
        <f t="shared" si="17"/>
        <v>15</v>
      </c>
      <c r="AY84" s="26">
        <f t="shared" si="18"/>
        <v>25</v>
      </c>
      <c r="AZ84" s="26">
        <f t="shared" si="19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2016:9:0:0:TAOYUAN_1_2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2016:2:3:7:TAOYUAN_1_2</v>
      </c>
      <c r="AP85" s="33">
        <f t="shared" ca="1" si="13"/>
        <v>178</v>
      </c>
      <c r="AQ85" s="26">
        <f t="shared" ca="1" si="14"/>
        <v>0</v>
      </c>
      <c r="AR85" s="26">
        <f t="shared" ca="1" si="14"/>
        <v>16</v>
      </c>
      <c r="AS85" s="26">
        <f t="shared" ca="1" si="14"/>
        <v>8</v>
      </c>
      <c r="AT85" s="26">
        <f t="shared" ca="1" si="14"/>
        <v>28</v>
      </c>
      <c r="AU85" s="26">
        <f t="shared" ca="1" si="14"/>
        <v>0</v>
      </c>
      <c r="AV85" s="26">
        <f t="shared" si="15"/>
        <v>1</v>
      </c>
      <c r="AW85" s="26">
        <f t="shared" si="16"/>
        <v>30</v>
      </c>
      <c r="AX85" s="26">
        <f t="shared" si="17"/>
        <v>15</v>
      </c>
      <c r="AY85" s="26">
        <f t="shared" si="18"/>
        <v>25</v>
      </c>
      <c r="AZ85" s="26">
        <f t="shared" si="19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2016:10:0:0:TAOYUAN_1_2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2016:2:4:7:TAOYUAN_1_2</v>
      </c>
      <c r="AP86" s="33">
        <f t="shared" ca="1" si="13"/>
        <v>209</v>
      </c>
      <c r="AQ86" s="26">
        <f t="shared" ca="1" si="14"/>
        <v>1</v>
      </c>
      <c r="AR86" s="26">
        <f t="shared" ca="1" si="14"/>
        <v>15</v>
      </c>
      <c r="AS86" s="26">
        <f t="shared" ca="1" si="14"/>
        <v>14</v>
      </c>
      <c r="AT86" s="26">
        <f t="shared" ca="1" si="14"/>
        <v>14</v>
      </c>
      <c r="AU86" s="26">
        <f t="shared" ca="1" si="14"/>
        <v>5</v>
      </c>
      <c r="AV86" s="26">
        <f t="shared" si="15"/>
        <v>1</v>
      </c>
      <c r="AW86" s="26">
        <f t="shared" si="16"/>
        <v>30</v>
      </c>
      <c r="AX86" s="26">
        <f t="shared" si="17"/>
        <v>15</v>
      </c>
      <c r="AY86" s="26">
        <f t="shared" si="18"/>
        <v>25</v>
      </c>
      <c r="AZ86" s="26">
        <f t="shared" si="19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2016:11:0:0:TAOYUAN_1_2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2016:3:1:7:TAOYUAN_1_2</v>
      </c>
      <c r="AP87" s="33">
        <f t="shared" ca="1" si="13"/>
        <v>240</v>
      </c>
      <c r="AQ87" s="26">
        <f t="shared" ca="1" si="14"/>
        <v>2</v>
      </c>
      <c r="AR87" s="26">
        <f t="shared" ca="1" si="14"/>
        <v>13</v>
      </c>
      <c r="AS87" s="26">
        <f t="shared" ca="1" si="14"/>
        <v>13</v>
      </c>
      <c r="AT87" s="26">
        <f t="shared" ca="1" si="14"/>
        <v>13</v>
      </c>
      <c r="AU87" s="26">
        <f t="shared" ca="1" si="14"/>
        <v>3</v>
      </c>
      <c r="AV87" s="26">
        <f t="shared" si="15"/>
        <v>1</v>
      </c>
      <c r="AW87" s="26">
        <f t="shared" si="16"/>
        <v>30</v>
      </c>
      <c r="AX87" s="26">
        <f t="shared" si="17"/>
        <v>15</v>
      </c>
      <c r="AY87" s="26">
        <f t="shared" si="18"/>
        <v>25</v>
      </c>
      <c r="AZ87" s="26">
        <f t="shared" si="19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2016:12:0:0:TAOYUAN_1_2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2016:3:2:7:TAOYUAN_1_2</v>
      </c>
      <c r="AP88" s="33">
        <f t="shared" ca="1" si="13"/>
        <v>270</v>
      </c>
      <c r="AQ88" s="26">
        <f t="shared" ca="1" si="14"/>
        <v>0</v>
      </c>
      <c r="AR88" s="26">
        <f t="shared" ca="1" si="14"/>
        <v>13</v>
      </c>
      <c r="AS88" s="26">
        <f t="shared" ca="1" si="14"/>
        <v>8</v>
      </c>
      <c r="AT88" s="26">
        <f t="shared" ca="1" si="14"/>
        <v>10</v>
      </c>
      <c r="AU88" s="26">
        <f t="shared" ca="1" si="14"/>
        <v>1</v>
      </c>
      <c r="AV88" s="26">
        <f t="shared" si="15"/>
        <v>1</v>
      </c>
      <c r="AW88" s="26">
        <f t="shared" si="16"/>
        <v>30</v>
      </c>
      <c r="AX88" s="26">
        <f t="shared" si="17"/>
        <v>15</v>
      </c>
      <c r="AY88" s="26">
        <f t="shared" si="18"/>
        <v>25</v>
      </c>
      <c r="AZ88" s="26">
        <f t="shared" si="19"/>
        <v>5</v>
      </c>
    </row>
    <row r="89" spans="23:52">
      <c r="W89" s="8" t="s">
        <v>1937</v>
      </c>
      <c r="X89" s="2" t="s">
        <v>1955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1206</v>
      </c>
    </row>
    <row r="105" spans="23:50">
      <c r="X105" s="57" t="s">
        <v>2073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1380</v>
      </c>
      <c r="B1" s="46" t="s">
        <v>1379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BADE_DISTRICT_GRAPH!$AC$89</f>
        <v>6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523</v>
      </c>
      <c r="B10" s="23" t="s">
        <v>1946</v>
      </c>
      <c r="C10" s="4" t="s">
        <v>548</v>
      </c>
      <c r="D10" s="4" t="s">
        <v>549</v>
      </c>
      <c r="E10" s="4" t="str">
        <f>CONCATENATE(YEAR,":",MONTH,":",WEEK,":",WEEKDAY,":",$A10)</f>
        <v>2016:3:2:7:BADE_A_E</v>
      </c>
      <c r="F10" s="4">
        <f>MATCH($E10,REPORT_DATA_BY_COMP!$A:$A,0)</f>
        <v>790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2</v>
      </c>
      <c r="M10" s="11">
        <f>IFERROR(INDEX(REPORT_DATA_BY_COMP!$A:$AH,$F10,MATCH(M$8,REPORT_DATA_BY_COMP!$A$1:$AH$1,0)), "")</f>
        <v>2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524</v>
      </c>
      <c r="B11" s="23" t="s">
        <v>1947</v>
      </c>
      <c r="C11" s="4" t="s">
        <v>550</v>
      </c>
      <c r="D11" s="4" t="s">
        <v>551</v>
      </c>
      <c r="E11" s="4" t="str">
        <f>CONCATENATE(YEAR,":",MONTH,":",WEEK,":",WEEKDAY,":",$A11)</f>
        <v>2016:3:2:7:BADE_B_E</v>
      </c>
      <c r="F11" s="4">
        <f>MATCH($E11,REPORT_DATA_BY_COMP!$A:$A,0)</f>
        <v>791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525</v>
      </c>
      <c r="B12" s="23" t="s">
        <v>1948</v>
      </c>
      <c r="C12" s="4" t="s">
        <v>552</v>
      </c>
      <c r="D12" s="4" t="s">
        <v>553</v>
      </c>
      <c r="E12" s="4" t="str">
        <f>CONCATENATE(YEAR,":",MONTH,":",WEEK,":",WEEKDAY,":",$A12)</f>
        <v>2016:3:2:7:BADE_S</v>
      </c>
      <c r="F12" s="4">
        <f>MATCH($E12,REPORT_DATA_BY_COMP!$A:$A,0)</f>
        <v>792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526</v>
      </c>
      <c r="B13" s="23" t="s">
        <v>1949</v>
      </c>
      <c r="C13" s="4" t="s">
        <v>554</v>
      </c>
      <c r="D13" s="4" t="s">
        <v>555</v>
      </c>
      <c r="E13" s="4" t="str">
        <f>CONCATENATE(YEAR,":",MONTH,":",WEEK,":",WEEKDAY,":",$A13)</f>
        <v>2016:3:2:7:LONGTAN_E</v>
      </c>
      <c r="F13" s="4">
        <f>MATCH($E13,REPORT_DATA_BY_COMP!$A:$A,0)</f>
        <v>811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2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1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6</v>
      </c>
      <c r="J14" s="12">
        <f t="shared" si="0"/>
        <v>10</v>
      </c>
      <c r="K14" s="12">
        <f t="shared" si="0"/>
        <v>0</v>
      </c>
      <c r="L14" s="12">
        <f t="shared" si="0"/>
        <v>2</v>
      </c>
      <c r="M14" s="12">
        <f t="shared" si="0"/>
        <v>2</v>
      </c>
      <c r="N14" s="12">
        <f t="shared" si="0"/>
        <v>23</v>
      </c>
      <c r="O14" s="12">
        <f t="shared" si="0"/>
        <v>8</v>
      </c>
      <c r="P14" s="12">
        <f t="shared" si="0"/>
        <v>23</v>
      </c>
      <c r="Q14" s="12">
        <f t="shared" si="0"/>
        <v>15</v>
      </c>
      <c r="R14" s="12">
        <f t="shared" si="0"/>
        <v>11</v>
      </c>
      <c r="S14" s="12">
        <f t="shared" si="0"/>
        <v>3</v>
      </c>
      <c r="T14" s="12">
        <f t="shared" si="0"/>
        <v>25</v>
      </c>
      <c r="U14" s="12">
        <f t="shared" si="0"/>
        <v>6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2016:3:2:7:BADE</v>
      </c>
      <c r="F18" s="14">
        <f>MATCH($E18,REPORT_DATA_BY_DISTRICT!$A:$A, 0)</f>
        <v>256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25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2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2016:3:3:7:BADE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10</v>
      </c>
      <c r="J22" s="19">
        <f>SUM(J17:J21)</f>
        <v>20</v>
      </c>
      <c r="K22" s="19">
        <f t="shared" si="1"/>
        <v>2</v>
      </c>
      <c r="L22" s="19">
        <f t="shared" si="1"/>
        <v>2</v>
      </c>
      <c r="M22" s="19">
        <f t="shared" si="1"/>
        <v>2</v>
      </c>
      <c r="N22" s="19">
        <f t="shared" si="1"/>
        <v>52</v>
      </c>
      <c r="O22" s="19">
        <f t="shared" si="1"/>
        <v>17</v>
      </c>
      <c r="P22" s="19">
        <f t="shared" si="1"/>
        <v>51</v>
      </c>
      <c r="Q22" s="19">
        <f t="shared" si="1"/>
        <v>39</v>
      </c>
      <c r="R22" s="19">
        <f t="shared" si="1"/>
        <v>32</v>
      </c>
      <c r="S22" s="19">
        <f t="shared" si="1"/>
        <v>3</v>
      </c>
      <c r="T22" s="19">
        <f t="shared" si="1"/>
        <v>52</v>
      </c>
      <c r="U22" s="19">
        <f t="shared" si="1"/>
        <v>14</v>
      </c>
      <c r="V22" s="19">
        <f t="shared" si="1"/>
        <v>6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43" priority="47" operator="lessThan">
      <formula>0.5</formula>
    </cfRule>
    <cfRule type="cellIs" dxfId="2142" priority="48" operator="greaterThan">
      <formula>0.5</formula>
    </cfRule>
  </conditionalFormatting>
  <conditionalFormatting sqref="N10:N11">
    <cfRule type="cellIs" dxfId="2141" priority="45" operator="lessThan">
      <formula>4.5</formula>
    </cfRule>
    <cfRule type="cellIs" dxfId="2140" priority="46" operator="greaterThan">
      <formula>5.5</formula>
    </cfRule>
  </conditionalFormatting>
  <conditionalFormatting sqref="O10:O11">
    <cfRule type="cellIs" dxfId="2139" priority="43" operator="lessThan">
      <formula>1.5</formula>
    </cfRule>
    <cfRule type="cellIs" dxfId="2138" priority="44" operator="greaterThan">
      <formula>2.5</formula>
    </cfRule>
  </conditionalFormatting>
  <conditionalFormatting sqref="P10:P11">
    <cfRule type="cellIs" dxfId="2137" priority="41" operator="lessThan">
      <formula>4.5</formula>
    </cfRule>
    <cfRule type="cellIs" dxfId="2136" priority="42" operator="greaterThan">
      <formula>7.5</formula>
    </cfRule>
  </conditionalFormatting>
  <conditionalFormatting sqref="R10:S11">
    <cfRule type="cellIs" dxfId="2135" priority="39" operator="lessThan">
      <formula>2.5</formula>
    </cfRule>
    <cfRule type="cellIs" dxfId="2134" priority="40" operator="greaterThan">
      <formula>4.5</formula>
    </cfRule>
  </conditionalFormatting>
  <conditionalFormatting sqref="T10:T11">
    <cfRule type="cellIs" dxfId="2133" priority="37" operator="lessThan">
      <formula>2.5</formula>
    </cfRule>
    <cfRule type="cellIs" dxfId="2132" priority="38" operator="greaterThan">
      <formula>4.5</formula>
    </cfRule>
  </conditionalFormatting>
  <conditionalFormatting sqref="U10:U11">
    <cfRule type="cellIs" dxfId="2131" priority="36" operator="greaterThan">
      <formula>1.5</formula>
    </cfRule>
  </conditionalFormatting>
  <conditionalFormatting sqref="L10:V11">
    <cfRule type="expression" dxfId="2130" priority="33">
      <formula>L10=""</formula>
    </cfRule>
  </conditionalFormatting>
  <conditionalFormatting sqref="S10:S11">
    <cfRule type="cellIs" dxfId="2129" priority="34" operator="greaterThan">
      <formula>0.5</formula>
    </cfRule>
    <cfRule type="cellIs" dxfId="2128" priority="35" operator="lessThan">
      <formula>0.5</formula>
    </cfRule>
  </conditionalFormatting>
  <conditionalFormatting sqref="L12:M12">
    <cfRule type="cellIs" dxfId="2127" priority="31" operator="lessThan">
      <formula>0.5</formula>
    </cfRule>
    <cfRule type="cellIs" dxfId="2126" priority="32" operator="greaterThan">
      <formula>0.5</formula>
    </cfRule>
  </conditionalFormatting>
  <conditionalFormatting sqref="N12">
    <cfRule type="cellIs" dxfId="2125" priority="29" operator="lessThan">
      <formula>4.5</formula>
    </cfRule>
    <cfRule type="cellIs" dxfId="2124" priority="30" operator="greaterThan">
      <formula>5.5</formula>
    </cfRule>
  </conditionalFormatting>
  <conditionalFormatting sqref="O12">
    <cfRule type="cellIs" dxfId="2123" priority="27" operator="lessThan">
      <formula>1.5</formula>
    </cfRule>
    <cfRule type="cellIs" dxfId="2122" priority="28" operator="greaterThan">
      <formula>2.5</formula>
    </cfRule>
  </conditionalFormatting>
  <conditionalFormatting sqref="P12">
    <cfRule type="cellIs" dxfId="2121" priority="25" operator="lessThan">
      <formula>4.5</formula>
    </cfRule>
    <cfRule type="cellIs" dxfId="2120" priority="26" operator="greaterThan">
      <formula>7.5</formula>
    </cfRule>
  </conditionalFormatting>
  <conditionalFormatting sqref="R12:S12">
    <cfRule type="cellIs" dxfId="2119" priority="23" operator="lessThan">
      <formula>2.5</formula>
    </cfRule>
    <cfRule type="cellIs" dxfId="2118" priority="24" operator="greaterThan">
      <formula>4.5</formula>
    </cfRule>
  </conditionalFormatting>
  <conditionalFormatting sqref="T12">
    <cfRule type="cellIs" dxfId="2117" priority="21" operator="lessThan">
      <formula>2.5</formula>
    </cfRule>
    <cfRule type="cellIs" dxfId="2116" priority="22" operator="greaterThan">
      <formula>4.5</formula>
    </cfRule>
  </conditionalFormatting>
  <conditionalFormatting sqref="U12">
    <cfRule type="cellIs" dxfId="2115" priority="20" operator="greaterThan">
      <formula>1.5</formula>
    </cfRule>
  </conditionalFormatting>
  <conditionalFormatting sqref="L12:V12">
    <cfRule type="expression" dxfId="2114" priority="17">
      <formula>L12=""</formula>
    </cfRule>
  </conditionalFormatting>
  <conditionalFormatting sqref="S12">
    <cfRule type="cellIs" dxfId="2113" priority="18" operator="greaterThan">
      <formula>0.5</formula>
    </cfRule>
    <cfRule type="cellIs" dxfId="2112" priority="19" operator="lessThan">
      <formula>0.5</formula>
    </cfRule>
  </conditionalFormatting>
  <conditionalFormatting sqref="L13:M13">
    <cfRule type="cellIs" dxfId="2111" priority="15" operator="lessThan">
      <formula>0.5</formula>
    </cfRule>
    <cfRule type="cellIs" dxfId="2110" priority="16" operator="greaterThan">
      <formula>0.5</formula>
    </cfRule>
  </conditionalFormatting>
  <conditionalFormatting sqref="N13">
    <cfRule type="cellIs" dxfId="2109" priority="13" operator="lessThan">
      <formula>4.5</formula>
    </cfRule>
    <cfRule type="cellIs" dxfId="2108" priority="14" operator="greaterThan">
      <formula>5.5</formula>
    </cfRule>
  </conditionalFormatting>
  <conditionalFormatting sqref="O13">
    <cfRule type="cellIs" dxfId="2107" priority="11" operator="lessThan">
      <formula>1.5</formula>
    </cfRule>
    <cfRule type="cellIs" dxfId="2106" priority="12" operator="greaterThan">
      <formula>2.5</formula>
    </cfRule>
  </conditionalFormatting>
  <conditionalFormatting sqref="P13">
    <cfRule type="cellIs" dxfId="2105" priority="9" operator="lessThan">
      <formula>4.5</formula>
    </cfRule>
    <cfRule type="cellIs" dxfId="2104" priority="10" operator="greaterThan">
      <formula>7.5</formula>
    </cfRule>
  </conditionalFormatting>
  <conditionalFormatting sqref="R13:S13">
    <cfRule type="cellIs" dxfId="2103" priority="7" operator="lessThan">
      <formula>2.5</formula>
    </cfRule>
    <cfRule type="cellIs" dxfId="2102" priority="8" operator="greaterThan">
      <formula>4.5</formula>
    </cfRule>
  </conditionalFormatting>
  <conditionalFormatting sqref="T13">
    <cfRule type="cellIs" dxfId="2101" priority="5" operator="lessThan">
      <formula>2.5</formula>
    </cfRule>
    <cfRule type="cellIs" dxfId="2100" priority="6" operator="greaterThan">
      <formula>4.5</formula>
    </cfRule>
  </conditionalFormatting>
  <conditionalFormatting sqref="U13">
    <cfRule type="cellIs" dxfId="2099" priority="4" operator="greaterThan">
      <formula>1.5</formula>
    </cfRule>
  </conditionalFormatting>
  <conditionalFormatting sqref="L13:V13">
    <cfRule type="expression" dxfId="2098" priority="1">
      <formula>L13=""</formula>
    </cfRule>
  </conditionalFormatting>
  <conditionalFormatting sqref="S13">
    <cfRule type="cellIs" dxfId="2097" priority="2" operator="greaterThan">
      <formula>0.5</formula>
    </cfRule>
    <cfRule type="cellIs" dxfId="20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2014:1:0:0:BADE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2014:2:0:0:BADE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2014:3:0:0:BADE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2014:4:0:0:BADE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2014:5:0:0:BADE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2014:6:0:0:BADE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2014:7:0:0:BADE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2014:8:0:0:BADE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2014:9:0:0:BADE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2014:10:0:0:BADE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2014:11:0:0:BADE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2014:12:0:0:BADE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2015:1:0:0:BADE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2015:2:0:0:BADE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2015:3:0:0:BADE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2015:4:0:0:BADE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2015:5:0:0:BADE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2015:6:0:0:BADE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2015:7:0:0:BADE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2015:8:0:0:BADE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2015:9:0:0:BADE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2015:10:0:0:BADE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2015:11:0:0:BADE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2015:12:0:0:BADE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2016:1:0:0:BADE</v>
      </c>
      <c r="AB77" s="33">
        <f t="shared" ca="1" si="3"/>
        <v>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2015:12:4:7:BADE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2016:2:0:0:BADE</v>
      </c>
      <c r="AB78" s="33">
        <f t="shared" ca="1" si="3"/>
        <v>38</v>
      </c>
      <c r="AC78" s="26">
        <f t="shared" ca="1" si="4"/>
        <v>3</v>
      </c>
      <c r="AD78" s="26">
        <f t="shared" si="5"/>
        <v>0</v>
      </c>
      <c r="AE78" s="33">
        <f t="shared" ca="1" si="6"/>
        <v>2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2016:1:1:7:BADE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2016:3:0:0:BADE</v>
      </c>
      <c r="AB79" s="33">
        <f t="shared" ca="1" si="3"/>
        <v>71</v>
      </c>
      <c r="AC79" s="26">
        <f t="shared" ca="1" si="4"/>
        <v>2</v>
      </c>
      <c r="AD79" s="26">
        <f t="shared" si="5"/>
        <v>0</v>
      </c>
      <c r="AE79" s="33">
        <f t="shared" ca="1" si="6"/>
        <v>22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2016:1:2:7:BADE</v>
      </c>
      <c r="AP79" s="33">
        <f t="shared" ca="1" si="13"/>
        <v>2</v>
      </c>
      <c r="AQ79" s="26">
        <f t="shared" ca="1" si="14"/>
        <v>0</v>
      </c>
      <c r="AR79" s="26">
        <f t="shared" ca="1" si="14"/>
        <v>27</v>
      </c>
      <c r="AS79" s="26">
        <f t="shared" ca="1" si="14"/>
        <v>0</v>
      </c>
      <c r="AT79" s="26">
        <f t="shared" ca="1" si="14"/>
        <v>8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2016:4:0:0:BADE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2016:1:3:7:BADE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2016:5:0:0:BADE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2016:1:4:7:BADE</v>
      </c>
      <c r="AP81" s="33">
        <f t="shared" ca="1" si="13"/>
        <v>34</v>
      </c>
      <c r="AQ81" s="26">
        <f t="shared" ca="1" si="14"/>
        <v>0</v>
      </c>
      <c r="AR81" s="26">
        <f t="shared" ca="1" si="14"/>
        <v>24</v>
      </c>
      <c r="AS81" s="26">
        <f t="shared" ca="1" si="14"/>
        <v>5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2016:6:0:0:BADE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2016:1:5:7:BADE</v>
      </c>
      <c r="AP82" s="33">
        <f t="shared" ca="1" si="13"/>
        <v>66</v>
      </c>
      <c r="AQ82" s="26">
        <f t="shared" ca="1" si="14"/>
        <v>1</v>
      </c>
      <c r="AR82" s="26">
        <f t="shared" ca="1" si="14"/>
        <v>21</v>
      </c>
      <c r="AS82" s="26">
        <f t="shared" ca="1" si="14"/>
        <v>6</v>
      </c>
      <c r="AT82" s="26">
        <f t="shared" ca="1" si="14"/>
        <v>17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2016:7:0:0:BADE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2016:2:1:7:BADE</v>
      </c>
      <c r="AP83" s="33">
        <f t="shared" ca="1" si="13"/>
        <v>98</v>
      </c>
      <c r="AQ83" s="26">
        <f t="shared" ca="1" si="14"/>
        <v>1</v>
      </c>
      <c r="AR83" s="26">
        <f t="shared" ca="1" si="14"/>
        <v>19</v>
      </c>
      <c r="AS83" s="26">
        <f t="shared" ca="1" si="14"/>
        <v>4</v>
      </c>
      <c r="AT83" s="26">
        <f t="shared" ca="1" si="14"/>
        <v>16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2016:8:0:0:BADE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2016:2:2:7:BADE</v>
      </c>
      <c r="AP84" s="33">
        <f t="shared" ca="1" si="13"/>
        <v>130</v>
      </c>
      <c r="AQ84" s="26">
        <f t="shared" ca="1" si="14"/>
        <v>1</v>
      </c>
      <c r="AR84" s="26">
        <f t="shared" ca="1" si="14"/>
        <v>23</v>
      </c>
      <c r="AS84" s="26">
        <f t="shared" ca="1" si="14"/>
        <v>13</v>
      </c>
      <c r="AT84" s="26">
        <f t="shared" ca="1" si="14"/>
        <v>19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2016:9:0:0:BADE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2016:2:3:7:BADE</v>
      </c>
      <c r="AP85" s="33">
        <f t="shared" ca="1" si="13"/>
        <v>162</v>
      </c>
      <c r="AQ85" s="26">
        <f t="shared" ca="1" si="14"/>
        <v>1</v>
      </c>
      <c r="AR85" s="26">
        <f t="shared" ca="1" si="14"/>
        <v>18</v>
      </c>
      <c r="AS85" s="26">
        <f t="shared" ca="1" si="14"/>
        <v>10</v>
      </c>
      <c r="AT85" s="26">
        <f t="shared" ca="1" si="14"/>
        <v>19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2016:10:0:0:BADE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2016:2:4:7:BADE</v>
      </c>
      <c r="AP86" s="33">
        <f t="shared" ca="1" si="13"/>
        <v>194</v>
      </c>
      <c r="AQ86" s="26">
        <f t="shared" ca="1" si="14"/>
        <v>0</v>
      </c>
      <c r="AR86" s="26">
        <f t="shared" ca="1" si="14"/>
        <v>22</v>
      </c>
      <c r="AS86" s="26">
        <f t="shared" ca="1" si="14"/>
        <v>7</v>
      </c>
      <c r="AT86" s="26">
        <f t="shared" ca="1" si="14"/>
        <v>22</v>
      </c>
      <c r="AU86" s="26">
        <f t="shared" ca="1" si="14"/>
        <v>2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2016:11:0:0:BADE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2016:3:1:7:BADE</v>
      </c>
      <c r="AP87" s="33">
        <f t="shared" ca="1" si="13"/>
        <v>225</v>
      </c>
      <c r="AQ87" s="26">
        <f t="shared" ca="1" si="14"/>
        <v>0</v>
      </c>
      <c r="AR87" s="26">
        <f t="shared" ca="1" si="14"/>
        <v>29</v>
      </c>
      <c r="AS87" s="26">
        <f t="shared" ca="1" si="14"/>
        <v>9</v>
      </c>
      <c r="AT87" s="26">
        <f t="shared" ca="1" si="14"/>
        <v>21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2016:12:0:0:BADE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2016:3:2:7:BADE</v>
      </c>
      <c r="AP88" s="33">
        <f t="shared" ca="1" si="13"/>
        <v>256</v>
      </c>
      <c r="AQ88" s="26">
        <f t="shared" ca="1" si="14"/>
        <v>2</v>
      </c>
      <c r="AR88" s="26">
        <f t="shared" ca="1" si="14"/>
        <v>23</v>
      </c>
      <c r="AS88" s="26">
        <f t="shared" ca="1" si="14"/>
        <v>8</v>
      </c>
      <c r="AT88" s="26">
        <f t="shared" ca="1" si="14"/>
        <v>11</v>
      </c>
      <c r="AU88" s="26">
        <f t="shared" ca="1" si="14"/>
        <v>3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1380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1379</v>
      </c>
    </row>
    <row r="105" spans="23:50">
      <c r="X105" s="57" t="s">
        <v>2074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1381</v>
      </c>
      <c r="B1" s="46" t="s">
        <v>1382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ZHONGLI_DISTRICT_GRAPH!$AC$89</f>
        <v>1</v>
      </c>
      <c r="H5" s="79"/>
      <c r="I5" s="79"/>
      <c r="J5" s="80"/>
      <c r="K5" s="50">
        <f>$L$21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527</v>
      </c>
      <c r="B10" s="23" t="s">
        <v>513</v>
      </c>
      <c r="C10" s="4" t="s">
        <v>556</v>
      </c>
      <c r="D10" s="4" t="s">
        <v>557</v>
      </c>
      <c r="E10" s="4" t="str">
        <f>CONCATENATE(YEAR,":",MONTH,":",WEEK,":",WEEKDAY,":",$A10)</f>
        <v>2016:3:2:7:ZHONGLI_1_E</v>
      </c>
      <c r="F10" s="4">
        <f>MATCH($E10,REPORT_DATA_BY_COMP!$A:$A,0)</f>
        <v>874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528</v>
      </c>
      <c r="B11" s="23" t="s">
        <v>1950</v>
      </c>
      <c r="C11" s="4" t="s">
        <v>558</v>
      </c>
      <c r="D11" s="4" t="s">
        <v>559</v>
      </c>
      <c r="E11" s="4" t="str">
        <f>CONCATENATE(YEAR,":",MONTH,":",WEEK,":",WEEKDAY,":",$A11)</f>
        <v>2016:3:2:7:ZHONGLI_1_S</v>
      </c>
      <c r="F11" s="4">
        <f>MATCH($E11,REPORT_DATA_BY_COMP!$A:$A,0)</f>
        <v>875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529</v>
      </c>
      <c r="B12" s="23" t="s">
        <v>1951</v>
      </c>
      <c r="C12" s="4" t="s">
        <v>560</v>
      </c>
      <c r="D12" s="4" t="s">
        <v>561</v>
      </c>
      <c r="E12" s="4" t="str">
        <f>CONCATENATE(YEAR,":",MONTH,":",WEEK,":",WEEKDAY,":",$A12)</f>
        <v>2016:3:2:7:ZHONGLI_2_E</v>
      </c>
      <c r="F12" s="4">
        <f>MATCH($E12,REPORT_DATA_BY_COMP!$A:$A,0)</f>
        <v>876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1145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4</v>
      </c>
      <c r="J13" s="12">
        <f t="shared" si="0"/>
        <v>4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18</v>
      </c>
      <c r="O13" s="12">
        <f t="shared" si="0"/>
        <v>5</v>
      </c>
      <c r="P13" s="12">
        <f t="shared" si="0"/>
        <v>18</v>
      </c>
      <c r="Q13" s="12">
        <f t="shared" si="0"/>
        <v>15</v>
      </c>
      <c r="R13" s="12">
        <f t="shared" si="0"/>
        <v>4</v>
      </c>
      <c r="S13" s="12">
        <f t="shared" si="0"/>
        <v>0</v>
      </c>
      <c r="T13" s="12">
        <f t="shared" si="0"/>
        <v>11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252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2016:3:2:7:ZHONGLI</v>
      </c>
      <c r="F17" s="14">
        <f>MATCH($E17,REPORT_DATA_BY_DISTRICT!$A:$A, 0)</f>
        <v>281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2016:3:3:7:ZHONGLI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2</v>
      </c>
      <c r="I21" s="19">
        <f t="shared" si="1"/>
        <v>6</v>
      </c>
      <c r="J21" s="19">
        <f>SUM(J16:J20)</f>
        <v>10</v>
      </c>
      <c r="K21" s="19">
        <f t="shared" si="1"/>
        <v>2</v>
      </c>
      <c r="L21" s="19">
        <f t="shared" si="1"/>
        <v>1</v>
      </c>
      <c r="M21" s="19">
        <f t="shared" si="1"/>
        <v>1</v>
      </c>
      <c r="N21" s="19">
        <f t="shared" si="1"/>
        <v>38</v>
      </c>
      <c r="O21" s="19">
        <f t="shared" si="1"/>
        <v>11</v>
      </c>
      <c r="P21" s="19">
        <f t="shared" si="1"/>
        <v>35</v>
      </c>
      <c r="Q21" s="19">
        <f t="shared" si="1"/>
        <v>28</v>
      </c>
      <c r="R21" s="19">
        <f t="shared" si="1"/>
        <v>12</v>
      </c>
      <c r="S21" s="19">
        <f t="shared" si="1"/>
        <v>0</v>
      </c>
      <c r="T21" s="19">
        <f t="shared" si="1"/>
        <v>25</v>
      </c>
      <c r="U21" s="19">
        <f t="shared" si="1"/>
        <v>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95" priority="47" operator="lessThan">
      <formula>0.5</formula>
    </cfRule>
    <cfRule type="cellIs" dxfId="2094" priority="48" operator="greaterThan">
      <formula>0.5</formula>
    </cfRule>
  </conditionalFormatting>
  <conditionalFormatting sqref="N10:N11">
    <cfRule type="cellIs" dxfId="2093" priority="45" operator="lessThan">
      <formula>4.5</formula>
    </cfRule>
    <cfRule type="cellIs" dxfId="2092" priority="46" operator="greaterThan">
      <formula>5.5</formula>
    </cfRule>
  </conditionalFormatting>
  <conditionalFormatting sqref="O10:O11">
    <cfRule type="cellIs" dxfId="2091" priority="43" operator="lessThan">
      <formula>1.5</formula>
    </cfRule>
    <cfRule type="cellIs" dxfId="2090" priority="44" operator="greaterThan">
      <formula>2.5</formula>
    </cfRule>
  </conditionalFormatting>
  <conditionalFormatting sqref="P10:P11">
    <cfRule type="cellIs" dxfId="2089" priority="41" operator="lessThan">
      <formula>4.5</formula>
    </cfRule>
    <cfRule type="cellIs" dxfId="2088" priority="42" operator="greaterThan">
      <formula>7.5</formula>
    </cfRule>
  </conditionalFormatting>
  <conditionalFormatting sqref="R10:S11">
    <cfRule type="cellIs" dxfId="2087" priority="39" operator="lessThan">
      <formula>2.5</formula>
    </cfRule>
    <cfRule type="cellIs" dxfId="2086" priority="40" operator="greaterThan">
      <formula>4.5</formula>
    </cfRule>
  </conditionalFormatting>
  <conditionalFormatting sqref="T10:T11">
    <cfRule type="cellIs" dxfId="2085" priority="37" operator="lessThan">
      <formula>2.5</formula>
    </cfRule>
    <cfRule type="cellIs" dxfId="2084" priority="38" operator="greaterThan">
      <formula>4.5</formula>
    </cfRule>
  </conditionalFormatting>
  <conditionalFormatting sqref="U10:U11">
    <cfRule type="cellIs" dxfId="2083" priority="36" operator="greaterThan">
      <formula>1.5</formula>
    </cfRule>
  </conditionalFormatting>
  <conditionalFormatting sqref="L10:V11">
    <cfRule type="expression" dxfId="2082" priority="33">
      <formula>L10=""</formula>
    </cfRule>
  </conditionalFormatting>
  <conditionalFormatting sqref="S10:S11">
    <cfRule type="cellIs" dxfId="2081" priority="34" operator="greaterThan">
      <formula>0.5</formula>
    </cfRule>
    <cfRule type="cellIs" dxfId="2080" priority="35" operator="lessThan">
      <formula>0.5</formula>
    </cfRule>
  </conditionalFormatting>
  <conditionalFormatting sqref="L12:M12">
    <cfRule type="cellIs" dxfId="2079" priority="31" operator="lessThan">
      <formula>0.5</formula>
    </cfRule>
    <cfRule type="cellIs" dxfId="2078" priority="32" operator="greaterThan">
      <formula>0.5</formula>
    </cfRule>
  </conditionalFormatting>
  <conditionalFormatting sqref="N12">
    <cfRule type="cellIs" dxfId="2077" priority="29" operator="lessThan">
      <formula>4.5</formula>
    </cfRule>
    <cfRule type="cellIs" dxfId="2076" priority="30" operator="greaterThan">
      <formula>5.5</formula>
    </cfRule>
  </conditionalFormatting>
  <conditionalFormatting sqref="O12">
    <cfRule type="cellIs" dxfId="2075" priority="27" operator="lessThan">
      <formula>1.5</formula>
    </cfRule>
    <cfRule type="cellIs" dxfId="2074" priority="28" operator="greaterThan">
      <formula>2.5</formula>
    </cfRule>
  </conditionalFormatting>
  <conditionalFormatting sqref="P12">
    <cfRule type="cellIs" dxfId="2073" priority="25" operator="lessThan">
      <formula>4.5</formula>
    </cfRule>
    <cfRule type="cellIs" dxfId="2072" priority="26" operator="greaterThan">
      <formula>7.5</formula>
    </cfRule>
  </conditionalFormatting>
  <conditionalFormatting sqref="R12:S12">
    <cfRule type="cellIs" dxfId="2071" priority="23" operator="lessThan">
      <formula>2.5</formula>
    </cfRule>
    <cfRule type="cellIs" dxfId="2070" priority="24" operator="greaterThan">
      <formula>4.5</formula>
    </cfRule>
  </conditionalFormatting>
  <conditionalFormatting sqref="T12">
    <cfRule type="cellIs" dxfId="2069" priority="21" operator="lessThan">
      <formula>2.5</formula>
    </cfRule>
    <cfRule type="cellIs" dxfId="2068" priority="22" operator="greaterThan">
      <formula>4.5</formula>
    </cfRule>
  </conditionalFormatting>
  <conditionalFormatting sqref="U12">
    <cfRule type="cellIs" dxfId="2067" priority="20" operator="greaterThan">
      <formula>1.5</formula>
    </cfRule>
  </conditionalFormatting>
  <conditionalFormatting sqref="L12:V12">
    <cfRule type="expression" dxfId="2066" priority="17">
      <formula>L12=""</formula>
    </cfRule>
  </conditionalFormatting>
  <conditionalFormatting sqref="S12">
    <cfRule type="cellIs" dxfId="2065" priority="18" operator="greaterThan">
      <formula>0.5</formula>
    </cfRule>
    <cfRule type="cellIs" dxfId="206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2014:1:0:0:ZHONGLI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2014:2:0:0:ZHONGLI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2014:3:0:0:ZHONGLI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2014:4:0:0:ZHONGLI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2014:5:0:0:ZHONGLI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2014:6:0:0:ZHONGLI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2014:7:0:0:ZHONGLI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2014:8:0:0:ZHONGLI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2014:9:0:0:ZHONGLI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2014:10:0:0:ZHONGLI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2014:11:0:0:ZHONGLI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2014:12:0:0:ZHONGLI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2015:1:0:0:ZHONGLI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2015:2:0:0:ZHONGLI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2015:3:0:0:ZHONGLI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2015:4:0:0:ZHONGLI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2015:5:0:0:ZHONGLI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2015:6:0:0:ZHONGLI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2015:7:0:0:ZHONGLI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2015:8:0:0:ZHONGLI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2015:9:0:0:ZHONGLI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2015:10:0:0:ZHONGLI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2015:11:0:0:ZHONGLI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2015:12:0:0:ZHONGLI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2016:1:0:0:ZHONGLI</v>
      </c>
      <c r="AB77" s="33">
        <f t="shared" ca="1" si="3"/>
        <v>34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2015:12:4:7:ZHONGLI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2016:2:0:0:ZHONGLI</v>
      </c>
      <c r="AB78" s="33">
        <f t="shared" ca="1" si="3"/>
        <v>67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2016:1:1:7:ZHONGLI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2016:3:0:0:ZHONGLI</v>
      </c>
      <c r="AB79" s="33">
        <f t="shared" ca="1" si="3"/>
        <v>98</v>
      </c>
      <c r="AC79" s="26">
        <f t="shared" ca="1" si="4"/>
        <v>1</v>
      </c>
      <c r="AD79" s="26">
        <f t="shared" si="5"/>
        <v>0</v>
      </c>
      <c r="AE79" s="33">
        <f t="shared" ca="1" si="6"/>
        <v>30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2016:1:2:7:ZHONGLI</v>
      </c>
      <c r="AP79" s="33">
        <f t="shared" ca="1" si="13"/>
        <v>30</v>
      </c>
      <c r="AQ79" s="26">
        <f t="shared" ca="1" si="14"/>
        <v>0</v>
      </c>
      <c r="AR79" s="26">
        <f t="shared" ca="1" si="14"/>
        <v>17</v>
      </c>
      <c r="AS79" s="26">
        <f t="shared" ca="1" si="14"/>
        <v>0</v>
      </c>
      <c r="AT79" s="26">
        <f t="shared" ca="1" si="14"/>
        <v>6</v>
      </c>
      <c r="AU79" s="26">
        <f t="shared" ca="1" si="14"/>
        <v>0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2016:4:0:0:ZHONGLI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2016:1:3:7:ZHONGLI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2016:5:0:0:ZHONGLI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2016:1:4:7:ZHONGLI</v>
      </c>
      <c r="AP81" s="33">
        <f t="shared" ca="1" si="13"/>
        <v>62</v>
      </c>
      <c r="AQ81" s="26">
        <f t="shared" ca="1" si="14"/>
        <v>0</v>
      </c>
      <c r="AR81" s="26">
        <f t="shared" ca="1" si="14"/>
        <v>17</v>
      </c>
      <c r="AS81" s="26">
        <f t="shared" ca="1" si="14"/>
        <v>4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2016:6:0:0:ZHONGLI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2016:1:5:7:ZHONGLI</v>
      </c>
      <c r="AP82" s="33">
        <f t="shared" ca="1" si="13"/>
        <v>94</v>
      </c>
      <c r="AQ82" s="26">
        <f t="shared" ca="1" si="14"/>
        <v>0</v>
      </c>
      <c r="AR82" s="26">
        <f t="shared" ca="1" si="14"/>
        <v>22</v>
      </c>
      <c r="AS82" s="26">
        <f t="shared" ca="1" si="14"/>
        <v>5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2016:7:0:0:ZHONGLI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2016:2:1:7:ZHONGLI</v>
      </c>
      <c r="AP83" s="33">
        <f t="shared" ca="1" si="13"/>
        <v>126</v>
      </c>
      <c r="AQ83" s="26">
        <f t="shared" ca="1" si="14"/>
        <v>0</v>
      </c>
      <c r="AR83" s="26">
        <f t="shared" ca="1" si="14"/>
        <v>26</v>
      </c>
      <c r="AS83" s="26">
        <f t="shared" ca="1" si="14"/>
        <v>5</v>
      </c>
      <c r="AT83" s="26">
        <f t="shared" ca="1" si="14"/>
        <v>16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2016:8:0:0:ZHONGLI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2016:2:2:7:ZHONGLI</v>
      </c>
      <c r="AP84" s="33">
        <f t="shared" ca="1" si="13"/>
        <v>158</v>
      </c>
      <c r="AQ84" s="26">
        <f t="shared" ca="1" si="14"/>
        <v>0</v>
      </c>
      <c r="AR84" s="26">
        <f t="shared" ca="1" si="14"/>
        <v>18</v>
      </c>
      <c r="AS84" s="26">
        <f t="shared" ca="1" si="14"/>
        <v>3</v>
      </c>
      <c r="AT84" s="26">
        <f t="shared" ca="1" si="14"/>
        <v>14</v>
      </c>
      <c r="AU84" s="26">
        <f t="shared" ca="1" si="14"/>
        <v>1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2016:9:0:0:ZHONGLI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2016:2:3:7:ZHONGLI</v>
      </c>
      <c r="AP85" s="33">
        <f t="shared" ca="1" si="13"/>
        <v>190</v>
      </c>
      <c r="AQ85" s="26">
        <f t="shared" ca="1" si="14"/>
        <v>0</v>
      </c>
      <c r="AR85" s="26">
        <f t="shared" ca="1" si="14"/>
        <v>23</v>
      </c>
      <c r="AS85" s="26">
        <f t="shared" ca="1" si="14"/>
        <v>8</v>
      </c>
      <c r="AT85" s="26">
        <f t="shared" ca="1" si="14"/>
        <v>8</v>
      </c>
      <c r="AU85" s="26">
        <f t="shared" ca="1" si="14"/>
        <v>2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2016:10:0:0:ZHONGLI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2016:2:4:7:ZHONGLI</v>
      </c>
      <c r="AP86" s="33">
        <f t="shared" ca="1" si="13"/>
        <v>221</v>
      </c>
      <c r="AQ86" s="26">
        <f t="shared" ca="1" si="14"/>
        <v>0</v>
      </c>
      <c r="AR86" s="26">
        <f t="shared" ca="1" si="14"/>
        <v>23</v>
      </c>
      <c r="AS86" s="26">
        <f t="shared" ca="1" si="14"/>
        <v>5</v>
      </c>
      <c r="AT86" s="26">
        <f t="shared" ca="1" si="14"/>
        <v>6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2016:11:0:0:ZHONGLI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2016:3:1:7:ZHONGLI</v>
      </c>
      <c r="AP87" s="33">
        <f t="shared" ca="1" si="13"/>
        <v>252</v>
      </c>
      <c r="AQ87" s="26">
        <f t="shared" ca="1" si="14"/>
        <v>0</v>
      </c>
      <c r="AR87" s="26">
        <f t="shared" ca="1" si="14"/>
        <v>20</v>
      </c>
      <c r="AS87" s="26">
        <f t="shared" ca="1" si="14"/>
        <v>6</v>
      </c>
      <c r="AT87" s="26">
        <f t="shared" ca="1" si="14"/>
        <v>8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2016:12:0:0:ZHONGLI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2016:3:2:7:ZHONGLI</v>
      </c>
      <c r="AP88" s="33">
        <f t="shared" ca="1" si="13"/>
        <v>281</v>
      </c>
      <c r="AQ88" s="26">
        <f t="shared" ca="1" si="14"/>
        <v>1</v>
      </c>
      <c r="AR88" s="26">
        <f t="shared" ca="1" si="14"/>
        <v>18</v>
      </c>
      <c r="AS88" s="26">
        <f t="shared" ca="1" si="14"/>
        <v>5</v>
      </c>
      <c r="AT88" s="26">
        <f t="shared" ca="1" si="14"/>
        <v>4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1381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1382</v>
      </c>
    </row>
    <row r="105" spans="23:50">
      <c r="X105" s="57" t="s">
        <v>2075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566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>
        <v>88</v>
      </c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$L$37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1956</v>
      </c>
      <c r="C10" s="4" t="s">
        <v>585</v>
      </c>
      <c r="D10" s="4" t="s">
        <v>586</v>
      </c>
      <c r="E10" s="4" t="str">
        <f>CONCATENATE(YEAR,":",MONTH,":",WEEK,":",WEEKDAY,":",$A10)</f>
        <v>2016:3:2:7:SONGSHAN_E</v>
      </c>
      <c r="F10" s="4">
        <f>MATCH($E10,REPORT_DATA_BY_COMP!$A:$A,0)</f>
        <v>830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2016:3:2:7:SONGSHAN_S</v>
      </c>
      <c r="F11" s="4">
        <f>MATCH($E11,REPORT_DATA_BY_COMP!$A:$A,0)</f>
        <v>831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1957</v>
      </c>
      <c r="C12" s="4" t="s">
        <v>589</v>
      </c>
      <c r="D12" s="4" t="s">
        <v>590</v>
      </c>
      <c r="E12" s="4" t="str">
        <f>CONCATENATE(YEAR,":",MONTH,":",WEEK,":",WEEKDAY,":",$A12)</f>
        <v>2016:3:2:7:NEIHU_E</v>
      </c>
      <c r="F12" s="4">
        <f>MATCH($E12,REPORT_DATA_BY_COMP!$A:$A,0)</f>
        <v>819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2016:3:2:7:NEIHU_S</v>
      </c>
      <c r="F13" s="4">
        <f>MATCH($E13,REPORT_DATA_BY_COMP!$A:$A,0)</f>
        <v>820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11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10</v>
      </c>
      <c r="P14" s="12">
        <f t="shared" si="0"/>
        <v>30</v>
      </c>
      <c r="Q14" s="12">
        <f t="shared" si="0"/>
        <v>26</v>
      </c>
      <c r="R14" s="12">
        <f t="shared" si="0"/>
        <v>8</v>
      </c>
      <c r="S14" s="12">
        <f t="shared" si="0"/>
        <v>1</v>
      </c>
      <c r="T14" s="12">
        <f t="shared" si="0"/>
        <v>13</v>
      </c>
      <c r="U14" s="12">
        <f t="shared" si="0"/>
        <v>5</v>
      </c>
      <c r="V14" s="12">
        <f t="shared" si="0"/>
        <v>0</v>
      </c>
    </row>
    <row r="15" spans="1:22">
      <c r="B15" s="5" t="s">
        <v>1170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573</v>
      </c>
      <c r="B16" s="23" t="s">
        <v>1960</v>
      </c>
      <c r="C16" s="4" t="s">
        <v>593</v>
      </c>
      <c r="D16" s="4" t="s">
        <v>594</v>
      </c>
      <c r="E16" s="4" t="str">
        <f>CONCATENATE(YEAR,":",MONTH,":",WEEK,":",WEEKDAY,":",$A16)</f>
        <v>2016:3:2:7:JILONG_A_E</v>
      </c>
      <c r="F16" s="4">
        <f>MATCH($E16,REPORT_DATA_BY_COMP!$A:$A,0)</f>
        <v>806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4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8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574</v>
      </c>
      <c r="B17" s="23" t="s">
        <v>575</v>
      </c>
      <c r="C17" s="4" t="s">
        <v>595</v>
      </c>
      <c r="D17" s="4" t="s">
        <v>596</v>
      </c>
      <c r="E17" s="4" t="str">
        <f>CONCATENATE(YEAR,":",MONTH,":",WEEK,":",WEEKDAY,":",$A17)</f>
        <v>2016:3:2:7:JILONG_B_E</v>
      </c>
      <c r="F17" s="4">
        <f>MATCH($E17,REPORT_DATA_BY_COMP!$A:$A,0)</f>
        <v>807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6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5</v>
      </c>
      <c r="J18" s="12">
        <f t="shared" si="1"/>
        <v>9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5</v>
      </c>
      <c r="P18" s="12">
        <f t="shared" si="1"/>
        <v>17</v>
      </c>
      <c r="Q18" s="12">
        <f t="shared" si="1"/>
        <v>9</v>
      </c>
      <c r="R18" s="12">
        <f t="shared" si="1"/>
        <v>5</v>
      </c>
      <c r="S18" s="12">
        <f t="shared" si="1"/>
        <v>0</v>
      </c>
      <c r="T18" s="12">
        <f t="shared" si="1"/>
        <v>15</v>
      </c>
      <c r="U18" s="12">
        <f t="shared" si="1"/>
        <v>4</v>
      </c>
      <c r="V18" s="12">
        <f t="shared" si="1"/>
        <v>0</v>
      </c>
    </row>
    <row r="19" spans="1:22">
      <c r="B19" s="5" t="s">
        <v>1171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576</v>
      </c>
      <c r="B20" s="23" t="s">
        <v>1958</v>
      </c>
      <c r="C20" s="4" t="s">
        <v>597</v>
      </c>
      <c r="D20" s="4" t="s">
        <v>598</v>
      </c>
      <c r="E20" s="4" t="str">
        <f>CONCATENATE(YEAR,":",MONTH,":",WEEK,":",WEEKDAY,":",$A20)</f>
        <v>2016:3:2:7:XIZHI_A_E</v>
      </c>
      <c r="F20" s="4">
        <f>MATCH($E20,REPORT_DATA_BY_COMP!$A:$A,0)</f>
        <v>863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14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8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577</v>
      </c>
      <c r="B21" s="23" t="s">
        <v>1959</v>
      </c>
      <c r="C21" s="4" t="s">
        <v>599</v>
      </c>
      <c r="D21" s="4" t="s">
        <v>600</v>
      </c>
      <c r="E21" s="4" t="str">
        <f>CONCATENATE(YEAR,":",MONTH,":",WEEK,":",WEEKDAY,":",$A21)</f>
        <v>2016:3:2:7:XIZHI_B_E</v>
      </c>
      <c r="F21" s="4">
        <f>MATCH($E21,REPORT_DATA_BY_COMP!$A:$A,0)</f>
        <v>864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15</v>
      </c>
      <c r="R21" s="11">
        <f>IFERROR(INDEX(REPORT_DATA_BY_COMP!$A:$AH,$F21,MATCH(R$8,REPORT_DATA_BY_COMP!$A$1:$AH$1,0)), "")</f>
        <v>8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578</v>
      </c>
      <c r="B22" s="23" t="s">
        <v>579</v>
      </c>
      <c r="C22" s="4" t="s">
        <v>601</v>
      </c>
      <c r="D22" s="4" t="s">
        <v>602</v>
      </c>
      <c r="E22" s="4" t="str">
        <f>CONCATENATE(YEAR,":",MONTH,":",WEEK,":",WEEKDAY,":",$A22)</f>
        <v>2016:3:2:7:XIZHI_S</v>
      </c>
      <c r="F22" s="4">
        <f>MATCH($E22,REPORT_DATA_BY_COMP!$A:$A,0)</f>
        <v>865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9</v>
      </c>
      <c r="Q22" s="11">
        <f>IFERROR(INDEX(REPORT_DATA_BY_COMP!$A:$AH,$F22,MATCH(Q$8,REPORT_DATA_BY_COMP!$A$1:$AH$1,0)), "")</f>
        <v>4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6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B23" s="9" t="s">
        <v>1161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3</v>
      </c>
      <c r="J23" s="12">
        <f t="shared" si="2"/>
        <v>6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13</v>
      </c>
      <c r="O23" s="12">
        <f t="shared" si="2"/>
        <v>5</v>
      </c>
      <c r="P23" s="12">
        <f t="shared" si="2"/>
        <v>20</v>
      </c>
      <c r="Q23" s="12">
        <f t="shared" si="2"/>
        <v>33</v>
      </c>
      <c r="R23" s="12">
        <f t="shared" si="2"/>
        <v>13</v>
      </c>
      <c r="S23" s="12">
        <f t="shared" si="2"/>
        <v>1</v>
      </c>
      <c r="T23" s="12">
        <f t="shared" si="2"/>
        <v>16</v>
      </c>
      <c r="U23" s="12">
        <f t="shared" si="2"/>
        <v>4</v>
      </c>
      <c r="V23" s="12">
        <f t="shared" si="2"/>
        <v>0</v>
      </c>
    </row>
    <row r="24" spans="1:22">
      <c r="B24" s="5" t="s">
        <v>1172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580</v>
      </c>
      <c r="B25" s="23" t="s">
        <v>1961</v>
      </c>
      <c r="C25" s="4" t="s">
        <v>603</v>
      </c>
      <c r="D25" s="4" t="s">
        <v>604</v>
      </c>
      <c r="E25" s="4" t="str">
        <f>CONCATENATE(YEAR,":",MONTH,":",WEEK,":",WEEKDAY,":",$A25)</f>
        <v>2016:3:2:7:YILAN_E</v>
      </c>
      <c r="F25" s="4">
        <f>MATCH($E25,REPORT_DATA_BY_COMP!$A:$A,0)</f>
        <v>866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7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8</v>
      </c>
      <c r="O25" s="11">
        <f>IFERROR(INDEX(REPORT_DATA_BY_COMP!$A:$AH,$F25,MATCH(O$8,REPORT_DATA_BY_COMP!$A$1:$AH$1,0)), "")</f>
        <v>3</v>
      </c>
      <c r="P25" s="11">
        <f>IFERROR(INDEX(REPORT_DATA_BY_COMP!$A:$AH,$F25,MATCH(P$8,REPORT_DATA_BY_COMP!$A$1:$AH$1,0)), "")</f>
        <v>15</v>
      </c>
      <c r="Q25" s="11">
        <f>IFERROR(INDEX(REPORT_DATA_BY_COMP!$A:$AH,$F25,MATCH(Q$8,REPORT_DATA_BY_COMP!$A$1:$AH$1,0)), "")</f>
        <v>9</v>
      </c>
      <c r="R25" s="11">
        <f>IFERROR(INDEX(REPORT_DATA_BY_COMP!$A:$AH,$F25,MATCH(R$8,REPORT_DATA_BY_COMP!$A$1:$AH$1,0)), "")</f>
        <v>4</v>
      </c>
      <c r="S25" s="11">
        <f>IFERROR(INDEX(REPORT_DATA_BY_COMP!$A:$AH,$F25,MATCH(S$8,REPORT_DATA_BY_COMP!$A$1:$AH$1,0)), "")</f>
        <v>1</v>
      </c>
      <c r="T25" s="11">
        <f>IFERROR(INDEX(REPORT_DATA_BY_COMP!$A:$AH,$F25,MATCH(T$8,REPORT_DATA_BY_COMP!$A$1:$AH$1,0)), "")</f>
        <v>2</v>
      </c>
      <c r="U25" s="11">
        <f>IFERROR(INDEX(REPORT_DATA_BY_COMP!$A:$AH,$F25,MATCH(U$8,REPORT_DATA_BY_COMP!$A$1:$AH$1,0)), "")</f>
        <v>1</v>
      </c>
      <c r="V25" s="11">
        <f>IFERROR(INDEX(REPORT_DATA_BY_COMP!$A:$AH,$F25,MATCH(V$8,REPORT_DATA_BY_COMP!$A$1:$AH$1,0)), "")</f>
        <v>0</v>
      </c>
    </row>
    <row r="26" spans="1:22">
      <c r="A26" s="22" t="s">
        <v>581</v>
      </c>
      <c r="B26" s="23" t="s">
        <v>1962</v>
      </c>
      <c r="C26" s="4" t="s">
        <v>605</v>
      </c>
      <c r="D26" s="4" t="s">
        <v>606</v>
      </c>
      <c r="E26" s="4" t="str">
        <f>CONCATENATE(YEAR,":",MONTH,":",WEEK,":",WEEKDAY,":",$A26)</f>
        <v>2016:3:2:7:YILAN_S</v>
      </c>
      <c r="F26" s="4">
        <f>MATCH($E26,REPORT_DATA_BY_COMP!$A:$A,0)</f>
        <v>867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6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3</v>
      </c>
      <c r="Q26" s="11">
        <f>IFERROR(INDEX(REPORT_DATA_BY_COMP!$A:$AH,$F26,MATCH(Q$8,REPORT_DATA_BY_COMP!$A$1:$AH$1,0)), "")</f>
        <v>8</v>
      </c>
      <c r="R26" s="11">
        <f>IFERROR(INDEX(REPORT_DATA_BY_COMP!$A:$AH,$F26,MATCH(R$8,REPORT_DATA_BY_COMP!$A$1:$AH$1,0)), "")</f>
        <v>0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5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582</v>
      </c>
      <c r="B27" s="23" t="s">
        <v>1963</v>
      </c>
      <c r="C27" s="4" t="s">
        <v>607</v>
      </c>
      <c r="D27" s="4" t="s">
        <v>608</v>
      </c>
      <c r="E27" s="4" t="str">
        <f>CONCATENATE(YEAR,":",MONTH,":",WEEK,":",WEEKDAY,":",$A27)</f>
        <v>2016:3:2:7:LUODONG_A_E</v>
      </c>
      <c r="F27" s="4">
        <f>MATCH($E27,REPORT_DATA_BY_COMP!$A:$A,0)</f>
        <v>812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1</v>
      </c>
      <c r="J27" s="11">
        <f>IFERROR(INDEX(REPORT_DATA_BY_COMP!$A:$AH,$F27,MATCH(J$8,REPORT_DATA_BY_COMP!$A$1:$AH$1,0)), "")</f>
        <v>1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7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6</v>
      </c>
      <c r="R27" s="11">
        <f>IFERROR(INDEX(REPORT_DATA_BY_COMP!$A:$AH,$F27,MATCH(R$8,REPORT_DATA_BY_COMP!$A$1:$AH$1,0)), "")</f>
        <v>7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4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583</v>
      </c>
      <c r="B28" s="23" t="s">
        <v>584</v>
      </c>
      <c r="C28" s="4" t="s">
        <v>609</v>
      </c>
      <c r="D28" s="4" t="s">
        <v>610</v>
      </c>
      <c r="E28" s="4" t="str">
        <f>CONCATENATE(YEAR,":",MONTH,":",WEEK,":",WEEKDAY,":",$A28)</f>
        <v>2016:3:2:7:LUODONG_B_E</v>
      </c>
      <c r="F28" s="4">
        <f>MATCH($E28,REPORT_DATA_BY_COMP!$A:$A,0)</f>
        <v>813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5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4</v>
      </c>
      <c r="P28" s="11">
        <f>IFERROR(INDEX(REPORT_DATA_BY_COMP!$A:$AH,$F28,MATCH(P$8,REPORT_DATA_BY_COMP!$A$1:$AH$1,0)), "")</f>
        <v>11</v>
      </c>
      <c r="Q28" s="11">
        <f>IFERROR(INDEX(REPORT_DATA_BY_COMP!$A:$AH,$F28,MATCH(Q$8,REPORT_DATA_BY_COMP!$A$1:$AH$1,0)), "")</f>
        <v>5</v>
      </c>
      <c r="R28" s="11">
        <f>IFERROR(INDEX(REPORT_DATA_BY_COMP!$A:$AH,$F28,MATCH(R$8,REPORT_DATA_BY_COMP!$A$1:$AH$1,0)), "")</f>
        <v>6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7</v>
      </c>
      <c r="U28" s="11">
        <f>IFERROR(INDEX(REPORT_DATA_BY_COMP!$A:$AH,$F28,MATCH(U$8,REPORT_DATA_BY_COMP!$A$1:$AH$1,0)), "")</f>
        <v>3</v>
      </c>
      <c r="V28" s="11">
        <f>IFERROR(INDEX(REPORT_DATA_BY_COMP!$A:$AH,$F28,MATCH(V$8,REPORT_DATA_BY_COMP!$A$1:$AH$1,0)), "")</f>
        <v>0</v>
      </c>
    </row>
    <row r="29" spans="1:22">
      <c r="B29" s="9" t="s">
        <v>1161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3</v>
      </c>
      <c r="J29" s="12">
        <f t="shared" si="3"/>
        <v>15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26</v>
      </c>
      <c r="O29" s="12">
        <f t="shared" si="3"/>
        <v>10</v>
      </c>
      <c r="P29" s="12">
        <f t="shared" si="3"/>
        <v>39</v>
      </c>
      <c r="Q29" s="12">
        <f t="shared" si="3"/>
        <v>28</v>
      </c>
      <c r="R29" s="12">
        <f t="shared" si="3"/>
        <v>17</v>
      </c>
      <c r="S29" s="12">
        <f t="shared" si="3"/>
        <v>1</v>
      </c>
      <c r="T29" s="12">
        <f t="shared" si="3"/>
        <v>18</v>
      </c>
      <c r="U29" s="12">
        <f t="shared" si="3"/>
        <v>4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1160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1135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65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1134</v>
      </c>
      <c r="C33" s="14"/>
      <c r="D33" s="14"/>
      <c r="E33" s="14" t="str">
        <f>CONCATENATE(YEAR,":",MONTH,":2:",WEEKLY_REPORT_DAY,":", $A$1)</f>
        <v>2016:3:2:7:EAST</v>
      </c>
      <c r="F33" s="14">
        <f>MATCH($E33,REPORT_DATA_BY_ZONE!$A:$A, 0)</f>
        <v>91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22</v>
      </c>
      <c r="J33" s="11">
        <f>IFERROR(INDEX(REPORT_DATA_BY_ZONE!$A:$AH,$F33,MATCH(J$8,REPORT_DATA_BY_ZONE!$A$1:$AH$1,0)), "")</f>
        <v>42</v>
      </c>
      <c r="K33" s="11">
        <f>IFERROR(INDEX(REPORT_DATA_BY_ZONE!$A:$AH,$F33,MATCH(K$8,REPORT_DATA_BY_ZONE!$A$1:$AH$1,0)), "")</f>
        <v>1</v>
      </c>
      <c r="L33" s="11">
        <f>IFERROR(INDEX(REPORT_DATA_BY_ZONE!$A:$AH,$F33,MATCH(L$8,REPORT_DATA_BY_ZONE!$A$1:$AH$1,0)), "")</f>
        <v>0</v>
      </c>
      <c r="M33" s="11">
        <f>IFERROR(INDEX(REPORT_DATA_BY_ZONE!$A:$AH,$F33,MATCH(M$8,REPORT_DATA_BY_ZONE!$A$1:$AH$1,0)), "")</f>
        <v>0</v>
      </c>
      <c r="N33" s="11">
        <f>IFERROR(INDEX(REPORT_DATA_BY_ZONE!$A:$AH,$F33,MATCH(N$8,REPORT_DATA_BY_ZONE!$A$1:$AH$1,0)), "")</f>
        <v>79</v>
      </c>
      <c r="O33" s="11">
        <f>IFERROR(INDEX(REPORT_DATA_BY_ZONE!$A:$AH,$F33,MATCH(O$8,REPORT_DATA_BY_ZONE!$A$1:$AH$1,0)), "")</f>
        <v>30</v>
      </c>
      <c r="P33" s="11">
        <f>IFERROR(INDEX(REPORT_DATA_BY_ZONE!$A:$AH,$F33,MATCH(P$8,REPORT_DATA_BY_ZONE!$A$1:$AH$1,0)), "")</f>
        <v>106</v>
      </c>
      <c r="Q33" s="11">
        <f>IFERROR(INDEX(REPORT_DATA_BY_ZONE!$A:$AH,$F33,MATCH(Q$8,REPORT_DATA_BY_ZONE!$A$1:$AH$1,0)), "")</f>
        <v>96</v>
      </c>
      <c r="R33" s="11">
        <f>IFERROR(INDEX(REPORT_DATA_BY_ZONE!$A:$AH,$F33,MATCH(R$8,REPORT_DATA_BY_ZONE!$A$1:$AH$1,0)), "")</f>
        <v>43</v>
      </c>
      <c r="S33" s="11">
        <f>IFERROR(INDEX(REPORT_DATA_BY_ZONE!$A:$AH,$F33,MATCH(S$8,REPORT_DATA_BY_ZONE!$A$1:$AH$1,0)), "")</f>
        <v>3</v>
      </c>
      <c r="T33" s="11">
        <f>IFERROR(INDEX(REPORT_DATA_BY_ZONE!$A:$AH,$F33,MATCH(T$8,REPORT_DATA_BY_ZONE!$A$1:$AH$1,0)), "")</f>
        <v>62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1136</v>
      </c>
      <c r="C34" s="14"/>
      <c r="D34" s="14"/>
      <c r="E34" s="14" t="str">
        <f>CONCATENATE(YEAR,":",MONTH,":3:",WEEKLY_REPORT_DAY,":", $A$1)</f>
        <v>2016:3:3:7:EAST</v>
      </c>
      <c r="F34" s="14" t="e">
        <f>MATCH($E34,REPORT_DATA_BY_ZONE!$A:$A, 0)</f>
        <v>#N/A</v>
      </c>
      <c r="G34" s="11" t="str">
        <f>IFERROR(INDEX(REPORT_DATA_BY_ZONE!$A:$AH,$F34,MATCH(G$8,REPORT_DATA_BY_ZONE!$A$1:$AH$1,0)), "")</f>
        <v/>
      </c>
      <c r="H34" s="11" t="str">
        <f>IFERROR(INDEX(REPORT_DATA_BY_ZONE!$A:$AH,$F34,MATCH(H$8,REPORT_DATA_BY_ZONE!$A$1:$AH$1,0)), "")</f>
        <v/>
      </c>
      <c r="I34" s="11" t="str">
        <f>IFERROR(INDEX(REPORT_DATA_BY_ZONE!$A:$AH,$F34,MATCH(I$8,REPORT_DATA_BY_ZONE!$A$1:$AH$1,0)), "")</f>
        <v/>
      </c>
      <c r="J34" s="11" t="str">
        <f>IFERROR(INDEX(REPORT_DATA_BY_ZONE!$A:$AH,$F34,MATCH(J$8,REPORT_DATA_BY_ZONE!$A$1:$AH$1,0)), "")</f>
        <v/>
      </c>
      <c r="K34" s="11" t="str">
        <f>IFERROR(INDEX(REPORT_DATA_BY_ZONE!$A:$AH,$F34,MATCH(K$8,REPORT_DATA_BY_ZONE!$A$1:$AH$1,0)), "")</f>
        <v/>
      </c>
      <c r="L34" s="11" t="str">
        <f>IFERROR(INDEX(REPORT_DATA_BY_ZONE!$A:$AH,$F34,MATCH(L$8,REPORT_DATA_BY_ZONE!$A$1:$AH$1,0)), "")</f>
        <v/>
      </c>
      <c r="M34" s="11" t="str">
        <f>IFERROR(INDEX(REPORT_DATA_BY_ZONE!$A:$AH,$F34,MATCH(M$8,REPORT_DATA_BY_ZONE!$A$1:$AH$1,0)), "")</f>
        <v/>
      </c>
      <c r="N34" s="11" t="str">
        <f>IFERROR(INDEX(REPORT_DATA_BY_ZONE!$A:$AH,$F34,MATCH(N$8,REPORT_DATA_BY_ZONE!$A$1:$AH$1,0)), "")</f>
        <v/>
      </c>
      <c r="O34" s="11" t="str">
        <f>IFERROR(INDEX(REPORT_DATA_BY_ZONE!$A:$AH,$F34,MATCH(O$8,REPORT_DATA_BY_ZONE!$A$1:$AH$1,0)), "")</f>
        <v/>
      </c>
      <c r="P34" s="11" t="str">
        <f>IFERROR(INDEX(REPORT_DATA_BY_ZONE!$A:$AH,$F34,MATCH(P$8,REPORT_DATA_BY_ZONE!$A$1:$AH$1,0)), "")</f>
        <v/>
      </c>
      <c r="Q34" s="11" t="str">
        <f>IFERROR(INDEX(REPORT_DATA_BY_ZONE!$A:$AH,$F34,MATCH(Q$8,REPORT_DATA_BY_ZONE!$A$1:$AH$1,0)), "")</f>
        <v/>
      </c>
      <c r="R34" s="11" t="str">
        <f>IFERROR(INDEX(REPORT_DATA_BY_ZONE!$A:$AH,$F34,MATCH(R$8,REPORT_DATA_BY_ZONE!$A$1:$AH$1,0)), "")</f>
        <v/>
      </c>
      <c r="S34" s="11" t="str">
        <f>IFERROR(INDEX(REPORT_DATA_BY_ZONE!$A:$AH,$F34,MATCH(S$8,REPORT_DATA_BY_ZONE!$A$1:$AH$1,0)), "")</f>
        <v/>
      </c>
      <c r="T34" s="11" t="str">
        <f>IFERROR(INDEX(REPORT_DATA_BY_ZONE!$A:$AH,$F34,MATCH(T$8,REPORT_DATA_BY_ZONE!$A$1:$AH$1,0)), "")</f>
        <v/>
      </c>
      <c r="U34" s="11" t="str">
        <f>IFERROR(INDEX(REPORT_DATA_BY_ZONE!$A:$AH,$F34,MATCH(U$8,REPORT_DATA_BY_ZONE!$A$1:$AH$1,0)), "")</f>
        <v/>
      </c>
      <c r="V34" s="11" t="str">
        <f>IFERROR(INDEX(REPORT_DATA_BY_ZONE!$A:$AH,$F34,MATCH(V$8,REPORT_DATA_BY_ZONE!$A$1:$AH$1,0)), "")</f>
        <v/>
      </c>
    </row>
    <row r="35" spans="2:22">
      <c r="B35" s="24" t="s">
        <v>1137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1138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1161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4</v>
      </c>
      <c r="I37" s="19">
        <f t="shared" si="4"/>
        <v>43</v>
      </c>
      <c r="J37" s="19">
        <f t="shared" si="4"/>
        <v>69</v>
      </c>
      <c r="K37" s="19">
        <f t="shared" si="4"/>
        <v>1</v>
      </c>
      <c r="L37" s="19">
        <f t="shared" si="4"/>
        <v>0</v>
      </c>
      <c r="M37" s="19">
        <f t="shared" si="4"/>
        <v>0</v>
      </c>
      <c r="N37" s="19">
        <f t="shared" si="4"/>
        <v>144</v>
      </c>
      <c r="O37" s="19">
        <f t="shared" si="4"/>
        <v>61</v>
      </c>
      <c r="P37" s="19">
        <f t="shared" si="4"/>
        <v>193</v>
      </c>
      <c r="Q37" s="19">
        <f t="shared" si="4"/>
        <v>210</v>
      </c>
      <c r="R37" s="19">
        <f t="shared" si="4"/>
        <v>94</v>
      </c>
      <c r="S37" s="19">
        <f t="shared" si="4"/>
        <v>6</v>
      </c>
      <c r="T37" s="19">
        <f t="shared" si="4"/>
        <v>110</v>
      </c>
      <c r="U37" s="19">
        <f t="shared" si="4"/>
        <v>42</v>
      </c>
      <c r="V37" s="19">
        <f t="shared" si="4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63" priority="159" operator="lessThan">
      <formula>0.5</formula>
    </cfRule>
    <cfRule type="cellIs" dxfId="2062" priority="160" operator="greaterThan">
      <formula>0.5</formula>
    </cfRule>
  </conditionalFormatting>
  <conditionalFormatting sqref="N10:N11">
    <cfRule type="cellIs" dxfId="2061" priority="157" operator="lessThan">
      <formula>4.5</formula>
    </cfRule>
    <cfRule type="cellIs" dxfId="2060" priority="158" operator="greaterThan">
      <formula>5.5</formula>
    </cfRule>
  </conditionalFormatting>
  <conditionalFormatting sqref="O10:O11">
    <cfRule type="cellIs" dxfId="2059" priority="155" operator="lessThan">
      <formula>1.5</formula>
    </cfRule>
    <cfRule type="cellIs" dxfId="2058" priority="156" operator="greaterThan">
      <formula>2.5</formula>
    </cfRule>
  </conditionalFormatting>
  <conditionalFormatting sqref="P10:P11">
    <cfRule type="cellIs" dxfId="2057" priority="153" operator="lessThan">
      <formula>4.5</formula>
    </cfRule>
    <cfRule type="cellIs" dxfId="2056" priority="154" operator="greaterThan">
      <formula>7.5</formula>
    </cfRule>
  </conditionalFormatting>
  <conditionalFormatting sqref="R10:S11">
    <cfRule type="cellIs" dxfId="2055" priority="151" operator="lessThan">
      <formula>2.5</formula>
    </cfRule>
    <cfRule type="cellIs" dxfId="2054" priority="152" operator="greaterThan">
      <formula>4.5</formula>
    </cfRule>
  </conditionalFormatting>
  <conditionalFormatting sqref="T10:T11">
    <cfRule type="cellIs" dxfId="2053" priority="149" operator="lessThan">
      <formula>2.5</formula>
    </cfRule>
    <cfRule type="cellIs" dxfId="2052" priority="150" operator="greaterThan">
      <formula>4.5</formula>
    </cfRule>
  </conditionalFormatting>
  <conditionalFormatting sqref="U10:U11">
    <cfRule type="cellIs" dxfId="2051" priority="148" operator="greaterThan">
      <formula>1.5</formula>
    </cfRule>
  </conditionalFormatting>
  <conditionalFormatting sqref="L10:V11">
    <cfRule type="expression" dxfId="2050" priority="145">
      <formula>L10=""</formula>
    </cfRule>
  </conditionalFormatting>
  <conditionalFormatting sqref="S10:S11">
    <cfRule type="cellIs" dxfId="2049" priority="146" operator="greaterThan">
      <formula>0.5</formula>
    </cfRule>
    <cfRule type="cellIs" dxfId="2048" priority="147" operator="lessThan">
      <formula>0.5</formula>
    </cfRule>
  </conditionalFormatting>
  <conditionalFormatting sqref="L12:M13">
    <cfRule type="cellIs" dxfId="2047" priority="143" operator="lessThan">
      <formula>0.5</formula>
    </cfRule>
    <cfRule type="cellIs" dxfId="2046" priority="144" operator="greaterThan">
      <formula>0.5</formula>
    </cfRule>
  </conditionalFormatting>
  <conditionalFormatting sqref="N12:N13">
    <cfRule type="cellIs" dxfId="2045" priority="141" operator="lessThan">
      <formula>4.5</formula>
    </cfRule>
    <cfRule type="cellIs" dxfId="2044" priority="142" operator="greaterThan">
      <formula>5.5</formula>
    </cfRule>
  </conditionalFormatting>
  <conditionalFormatting sqref="O12:O13">
    <cfRule type="cellIs" dxfId="2043" priority="139" operator="lessThan">
      <formula>1.5</formula>
    </cfRule>
    <cfRule type="cellIs" dxfId="2042" priority="140" operator="greaterThan">
      <formula>2.5</formula>
    </cfRule>
  </conditionalFormatting>
  <conditionalFormatting sqref="P12:P13">
    <cfRule type="cellIs" dxfId="2041" priority="137" operator="lessThan">
      <formula>4.5</formula>
    </cfRule>
    <cfRule type="cellIs" dxfId="2040" priority="138" operator="greaterThan">
      <formula>7.5</formula>
    </cfRule>
  </conditionalFormatting>
  <conditionalFormatting sqref="R12:S13">
    <cfRule type="cellIs" dxfId="2039" priority="135" operator="lessThan">
      <formula>2.5</formula>
    </cfRule>
    <cfRule type="cellIs" dxfId="2038" priority="136" operator="greaterThan">
      <formula>4.5</formula>
    </cfRule>
  </conditionalFormatting>
  <conditionalFormatting sqref="T12:T13">
    <cfRule type="cellIs" dxfId="2037" priority="133" operator="lessThan">
      <formula>2.5</formula>
    </cfRule>
    <cfRule type="cellIs" dxfId="2036" priority="134" operator="greaterThan">
      <formula>4.5</formula>
    </cfRule>
  </conditionalFormatting>
  <conditionalFormatting sqref="U12:U13">
    <cfRule type="cellIs" dxfId="2035" priority="132" operator="greaterThan">
      <formula>1.5</formula>
    </cfRule>
  </conditionalFormatting>
  <conditionalFormatting sqref="L12:V13">
    <cfRule type="expression" dxfId="2034" priority="129">
      <formula>L12=""</formula>
    </cfRule>
  </conditionalFormatting>
  <conditionalFormatting sqref="S12:S13">
    <cfRule type="cellIs" dxfId="2033" priority="130" operator="greaterThan">
      <formula>0.5</formula>
    </cfRule>
    <cfRule type="cellIs" dxfId="2032" priority="131" operator="lessThan">
      <formula>0.5</formula>
    </cfRule>
  </conditionalFormatting>
  <conditionalFormatting sqref="L16:M17">
    <cfRule type="cellIs" dxfId="2031" priority="127" operator="lessThan">
      <formula>0.5</formula>
    </cfRule>
    <cfRule type="cellIs" dxfId="2030" priority="128" operator="greaterThan">
      <formula>0.5</formula>
    </cfRule>
  </conditionalFormatting>
  <conditionalFormatting sqref="N16:N17">
    <cfRule type="cellIs" dxfId="2029" priority="125" operator="lessThan">
      <formula>4.5</formula>
    </cfRule>
    <cfRule type="cellIs" dxfId="2028" priority="126" operator="greaterThan">
      <formula>5.5</formula>
    </cfRule>
  </conditionalFormatting>
  <conditionalFormatting sqref="O16:O17">
    <cfRule type="cellIs" dxfId="2027" priority="123" operator="lessThan">
      <formula>1.5</formula>
    </cfRule>
    <cfRule type="cellIs" dxfId="2026" priority="124" operator="greaterThan">
      <formula>2.5</formula>
    </cfRule>
  </conditionalFormatting>
  <conditionalFormatting sqref="P16:P17">
    <cfRule type="cellIs" dxfId="2025" priority="121" operator="lessThan">
      <formula>4.5</formula>
    </cfRule>
    <cfRule type="cellIs" dxfId="2024" priority="122" operator="greaterThan">
      <formula>7.5</formula>
    </cfRule>
  </conditionalFormatting>
  <conditionalFormatting sqref="R16:S17">
    <cfRule type="cellIs" dxfId="2023" priority="119" operator="lessThan">
      <formula>2.5</formula>
    </cfRule>
    <cfRule type="cellIs" dxfId="2022" priority="120" operator="greaterThan">
      <formula>4.5</formula>
    </cfRule>
  </conditionalFormatting>
  <conditionalFormatting sqref="T16:T17">
    <cfRule type="cellIs" dxfId="2021" priority="117" operator="lessThan">
      <formula>2.5</formula>
    </cfRule>
    <cfRule type="cellIs" dxfId="2020" priority="118" operator="greaterThan">
      <formula>4.5</formula>
    </cfRule>
  </conditionalFormatting>
  <conditionalFormatting sqref="U16:U17">
    <cfRule type="cellIs" dxfId="2019" priority="116" operator="greaterThan">
      <formula>1.5</formula>
    </cfRule>
  </conditionalFormatting>
  <conditionalFormatting sqref="L16:V17">
    <cfRule type="expression" dxfId="2018" priority="113">
      <formula>L16=""</formula>
    </cfRule>
  </conditionalFormatting>
  <conditionalFormatting sqref="S16:S17">
    <cfRule type="cellIs" dxfId="2017" priority="114" operator="greaterThan">
      <formula>0.5</formula>
    </cfRule>
    <cfRule type="cellIs" dxfId="2016" priority="115" operator="lessThan">
      <formula>0.5</formula>
    </cfRule>
  </conditionalFormatting>
  <conditionalFormatting sqref="L20:M21">
    <cfRule type="cellIs" dxfId="2015" priority="95" operator="lessThan">
      <formula>0.5</formula>
    </cfRule>
    <cfRule type="cellIs" dxfId="2014" priority="96" operator="greaterThan">
      <formula>0.5</formula>
    </cfRule>
  </conditionalFormatting>
  <conditionalFormatting sqref="N20:N21">
    <cfRule type="cellIs" dxfId="2013" priority="93" operator="lessThan">
      <formula>4.5</formula>
    </cfRule>
    <cfRule type="cellIs" dxfId="2012" priority="94" operator="greaterThan">
      <formula>5.5</formula>
    </cfRule>
  </conditionalFormatting>
  <conditionalFormatting sqref="O20:O21">
    <cfRule type="cellIs" dxfId="2011" priority="91" operator="lessThan">
      <formula>1.5</formula>
    </cfRule>
    <cfRule type="cellIs" dxfId="2010" priority="92" operator="greaterThan">
      <formula>2.5</formula>
    </cfRule>
  </conditionalFormatting>
  <conditionalFormatting sqref="P20:P21">
    <cfRule type="cellIs" dxfId="2009" priority="89" operator="lessThan">
      <formula>4.5</formula>
    </cfRule>
    <cfRule type="cellIs" dxfId="2008" priority="90" operator="greaterThan">
      <formula>7.5</formula>
    </cfRule>
  </conditionalFormatting>
  <conditionalFormatting sqref="R20:S21">
    <cfRule type="cellIs" dxfId="2007" priority="87" operator="lessThan">
      <formula>2.5</formula>
    </cfRule>
    <cfRule type="cellIs" dxfId="2006" priority="88" operator="greaterThan">
      <formula>4.5</formula>
    </cfRule>
  </conditionalFormatting>
  <conditionalFormatting sqref="T20:T21">
    <cfRule type="cellIs" dxfId="2005" priority="85" operator="lessThan">
      <formula>2.5</formula>
    </cfRule>
    <cfRule type="cellIs" dxfId="2004" priority="86" operator="greaterThan">
      <formula>4.5</formula>
    </cfRule>
  </conditionalFormatting>
  <conditionalFormatting sqref="U20:U21">
    <cfRule type="cellIs" dxfId="2003" priority="84" operator="greaterThan">
      <formula>1.5</formula>
    </cfRule>
  </conditionalFormatting>
  <conditionalFormatting sqref="L20:V21">
    <cfRule type="expression" dxfId="2002" priority="81">
      <formula>L20=""</formula>
    </cfRule>
  </conditionalFormatting>
  <conditionalFormatting sqref="S20:S21">
    <cfRule type="cellIs" dxfId="2001" priority="82" operator="greaterThan">
      <formula>0.5</formula>
    </cfRule>
    <cfRule type="cellIs" dxfId="2000" priority="83" operator="lessThan">
      <formula>0.5</formula>
    </cfRule>
  </conditionalFormatting>
  <conditionalFormatting sqref="L22:M22">
    <cfRule type="cellIs" dxfId="1999" priority="79" operator="lessThan">
      <formula>0.5</formula>
    </cfRule>
    <cfRule type="cellIs" dxfId="1998" priority="80" operator="greaterThan">
      <formula>0.5</formula>
    </cfRule>
  </conditionalFormatting>
  <conditionalFormatting sqref="N22">
    <cfRule type="cellIs" dxfId="1997" priority="77" operator="lessThan">
      <formula>4.5</formula>
    </cfRule>
    <cfRule type="cellIs" dxfId="1996" priority="78" operator="greaterThan">
      <formula>5.5</formula>
    </cfRule>
  </conditionalFormatting>
  <conditionalFormatting sqref="O22">
    <cfRule type="cellIs" dxfId="1995" priority="75" operator="lessThan">
      <formula>1.5</formula>
    </cfRule>
    <cfRule type="cellIs" dxfId="1994" priority="76" operator="greaterThan">
      <formula>2.5</formula>
    </cfRule>
  </conditionalFormatting>
  <conditionalFormatting sqref="P22">
    <cfRule type="cellIs" dxfId="1993" priority="73" operator="lessThan">
      <formula>4.5</formula>
    </cfRule>
    <cfRule type="cellIs" dxfId="1992" priority="74" operator="greaterThan">
      <formula>7.5</formula>
    </cfRule>
  </conditionalFormatting>
  <conditionalFormatting sqref="R22:S22">
    <cfRule type="cellIs" dxfId="1991" priority="71" operator="lessThan">
      <formula>2.5</formula>
    </cfRule>
    <cfRule type="cellIs" dxfId="1990" priority="72" operator="greaterThan">
      <formula>4.5</formula>
    </cfRule>
  </conditionalFormatting>
  <conditionalFormatting sqref="T22">
    <cfRule type="cellIs" dxfId="1989" priority="69" operator="lessThan">
      <formula>2.5</formula>
    </cfRule>
    <cfRule type="cellIs" dxfId="1988" priority="70" operator="greaterThan">
      <formula>4.5</formula>
    </cfRule>
  </conditionalFormatting>
  <conditionalFormatting sqref="U22">
    <cfRule type="cellIs" dxfId="1987" priority="68" operator="greaterThan">
      <formula>1.5</formula>
    </cfRule>
  </conditionalFormatting>
  <conditionalFormatting sqref="L22:V22">
    <cfRule type="expression" dxfId="1986" priority="65">
      <formula>L22=""</formula>
    </cfRule>
  </conditionalFormatting>
  <conditionalFormatting sqref="S22">
    <cfRule type="cellIs" dxfId="1985" priority="66" operator="greaterThan">
      <formula>0.5</formula>
    </cfRule>
    <cfRule type="cellIs" dxfId="1984" priority="67" operator="lessThan">
      <formula>0.5</formula>
    </cfRule>
  </conditionalFormatting>
  <conditionalFormatting sqref="L25:M26">
    <cfRule type="cellIs" dxfId="1983" priority="63" operator="lessThan">
      <formula>0.5</formula>
    </cfRule>
    <cfRule type="cellIs" dxfId="1982" priority="64" operator="greaterThan">
      <formula>0.5</formula>
    </cfRule>
  </conditionalFormatting>
  <conditionalFormatting sqref="N25:N26">
    <cfRule type="cellIs" dxfId="1981" priority="61" operator="lessThan">
      <formula>4.5</formula>
    </cfRule>
    <cfRule type="cellIs" dxfId="1980" priority="62" operator="greaterThan">
      <formula>5.5</formula>
    </cfRule>
  </conditionalFormatting>
  <conditionalFormatting sqref="O25:O26">
    <cfRule type="cellIs" dxfId="1979" priority="59" operator="lessThan">
      <formula>1.5</formula>
    </cfRule>
    <cfRule type="cellIs" dxfId="1978" priority="60" operator="greaterThan">
      <formula>2.5</formula>
    </cfRule>
  </conditionalFormatting>
  <conditionalFormatting sqref="P25:P26">
    <cfRule type="cellIs" dxfId="1977" priority="57" operator="lessThan">
      <formula>4.5</formula>
    </cfRule>
    <cfRule type="cellIs" dxfId="1976" priority="58" operator="greaterThan">
      <formula>7.5</formula>
    </cfRule>
  </conditionalFormatting>
  <conditionalFormatting sqref="R25:S26">
    <cfRule type="cellIs" dxfId="1975" priority="55" operator="lessThan">
      <formula>2.5</formula>
    </cfRule>
    <cfRule type="cellIs" dxfId="1974" priority="56" operator="greaterThan">
      <formula>4.5</formula>
    </cfRule>
  </conditionalFormatting>
  <conditionalFormatting sqref="T25:T26">
    <cfRule type="cellIs" dxfId="1973" priority="53" operator="lessThan">
      <formula>2.5</formula>
    </cfRule>
    <cfRule type="cellIs" dxfId="1972" priority="54" operator="greaterThan">
      <formula>4.5</formula>
    </cfRule>
  </conditionalFormatting>
  <conditionalFormatting sqref="U25:U26">
    <cfRule type="cellIs" dxfId="1971" priority="52" operator="greaterThan">
      <formula>1.5</formula>
    </cfRule>
  </conditionalFormatting>
  <conditionalFormatting sqref="L25:V26">
    <cfRule type="expression" dxfId="1970" priority="49">
      <formula>L25=""</formula>
    </cfRule>
  </conditionalFormatting>
  <conditionalFormatting sqref="S25:S26">
    <cfRule type="cellIs" dxfId="1969" priority="50" operator="greaterThan">
      <formula>0.5</formula>
    </cfRule>
    <cfRule type="cellIs" dxfId="1968" priority="51" operator="lessThan">
      <formula>0.5</formula>
    </cfRule>
  </conditionalFormatting>
  <conditionalFormatting sqref="L27:M27">
    <cfRule type="cellIs" dxfId="1967" priority="47" operator="lessThan">
      <formula>0.5</formula>
    </cfRule>
    <cfRule type="cellIs" dxfId="1966" priority="48" operator="greaterThan">
      <formula>0.5</formula>
    </cfRule>
  </conditionalFormatting>
  <conditionalFormatting sqref="N27">
    <cfRule type="cellIs" dxfId="1965" priority="45" operator="lessThan">
      <formula>4.5</formula>
    </cfRule>
    <cfRule type="cellIs" dxfId="1964" priority="46" operator="greaterThan">
      <formula>5.5</formula>
    </cfRule>
  </conditionalFormatting>
  <conditionalFormatting sqref="O27">
    <cfRule type="cellIs" dxfId="1963" priority="43" operator="lessThan">
      <formula>1.5</formula>
    </cfRule>
    <cfRule type="cellIs" dxfId="1962" priority="44" operator="greaterThan">
      <formula>2.5</formula>
    </cfRule>
  </conditionalFormatting>
  <conditionalFormatting sqref="P27">
    <cfRule type="cellIs" dxfId="1961" priority="41" operator="lessThan">
      <formula>4.5</formula>
    </cfRule>
    <cfRule type="cellIs" dxfId="1960" priority="42" operator="greaterThan">
      <formula>7.5</formula>
    </cfRule>
  </conditionalFormatting>
  <conditionalFormatting sqref="R27:S27">
    <cfRule type="cellIs" dxfId="1959" priority="39" operator="lessThan">
      <formula>2.5</formula>
    </cfRule>
    <cfRule type="cellIs" dxfId="1958" priority="40" operator="greaterThan">
      <formula>4.5</formula>
    </cfRule>
  </conditionalFormatting>
  <conditionalFormatting sqref="T27">
    <cfRule type="cellIs" dxfId="1957" priority="37" operator="lessThan">
      <formula>2.5</formula>
    </cfRule>
    <cfRule type="cellIs" dxfId="1956" priority="38" operator="greaterThan">
      <formula>4.5</formula>
    </cfRule>
  </conditionalFormatting>
  <conditionalFormatting sqref="U27">
    <cfRule type="cellIs" dxfId="1955" priority="36" operator="greaterThan">
      <formula>1.5</formula>
    </cfRule>
  </conditionalFormatting>
  <conditionalFormatting sqref="L27:V27">
    <cfRule type="expression" dxfId="1954" priority="33">
      <formula>L27=""</formula>
    </cfRule>
  </conditionalFormatting>
  <conditionalFormatting sqref="S27">
    <cfRule type="cellIs" dxfId="1953" priority="34" operator="greaterThan">
      <formula>0.5</formula>
    </cfRule>
    <cfRule type="cellIs" dxfId="1952" priority="35" operator="lessThan">
      <formula>0.5</formula>
    </cfRule>
  </conditionalFormatting>
  <conditionalFormatting sqref="L28:M28">
    <cfRule type="cellIs" dxfId="1951" priority="15" operator="lessThan">
      <formula>0.5</formula>
    </cfRule>
    <cfRule type="cellIs" dxfId="1950" priority="16" operator="greaterThan">
      <formula>0.5</formula>
    </cfRule>
  </conditionalFormatting>
  <conditionalFormatting sqref="N28">
    <cfRule type="cellIs" dxfId="1949" priority="13" operator="lessThan">
      <formula>4.5</formula>
    </cfRule>
    <cfRule type="cellIs" dxfId="1948" priority="14" operator="greaterThan">
      <formula>5.5</formula>
    </cfRule>
  </conditionalFormatting>
  <conditionalFormatting sqref="O28">
    <cfRule type="cellIs" dxfId="1947" priority="11" operator="lessThan">
      <formula>1.5</formula>
    </cfRule>
    <cfRule type="cellIs" dxfId="1946" priority="12" operator="greaterThan">
      <formula>2.5</formula>
    </cfRule>
  </conditionalFormatting>
  <conditionalFormatting sqref="P28">
    <cfRule type="cellIs" dxfId="1945" priority="9" operator="lessThan">
      <formula>4.5</formula>
    </cfRule>
    <cfRule type="cellIs" dxfId="1944" priority="10" operator="greaterThan">
      <formula>7.5</formula>
    </cfRule>
  </conditionalFormatting>
  <conditionalFormatting sqref="R28:S28">
    <cfRule type="cellIs" dxfId="1943" priority="7" operator="lessThan">
      <formula>2.5</formula>
    </cfRule>
    <cfRule type="cellIs" dxfId="1942" priority="8" operator="greaterThan">
      <formula>4.5</formula>
    </cfRule>
  </conditionalFormatting>
  <conditionalFormatting sqref="T28">
    <cfRule type="cellIs" dxfId="1941" priority="5" operator="lessThan">
      <formula>2.5</formula>
    </cfRule>
    <cfRule type="cellIs" dxfId="1940" priority="6" operator="greaterThan">
      <formula>4.5</formula>
    </cfRule>
  </conditionalFormatting>
  <conditionalFormatting sqref="U28">
    <cfRule type="cellIs" dxfId="1939" priority="4" operator="greaterThan">
      <formula>1.5</formula>
    </cfRule>
  </conditionalFormatting>
  <conditionalFormatting sqref="L28:V28">
    <cfRule type="expression" dxfId="1938" priority="1">
      <formula>L28=""</formula>
    </cfRule>
  </conditionalFormatting>
  <conditionalFormatting sqref="S28">
    <cfRule type="cellIs" dxfId="1937" priority="2" operator="greaterThan">
      <formula>0.5</formula>
    </cfRule>
    <cfRule type="cellIs" dxfId="193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88" zoomScale="85" zoomScaleNormal="85" workbookViewId="0">
      <selection activeCell="W108" sqref="W10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2014:1:0:0:EAST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2014:2:0:0:EAST</v>
      </c>
      <c r="AB54" s="33">
        <f t="shared" ca="1" si="3"/>
        <v>30</v>
      </c>
      <c r="AC54" s="26">
        <f t="shared" ca="1" si="4"/>
        <v>6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2014:3:0:0:EAST</v>
      </c>
      <c r="AB55" s="33">
        <f t="shared" ca="1" si="3"/>
        <v>38</v>
      </c>
      <c r="AC55" s="26">
        <f t="shared" ca="1" si="4"/>
        <v>4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2014:4:0:0:EAST</v>
      </c>
      <c r="AB56" s="33">
        <f t="shared" ca="1" si="3"/>
        <v>46</v>
      </c>
      <c r="AC56" s="26">
        <f t="shared" ca="1" si="4"/>
        <v>7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2014:5:0:0:EAST</v>
      </c>
      <c r="AB57" s="33">
        <f t="shared" ca="1" si="3"/>
        <v>54</v>
      </c>
      <c r="AC57" s="26">
        <f t="shared" ca="1" si="4"/>
        <v>1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2014:6:0:0:EAST</v>
      </c>
      <c r="AB58" s="33">
        <f t="shared" ca="1" si="3"/>
        <v>62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2014:7:0:0:EAST</v>
      </c>
      <c r="AB59" s="33">
        <f t="shared" ca="1" si="3"/>
        <v>70</v>
      </c>
      <c r="AC59" s="26">
        <f t="shared" ca="1" si="4"/>
        <v>4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2014:8:0:0:EAST</v>
      </c>
      <c r="AB60" s="33">
        <f t="shared" ca="1" si="3"/>
        <v>78</v>
      </c>
      <c r="AC60" s="26">
        <f t="shared" ca="1" si="4"/>
        <v>2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2014:9:0:0:EAST</v>
      </c>
      <c r="AB61" s="33">
        <f t="shared" ca="1" si="3"/>
        <v>86</v>
      </c>
      <c r="AC61" s="26">
        <f t="shared" ca="1" si="4"/>
        <v>5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2014:10:0:0:EAST</v>
      </c>
      <c r="AB62" s="33">
        <f t="shared" ca="1" si="3"/>
        <v>3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2014:11:0:0:EAST</v>
      </c>
      <c r="AB63" s="33">
        <f t="shared" ca="1" si="3"/>
        <v>12</v>
      </c>
      <c r="AC63" s="26">
        <f t="shared" ca="1" si="4"/>
        <v>6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2014:12:0:0:EAST</v>
      </c>
      <c r="AB64" s="33">
        <f t="shared" ca="1" si="3"/>
        <v>21</v>
      </c>
      <c r="AC64" s="26">
        <f t="shared" ca="1" si="4"/>
        <v>10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2015:1:0:0:EAST</v>
      </c>
      <c r="AB65" s="33">
        <f t="shared" ca="1" si="3"/>
        <v>125</v>
      </c>
      <c r="AC65" s="26">
        <f t="shared" ca="1" si="4"/>
        <v>1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2015:2:0:0:EAST</v>
      </c>
      <c r="AB66" s="33">
        <f t="shared" ca="1" si="3"/>
        <v>134</v>
      </c>
      <c r="AC66" s="26">
        <f t="shared" ca="1" si="4"/>
        <v>5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2015:3:0:0:EAST</v>
      </c>
      <c r="AB67" s="33">
        <f t="shared" ca="1" si="3"/>
        <v>144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2015:4:0:0:EAST</v>
      </c>
      <c r="AB68" s="33">
        <f t="shared" ca="1" si="3"/>
        <v>154</v>
      </c>
      <c r="AC68" s="26">
        <f t="shared" ca="1" si="4"/>
        <v>5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2015:5:0:0:EAST</v>
      </c>
      <c r="AB69" s="33">
        <f t="shared" ca="1" si="3"/>
        <v>164</v>
      </c>
      <c r="AC69" s="26">
        <f t="shared" ca="1" si="4"/>
        <v>5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2015:6:0:0:EAST</v>
      </c>
      <c r="AB70" s="33">
        <f t="shared" ca="1" si="3"/>
        <v>174</v>
      </c>
      <c r="AC70" s="26">
        <f t="shared" ca="1" si="4"/>
        <v>4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2015:7:0:0:EAST</v>
      </c>
      <c r="AB71" s="33">
        <f t="shared" ca="1" si="3"/>
        <v>184</v>
      </c>
      <c r="AC71" s="26">
        <f t="shared" ca="1" si="4"/>
        <v>6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2015:8:0:0:EAST</v>
      </c>
      <c r="AB72" s="33">
        <f t="shared" ca="1" si="3"/>
        <v>194</v>
      </c>
      <c r="AC72" s="26">
        <f t="shared" ca="1" si="4"/>
        <v>7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2015:9:0:0:EAST</v>
      </c>
      <c r="AB73" s="33">
        <f t="shared" ca="1" si="3"/>
        <v>204</v>
      </c>
      <c r="AC73" s="26">
        <f t="shared" ca="1" si="4"/>
        <v>7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2015:10:0:0:EAST</v>
      </c>
      <c r="AB74" s="33">
        <f t="shared" ca="1" si="3"/>
        <v>94</v>
      </c>
      <c r="AC74" s="26">
        <f t="shared" ca="1" si="4"/>
        <v>6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2015:11:0:0:EAST</v>
      </c>
      <c r="AB75" s="33">
        <f t="shared" ca="1" si="3"/>
        <v>104</v>
      </c>
      <c r="AC75" s="26">
        <f t="shared" ca="1" si="4"/>
        <v>5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2015:12:0:0:EAST</v>
      </c>
      <c r="AB76" s="33">
        <f t="shared" ca="1" si="3"/>
        <v>114</v>
      </c>
      <c r="AC76" s="26">
        <f t="shared" ca="1" si="4"/>
        <v>4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2016:1:0:0:EAST</v>
      </c>
      <c r="AB77" s="33">
        <f t="shared" ca="1" si="3"/>
        <v>214</v>
      </c>
      <c r="AC77" s="26">
        <f t="shared" ca="1" si="4"/>
        <v>6</v>
      </c>
      <c r="AD77" s="26">
        <f t="shared" si="5"/>
        <v>7</v>
      </c>
      <c r="AE77" s="33">
        <f t="shared" ca="1" si="6"/>
        <v>3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2015:12:4:7:EAST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78</v>
      </c>
      <c r="AX77" s="26">
        <f t="shared" ref="AX77:AX88" si="16">3*$X$94</f>
        <v>39</v>
      </c>
      <c r="AY77" s="26">
        <f t="shared" ref="AY77:AY88" si="17">5*$X$94</f>
        <v>65</v>
      </c>
      <c r="AZ77" s="26">
        <f t="shared" ref="AZ77:AZ88" si="18">1*$X$94</f>
        <v>13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2016:2:0:0:EAST</v>
      </c>
      <c r="AB78" s="33">
        <f t="shared" ca="1" si="3"/>
        <v>225</v>
      </c>
      <c r="AC78" s="26">
        <f t="shared" ca="1" si="4"/>
        <v>4</v>
      </c>
      <c r="AD78" s="26">
        <f t="shared" si="5"/>
        <v>7</v>
      </c>
      <c r="AE78" s="33">
        <f t="shared" ca="1" si="6"/>
        <v>14</v>
      </c>
      <c r="AF78" s="11">
        <f t="shared" ca="1" si="8"/>
        <v>1</v>
      </c>
      <c r="AG78" s="11">
        <f t="shared" ca="1" si="8"/>
        <v>0</v>
      </c>
      <c r="AH78" s="11">
        <f t="shared" ca="1" si="8"/>
        <v>1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2016:1:1:7:EAST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3</v>
      </c>
      <c r="AW78" s="26">
        <f t="shared" si="15"/>
        <v>78</v>
      </c>
      <c r="AX78" s="26">
        <f t="shared" si="16"/>
        <v>39</v>
      </c>
      <c r="AY78" s="26">
        <f t="shared" si="17"/>
        <v>65</v>
      </c>
      <c r="AZ78" s="26">
        <f t="shared" si="18"/>
        <v>13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2016:3:0:0:EAST</v>
      </c>
      <c r="AB79" s="33">
        <f t="shared" ca="1" si="3"/>
        <v>236</v>
      </c>
      <c r="AC79" s="26">
        <f t="shared" ca="1" si="4"/>
        <v>0</v>
      </c>
      <c r="AD79" s="26">
        <f t="shared" si="5"/>
        <v>7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2016:1:2:7:EAST</v>
      </c>
      <c r="AP79" s="33">
        <f t="shared" ca="1" si="12"/>
        <v>3</v>
      </c>
      <c r="AQ79" s="26">
        <f t="shared" ca="1" si="13"/>
        <v>1</v>
      </c>
      <c r="AR79" s="26">
        <f t="shared" ca="1" si="13"/>
        <v>59</v>
      </c>
      <c r="AS79" s="26">
        <f t="shared" ca="1" si="13"/>
        <v>0</v>
      </c>
      <c r="AT79" s="26">
        <f t="shared" ca="1" si="13"/>
        <v>18</v>
      </c>
      <c r="AU79" s="26">
        <f t="shared" ca="1" si="13"/>
        <v>0</v>
      </c>
      <c r="AV79" s="26">
        <f t="shared" si="14"/>
        <v>3</v>
      </c>
      <c r="AW79" s="26">
        <f t="shared" si="15"/>
        <v>78</v>
      </c>
      <c r="AX79" s="26">
        <f t="shared" si="16"/>
        <v>39</v>
      </c>
      <c r="AY79" s="26">
        <f t="shared" si="17"/>
        <v>65</v>
      </c>
      <c r="AZ79" s="26">
        <f t="shared" si="18"/>
        <v>13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2016:4:0:0:EAST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2016:1:3:7:EAST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3</v>
      </c>
      <c r="AW80" s="26">
        <f t="shared" si="15"/>
        <v>78</v>
      </c>
      <c r="AX80" s="26">
        <f t="shared" si="16"/>
        <v>39</v>
      </c>
      <c r="AY80" s="26">
        <f t="shared" si="17"/>
        <v>65</v>
      </c>
      <c r="AZ80" s="26">
        <f t="shared" si="18"/>
        <v>13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2016:5:0:0:EAST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2016:1:4:7:EAST</v>
      </c>
      <c r="AP81" s="33">
        <f t="shared" ca="1" si="12"/>
        <v>14</v>
      </c>
      <c r="AQ81" s="26">
        <f t="shared" ca="1" si="13"/>
        <v>1</v>
      </c>
      <c r="AR81" s="26">
        <f t="shared" ca="1" si="13"/>
        <v>66</v>
      </c>
      <c r="AS81" s="26">
        <f t="shared" ca="1" si="13"/>
        <v>27</v>
      </c>
      <c r="AT81" s="26">
        <f t="shared" ca="1" si="13"/>
        <v>57</v>
      </c>
      <c r="AU81" s="26">
        <f t="shared" ca="1" si="13"/>
        <v>0</v>
      </c>
      <c r="AV81" s="26">
        <f t="shared" si="14"/>
        <v>3</v>
      </c>
      <c r="AW81" s="26">
        <f t="shared" si="15"/>
        <v>78</v>
      </c>
      <c r="AX81" s="26">
        <f t="shared" si="16"/>
        <v>39</v>
      </c>
      <c r="AY81" s="26">
        <f t="shared" si="17"/>
        <v>65</v>
      </c>
      <c r="AZ81" s="26">
        <f t="shared" si="18"/>
        <v>13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2016:6:0:0:EAST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2016:1:5:7:EAST</v>
      </c>
      <c r="AP82" s="33">
        <f t="shared" ca="1" si="12"/>
        <v>25</v>
      </c>
      <c r="AQ82" s="26">
        <f t="shared" ca="1" si="13"/>
        <v>3</v>
      </c>
      <c r="AR82" s="26">
        <f t="shared" ca="1" si="13"/>
        <v>60</v>
      </c>
      <c r="AS82" s="26">
        <f t="shared" ca="1" si="13"/>
        <v>21</v>
      </c>
      <c r="AT82" s="26">
        <f t="shared" ca="1" si="13"/>
        <v>59</v>
      </c>
      <c r="AU82" s="26">
        <f t="shared" ca="1" si="13"/>
        <v>0</v>
      </c>
      <c r="AV82" s="26">
        <f t="shared" si="14"/>
        <v>3</v>
      </c>
      <c r="AW82" s="26">
        <f t="shared" si="15"/>
        <v>78</v>
      </c>
      <c r="AX82" s="26">
        <f t="shared" si="16"/>
        <v>39</v>
      </c>
      <c r="AY82" s="26">
        <f t="shared" si="17"/>
        <v>65</v>
      </c>
      <c r="AZ82" s="26">
        <f t="shared" si="18"/>
        <v>13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2016:7:0:0:EAST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2016:2:1:7:EAST</v>
      </c>
      <c r="AP83" s="33">
        <f t="shared" ca="1" si="12"/>
        <v>36</v>
      </c>
      <c r="AQ83" s="26">
        <f t="shared" ca="1" si="13"/>
        <v>1</v>
      </c>
      <c r="AR83" s="26">
        <f t="shared" ca="1" si="13"/>
        <v>70</v>
      </c>
      <c r="AS83" s="26">
        <f t="shared" ca="1" si="13"/>
        <v>24</v>
      </c>
      <c r="AT83" s="26">
        <f t="shared" ca="1" si="13"/>
        <v>68</v>
      </c>
      <c r="AU83" s="26">
        <f t="shared" ca="1" si="13"/>
        <v>0</v>
      </c>
      <c r="AV83" s="26">
        <f t="shared" si="14"/>
        <v>3</v>
      </c>
      <c r="AW83" s="26">
        <f t="shared" si="15"/>
        <v>78</v>
      </c>
      <c r="AX83" s="26">
        <f t="shared" si="16"/>
        <v>39</v>
      </c>
      <c r="AY83" s="26">
        <f t="shared" si="17"/>
        <v>65</v>
      </c>
      <c r="AZ83" s="26">
        <f t="shared" si="18"/>
        <v>13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2016:8:0:0:EAST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2016:2:2:7:EAST</v>
      </c>
      <c r="AP84" s="33">
        <f t="shared" ca="1" si="12"/>
        <v>47</v>
      </c>
      <c r="AQ84" s="26">
        <f t="shared" ca="1" si="13"/>
        <v>1</v>
      </c>
      <c r="AR84" s="26">
        <f t="shared" ca="1" si="13"/>
        <v>63</v>
      </c>
      <c r="AS84" s="26">
        <f t="shared" ca="1" si="13"/>
        <v>21</v>
      </c>
      <c r="AT84" s="26">
        <f t="shared" ca="1" si="13"/>
        <v>47</v>
      </c>
      <c r="AU84" s="26">
        <f t="shared" ca="1" si="13"/>
        <v>2</v>
      </c>
      <c r="AV84" s="26">
        <f t="shared" si="14"/>
        <v>3</v>
      </c>
      <c r="AW84" s="26">
        <f t="shared" si="15"/>
        <v>78</v>
      </c>
      <c r="AX84" s="26">
        <f t="shared" si="16"/>
        <v>39</v>
      </c>
      <c r="AY84" s="26">
        <f t="shared" si="17"/>
        <v>65</v>
      </c>
      <c r="AZ84" s="26">
        <f t="shared" si="18"/>
        <v>13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2016:9:0:0:EAST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2016:2:3:7:EAST</v>
      </c>
      <c r="AP85" s="33">
        <f t="shared" ca="1" si="12"/>
        <v>58</v>
      </c>
      <c r="AQ85" s="26">
        <f t="shared" ca="1" si="13"/>
        <v>2</v>
      </c>
      <c r="AR85" s="26">
        <f t="shared" ca="1" si="13"/>
        <v>61</v>
      </c>
      <c r="AS85" s="26">
        <f t="shared" ca="1" si="13"/>
        <v>26</v>
      </c>
      <c r="AT85" s="26">
        <f t="shared" ca="1" si="13"/>
        <v>59</v>
      </c>
      <c r="AU85" s="26">
        <f t="shared" ca="1" si="13"/>
        <v>0</v>
      </c>
      <c r="AV85" s="26">
        <f t="shared" si="14"/>
        <v>3</v>
      </c>
      <c r="AW85" s="26">
        <f t="shared" si="15"/>
        <v>78</v>
      </c>
      <c r="AX85" s="26">
        <f t="shared" si="16"/>
        <v>39</v>
      </c>
      <c r="AY85" s="26">
        <f t="shared" si="17"/>
        <v>65</v>
      </c>
      <c r="AZ85" s="26">
        <f t="shared" si="18"/>
        <v>13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2016:10:0:0:EAST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2016:2:4:7:EAST</v>
      </c>
      <c r="AP86" s="33">
        <f t="shared" ca="1" si="12"/>
        <v>69</v>
      </c>
      <c r="AQ86" s="26">
        <f t="shared" ca="1" si="13"/>
        <v>0</v>
      </c>
      <c r="AR86" s="26">
        <f t="shared" ca="1" si="13"/>
        <v>68</v>
      </c>
      <c r="AS86" s="26">
        <f t="shared" ca="1" si="13"/>
        <v>34</v>
      </c>
      <c r="AT86" s="26">
        <f t="shared" ca="1" si="13"/>
        <v>61</v>
      </c>
      <c r="AU86" s="26">
        <f t="shared" ca="1" si="13"/>
        <v>5</v>
      </c>
      <c r="AV86" s="26">
        <f t="shared" si="14"/>
        <v>3</v>
      </c>
      <c r="AW86" s="26">
        <f t="shared" si="15"/>
        <v>78</v>
      </c>
      <c r="AX86" s="26">
        <f t="shared" si="16"/>
        <v>39</v>
      </c>
      <c r="AY86" s="26">
        <f t="shared" si="17"/>
        <v>65</v>
      </c>
      <c r="AZ86" s="26">
        <f t="shared" si="18"/>
        <v>13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2016:11:0:0:EAST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2016:3:1:7:EAST</v>
      </c>
      <c r="AP87" s="33">
        <f t="shared" ca="1" si="12"/>
        <v>80</v>
      </c>
      <c r="AQ87" s="26">
        <f t="shared" ca="1" si="13"/>
        <v>0</v>
      </c>
      <c r="AR87" s="26">
        <f t="shared" ca="1" si="13"/>
        <v>65</v>
      </c>
      <c r="AS87" s="26">
        <f t="shared" ca="1" si="13"/>
        <v>31</v>
      </c>
      <c r="AT87" s="26">
        <f t="shared" ca="1" si="13"/>
        <v>51</v>
      </c>
      <c r="AU87" s="26">
        <f t="shared" ca="1" si="13"/>
        <v>3</v>
      </c>
      <c r="AV87" s="26">
        <f t="shared" si="14"/>
        <v>3</v>
      </c>
      <c r="AW87" s="26">
        <f t="shared" si="15"/>
        <v>78</v>
      </c>
      <c r="AX87" s="26">
        <f t="shared" si="16"/>
        <v>39</v>
      </c>
      <c r="AY87" s="26">
        <f t="shared" si="17"/>
        <v>65</v>
      </c>
      <c r="AZ87" s="26">
        <f t="shared" si="18"/>
        <v>13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2016:12:0:0:EAST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2016:3:2:7:EAST</v>
      </c>
      <c r="AP88" s="33">
        <f t="shared" ca="1" si="12"/>
        <v>91</v>
      </c>
      <c r="AQ88" s="26">
        <f t="shared" ca="1" si="13"/>
        <v>0</v>
      </c>
      <c r="AR88" s="26">
        <f t="shared" ca="1" si="13"/>
        <v>79</v>
      </c>
      <c r="AS88" s="26">
        <f t="shared" ca="1" si="13"/>
        <v>30</v>
      </c>
      <c r="AT88" s="26">
        <f t="shared" ca="1" si="13"/>
        <v>43</v>
      </c>
      <c r="AU88" s="26">
        <f t="shared" ca="1" si="13"/>
        <v>3</v>
      </c>
      <c r="AV88" s="26">
        <f t="shared" si="14"/>
        <v>3</v>
      </c>
      <c r="AW88" s="26">
        <f t="shared" si="15"/>
        <v>78</v>
      </c>
      <c r="AX88" s="26">
        <f t="shared" si="16"/>
        <v>39</v>
      </c>
      <c r="AY88" s="26">
        <f t="shared" si="17"/>
        <v>65</v>
      </c>
      <c r="AZ88" s="26">
        <f t="shared" si="18"/>
        <v>13</v>
      </c>
    </row>
    <row r="89" spans="23:52">
      <c r="W89" s="8" t="s">
        <v>1937</v>
      </c>
      <c r="X89" s="2" t="s">
        <v>39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6</v>
      </c>
      <c r="AG89" s="8">
        <f t="shared" ca="1" si="20"/>
        <v>0</v>
      </c>
      <c r="AH89" s="8">
        <f t="shared" ca="1" si="20"/>
        <v>1</v>
      </c>
      <c r="AI89" s="8">
        <f t="shared" ca="1" si="20"/>
        <v>7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88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7</v>
      </c>
      <c r="AN97" s="33"/>
    </row>
    <row r="98" spans="23:50">
      <c r="W98" s="8" t="s">
        <v>508</v>
      </c>
      <c r="X98" s="8">
        <f ca="1">SUM($AF$89:$AH$89)</f>
        <v>7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88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2014  58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2015  58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1932</v>
      </c>
      <c r="X104" s="59" t="s">
        <v>566</v>
      </c>
    </row>
    <row r="105" spans="23:50">
      <c r="X105" s="57" t="s">
        <v>2066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1385</v>
      </c>
      <c r="B1" s="46" t="s">
        <v>1384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SONGSHAN_DISTRICT_GRAPH!$AC$89</f>
        <v>4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1956</v>
      </c>
      <c r="C10" s="4" t="s">
        <v>585</v>
      </c>
      <c r="D10" s="4" t="s">
        <v>586</v>
      </c>
      <c r="E10" s="4" t="str">
        <f>CONCATENATE(YEAR,":",MONTH,":",WEEK,":",WEEKDAY,":",$A10)</f>
        <v>2016:3:2:7:SONGSHAN_E</v>
      </c>
      <c r="F10" s="4">
        <f>MATCH($E10,REPORT_DATA_BY_COMP!$A:$A,0)</f>
        <v>830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2016:3:2:7:SONGSHAN_S</v>
      </c>
      <c r="F11" s="4">
        <f>MATCH($E11,REPORT_DATA_BY_COMP!$A:$A,0)</f>
        <v>831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1957</v>
      </c>
      <c r="C12" s="4" t="s">
        <v>589</v>
      </c>
      <c r="D12" s="4" t="s">
        <v>590</v>
      </c>
      <c r="E12" s="4" t="str">
        <f>CONCATENATE(YEAR,":",MONTH,":",WEEK,":",WEEKDAY,":",$A12)</f>
        <v>2016:3:2:7:NEIHU_E</v>
      </c>
      <c r="F12" s="4">
        <f>MATCH($E12,REPORT_DATA_BY_COMP!$A:$A,0)</f>
        <v>819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2016:3:2:7:NEIHU_S</v>
      </c>
      <c r="F13" s="4">
        <f>MATCH($E13,REPORT_DATA_BY_COMP!$A:$A,0)</f>
        <v>820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11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10</v>
      </c>
      <c r="P14" s="12">
        <f t="shared" si="0"/>
        <v>30</v>
      </c>
      <c r="Q14" s="12">
        <f t="shared" si="0"/>
        <v>26</v>
      </c>
      <c r="R14" s="12">
        <f t="shared" si="0"/>
        <v>8</v>
      </c>
      <c r="S14" s="12">
        <f t="shared" si="0"/>
        <v>1</v>
      </c>
      <c r="T14" s="12">
        <f t="shared" si="0"/>
        <v>13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2016:3:2:7:SONGSHAN</v>
      </c>
      <c r="F18" s="14">
        <f>MATCH($E18,REPORT_DATA_BY_DISTRICT!$A:$A, 0)</f>
        <v>267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11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2016:3:3:7:SONGSHAN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21</v>
      </c>
      <c r="J22" s="19">
        <f>SUM(J17:J21)</f>
        <v>19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45</v>
      </c>
      <c r="O22" s="19">
        <f t="shared" si="1"/>
        <v>26</v>
      </c>
      <c r="P22" s="19">
        <f t="shared" si="1"/>
        <v>59</v>
      </c>
      <c r="Q22" s="19">
        <f t="shared" si="1"/>
        <v>59</v>
      </c>
      <c r="R22" s="19">
        <f t="shared" si="1"/>
        <v>27</v>
      </c>
      <c r="S22" s="19">
        <f t="shared" si="1"/>
        <v>2</v>
      </c>
      <c r="T22" s="19">
        <f t="shared" si="1"/>
        <v>28</v>
      </c>
      <c r="U22" s="19">
        <f t="shared" si="1"/>
        <v>15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35" priority="31" operator="lessThan">
      <formula>0.5</formula>
    </cfRule>
    <cfRule type="cellIs" dxfId="1934" priority="32" operator="greaterThan">
      <formula>0.5</formula>
    </cfRule>
  </conditionalFormatting>
  <conditionalFormatting sqref="N10:N11">
    <cfRule type="cellIs" dxfId="1933" priority="29" operator="lessThan">
      <formula>4.5</formula>
    </cfRule>
    <cfRule type="cellIs" dxfId="1932" priority="30" operator="greaterThan">
      <formula>5.5</formula>
    </cfRule>
  </conditionalFormatting>
  <conditionalFormatting sqref="O10:O11">
    <cfRule type="cellIs" dxfId="1931" priority="27" operator="lessThan">
      <formula>1.5</formula>
    </cfRule>
    <cfRule type="cellIs" dxfId="1930" priority="28" operator="greaterThan">
      <formula>2.5</formula>
    </cfRule>
  </conditionalFormatting>
  <conditionalFormatting sqref="P10:P11">
    <cfRule type="cellIs" dxfId="1929" priority="25" operator="lessThan">
      <formula>4.5</formula>
    </cfRule>
    <cfRule type="cellIs" dxfId="1928" priority="26" operator="greaterThan">
      <formula>7.5</formula>
    </cfRule>
  </conditionalFormatting>
  <conditionalFormatting sqref="R10:S11">
    <cfRule type="cellIs" dxfId="1927" priority="23" operator="lessThan">
      <formula>2.5</formula>
    </cfRule>
    <cfRule type="cellIs" dxfId="1926" priority="24" operator="greaterThan">
      <formula>4.5</formula>
    </cfRule>
  </conditionalFormatting>
  <conditionalFormatting sqref="T10:T11">
    <cfRule type="cellIs" dxfId="1925" priority="21" operator="lessThan">
      <formula>2.5</formula>
    </cfRule>
    <cfRule type="cellIs" dxfId="1924" priority="22" operator="greaterThan">
      <formula>4.5</formula>
    </cfRule>
  </conditionalFormatting>
  <conditionalFormatting sqref="U10:U11">
    <cfRule type="cellIs" dxfId="1923" priority="20" operator="greaterThan">
      <formula>1.5</formula>
    </cfRule>
  </conditionalFormatting>
  <conditionalFormatting sqref="L10:V11">
    <cfRule type="expression" dxfId="1922" priority="17">
      <formula>L10=""</formula>
    </cfRule>
  </conditionalFormatting>
  <conditionalFormatting sqref="S10:S11">
    <cfRule type="cellIs" dxfId="1921" priority="18" operator="greaterThan">
      <formula>0.5</formula>
    </cfRule>
    <cfRule type="cellIs" dxfId="1920" priority="19" operator="lessThan">
      <formula>0.5</formula>
    </cfRule>
  </conditionalFormatting>
  <conditionalFormatting sqref="L12:M13">
    <cfRule type="cellIs" dxfId="1919" priority="15" operator="lessThan">
      <formula>0.5</formula>
    </cfRule>
    <cfRule type="cellIs" dxfId="1918" priority="16" operator="greaterThan">
      <formula>0.5</formula>
    </cfRule>
  </conditionalFormatting>
  <conditionalFormatting sqref="N12:N13">
    <cfRule type="cellIs" dxfId="1917" priority="13" operator="lessThan">
      <formula>4.5</formula>
    </cfRule>
    <cfRule type="cellIs" dxfId="1916" priority="14" operator="greaterThan">
      <formula>5.5</formula>
    </cfRule>
  </conditionalFormatting>
  <conditionalFormatting sqref="O12:O13">
    <cfRule type="cellIs" dxfId="1915" priority="11" operator="lessThan">
      <formula>1.5</formula>
    </cfRule>
    <cfRule type="cellIs" dxfId="1914" priority="12" operator="greaterThan">
      <formula>2.5</formula>
    </cfRule>
  </conditionalFormatting>
  <conditionalFormatting sqref="P12:P13">
    <cfRule type="cellIs" dxfId="1913" priority="9" operator="lessThan">
      <formula>4.5</formula>
    </cfRule>
    <cfRule type="cellIs" dxfId="1912" priority="10" operator="greaterThan">
      <formula>7.5</formula>
    </cfRule>
  </conditionalFormatting>
  <conditionalFormatting sqref="R12:S13">
    <cfRule type="cellIs" dxfId="1911" priority="7" operator="lessThan">
      <formula>2.5</formula>
    </cfRule>
    <cfRule type="cellIs" dxfId="1910" priority="8" operator="greaterThan">
      <formula>4.5</formula>
    </cfRule>
  </conditionalFormatting>
  <conditionalFormatting sqref="T12:T13">
    <cfRule type="cellIs" dxfId="1909" priority="5" operator="lessThan">
      <formula>2.5</formula>
    </cfRule>
    <cfRule type="cellIs" dxfId="1908" priority="6" operator="greaterThan">
      <formula>4.5</formula>
    </cfRule>
  </conditionalFormatting>
  <conditionalFormatting sqref="U12:U13">
    <cfRule type="cellIs" dxfId="1907" priority="4" operator="greaterThan">
      <formula>1.5</formula>
    </cfRule>
  </conditionalFormatting>
  <conditionalFormatting sqref="L12:V13">
    <cfRule type="expression" dxfId="1906" priority="1">
      <formula>L12=""</formula>
    </cfRule>
  </conditionalFormatting>
  <conditionalFormatting sqref="S12:S13">
    <cfRule type="cellIs" dxfId="1905" priority="2" operator="greaterThan">
      <formula>0.5</formula>
    </cfRule>
    <cfRule type="cellIs" dxfId="19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2014:1:0:0:SONGSHAN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2014:2:0:0:SONGSHAN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2014:3:0:0:SONGSHAN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2014:4:0:0:SONGSHAN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2014:5:0:0:SONGSHAN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2014:6:0:0:SONGSHAN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2014:7:0:0:SONGSHAN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2014:8:0:0:SONGSHAN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2014:9:0:0:SONGSHAN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2014:10:0:0:SONGSHAN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2014:11:0:0:SONGSHAN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2014:12:0:0:SONGSHAN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2015:1:0:0:SONGSHAN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2015:2:0:0:SONGSHAN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2015:3:0:0:SONGSHAN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2015:4:0:0:SONGSHAN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2015:5:0:0:SONGSHAN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2015:6:0:0:SONGSHAN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2015:7:0:0:SONGSHAN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2015:8:0:0:SONGSHAN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2015:9:0:0:SONGSHAN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2015:10:0:0:SONGSHAN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2015:11:0:0:SONGSHAN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2015:12:0:0:SONGSHAN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2016:1:0:0:SONGSHAN</v>
      </c>
      <c r="AB77" s="33">
        <f t="shared" ca="1" si="3"/>
        <v>14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2015:12:4:7:SONGSHAN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2016:2:0:0:SONGSHAN</v>
      </c>
      <c r="AB78" s="33">
        <f t="shared" ca="1" si="3"/>
        <v>50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2016:1:1:7:SONGSHAN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2016:3:0:0:SONGSHAN</v>
      </c>
      <c r="AB79" s="33">
        <f t="shared" ca="1" si="3"/>
        <v>83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2016:1:2:7:SONGSHAN</v>
      </c>
      <c r="AP79" s="33">
        <f t="shared" ca="1" si="13"/>
        <v>14</v>
      </c>
      <c r="AQ79" s="26">
        <f t="shared" ca="1" si="14"/>
        <v>1</v>
      </c>
      <c r="AR79" s="26">
        <f t="shared" ca="1" si="14"/>
        <v>21</v>
      </c>
      <c r="AS79" s="26">
        <f t="shared" ca="1" si="14"/>
        <v>0</v>
      </c>
      <c r="AT79" s="26">
        <f t="shared" ca="1" si="14"/>
        <v>3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2016:4:0:0:SONGSHAN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2016:1:3:7:SONGSHAN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2016:5:0:0:SONGSHAN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2016:1:4:7:SONGSHAN</v>
      </c>
      <c r="AP81" s="33">
        <f t="shared" ca="1" si="13"/>
        <v>46</v>
      </c>
      <c r="AQ81" s="26">
        <f t="shared" ca="1" si="14"/>
        <v>1</v>
      </c>
      <c r="AR81" s="26">
        <f t="shared" ca="1" si="14"/>
        <v>20</v>
      </c>
      <c r="AS81" s="26">
        <f t="shared" ca="1" si="14"/>
        <v>7</v>
      </c>
      <c r="AT81" s="26">
        <f t="shared" ca="1" si="14"/>
        <v>12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2016:6:0:0:SONGSHAN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2016:1:5:7:SONGSHAN</v>
      </c>
      <c r="AP82" s="33">
        <f t="shared" ca="1" si="13"/>
        <v>78</v>
      </c>
      <c r="AQ82" s="26">
        <f t="shared" ca="1" si="14"/>
        <v>1</v>
      </c>
      <c r="AR82" s="26">
        <f t="shared" ca="1" si="14"/>
        <v>20</v>
      </c>
      <c r="AS82" s="26">
        <f t="shared" ca="1" si="14"/>
        <v>4</v>
      </c>
      <c r="AT82" s="26">
        <f t="shared" ca="1" si="14"/>
        <v>14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2016:7:0:0:SONGSHAN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2016:2:1:7:SONGSHAN</v>
      </c>
      <c r="AP83" s="33">
        <f t="shared" ca="1" si="13"/>
        <v>110</v>
      </c>
      <c r="AQ83" s="26">
        <f t="shared" ca="1" si="14"/>
        <v>1</v>
      </c>
      <c r="AR83" s="26">
        <f t="shared" ca="1" si="14"/>
        <v>26</v>
      </c>
      <c r="AS83" s="26">
        <f t="shared" ca="1" si="14"/>
        <v>4</v>
      </c>
      <c r="AT83" s="26">
        <f t="shared" ca="1" si="14"/>
        <v>19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2016:8:0:0:SONGSHAN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2016:2:2:7:SONGSHAN</v>
      </c>
      <c r="AP84" s="33">
        <f t="shared" ca="1" si="13"/>
        <v>142</v>
      </c>
      <c r="AQ84" s="26">
        <f t="shared" ca="1" si="14"/>
        <v>0</v>
      </c>
      <c r="AR84" s="26">
        <f t="shared" ca="1" si="14"/>
        <v>23</v>
      </c>
      <c r="AS84" s="26">
        <f t="shared" ca="1" si="14"/>
        <v>7</v>
      </c>
      <c r="AT84" s="26">
        <f t="shared" ca="1" si="14"/>
        <v>14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2016:9:0:0:SONGSHAN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2016:2:3:7:SONGSHAN</v>
      </c>
      <c r="AP85" s="33">
        <f t="shared" ca="1" si="13"/>
        <v>174</v>
      </c>
      <c r="AQ85" s="26">
        <f t="shared" ca="1" si="14"/>
        <v>0</v>
      </c>
      <c r="AR85" s="26">
        <f t="shared" ca="1" si="14"/>
        <v>22</v>
      </c>
      <c r="AS85" s="26">
        <f t="shared" ca="1" si="14"/>
        <v>8</v>
      </c>
      <c r="AT85" s="26">
        <f t="shared" ca="1" si="14"/>
        <v>21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2016:10:0:0:SONGSHAN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2016:2:4:7:SONGSHAN</v>
      </c>
      <c r="AP86" s="33">
        <f t="shared" ca="1" si="13"/>
        <v>206</v>
      </c>
      <c r="AQ86" s="26">
        <f t="shared" ca="1" si="14"/>
        <v>0</v>
      </c>
      <c r="AR86" s="26">
        <f t="shared" ca="1" si="14"/>
        <v>24</v>
      </c>
      <c r="AS86" s="26">
        <f t="shared" ca="1" si="14"/>
        <v>14</v>
      </c>
      <c r="AT86" s="26">
        <f t="shared" ca="1" si="14"/>
        <v>16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2016:11:0:0:SONGSHAN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2016:3:1:7:SONGSHAN</v>
      </c>
      <c r="AP87" s="33">
        <f t="shared" ca="1" si="13"/>
        <v>237</v>
      </c>
      <c r="AQ87" s="26">
        <f t="shared" ca="1" si="14"/>
        <v>0</v>
      </c>
      <c r="AR87" s="26">
        <f t="shared" ca="1" si="14"/>
        <v>19</v>
      </c>
      <c r="AS87" s="26">
        <f t="shared" ca="1" si="14"/>
        <v>16</v>
      </c>
      <c r="AT87" s="26">
        <f t="shared" ca="1" si="14"/>
        <v>19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2016:12:0:0:SONGSHAN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2016:3:2:7:SONGSHAN</v>
      </c>
      <c r="AP88" s="33">
        <f t="shared" ca="1" si="13"/>
        <v>267</v>
      </c>
      <c r="AQ88" s="26">
        <f t="shared" ca="1" si="14"/>
        <v>0</v>
      </c>
      <c r="AR88" s="26">
        <f t="shared" ca="1" si="14"/>
        <v>26</v>
      </c>
      <c r="AS88" s="26">
        <f t="shared" ca="1" si="14"/>
        <v>10</v>
      </c>
      <c r="AT88" s="26">
        <f t="shared" ca="1" si="14"/>
        <v>8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1385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1384</v>
      </c>
    </row>
    <row r="105" spans="23:50">
      <c r="X105" s="57" t="s">
        <v>2076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1387</v>
      </c>
      <c r="B1" s="46" t="s">
        <v>1386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JILONG_DISTRICT_GRAPH!$AC$89</f>
        <v>1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573</v>
      </c>
      <c r="B10" s="23" t="s">
        <v>1960</v>
      </c>
      <c r="C10" s="4" t="s">
        <v>593</v>
      </c>
      <c r="D10" s="4" t="s">
        <v>594</v>
      </c>
      <c r="E10" s="4" t="str">
        <f>CONCATENATE(YEAR,":",MONTH,":",WEEK,":",WEEKDAY,":",$A10)</f>
        <v>2016:3:2:7:JILONG_A_E</v>
      </c>
      <c r="F10" s="4">
        <f>MATCH($E10,REPORT_DATA_BY_COMP!$A:$A,0)</f>
        <v>806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574</v>
      </c>
      <c r="B11" s="23" t="s">
        <v>575</v>
      </c>
      <c r="C11" s="4" t="s">
        <v>595</v>
      </c>
      <c r="D11" s="4" t="s">
        <v>596</v>
      </c>
      <c r="E11" s="4" t="str">
        <f>CONCATENATE(YEAR,":",MONTH,":",WEEK,":",WEEKDAY,":",$A11)</f>
        <v>2016:3:2:7:JILONG_B_E</v>
      </c>
      <c r="F11" s="4">
        <f>MATCH($E11,REPORT_DATA_BY_COMP!$A:$A,0)</f>
        <v>807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9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5</v>
      </c>
      <c r="P12" s="12">
        <f t="shared" si="0"/>
        <v>17</v>
      </c>
      <c r="Q12" s="12">
        <f t="shared" si="0"/>
        <v>9</v>
      </c>
      <c r="R12" s="12">
        <f t="shared" si="0"/>
        <v>5</v>
      </c>
      <c r="S12" s="12">
        <f t="shared" si="0"/>
        <v>0</v>
      </c>
      <c r="T12" s="12">
        <f t="shared" si="0"/>
        <v>15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230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2016:3:2:7:JILONG</v>
      </c>
      <c r="F16" s="14">
        <f>MATCH($E16,REPORT_DATA_BY_DISTRICT!$A:$A, 0)</f>
        <v>261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9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2016:3:3:7:JILONG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10</v>
      </c>
      <c r="J20" s="19">
        <f>SUM(J15:J19)</f>
        <v>17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27</v>
      </c>
      <c r="O20" s="19">
        <f t="shared" si="1"/>
        <v>11</v>
      </c>
      <c r="P20" s="19">
        <f t="shared" si="1"/>
        <v>36</v>
      </c>
      <c r="Q20" s="19">
        <f t="shared" si="1"/>
        <v>19</v>
      </c>
      <c r="R20" s="19">
        <f t="shared" si="1"/>
        <v>11</v>
      </c>
      <c r="S20" s="19">
        <f t="shared" si="1"/>
        <v>1</v>
      </c>
      <c r="T20" s="19">
        <f t="shared" si="1"/>
        <v>27</v>
      </c>
      <c r="U20" s="19">
        <f t="shared" si="1"/>
        <v>14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2014:1:0:0:JILONG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2014:2:0:0:JILONG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2014:3:0:0:JILONG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2014:4:0:0:JILONG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2014:5:0:0:JILONG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2014:6:0:0:JILONG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2014:7:0:0:JILONG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2014:8:0:0:JILONG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2014:9:0:0:JILONG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2014:10:0:0:JILONG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2014:11:0:0:JILONG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2014:12:0:0:JILONG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2015:1:0:0:JILONG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2015:2:0:0:JILONG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2015:3:0:0:JILONG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2015:4:0:0:JILONG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2015:5:0:0:JILONG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2015:6:0:0:JILONG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2015:7:0:0:JILONG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2015:8:0:0:JILONG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2015:9:0:0:JILONG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2015:10:0:0:JILONG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2015:11:0:0:JILONG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2015:12:0:0:JILONG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2016:1:0:0:JILONG</v>
      </c>
      <c r="AB77" s="33">
        <f t="shared" ca="1" si="3"/>
        <v>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2015:12:4:7:JILONG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2016:2:0:0:JILONG</v>
      </c>
      <c r="AB78" s="33">
        <f t="shared" ca="1" si="3"/>
        <v>43</v>
      </c>
      <c r="AC78" s="26">
        <f t="shared" ca="1" si="4"/>
        <v>1</v>
      </c>
      <c r="AD78" s="26">
        <f t="shared" si="5"/>
        <v>0</v>
      </c>
      <c r="AE78" s="33">
        <f t="shared" ca="1" si="6"/>
        <v>6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2016:1:1:7:JILONG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2016:3:0:0:JILONG</v>
      </c>
      <c r="AB79" s="33">
        <f t="shared" ca="1" si="3"/>
        <v>76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2016:1:2:7:JILONG</v>
      </c>
      <c r="AP79" s="33">
        <f t="shared" ca="1" si="13"/>
        <v>7</v>
      </c>
      <c r="AQ79" s="26">
        <f t="shared" ca="1" si="14"/>
        <v>0</v>
      </c>
      <c r="AR79" s="26">
        <f t="shared" ca="1" si="14"/>
        <v>9</v>
      </c>
      <c r="AS79" s="26">
        <f t="shared" ca="1" si="14"/>
        <v>0</v>
      </c>
      <c r="AT79" s="26">
        <f t="shared" ca="1" si="14"/>
        <v>3</v>
      </c>
      <c r="AU79" s="26">
        <f t="shared" ca="1" si="14"/>
        <v>0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2016:4:0:0:JILONG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2016:1:3:7:JILONG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2016:5:0:0:JILONG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2016:1:4:7:JILONG</v>
      </c>
      <c r="AP81" s="33">
        <f t="shared" ca="1" si="13"/>
        <v>39</v>
      </c>
      <c r="AQ81" s="26">
        <f t="shared" ca="1" si="14"/>
        <v>0</v>
      </c>
      <c r="AR81" s="26">
        <f t="shared" ca="1" si="14"/>
        <v>10</v>
      </c>
      <c r="AS81" s="26">
        <f t="shared" ca="1" si="14"/>
        <v>8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2016:6:0:0:JILONG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2016:1:5:7:JILONG</v>
      </c>
      <c r="AP82" s="33">
        <f t="shared" ca="1" si="13"/>
        <v>71</v>
      </c>
      <c r="AQ82" s="26">
        <f t="shared" ca="1" si="14"/>
        <v>0</v>
      </c>
      <c r="AR82" s="26">
        <f t="shared" ca="1" si="14"/>
        <v>12</v>
      </c>
      <c r="AS82" s="26">
        <f t="shared" ca="1" si="14"/>
        <v>4</v>
      </c>
      <c r="AT82" s="26">
        <f t="shared" ca="1" si="14"/>
        <v>7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2016:7:0:0:JILONG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2016:2:1:7:JILONG</v>
      </c>
      <c r="AP83" s="33">
        <f t="shared" ca="1" si="13"/>
        <v>103</v>
      </c>
      <c r="AQ83" s="26">
        <f t="shared" ca="1" si="14"/>
        <v>0</v>
      </c>
      <c r="AR83" s="26">
        <f t="shared" ca="1" si="14"/>
        <v>13</v>
      </c>
      <c r="AS83" s="26">
        <f t="shared" ca="1" si="14"/>
        <v>9</v>
      </c>
      <c r="AT83" s="26">
        <f t="shared" ca="1" si="14"/>
        <v>8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2016:8:0:0:JILONG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2016:2:2:7:JILONG</v>
      </c>
      <c r="AP84" s="33">
        <f t="shared" ca="1" si="13"/>
        <v>135</v>
      </c>
      <c r="AQ84" s="26">
        <f t="shared" ca="1" si="14"/>
        <v>0</v>
      </c>
      <c r="AR84" s="26">
        <f t="shared" ca="1" si="14"/>
        <v>12</v>
      </c>
      <c r="AS84" s="26">
        <f t="shared" ca="1" si="14"/>
        <v>6</v>
      </c>
      <c r="AT84" s="26">
        <f t="shared" ca="1" si="14"/>
        <v>5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2016:9:0:0:JILONG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2016:2:3:7:JILONG</v>
      </c>
      <c r="AP85" s="33">
        <f t="shared" ca="1" si="13"/>
        <v>167</v>
      </c>
      <c r="AQ85" s="26">
        <f t="shared" ca="1" si="14"/>
        <v>1</v>
      </c>
      <c r="AR85" s="26">
        <f t="shared" ca="1" si="14"/>
        <v>13</v>
      </c>
      <c r="AS85" s="26">
        <f t="shared" ca="1" si="14"/>
        <v>6</v>
      </c>
      <c r="AT85" s="26">
        <f t="shared" ca="1" si="14"/>
        <v>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2016:10:0:0:JILONG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2016:2:4:7:JILONG</v>
      </c>
      <c r="AP86" s="33">
        <f t="shared" ca="1" si="13"/>
        <v>199</v>
      </c>
      <c r="AQ86" s="26">
        <f t="shared" ca="1" si="14"/>
        <v>0</v>
      </c>
      <c r="AR86" s="26">
        <f t="shared" ca="1" si="14"/>
        <v>14</v>
      </c>
      <c r="AS86" s="26">
        <f t="shared" ca="1" si="14"/>
        <v>6</v>
      </c>
      <c r="AT86" s="26">
        <f t="shared" ca="1" si="14"/>
        <v>3</v>
      </c>
      <c r="AU86" s="26">
        <f t="shared" ca="1" si="14"/>
        <v>2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2016:11:0:0:JILONG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2016:3:1:7:JILONG</v>
      </c>
      <c r="AP87" s="33">
        <f t="shared" ca="1" si="13"/>
        <v>230</v>
      </c>
      <c r="AQ87" s="26">
        <f t="shared" ca="1" si="14"/>
        <v>0</v>
      </c>
      <c r="AR87" s="26">
        <f t="shared" ca="1" si="14"/>
        <v>13</v>
      </c>
      <c r="AS87" s="26">
        <f t="shared" ca="1" si="14"/>
        <v>6</v>
      </c>
      <c r="AT87" s="26">
        <f t="shared" ca="1" si="14"/>
        <v>6</v>
      </c>
      <c r="AU87" s="26">
        <f t="shared" ca="1" si="14"/>
        <v>1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2016:12:0:0:JILONG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2016:3:2:7:JILONG</v>
      </c>
      <c r="AP88" s="33">
        <f t="shared" ca="1" si="13"/>
        <v>261</v>
      </c>
      <c r="AQ88" s="26">
        <f t="shared" ca="1" si="14"/>
        <v>0</v>
      </c>
      <c r="AR88" s="26">
        <f t="shared" ca="1" si="14"/>
        <v>14</v>
      </c>
      <c r="AS88" s="26">
        <f t="shared" ca="1" si="14"/>
        <v>5</v>
      </c>
      <c r="AT88" s="26">
        <f t="shared" ca="1" si="14"/>
        <v>5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1387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1386</v>
      </c>
    </row>
    <row r="105" spans="23:50">
      <c r="X105" s="57" t="s">
        <v>2077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1389</v>
      </c>
      <c r="B1" s="46" t="s">
        <v>1388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XIZHI_DISTRICT_GRAPH!$AC$89</f>
        <v>3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576</v>
      </c>
      <c r="B10" s="23" t="s">
        <v>1958</v>
      </c>
      <c r="C10" s="4" t="s">
        <v>597</v>
      </c>
      <c r="D10" s="4" t="s">
        <v>598</v>
      </c>
      <c r="E10" s="4" t="str">
        <f>CONCATENATE(YEAR,":",MONTH,":",WEEK,":",WEEKDAY,":",$A10)</f>
        <v>2016:3:2:7:XIZHI_A_E</v>
      </c>
      <c r="F10" s="4">
        <f>MATCH($E10,REPORT_DATA_BY_COMP!$A:$A,0)</f>
        <v>863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577</v>
      </c>
      <c r="B11" s="23" t="s">
        <v>1959</v>
      </c>
      <c r="C11" s="4" t="s">
        <v>599</v>
      </c>
      <c r="D11" s="4" t="s">
        <v>600</v>
      </c>
      <c r="E11" s="4" t="str">
        <f>CONCATENATE(YEAR,":",MONTH,":",WEEK,":",WEEKDAY,":",$A11)</f>
        <v>2016:3:2:7:XIZHI_B_E</v>
      </c>
      <c r="F11" s="4">
        <f>MATCH($E11,REPORT_DATA_BY_COMP!$A:$A,0)</f>
        <v>864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15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578</v>
      </c>
      <c r="B12" s="23" t="s">
        <v>579</v>
      </c>
      <c r="C12" s="4" t="s">
        <v>601</v>
      </c>
      <c r="D12" s="4" t="s">
        <v>602</v>
      </c>
      <c r="E12" s="4" t="str">
        <f>CONCATENATE(YEAR,":",MONTH,":",WEEK,":",WEEKDAY,":",$A12)</f>
        <v>2016:3:2:7:XIZHI_S</v>
      </c>
      <c r="F12" s="4">
        <f>MATCH($E12,REPORT_DATA_BY_COMP!$A:$A,0)</f>
        <v>865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3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13</v>
      </c>
      <c r="O13" s="12">
        <f t="shared" si="0"/>
        <v>5</v>
      </c>
      <c r="P13" s="12">
        <f t="shared" si="0"/>
        <v>20</v>
      </c>
      <c r="Q13" s="12">
        <f t="shared" si="0"/>
        <v>33</v>
      </c>
      <c r="R13" s="12">
        <f t="shared" si="0"/>
        <v>13</v>
      </c>
      <c r="S13" s="12">
        <f t="shared" si="0"/>
        <v>1</v>
      </c>
      <c r="T13" s="12">
        <f t="shared" si="0"/>
        <v>16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249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2016:3:2:7:XIZHI</v>
      </c>
      <c r="F17" s="14">
        <f>MATCH($E17,REPORT_DATA_BY_DISTRICT!$A:$A, 0)</f>
        <v>278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2016:3:3:7:XIZHI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7</v>
      </c>
      <c r="J21" s="19">
        <f>SUM(J16:J20)</f>
        <v>12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26</v>
      </c>
      <c r="O21" s="19">
        <f t="shared" si="1"/>
        <v>9</v>
      </c>
      <c r="P21" s="19">
        <f t="shared" si="1"/>
        <v>32</v>
      </c>
      <c r="Q21" s="19">
        <f t="shared" si="1"/>
        <v>67</v>
      </c>
      <c r="R21" s="19">
        <f t="shared" si="1"/>
        <v>26</v>
      </c>
      <c r="S21" s="19">
        <f t="shared" si="1"/>
        <v>1</v>
      </c>
      <c r="T21" s="19">
        <f t="shared" si="1"/>
        <v>29</v>
      </c>
      <c r="U21" s="19">
        <f t="shared" si="1"/>
        <v>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87" priority="31" operator="lessThan">
      <formula>0.5</formula>
    </cfRule>
    <cfRule type="cellIs" dxfId="1886" priority="32" operator="greaterThan">
      <formula>0.5</formula>
    </cfRule>
  </conditionalFormatting>
  <conditionalFormatting sqref="N10:N11">
    <cfRule type="cellIs" dxfId="1885" priority="29" operator="lessThan">
      <formula>4.5</formula>
    </cfRule>
    <cfRule type="cellIs" dxfId="1884" priority="30" operator="greaterThan">
      <formula>5.5</formula>
    </cfRule>
  </conditionalFormatting>
  <conditionalFormatting sqref="O10:O11">
    <cfRule type="cellIs" dxfId="1883" priority="27" operator="lessThan">
      <formula>1.5</formula>
    </cfRule>
    <cfRule type="cellIs" dxfId="1882" priority="28" operator="greaterThan">
      <formula>2.5</formula>
    </cfRule>
  </conditionalFormatting>
  <conditionalFormatting sqref="P10:P11">
    <cfRule type="cellIs" dxfId="1881" priority="25" operator="lessThan">
      <formula>4.5</formula>
    </cfRule>
    <cfRule type="cellIs" dxfId="1880" priority="26" operator="greaterThan">
      <formula>7.5</formula>
    </cfRule>
  </conditionalFormatting>
  <conditionalFormatting sqref="R10:S11">
    <cfRule type="cellIs" dxfId="1879" priority="23" operator="lessThan">
      <formula>2.5</formula>
    </cfRule>
    <cfRule type="cellIs" dxfId="1878" priority="24" operator="greaterThan">
      <formula>4.5</formula>
    </cfRule>
  </conditionalFormatting>
  <conditionalFormatting sqref="T10:T11">
    <cfRule type="cellIs" dxfId="1877" priority="21" operator="lessThan">
      <formula>2.5</formula>
    </cfRule>
    <cfRule type="cellIs" dxfId="1876" priority="22" operator="greaterThan">
      <formula>4.5</formula>
    </cfRule>
  </conditionalFormatting>
  <conditionalFormatting sqref="U10:U11">
    <cfRule type="cellIs" dxfId="1875" priority="20" operator="greaterThan">
      <formula>1.5</formula>
    </cfRule>
  </conditionalFormatting>
  <conditionalFormatting sqref="L10:V11">
    <cfRule type="expression" dxfId="1874" priority="17">
      <formula>L10=""</formula>
    </cfRule>
  </conditionalFormatting>
  <conditionalFormatting sqref="S10:S11">
    <cfRule type="cellIs" dxfId="1873" priority="18" operator="greaterThan">
      <formula>0.5</formula>
    </cfRule>
    <cfRule type="cellIs" dxfId="1872" priority="19" operator="lessThan">
      <formula>0.5</formula>
    </cfRule>
  </conditionalFormatting>
  <conditionalFormatting sqref="L12:M12">
    <cfRule type="cellIs" dxfId="1871" priority="15" operator="lessThan">
      <formula>0.5</formula>
    </cfRule>
    <cfRule type="cellIs" dxfId="1870" priority="16" operator="greaterThan">
      <formula>0.5</formula>
    </cfRule>
  </conditionalFormatting>
  <conditionalFormatting sqref="N12">
    <cfRule type="cellIs" dxfId="1869" priority="13" operator="lessThan">
      <formula>4.5</formula>
    </cfRule>
    <cfRule type="cellIs" dxfId="1868" priority="14" operator="greaterThan">
      <formula>5.5</formula>
    </cfRule>
  </conditionalFormatting>
  <conditionalFormatting sqref="O12">
    <cfRule type="cellIs" dxfId="1867" priority="11" operator="lessThan">
      <formula>1.5</formula>
    </cfRule>
    <cfRule type="cellIs" dxfId="1866" priority="12" operator="greaterThan">
      <formula>2.5</formula>
    </cfRule>
  </conditionalFormatting>
  <conditionalFormatting sqref="P12">
    <cfRule type="cellIs" dxfId="1865" priority="9" operator="lessThan">
      <formula>4.5</formula>
    </cfRule>
    <cfRule type="cellIs" dxfId="1864" priority="10" operator="greaterThan">
      <formula>7.5</formula>
    </cfRule>
  </conditionalFormatting>
  <conditionalFormatting sqref="R12:S12">
    <cfRule type="cellIs" dxfId="1863" priority="7" operator="lessThan">
      <formula>2.5</formula>
    </cfRule>
    <cfRule type="cellIs" dxfId="1862" priority="8" operator="greaterThan">
      <formula>4.5</formula>
    </cfRule>
  </conditionalFormatting>
  <conditionalFormatting sqref="T12">
    <cfRule type="cellIs" dxfId="1861" priority="5" operator="lessThan">
      <formula>2.5</formula>
    </cfRule>
    <cfRule type="cellIs" dxfId="1860" priority="6" operator="greaterThan">
      <formula>4.5</formula>
    </cfRule>
  </conditionalFormatting>
  <conditionalFormatting sqref="U12">
    <cfRule type="cellIs" dxfId="1859" priority="4" operator="greaterThan">
      <formula>1.5</formula>
    </cfRule>
  </conditionalFormatting>
  <conditionalFormatting sqref="L12:V12">
    <cfRule type="expression" dxfId="1858" priority="1">
      <formula>L12=""</formula>
    </cfRule>
  </conditionalFormatting>
  <conditionalFormatting sqref="S12">
    <cfRule type="cellIs" dxfId="1857" priority="2" operator="greaterThan">
      <formula>0.5</formula>
    </cfRule>
    <cfRule type="cellIs" dxfId="185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2014:1:0:0:XIZHI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2014:2:0:0:XIZHI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2014:3:0:0:XIZHI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2014:4:0:0:XIZHI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2014:5:0:0:XIZHI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2014:6:0:0:XIZHI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2014:7:0:0:XIZHI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2014:8:0:0:XIZHI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2014:9:0:0:XIZHI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2014:10:0:0:XIZHI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2014:11:0:0:XIZHI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2014:12:0:0:XIZHI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2015:1:0:0:XIZHI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2015:2:0:0:XIZHI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2015:3:0:0:XIZHI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2015:4:0:0:XIZHI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2015:5:0:0:XIZHI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2015:6:0:0:XIZHI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2015:7:0:0:XIZHI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2015:8:0:0:XIZHI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2015:9:0:0:XIZHI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2015:10:0:0:XIZHI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2015:11:0:0:XIZHI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2015:12:0:0:XIZHI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2016:1:0:0:XIZHI</v>
      </c>
      <c r="AB77" s="33">
        <f t="shared" ca="1" si="3"/>
        <v>31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2015:12:4:7:XIZHI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2016:2:0:0:XIZHI</v>
      </c>
      <c r="AB78" s="33">
        <f t="shared" ca="1" si="3"/>
        <v>64</v>
      </c>
      <c r="AC78" s="26">
        <f t="shared" ca="1" si="4"/>
        <v>1</v>
      </c>
      <c r="AD78" s="26">
        <f t="shared" si="5"/>
        <v>0</v>
      </c>
      <c r="AE78" s="33">
        <f t="shared" ca="1" si="6"/>
        <v>14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2016:1:1:7:XIZHI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2016:3:0:0:XIZHI</v>
      </c>
      <c r="AB79" s="33">
        <f t="shared" ca="1" si="3"/>
        <v>95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2016:1:2:7:XIZHI</v>
      </c>
      <c r="AP79" s="33">
        <f t="shared" ca="1" si="13"/>
        <v>27</v>
      </c>
      <c r="AQ79" s="26">
        <f t="shared" ca="1" si="14"/>
        <v>0</v>
      </c>
      <c r="AR79" s="26">
        <f t="shared" ca="1" si="14"/>
        <v>12</v>
      </c>
      <c r="AS79" s="26">
        <f t="shared" ca="1" si="14"/>
        <v>0</v>
      </c>
      <c r="AT79" s="26">
        <f t="shared" ca="1" si="14"/>
        <v>3</v>
      </c>
      <c r="AU79" s="26">
        <f t="shared" ca="1" si="14"/>
        <v>0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2016:4:0:0:XIZHI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2016:1:3:7:XIZHI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2016:5:0:0:XIZHI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2016:1:4:7:XIZHI</v>
      </c>
      <c r="AP81" s="33">
        <f t="shared" ca="1" si="13"/>
        <v>59</v>
      </c>
      <c r="AQ81" s="26">
        <f t="shared" ca="1" si="14"/>
        <v>0</v>
      </c>
      <c r="AR81" s="26">
        <f t="shared" ca="1" si="14"/>
        <v>12</v>
      </c>
      <c r="AS81" s="26">
        <f t="shared" ca="1" si="14"/>
        <v>7</v>
      </c>
      <c r="AT81" s="26">
        <f t="shared" ca="1" si="14"/>
        <v>17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2016:6:0:0:XIZHI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2016:1:5:7:XIZHI</v>
      </c>
      <c r="AP82" s="33">
        <f t="shared" ca="1" si="13"/>
        <v>91</v>
      </c>
      <c r="AQ82" s="26">
        <f t="shared" ca="1" si="14"/>
        <v>2</v>
      </c>
      <c r="AR82" s="26">
        <f t="shared" ca="1" si="14"/>
        <v>8</v>
      </c>
      <c r="AS82" s="26">
        <f t="shared" ca="1" si="14"/>
        <v>5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2016:7:0:0:XIZHI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2016:2:1:7:XIZHI</v>
      </c>
      <c r="AP83" s="33">
        <f t="shared" ca="1" si="13"/>
        <v>123</v>
      </c>
      <c r="AQ83" s="26">
        <f t="shared" ca="1" si="14"/>
        <v>0</v>
      </c>
      <c r="AR83" s="26">
        <f t="shared" ca="1" si="14"/>
        <v>13</v>
      </c>
      <c r="AS83" s="26">
        <f t="shared" ca="1" si="14"/>
        <v>4</v>
      </c>
      <c r="AT83" s="26">
        <f t="shared" ca="1" si="14"/>
        <v>18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2016:8:0:0:XIZHI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2016:2:2:7:XIZHI</v>
      </c>
      <c r="AP84" s="33">
        <f t="shared" ca="1" si="13"/>
        <v>155</v>
      </c>
      <c r="AQ84" s="26">
        <f t="shared" ca="1" si="14"/>
        <v>0</v>
      </c>
      <c r="AR84" s="26">
        <f t="shared" ca="1" si="14"/>
        <v>15</v>
      </c>
      <c r="AS84" s="26">
        <f t="shared" ca="1" si="14"/>
        <v>3</v>
      </c>
      <c r="AT84" s="26">
        <f t="shared" ca="1" si="14"/>
        <v>13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2016:9:0:0:XIZHI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2016:2:3:7:XIZHI</v>
      </c>
      <c r="AP85" s="33">
        <f t="shared" ca="1" si="13"/>
        <v>187</v>
      </c>
      <c r="AQ85" s="26">
        <f t="shared" ca="1" si="14"/>
        <v>1</v>
      </c>
      <c r="AR85" s="26">
        <f t="shared" ca="1" si="14"/>
        <v>11</v>
      </c>
      <c r="AS85" s="26">
        <f t="shared" ca="1" si="14"/>
        <v>4</v>
      </c>
      <c r="AT85" s="26">
        <f t="shared" ca="1" si="14"/>
        <v>14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2016:10:0:0:XIZHI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2016:2:4:7:XIZHI</v>
      </c>
      <c r="AP86" s="33">
        <f t="shared" ca="1" si="13"/>
        <v>218</v>
      </c>
      <c r="AQ86" s="26">
        <f t="shared" ca="1" si="14"/>
        <v>0</v>
      </c>
      <c r="AR86" s="26">
        <f t="shared" ca="1" si="14"/>
        <v>10</v>
      </c>
      <c r="AS86" s="26">
        <f t="shared" ca="1" si="14"/>
        <v>8</v>
      </c>
      <c r="AT86" s="26">
        <f t="shared" ca="1" si="14"/>
        <v>17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2016:11:0:0:XIZHI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2016:3:1:7:XIZHI</v>
      </c>
      <c r="AP87" s="33">
        <f t="shared" ca="1" si="13"/>
        <v>249</v>
      </c>
      <c r="AQ87" s="26">
        <f t="shared" ca="1" si="14"/>
        <v>0</v>
      </c>
      <c r="AR87" s="26">
        <f t="shared" ca="1" si="14"/>
        <v>13</v>
      </c>
      <c r="AS87" s="26">
        <f t="shared" ca="1" si="14"/>
        <v>4</v>
      </c>
      <c r="AT87" s="26">
        <f t="shared" ca="1" si="14"/>
        <v>13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2016:12:0:0:XIZHI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2016:3:2:7:XIZHI</v>
      </c>
      <c r="AP88" s="33">
        <f t="shared" ca="1" si="13"/>
        <v>278</v>
      </c>
      <c r="AQ88" s="26">
        <f t="shared" ca="1" si="14"/>
        <v>0</v>
      </c>
      <c r="AR88" s="26">
        <f t="shared" ca="1" si="14"/>
        <v>13</v>
      </c>
      <c r="AS88" s="26">
        <f t="shared" ca="1" si="14"/>
        <v>5</v>
      </c>
      <c r="AT88" s="26">
        <f t="shared" ca="1" si="14"/>
        <v>13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1389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1388</v>
      </c>
    </row>
    <row r="105" spans="23:50">
      <c r="X105" s="57" t="s">
        <v>2079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1391</v>
      </c>
      <c r="B1" s="46" t="s">
        <v>1390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YILAN_DISTRICT_GRAPH!$AC$89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580</v>
      </c>
      <c r="B10" s="23" t="s">
        <v>1961</v>
      </c>
      <c r="C10" s="4" t="s">
        <v>603</v>
      </c>
      <c r="D10" s="4" t="s">
        <v>604</v>
      </c>
      <c r="E10" s="4" t="str">
        <f>CONCATENATE(YEAR,":",MONTH,":",WEEK,":",WEEKDAY,":",$A10)</f>
        <v>2016:3:2:7:YILAN_E</v>
      </c>
      <c r="F10" s="4">
        <f>MATCH($E10,REPORT_DATA_BY_COMP!$A:$A,0)</f>
        <v>866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15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581</v>
      </c>
      <c r="B11" s="23" t="s">
        <v>1962</v>
      </c>
      <c r="C11" s="4" t="s">
        <v>605</v>
      </c>
      <c r="D11" s="4" t="s">
        <v>606</v>
      </c>
      <c r="E11" s="4" t="str">
        <f>CONCATENATE(YEAR,":",MONTH,":",WEEK,":",WEEKDAY,":",$A11)</f>
        <v>2016:3:2:7:YILAN_S</v>
      </c>
      <c r="F11" s="4">
        <f>MATCH($E11,REPORT_DATA_BY_COMP!$A:$A,0)</f>
        <v>867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582</v>
      </c>
      <c r="B12" s="23" t="s">
        <v>1963</v>
      </c>
      <c r="C12" s="4" t="s">
        <v>607</v>
      </c>
      <c r="D12" s="4" t="s">
        <v>608</v>
      </c>
      <c r="E12" s="4" t="str">
        <f>CONCATENATE(YEAR,":",MONTH,":",WEEK,":",WEEKDAY,":",$A12)</f>
        <v>2016:3:2:7:LUODONG_A_E</v>
      </c>
      <c r="F12" s="4">
        <f>MATCH($E12,REPORT_DATA_BY_COMP!$A:$A,0)</f>
        <v>812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7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583</v>
      </c>
      <c r="B13" s="23" t="s">
        <v>584</v>
      </c>
      <c r="C13" s="4" t="s">
        <v>609</v>
      </c>
      <c r="D13" s="4" t="s">
        <v>610</v>
      </c>
      <c r="E13" s="4" t="str">
        <f>CONCATENATE(YEAR,":",MONTH,":",WEEK,":",WEEKDAY,":",$A13)</f>
        <v>2016:3:2:7:LUODONG_B_E</v>
      </c>
      <c r="F13" s="4">
        <f>MATCH($E13,REPORT_DATA_BY_COMP!$A:$A,0)</f>
        <v>813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11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7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15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10</v>
      </c>
      <c r="P14" s="12">
        <f t="shared" si="0"/>
        <v>39</v>
      </c>
      <c r="Q14" s="12">
        <f t="shared" si="0"/>
        <v>28</v>
      </c>
      <c r="R14" s="12">
        <f t="shared" si="0"/>
        <v>17</v>
      </c>
      <c r="S14" s="12">
        <f t="shared" si="0"/>
        <v>1</v>
      </c>
      <c r="T14" s="12">
        <f t="shared" si="0"/>
        <v>18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250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2016:3:2:7:YILAN</v>
      </c>
      <c r="F18" s="14">
        <f>MATCH($E18,REPORT_DATA_BY_DISTRICT!$A:$A, 0)</f>
        <v>279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15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18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2016:3:3:7:YILAN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21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46</v>
      </c>
      <c r="O22" s="19">
        <f t="shared" si="1"/>
        <v>15</v>
      </c>
      <c r="P22" s="19">
        <f t="shared" si="1"/>
        <v>66</v>
      </c>
      <c r="Q22" s="19">
        <f t="shared" si="1"/>
        <v>65</v>
      </c>
      <c r="R22" s="19">
        <f t="shared" si="1"/>
        <v>30</v>
      </c>
      <c r="S22" s="19">
        <f t="shared" si="1"/>
        <v>2</v>
      </c>
      <c r="T22" s="19">
        <f t="shared" si="1"/>
        <v>26</v>
      </c>
      <c r="U22" s="19">
        <f t="shared" si="1"/>
        <v>7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55" priority="31" operator="lessThan">
      <formula>0.5</formula>
    </cfRule>
    <cfRule type="cellIs" dxfId="1854" priority="32" operator="greaterThan">
      <formula>0.5</formula>
    </cfRule>
  </conditionalFormatting>
  <conditionalFormatting sqref="N10:N11">
    <cfRule type="cellIs" dxfId="1853" priority="29" operator="lessThan">
      <formula>4.5</formula>
    </cfRule>
    <cfRule type="cellIs" dxfId="1852" priority="30" operator="greaterThan">
      <formula>5.5</formula>
    </cfRule>
  </conditionalFormatting>
  <conditionalFormatting sqref="O10:O11">
    <cfRule type="cellIs" dxfId="1851" priority="27" operator="lessThan">
      <formula>1.5</formula>
    </cfRule>
    <cfRule type="cellIs" dxfId="1850" priority="28" operator="greaterThan">
      <formula>2.5</formula>
    </cfRule>
  </conditionalFormatting>
  <conditionalFormatting sqref="P10:P11">
    <cfRule type="cellIs" dxfId="1849" priority="25" operator="lessThan">
      <formula>4.5</formula>
    </cfRule>
    <cfRule type="cellIs" dxfId="1848" priority="26" operator="greaterThan">
      <formula>7.5</formula>
    </cfRule>
  </conditionalFormatting>
  <conditionalFormatting sqref="R10:S11">
    <cfRule type="cellIs" dxfId="1847" priority="23" operator="lessThan">
      <formula>2.5</formula>
    </cfRule>
    <cfRule type="cellIs" dxfId="1846" priority="24" operator="greaterThan">
      <formula>4.5</formula>
    </cfRule>
  </conditionalFormatting>
  <conditionalFormatting sqref="T10:T11">
    <cfRule type="cellIs" dxfId="1845" priority="21" operator="lessThan">
      <formula>2.5</formula>
    </cfRule>
    <cfRule type="cellIs" dxfId="1844" priority="22" operator="greaterThan">
      <formula>4.5</formula>
    </cfRule>
  </conditionalFormatting>
  <conditionalFormatting sqref="U10:U11">
    <cfRule type="cellIs" dxfId="1843" priority="20" operator="greaterThan">
      <formula>1.5</formula>
    </cfRule>
  </conditionalFormatting>
  <conditionalFormatting sqref="L10:V11">
    <cfRule type="expression" dxfId="1842" priority="17">
      <formula>L10=""</formula>
    </cfRule>
  </conditionalFormatting>
  <conditionalFormatting sqref="S10:S11">
    <cfRule type="cellIs" dxfId="1841" priority="18" operator="greaterThan">
      <formula>0.5</formula>
    </cfRule>
    <cfRule type="cellIs" dxfId="1840" priority="19" operator="lessThan">
      <formula>0.5</formula>
    </cfRule>
  </conditionalFormatting>
  <conditionalFormatting sqref="L12:M13">
    <cfRule type="cellIs" dxfId="1839" priority="15" operator="lessThan">
      <formula>0.5</formula>
    </cfRule>
    <cfRule type="cellIs" dxfId="1838" priority="16" operator="greaterThan">
      <formula>0.5</formula>
    </cfRule>
  </conditionalFormatting>
  <conditionalFormatting sqref="N12:N13">
    <cfRule type="cellIs" dxfId="1837" priority="13" operator="lessThan">
      <formula>4.5</formula>
    </cfRule>
    <cfRule type="cellIs" dxfId="1836" priority="14" operator="greaterThan">
      <formula>5.5</formula>
    </cfRule>
  </conditionalFormatting>
  <conditionalFormatting sqref="O12:O13">
    <cfRule type="cellIs" dxfId="1835" priority="11" operator="lessThan">
      <formula>1.5</formula>
    </cfRule>
    <cfRule type="cellIs" dxfId="1834" priority="12" operator="greaterThan">
      <formula>2.5</formula>
    </cfRule>
  </conditionalFormatting>
  <conditionalFormatting sqref="P12:P13">
    <cfRule type="cellIs" dxfId="1833" priority="9" operator="lessThan">
      <formula>4.5</formula>
    </cfRule>
    <cfRule type="cellIs" dxfId="1832" priority="10" operator="greaterThan">
      <formula>7.5</formula>
    </cfRule>
  </conditionalFormatting>
  <conditionalFormatting sqref="R12:S13">
    <cfRule type="cellIs" dxfId="1831" priority="7" operator="lessThan">
      <formula>2.5</formula>
    </cfRule>
    <cfRule type="cellIs" dxfId="1830" priority="8" operator="greaterThan">
      <formula>4.5</formula>
    </cfRule>
  </conditionalFormatting>
  <conditionalFormatting sqref="T12:T13">
    <cfRule type="cellIs" dxfId="1829" priority="5" operator="lessThan">
      <formula>2.5</formula>
    </cfRule>
    <cfRule type="cellIs" dxfId="1828" priority="6" operator="greaterThan">
      <formula>4.5</formula>
    </cfRule>
  </conditionalFormatting>
  <conditionalFormatting sqref="U12:U13">
    <cfRule type="cellIs" dxfId="1827" priority="4" operator="greaterThan">
      <formula>1.5</formula>
    </cfRule>
  </conditionalFormatting>
  <conditionalFormatting sqref="L12:V13">
    <cfRule type="expression" dxfId="1826" priority="1">
      <formula>L12=""</formula>
    </cfRule>
  </conditionalFormatting>
  <conditionalFormatting sqref="S12:S13">
    <cfRule type="cellIs" dxfId="1825" priority="2" operator="greaterThan">
      <formula>0.5</formula>
    </cfRule>
    <cfRule type="cellIs" dxfId="18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2014:1:0:0:YILAN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2014:2:0:0:YILAN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2014:3:0:0:YILAN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2014:4:0:0:YILAN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2014:5:0:0:YILAN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2014:6:0:0:YILAN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2014:7:0:0:YILAN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2014:8:0:0:YILAN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2014:9:0:0:YILAN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2014:10:0:0:YILAN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2014:11:0:0:YILAN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2014:12:0:0:YILAN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2015:1:0:0:YILAN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2015:2:0:0:YILAN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2015:3:0:0:YILAN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2015:4:0:0:YILAN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2015:5:0:0:YILAN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2015:6:0:0:YILAN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2015:7:0:0:YILAN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2015:8:0:0:YILAN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2015:9:0:0:YILAN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2015:10:0:0:YILAN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2015:11:0:0:YILAN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2015:12:0:0:YILAN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2016:1:0:0:YILAN</v>
      </c>
      <c r="AB77" s="33">
        <f t="shared" ca="1" si="3"/>
        <v>32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2015:12:4:7:YILAN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2016:2:0:0:YILAN</v>
      </c>
      <c r="AB78" s="33">
        <f t="shared" ca="1" si="3"/>
        <v>65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2016:1:1:7:YILAN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2016:3:0:0:YILAN</v>
      </c>
      <c r="AB79" s="33">
        <f t="shared" ca="1" si="3"/>
        <v>96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2016:1:2:7:YILAN</v>
      </c>
      <c r="AP79" s="33">
        <f t="shared" ca="1" si="13"/>
        <v>28</v>
      </c>
      <c r="AQ79" s="26">
        <f t="shared" ca="1" si="14"/>
        <v>0</v>
      </c>
      <c r="AR79" s="26">
        <f t="shared" ca="1" si="14"/>
        <v>17</v>
      </c>
      <c r="AS79" s="26">
        <f t="shared" ca="1" si="14"/>
        <v>0</v>
      </c>
      <c r="AT79" s="26">
        <f t="shared" ca="1" si="14"/>
        <v>9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2016:4:0:0:YILAN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2016:1:3:7:YILAN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2016:5:0:0:YILAN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2016:1:4:7:YILAN</v>
      </c>
      <c r="AP81" s="33">
        <f t="shared" ca="1" si="13"/>
        <v>60</v>
      </c>
      <c r="AQ81" s="26">
        <f t="shared" ca="1" si="14"/>
        <v>0</v>
      </c>
      <c r="AR81" s="26">
        <f t="shared" ca="1" si="14"/>
        <v>24</v>
      </c>
      <c r="AS81" s="26">
        <f t="shared" ca="1" si="14"/>
        <v>5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2016:6:0:0:YILAN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2016:1:5:7:YILAN</v>
      </c>
      <c r="AP82" s="33">
        <f t="shared" ca="1" si="13"/>
        <v>92</v>
      </c>
      <c r="AQ82" s="26">
        <f t="shared" ca="1" si="14"/>
        <v>0</v>
      </c>
      <c r="AR82" s="26">
        <f t="shared" ca="1" si="14"/>
        <v>20</v>
      </c>
      <c r="AS82" s="26">
        <f t="shared" ca="1" si="14"/>
        <v>8</v>
      </c>
      <c r="AT82" s="26">
        <f t="shared" ca="1" si="14"/>
        <v>22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2016:7:0:0:YILAN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2016:2:1:7:YILAN</v>
      </c>
      <c r="AP83" s="33">
        <f t="shared" ca="1" si="13"/>
        <v>124</v>
      </c>
      <c r="AQ83" s="26">
        <f t="shared" ca="1" si="14"/>
        <v>0</v>
      </c>
      <c r="AR83" s="26">
        <f t="shared" ca="1" si="14"/>
        <v>18</v>
      </c>
      <c r="AS83" s="26">
        <f t="shared" ca="1" si="14"/>
        <v>7</v>
      </c>
      <c r="AT83" s="26">
        <f t="shared" ca="1" si="14"/>
        <v>23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2016:8:0:0:YILAN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2016:2:2:7:YILAN</v>
      </c>
      <c r="AP84" s="33">
        <f t="shared" ca="1" si="13"/>
        <v>156</v>
      </c>
      <c r="AQ84" s="26">
        <f t="shared" ca="1" si="14"/>
        <v>1</v>
      </c>
      <c r="AR84" s="26">
        <f t="shared" ca="1" si="14"/>
        <v>13</v>
      </c>
      <c r="AS84" s="26">
        <f t="shared" ca="1" si="14"/>
        <v>5</v>
      </c>
      <c r="AT84" s="26">
        <f t="shared" ca="1" si="14"/>
        <v>15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2016:9:0:0:YILAN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2016:2:3:7:YILAN</v>
      </c>
      <c r="AP85" s="33">
        <f t="shared" ca="1" si="13"/>
        <v>188</v>
      </c>
      <c r="AQ85" s="26">
        <f t="shared" ca="1" si="14"/>
        <v>0</v>
      </c>
      <c r="AR85" s="26">
        <f t="shared" ca="1" si="14"/>
        <v>15</v>
      </c>
      <c r="AS85" s="26">
        <f t="shared" ca="1" si="14"/>
        <v>8</v>
      </c>
      <c r="AT85" s="26">
        <f t="shared" ca="1" si="14"/>
        <v>16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2016:10:0:0:YILAN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2016:2:4:7:YILAN</v>
      </c>
      <c r="AP86" s="33">
        <f t="shared" ca="1" si="13"/>
        <v>219</v>
      </c>
      <c r="AQ86" s="26">
        <f t="shared" ca="1" si="14"/>
        <v>0</v>
      </c>
      <c r="AR86" s="26">
        <f t="shared" ca="1" si="14"/>
        <v>20</v>
      </c>
      <c r="AS86" s="26">
        <f t="shared" ca="1" si="14"/>
        <v>6</v>
      </c>
      <c r="AT86" s="26">
        <f t="shared" ca="1" si="14"/>
        <v>25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2016:11:0:0:YILAN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2016:3:1:7:YILAN</v>
      </c>
      <c r="AP87" s="33">
        <f t="shared" ca="1" si="13"/>
        <v>250</v>
      </c>
      <c r="AQ87" s="26">
        <f t="shared" ca="1" si="14"/>
        <v>0</v>
      </c>
      <c r="AR87" s="26">
        <f t="shared" ca="1" si="14"/>
        <v>20</v>
      </c>
      <c r="AS87" s="26">
        <f t="shared" ca="1" si="14"/>
        <v>5</v>
      </c>
      <c r="AT87" s="26">
        <f t="shared" ca="1" si="14"/>
        <v>13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2016:12:0:0:YILAN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2016:3:2:7:YILAN</v>
      </c>
      <c r="AP88" s="33">
        <f t="shared" ca="1" si="13"/>
        <v>279</v>
      </c>
      <c r="AQ88" s="26">
        <f t="shared" ca="1" si="14"/>
        <v>0</v>
      </c>
      <c r="AR88" s="26">
        <f t="shared" ca="1" si="14"/>
        <v>26</v>
      </c>
      <c r="AS88" s="26">
        <f t="shared" ca="1" si="14"/>
        <v>10</v>
      </c>
      <c r="AT88" s="26">
        <f t="shared" ca="1" si="14"/>
        <v>17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1391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1390</v>
      </c>
    </row>
    <row r="105" spans="23:50">
      <c r="X105" s="57" t="s">
        <v>2078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17" sqref="W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623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>
        <v>65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16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$L$26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1964</v>
      </c>
      <c r="C10" s="4" t="s">
        <v>615</v>
      </c>
      <c r="D10" s="4" t="s">
        <v>1967</v>
      </c>
      <c r="E10" s="4" t="str">
        <f>CONCATENATE(YEAR,":",MONTH,":",WEEK,":",WEEKDAY,":",$A10)</f>
        <v>2016:3:2:7:HUALIAN_2_ZL</v>
      </c>
      <c r="F10" s="4">
        <f>MATCH($E10,REPORT_DATA_BY_COMP!$A:$A,0)</f>
        <v>803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1965</v>
      </c>
      <c r="B11" s="23" t="s">
        <v>1968</v>
      </c>
      <c r="C11" s="4" t="s">
        <v>1966</v>
      </c>
      <c r="D11" s="4" t="s">
        <v>616</v>
      </c>
      <c r="E11" s="4" t="str">
        <f>CONCATENATE(YEAR,":",MONTH,":",WEEK,":",WEEKDAY,":",$A11)</f>
        <v>2016:3:2:7:HUALIAN_2_E</v>
      </c>
      <c r="F11" s="4">
        <f>MATCH($E11,REPORT_DATA_BY_COMP!$A:$A,0)</f>
        <v>802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1969</v>
      </c>
      <c r="C12" s="4" t="s">
        <v>617</v>
      </c>
      <c r="D12" s="4" t="s">
        <v>618</v>
      </c>
      <c r="E12" s="4" t="str">
        <f>CONCATENATE(YEAR,":",MONTH,":",WEEK,":",WEEKDAY,":",$A12)</f>
        <v>2016:3:2:7:HUALIAN_1_E</v>
      </c>
      <c r="F12" s="4">
        <f>MATCH($E12,REPORT_DATA_BY_COMP!$A:$A,0)</f>
        <v>800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1970</v>
      </c>
      <c r="C13" s="4" t="s">
        <v>922</v>
      </c>
      <c r="D13" s="4" t="s">
        <v>620</v>
      </c>
      <c r="E13" s="4" t="str">
        <f>CONCATENATE(YEAR,":",MONTH,":",WEEK,":",WEEKDAY,":",$A13)</f>
        <v>2016:3:2:7:HUALIAN_1_S</v>
      </c>
      <c r="F13" s="4">
        <f>MATCH($E13,REPORT_DATA_BY_COMP!$A:$A,0)</f>
        <v>801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6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19</v>
      </c>
      <c r="O14" s="12">
        <f t="shared" si="0"/>
        <v>5</v>
      </c>
      <c r="P14" s="12">
        <f t="shared" si="0"/>
        <v>21</v>
      </c>
      <c r="Q14" s="12">
        <f t="shared" si="0"/>
        <v>25</v>
      </c>
      <c r="R14" s="12">
        <f t="shared" si="0"/>
        <v>14</v>
      </c>
      <c r="S14" s="12">
        <f t="shared" si="0"/>
        <v>2</v>
      </c>
      <c r="T14" s="12">
        <f t="shared" si="0"/>
        <v>7</v>
      </c>
      <c r="U14" s="12">
        <f t="shared" si="0"/>
        <v>2</v>
      </c>
      <c r="V14" s="12">
        <f t="shared" si="0"/>
        <v>0</v>
      </c>
    </row>
    <row r="15" spans="1:22">
      <c r="B15" s="5" t="s">
        <v>1174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2069</v>
      </c>
      <c r="B16" s="23" t="s">
        <v>1971</v>
      </c>
      <c r="C16" s="4" t="s">
        <v>1972</v>
      </c>
      <c r="D16" s="4" t="s">
        <v>1973</v>
      </c>
      <c r="E16" s="4" t="str">
        <f>CONCATENATE(YEAR,":",MONTH,":",WEEK,":",WEEKDAY,":",$A16)</f>
        <v>2016:3:2:7:HUALIAN_3_E</v>
      </c>
      <c r="F16" s="4">
        <f>MATCH($E16,REPORT_DATA_BY_COMP!$A:$A,0)</f>
        <v>804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5</v>
      </c>
      <c r="J16" s="11">
        <f>IFERROR(INDEX(REPORT_DATA_BY_COMP!$A:$AH,$F16,MATCH(J$8,REPORT_DATA_BY_COMP!$A$1:$AH$1,0)), "")</f>
        <v>7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16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612</v>
      </c>
      <c r="B17" s="23" t="s">
        <v>614</v>
      </c>
      <c r="C17" s="4" t="s">
        <v>1175</v>
      </c>
      <c r="D17" s="4" t="s">
        <v>619</v>
      </c>
      <c r="E17" s="4" t="str">
        <f>CONCATENATE(YEAR,":",MONTH,":",WEEK,":",WEEKDAY,":",$A17)</f>
        <v>2016:3:2:7:HUALIAN_3_S</v>
      </c>
      <c r="F17" s="4">
        <f>MATCH($E17,REPORT_DATA_BY_COMP!$A:$A,0)</f>
        <v>805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7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9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5</v>
      </c>
      <c r="J18" s="12">
        <f t="shared" si="1"/>
        <v>10</v>
      </c>
      <c r="K18" s="12">
        <f t="shared" si="1"/>
        <v>0</v>
      </c>
      <c r="L18" s="12">
        <f t="shared" si="1"/>
        <v>0</v>
      </c>
      <c r="M18" s="12">
        <f t="shared" si="1"/>
        <v>1</v>
      </c>
      <c r="N18" s="12">
        <f t="shared" si="1"/>
        <v>23</v>
      </c>
      <c r="O18" s="12">
        <f t="shared" si="1"/>
        <v>4</v>
      </c>
      <c r="P18" s="12">
        <f t="shared" si="1"/>
        <v>10</v>
      </c>
      <c r="Q18" s="12">
        <f t="shared" si="1"/>
        <v>19</v>
      </c>
      <c r="R18" s="12">
        <f t="shared" si="1"/>
        <v>14</v>
      </c>
      <c r="S18" s="12">
        <f t="shared" si="1"/>
        <v>0</v>
      </c>
      <c r="T18" s="12">
        <f t="shared" si="1"/>
        <v>9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1160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1135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1134</v>
      </c>
      <c r="C22" s="14"/>
      <c r="D22" s="14"/>
      <c r="E22" s="14" t="str">
        <f>CONCATENATE(YEAR,":",MONTH,":2:",WEEKLY_REPORT_DAY,":", $A$1)</f>
        <v>2016:3:2:7:HUALIAN</v>
      </c>
      <c r="F22" s="14">
        <f>MATCH($E22,REPORT_DATA_BY_ZONE!$A:$A, 0)</f>
        <v>92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0</v>
      </c>
      <c r="I22" s="11">
        <f>IFERROR(INDEX(REPORT_DATA_BY_ZONE!$A:$AH,$F22,MATCH(I$8,REPORT_DATA_BY_ZONE!$A$1:$AH$1,0)), "")</f>
        <v>12</v>
      </c>
      <c r="J22" s="11">
        <f>IFERROR(INDEX(REPORT_DATA_BY_ZONE!$A:$AH,$F22,MATCH(J$8,REPORT_DATA_BY_ZONE!$A$1:$AH$1,0)), "")</f>
        <v>16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2</v>
      </c>
      <c r="N22" s="11">
        <f>IFERROR(INDEX(REPORT_DATA_BY_ZONE!$A:$AH,$F22,MATCH(N$8,REPORT_DATA_BY_ZONE!$A$1:$AH$1,0)), "")</f>
        <v>42</v>
      </c>
      <c r="O22" s="11">
        <f>IFERROR(INDEX(REPORT_DATA_BY_ZONE!$A:$AH,$F22,MATCH(O$8,REPORT_DATA_BY_ZONE!$A$1:$AH$1,0)), "")</f>
        <v>9</v>
      </c>
      <c r="P22" s="11">
        <f>IFERROR(INDEX(REPORT_DATA_BY_ZONE!$A:$AH,$F22,MATCH(P$8,REPORT_DATA_BY_ZONE!$A$1:$AH$1,0)), "")</f>
        <v>31</v>
      </c>
      <c r="Q22" s="11">
        <f>IFERROR(INDEX(REPORT_DATA_BY_ZONE!$A:$AH,$F22,MATCH(Q$8,REPORT_DATA_BY_ZONE!$A$1:$AH$1,0)), "")</f>
        <v>44</v>
      </c>
      <c r="R22" s="11">
        <f>IFERROR(INDEX(REPORT_DATA_BY_ZONE!$A:$AH,$F22,MATCH(R$8,REPORT_DATA_BY_ZONE!$A$1:$AH$1,0)), "")</f>
        <v>28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16</v>
      </c>
      <c r="U22" s="11">
        <f>IFERROR(INDEX(REPORT_DATA_BY_ZONE!$A:$AH,$F22,MATCH(U$8,REPORT_DATA_BY_ZONE!$A$1:$AH$1,0)), "")</f>
        <v>5</v>
      </c>
      <c r="V22" s="11">
        <f>IFERROR(INDEX(REPORT_DATA_BY_ZONE!$A:$AH,$F22,MATCH(V$8,REPORT_DATA_BY_ZONE!$A$1:$AH$1,0)), "")</f>
        <v>0</v>
      </c>
    </row>
    <row r="23" spans="1:22">
      <c r="B23" s="24" t="s">
        <v>1136</v>
      </c>
      <c r="C23" s="14"/>
      <c r="D23" s="14"/>
      <c r="E23" s="14" t="str">
        <f>CONCATENATE(YEAR,":",MONTH,":3:",WEEKLY_REPORT_DAY,":", $A$1)</f>
        <v>2016:3:3:7:HUALIAN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1137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1138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1161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20</v>
      </c>
      <c r="J26" s="19">
        <f t="shared" si="2"/>
        <v>28</v>
      </c>
      <c r="K26" s="19">
        <f t="shared" si="2"/>
        <v>1</v>
      </c>
      <c r="L26" s="19">
        <f t="shared" si="2"/>
        <v>1</v>
      </c>
      <c r="M26" s="19">
        <f t="shared" si="2"/>
        <v>2</v>
      </c>
      <c r="N26" s="19">
        <f t="shared" si="2"/>
        <v>82</v>
      </c>
      <c r="O26" s="19">
        <f t="shared" si="2"/>
        <v>17</v>
      </c>
      <c r="P26" s="19">
        <f t="shared" si="2"/>
        <v>73</v>
      </c>
      <c r="Q26" s="19">
        <f t="shared" si="2"/>
        <v>101</v>
      </c>
      <c r="R26" s="19">
        <f t="shared" si="2"/>
        <v>57</v>
      </c>
      <c r="S26" s="19">
        <f t="shared" si="2"/>
        <v>3</v>
      </c>
      <c r="T26" s="19">
        <f t="shared" si="2"/>
        <v>44</v>
      </c>
      <c r="U26" s="19">
        <f t="shared" si="2"/>
        <v>14</v>
      </c>
      <c r="V26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823" priority="143" operator="lessThan">
      <formula>0.5</formula>
    </cfRule>
    <cfRule type="cellIs" dxfId="1822" priority="144" operator="greaterThan">
      <formula>0.5</formula>
    </cfRule>
  </conditionalFormatting>
  <conditionalFormatting sqref="N10 N12">
    <cfRule type="cellIs" dxfId="1821" priority="141" operator="lessThan">
      <formula>4.5</formula>
    </cfRule>
    <cfRule type="cellIs" dxfId="1820" priority="142" operator="greaterThan">
      <formula>5.5</formula>
    </cfRule>
  </conditionalFormatting>
  <conditionalFormatting sqref="O10 O12">
    <cfRule type="cellIs" dxfId="1819" priority="139" operator="lessThan">
      <formula>1.5</formula>
    </cfRule>
    <cfRule type="cellIs" dxfId="1818" priority="140" operator="greaterThan">
      <formula>2.5</formula>
    </cfRule>
  </conditionalFormatting>
  <conditionalFormatting sqref="P10 P12">
    <cfRule type="cellIs" dxfId="1817" priority="137" operator="lessThan">
      <formula>4.5</formula>
    </cfRule>
    <cfRule type="cellIs" dxfId="1816" priority="138" operator="greaterThan">
      <formula>7.5</formula>
    </cfRule>
  </conditionalFormatting>
  <conditionalFormatting sqref="R10:S10 R12:S12">
    <cfRule type="cellIs" dxfId="1815" priority="135" operator="lessThan">
      <formula>2.5</formula>
    </cfRule>
    <cfRule type="cellIs" dxfId="1814" priority="136" operator="greaterThan">
      <formula>4.5</formula>
    </cfRule>
  </conditionalFormatting>
  <conditionalFormatting sqref="T10 T12">
    <cfRule type="cellIs" dxfId="1813" priority="133" operator="lessThan">
      <formula>2.5</formula>
    </cfRule>
    <cfRule type="cellIs" dxfId="1812" priority="134" operator="greaterThan">
      <formula>4.5</formula>
    </cfRule>
  </conditionalFormatting>
  <conditionalFormatting sqref="U10 U12">
    <cfRule type="cellIs" dxfId="1811" priority="132" operator="greaterThan">
      <formula>1.5</formula>
    </cfRule>
  </conditionalFormatting>
  <conditionalFormatting sqref="L10:V10 L12:V12">
    <cfRule type="expression" dxfId="1810" priority="129">
      <formula>L10=""</formula>
    </cfRule>
  </conditionalFormatting>
  <conditionalFormatting sqref="S10 S12">
    <cfRule type="cellIs" dxfId="1809" priority="130" operator="greaterThan">
      <formula>0.5</formula>
    </cfRule>
    <cfRule type="cellIs" dxfId="1808" priority="131" operator="lessThan">
      <formula>0.5</formula>
    </cfRule>
  </conditionalFormatting>
  <conditionalFormatting sqref="L13:M13">
    <cfRule type="cellIs" dxfId="1807" priority="127" operator="lessThan">
      <formula>0.5</formula>
    </cfRule>
    <cfRule type="cellIs" dxfId="1806" priority="128" operator="greaterThan">
      <formula>0.5</formula>
    </cfRule>
  </conditionalFormatting>
  <conditionalFormatting sqref="N13">
    <cfRule type="cellIs" dxfId="1805" priority="125" operator="lessThan">
      <formula>4.5</formula>
    </cfRule>
    <cfRule type="cellIs" dxfId="1804" priority="126" operator="greaterThan">
      <formula>5.5</formula>
    </cfRule>
  </conditionalFormatting>
  <conditionalFormatting sqref="O13">
    <cfRule type="cellIs" dxfId="1803" priority="123" operator="lessThan">
      <formula>1.5</formula>
    </cfRule>
    <cfRule type="cellIs" dxfId="1802" priority="124" operator="greaterThan">
      <formula>2.5</formula>
    </cfRule>
  </conditionalFormatting>
  <conditionalFormatting sqref="P13">
    <cfRule type="cellIs" dxfId="1801" priority="121" operator="lessThan">
      <formula>4.5</formula>
    </cfRule>
    <cfRule type="cellIs" dxfId="1800" priority="122" operator="greaterThan">
      <formula>7.5</formula>
    </cfRule>
  </conditionalFormatting>
  <conditionalFormatting sqref="R13:S13">
    <cfRule type="cellIs" dxfId="1799" priority="119" operator="lessThan">
      <formula>2.5</formula>
    </cfRule>
    <cfRule type="cellIs" dxfId="1798" priority="120" operator="greaterThan">
      <formula>4.5</formula>
    </cfRule>
  </conditionalFormatting>
  <conditionalFormatting sqref="T13">
    <cfRule type="cellIs" dxfId="1797" priority="117" operator="lessThan">
      <formula>2.5</formula>
    </cfRule>
    <cfRule type="cellIs" dxfId="1796" priority="118" operator="greaterThan">
      <formula>4.5</formula>
    </cfRule>
  </conditionalFormatting>
  <conditionalFormatting sqref="U13">
    <cfRule type="cellIs" dxfId="1795" priority="116" operator="greaterThan">
      <formula>1.5</formula>
    </cfRule>
  </conditionalFormatting>
  <conditionalFormatting sqref="L13:V13">
    <cfRule type="expression" dxfId="1794" priority="113">
      <formula>L13=""</formula>
    </cfRule>
  </conditionalFormatting>
  <conditionalFormatting sqref="S13">
    <cfRule type="cellIs" dxfId="1793" priority="114" operator="greaterThan">
      <formula>0.5</formula>
    </cfRule>
    <cfRule type="cellIs" dxfId="1792" priority="115" operator="lessThan">
      <formula>0.5</formula>
    </cfRule>
  </conditionalFormatting>
  <conditionalFormatting sqref="L16:M16">
    <cfRule type="cellIs" dxfId="1791" priority="63" operator="lessThan">
      <formula>0.5</formula>
    </cfRule>
    <cfRule type="cellIs" dxfId="1790" priority="64" operator="greaterThan">
      <formula>0.5</formula>
    </cfRule>
  </conditionalFormatting>
  <conditionalFormatting sqref="N16">
    <cfRule type="cellIs" dxfId="1789" priority="61" operator="lessThan">
      <formula>4.5</formula>
    </cfRule>
    <cfRule type="cellIs" dxfId="1788" priority="62" operator="greaterThan">
      <formula>5.5</formula>
    </cfRule>
  </conditionalFormatting>
  <conditionalFormatting sqref="O16">
    <cfRule type="cellIs" dxfId="1787" priority="59" operator="lessThan">
      <formula>1.5</formula>
    </cfRule>
    <cfRule type="cellIs" dxfId="1786" priority="60" operator="greaterThan">
      <formula>2.5</formula>
    </cfRule>
  </conditionalFormatting>
  <conditionalFormatting sqref="P16">
    <cfRule type="cellIs" dxfId="1785" priority="57" operator="lessThan">
      <formula>4.5</formula>
    </cfRule>
    <cfRule type="cellIs" dxfId="1784" priority="58" operator="greaterThan">
      <formula>7.5</formula>
    </cfRule>
  </conditionalFormatting>
  <conditionalFormatting sqref="R16:S16">
    <cfRule type="cellIs" dxfId="1783" priority="55" operator="lessThan">
      <formula>2.5</formula>
    </cfRule>
    <cfRule type="cellIs" dxfId="1782" priority="56" operator="greaterThan">
      <formula>4.5</formula>
    </cfRule>
  </conditionalFormatting>
  <conditionalFormatting sqref="T16">
    <cfRule type="cellIs" dxfId="1781" priority="53" operator="lessThan">
      <formula>2.5</formula>
    </cfRule>
    <cfRule type="cellIs" dxfId="1780" priority="54" operator="greaterThan">
      <formula>4.5</formula>
    </cfRule>
  </conditionalFormatting>
  <conditionalFormatting sqref="U16">
    <cfRule type="cellIs" dxfId="1779" priority="52" operator="greaterThan">
      <formula>1.5</formula>
    </cfRule>
  </conditionalFormatting>
  <conditionalFormatting sqref="L16:V16">
    <cfRule type="expression" dxfId="1778" priority="49">
      <formula>L16=""</formula>
    </cfRule>
  </conditionalFormatting>
  <conditionalFormatting sqref="S16">
    <cfRule type="cellIs" dxfId="1777" priority="50" operator="greaterThan">
      <formula>0.5</formula>
    </cfRule>
    <cfRule type="cellIs" dxfId="1776" priority="51" operator="lessThan">
      <formula>0.5</formula>
    </cfRule>
  </conditionalFormatting>
  <conditionalFormatting sqref="L17:M17">
    <cfRule type="cellIs" dxfId="1775" priority="47" operator="lessThan">
      <formula>0.5</formula>
    </cfRule>
    <cfRule type="cellIs" dxfId="1774" priority="48" operator="greaterThan">
      <formula>0.5</formula>
    </cfRule>
  </conditionalFormatting>
  <conditionalFormatting sqref="N17">
    <cfRule type="cellIs" dxfId="1773" priority="45" operator="lessThan">
      <formula>4.5</formula>
    </cfRule>
    <cfRule type="cellIs" dxfId="1772" priority="46" operator="greaterThan">
      <formula>5.5</formula>
    </cfRule>
  </conditionalFormatting>
  <conditionalFormatting sqref="O17">
    <cfRule type="cellIs" dxfId="1771" priority="43" operator="lessThan">
      <formula>1.5</formula>
    </cfRule>
    <cfRule type="cellIs" dxfId="1770" priority="44" operator="greaterThan">
      <formula>2.5</formula>
    </cfRule>
  </conditionalFormatting>
  <conditionalFormatting sqref="P17">
    <cfRule type="cellIs" dxfId="1769" priority="41" operator="lessThan">
      <formula>4.5</formula>
    </cfRule>
    <cfRule type="cellIs" dxfId="1768" priority="42" operator="greaterThan">
      <formula>7.5</formula>
    </cfRule>
  </conditionalFormatting>
  <conditionalFormatting sqref="R17:S17">
    <cfRule type="cellIs" dxfId="1767" priority="39" operator="lessThan">
      <formula>2.5</formula>
    </cfRule>
    <cfRule type="cellIs" dxfId="1766" priority="40" operator="greaterThan">
      <formula>4.5</formula>
    </cfRule>
  </conditionalFormatting>
  <conditionalFormatting sqref="T17">
    <cfRule type="cellIs" dxfId="1765" priority="37" operator="lessThan">
      <formula>2.5</formula>
    </cfRule>
    <cfRule type="cellIs" dxfId="1764" priority="38" operator="greaterThan">
      <formula>4.5</formula>
    </cfRule>
  </conditionalFormatting>
  <conditionalFormatting sqref="U17">
    <cfRule type="cellIs" dxfId="1763" priority="36" operator="greaterThan">
      <formula>1.5</formula>
    </cfRule>
  </conditionalFormatting>
  <conditionalFormatting sqref="L17:V17">
    <cfRule type="expression" dxfId="1762" priority="33">
      <formula>L17=""</formula>
    </cfRule>
  </conditionalFormatting>
  <conditionalFormatting sqref="S17">
    <cfRule type="cellIs" dxfId="1761" priority="34" operator="greaterThan">
      <formula>0.5</formula>
    </cfRule>
    <cfRule type="cellIs" dxfId="1760" priority="35" operator="lessThan">
      <formula>0.5</formula>
    </cfRule>
  </conditionalFormatting>
  <conditionalFormatting sqref="L11:M11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1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1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1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1:S11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1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1">
    <cfRule type="cellIs" dxfId="1747" priority="4" operator="greaterThan">
      <formula>1.5</formula>
    </cfRule>
  </conditionalFormatting>
  <conditionalFormatting sqref="L11:V11">
    <cfRule type="expression" dxfId="1746" priority="1">
      <formula>L11=""</formula>
    </cfRule>
  </conditionalFormatting>
  <conditionalFormatting sqref="S11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85" zoomScale="85" zoomScaleNormal="85" workbookViewId="0">
      <selection activeCell="W121" sqref="W1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>
        <f t="shared" ca="1" si="3"/>
        <v>31</v>
      </c>
      <c r="AC54" s="26">
        <f t="shared" ca="1" si="4"/>
        <v>9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>
        <f t="shared" ca="1" si="3"/>
        <v>39</v>
      </c>
      <c r="AC55" s="26">
        <f t="shared" ca="1" si="4"/>
        <v>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>
        <f t="shared" ca="1" si="3"/>
        <v>47</v>
      </c>
      <c r="AC56" s="26">
        <f t="shared" ca="1" si="4"/>
        <v>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>
        <f t="shared" ca="1" si="3"/>
        <v>55</v>
      </c>
      <c r="AC57" s="26">
        <f t="shared" ca="1" si="4"/>
        <v>4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>
        <f t="shared" ca="1" si="3"/>
        <v>63</v>
      </c>
      <c r="AC58" s="26">
        <f t="shared" ca="1" si="4"/>
        <v>4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>
        <f t="shared" ca="1" si="3"/>
        <v>71</v>
      </c>
      <c r="AC59" s="26">
        <f t="shared" ca="1" si="4"/>
        <v>2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>
        <f t="shared" ca="1" si="3"/>
        <v>79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>
        <f t="shared" ca="1" si="3"/>
        <v>87</v>
      </c>
      <c r="AC61" s="26">
        <f t="shared" ca="1" si="4"/>
        <v>3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>
        <f t="shared" ca="1" si="3"/>
        <v>4</v>
      </c>
      <c r="AC62" s="26">
        <f t="shared" ca="1" si="4"/>
        <v>5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>
        <f t="shared" ca="1" si="3"/>
        <v>13</v>
      </c>
      <c r="AC63" s="26">
        <f t="shared" ca="1" si="4"/>
        <v>4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>
        <f t="shared" ca="1" si="3"/>
        <v>22</v>
      </c>
      <c r="AC64" s="26">
        <f t="shared" ca="1" si="4"/>
        <v>2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>
        <f t="shared" ca="1" si="3"/>
        <v>126</v>
      </c>
      <c r="AC65" s="26">
        <f t="shared" ca="1" si="4"/>
        <v>3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>
        <f t="shared" ca="1" si="3"/>
        <v>135</v>
      </c>
      <c r="AC66" s="26">
        <f t="shared" ca="1" si="4"/>
        <v>0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>
        <f t="shared" ca="1" si="3"/>
        <v>145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>
        <f t="shared" ca="1" si="3"/>
        <v>155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>
        <f t="shared" ca="1" si="3"/>
        <v>165</v>
      </c>
      <c r="AC69" s="26">
        <f t="shared" ca="1" si="4"/>
        <v>5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>
        <f t="shared" ca="1" si="3"/>
        <v>175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>
        <f t="shared" ca="1" si="3"/>
        <v>185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>
        <f t="shared" ca="1" si="3"/>
        <v>195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>
        <f t="shared" ca="1" si="3"/>
        <v>205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>
        <f t="shared" ca="1" si="3"/>
        <v>95</v>
      </c>
      <c r="AC74" s="26">
        <f t="shared" ca="1" si="4"/>
        <v>4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>
        <f t="shared" ca="1" si="3"/>
        <v>105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>
        <f t="shared" ca="1" si="3"/>
        <v>115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215</v>
      </c>
      <c r="AC77" s="26">
        <f t="shared" ca="1" si="4"/>
        <v>1</v>
      </c>
      <c r="AD77" s="26">
        <f t="shared" si="5"/>
        <v>5</v>
      </c>
      <c r="AE77" s="33">
        <f t="shared" ca="1" si="6"/>
        <v>4</v>
      </c>
      <c r="AF77" s="11">
        <f t="shared" ca="1" si="8"/>
        <v>1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2015:12:4:7:HUALIAN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36</v>
      </c>
      <c r="AX77" s="26">
        <f t="shared" ref="AX77:AX88" si="16">3*$X$94</f>
        <v>18</v>
      </c>
      <c r="AY77" s="26">
        <f t="shared" ref="AY77:AY88" si="17">5*$X$94</f>
        <v>30</v>
      </c>
      <c r="AZ77" s="26">
        <f t="shared" ref="AZ77:AZ88" si="18">1*$X$94</f>
        <v>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226</v>
      </c>
      <c r="AC78" s="26">
        <f t="shared" ca="1" si="4"/>
        <v>4</v>
      </c>
      <c r="AD78" s="26">
        <f t="shared" si="5"/>
        <v>5</v>
      </c>
      <c r="AE78" s="33">
        <f t="shared" ca="1" si="6"/>
        <v>15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3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2016:1:1:7:HUALIAN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2</v>
      </c>
      <c r="AW78" s="26">
        <f t="shared" si="15"/>
        <v>36</v>
      </c>
      <c r="AX78" s="26">
        <f t="shared" si="16"/>
        <v>18</v>
      </c>
      <c r="AY78" s="26">
        <f t="shared" si="17"/>
        <v>30</v>
      </c>
      <c r="AZ78" s="26">
        <f t="shared" si="18"/>
        <v>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237</v>
      </c>
      <c r="AC79" s="26">
        <f t="shared" ca="1" si="4"/>
        <v>1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2016:1:2:7:HUALIAN</v>
      </c>
      <c r="AP79" s="33">
        <f t="shared" ca="1" si="12"/>
        <v>4</v>
      </c>
      <c r="AQ79" s="26">
        <f t="shared" ca="1" si="13"/>
        <v>0</v>
      </c>
      <c r="AR79" s="26">
        <f t="shared" ca="1" si="13"/>
        <v>25</v>
      </c>
      <c r="AS79" s="26">
        <f t="shared" ca="1" si="13"/>
        <v>0</v>
      </c>
      <c r="AT79" s="26">
        <f t="shared" ca="1" si="13"/>
        <v>14</v>
      </c>
      <c r="AU79" s="26">
        <f t="shared" ca="1" si="13"/>
        <v>0</v>
      </c>
      <c r="AV79" s="26">
        <f t="shared" si="14"/>
        <v>2</v>
      </c>
      <c r="AW79" s="26">
        <f t="shared" si="15"/>
        <v>36</v>
      </c>
      <c r="AX79" s="26">
        <f t="shared" si="16"/>
        <v>18</v>
      </c>
      <c r="AY79" s="26">
        <f t="shared" si="17"/>
        <v>30</v>
      </c>
      <c r="AZ79" s="26">
        <f t="shared" si="18"/>
        <v>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2016:1:3:7:HUALIAN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2</v>
      </c>
      <c r="AW80" s="26">
        <f t="shared" si="15"/>
        <v>36</v>
      </c>
      <c r="AX80" s="26">
        <f t="shared" si="16"/>
        <v>18</v>
      </c>
      <c r="AY80" s="26">
        <f t="shared" si="17"/>
        <v>30</v>
      </c>
      <c r="AZ80" s="26">
        <f t="shared" si="18"/>
        <v>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2016:1:4:7:HUALIAN</v>
      </c>
      <c r="AP81" s="33">
        <f t="shared" ca="1" si="12"/>
        <v>15</v>
      </c>
      <c r="AQ81" s="26">
        <f t="shared" ca="1" si="13"/>
        <v>1</v>
      </c>
      <c r="AR81" s="26">
        <f t="shared" ca="1" si="13"/>
        <v>36</v>
      </c>
      <c r="AS81" s="26">
        <f t="shared" ca="1" si="13"/>
        <v>7</v>
      </c>
      <c r="AT81" s="26">
        <f t="shared" ca="1" si="13"/>
        <v>36</v>
      </c>
      <c r="AU81" s="26">
        <f t="shared" ca="1" si="13"/>
        <v>0</v>
      </c>
      <c r="AV81" s="26">
        <f t="shared" si="14"/>
        <v>2</v>
      </c>
      <c r="AW81" s="26">
        <f t="shared" si="15"/>
        <v>36</v>
      </c>
      <c r="AX81" s="26">
        <f t="shared" si="16"/>
        <v>18</v>
      </c>
      <c r="AY81" s="26">
        <f t="shared" si="17"/>
        <v>30</v>
      </c>
      <c r="AZ81" s="26">
        <f t="shared" si="18"/>
        <v>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2016:1:5:7:HUALIAN</v>
      </c>
      <c r="AP82" s="33">
        <f t="shared" ca="1" si="12"/>
        <v>26</v>
      </c>
      <c r="AQ82" s="26">
        <f t="shared" ca="1" si="13"/>
        <v>0</v>
      </c>
      <c r="AR82" s="26">
        <f t="shared" ca="1" si="13"/>
        <v>39</v>
      </c>
      <c r="AS82" s="26">
        <f t="shared" ca="1" si="13"/>
        <v>11</v>
      </c>
      <c r="AT82" s="26">
        <f t="shared" ca="1" si="13"/>
        <v>29</v>
      </c>
      <c r="AU82" s="26">
        <f t="shared" ca="1" si="13"/>
        <v>0</v>
      </c>
      <c r="AV82" s="26">
        <f t="shared" si="14"/>
        <v>2</v>
      </c>
      <c r="AW82" s="26">
        <f t="shared" si="15"/>
        <v>36</v>
      </c>
      <c r="AX82" s="26">
        <f t="shared" si="16"/>
        <v>18</v>
      </c>
      <c r="AY82" s="26">
        <f t="shared" si="17"/>
        <v>30</v>
      </c>
      <c r="AZ82" s="26">
        <f t="shared" si="18"/>
        <v>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2016:2:1:7:HUALIAN</v>
      </c>
      <c r="AP83" s="33">
        <f t="shared" ca="1" si="12"/>
        <v>37</v>
      </c>
      <c r="AQ83" s="26">
        <f t="shared" ca="1" si="13"/>
        <v>0</v>
      </c>
      <c r="AR83" s="26">
        <f t="shared" ca="1" si="13"/>
        <v>34</v>
      </c>
      <c r="AS83" s="26">
        <f t="shared" ca="1" si="13"/>
        <v>10</v>
      </c>
      <c r="AT83" s="26">
        <f t="shared" ca="1" si="13"/>
        <v>26</v>
      </c>
      <c r="AU83" s="26">
        <f t="shared" ca="1" si="13"/>
        <v>1</v>
      </c>
      <c r="AV83" s="26">
        <f t="shared" si="14"/>
        <v>2</v>
      </c>
      <c r="AW83" s="26">
        <f t="shared" si="15"/>
        <v>36</v>
      </c>
      <c r="AX83" s="26">
        <f t="shared" si="16"/>
        <v>18</v>
      </c>
      <c r="AY83" s="26">
        <f t="shared" si="17"/>
        <v>30</v>
      </c>
      <c r="AZ83" s="26">
        <f t="shared" si="18"/>
        <v>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2016:2:2:7:HUALIAN</v>
      </c>
      <c r="AP84" s="33">
        <f t="shared" ca="1" si="12"/>
        <v>48</v>
      </c>
      <c r="AQ84" s="26">
        <f t="shared" ca="1" si="13"/>
        <v>0</v>
      </c>
      <c r="AR84" s="26">
        <f t="shared" ca="1" si="13"/>
        <v>37</v>
      </c>
      <c r="AS84" s="26">
        <f t="shared" ca="1" si="13"/>
        <v>12</v>
      </c>
      <c r="AT84" s="26">
        <f t="shared" ca="1" si="13"/>
        <v>26</v>
      </c>
      <c r="AU84" s="26">
        <f t="shared" ca="1" si="13"/>
        <v>4</v>
      </c>
      <c r="AV84" s="26">
        <f t="shared" si="14"/>
        <v>2</v>
      </c>
      <c r="AW84" s="26">
        <f t="shared" si="15"/>
        <v>36</v>
      </c>
      <c r="AX84" s="26">
        <f t="shared" si="16"/>
        <v>18</v>
      </c>
      <c r="AY84" s="26">
        <f t="shared" si="17"/>
        <v>30</v>
      </c>
      <c r="AZ84" s="26">
        <f t="shared" si="18"/>
        <v>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2016:2:3:7:HUALIAN</v>
      </c>
      <c r="AP85" s="33">
        <f t="shared" ca="1" si="12"/>
        <v>59</v>
      </c>
      <c r="AQ85" s="26">
        <f t="shared" ca="1" si="13"/>
        <v>2</v>
      </c>
      <c r="AR85" s="26">
        <f t="shared" ca="1" si="13"/>
        <v>40</v>
      </c>
      <c r="AS85" s="26">
        <f t="shared" ca="1" si="13"/>
        <v>10</v>
      </c>
      <c r="AT85" s="26">
        <f t="shared" ca="1" si="13"/>
        <v>40</v>
      </c>
      <c r="AU85" s="26">
        <f t="shared" ca="1" si="13"/>
        <v>1</v>
      </c>
      <c r="AV85" s="26">
        <f t="shared" si="14"/>
        <v>2</v>
      </c>
      <c r="AW85" s="26">
        <f t="shared" si="15"/>
        <v>36</v>
      </c>
      <c r="AX85" s="26">
        <f t="shared" si="16"/>
        <v>18</v>
      </c>
      <c r="AY85" s="26">
        <f t="shared" si="17"/>
        <v>30</v>
      </c>
      <c r="AZ85" s="26">
        <f t="shared" si="18"/>
        <v>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2016:2:4:7:HUALIAN</v>
      </c>
      <c r="AP86" s="33">
        <f t="shared" ca="1" si="12"/>
        <v>70</v>
      </c>
      <c r="AQ86" s="26">
        <f t="shared" ca="1" si="13"/>
        <v>2</v>
      </c>
      <c r="AR86" s="26">
        <f t="shared" ca="1" si="13"/>
        <v>42</v>
      </c>
      <c r="AS86" s="26">
        <f t="shared" ca="1" si="13"/>
        <v>14</v>
      </c>
      <c r="AT86" s="26">
        <f t="shared" ca="1" si="13"/>
        <v>25</v>
      </c>
      <c r="AU86" s="26">
        <f t="shared" ca="1" si="13"/>
        <v>5</v>
      </c>
      <c r="AV86" s="26">
        <f t="shared" si="14"/>
        <v>2</v>
      </c>
      <c r="AW86" s="26">
        <f t="shared" si="15"/>
        <v>36</v>
      </c>
      <c r="AX86" s="26">
        <f t="shared" si="16"/>
        <v>18</v>
      </c>
      <c r="AY86" s="26">
        <f t="shared" si="17"/>
        <v>30</v>
      </c>
      <c r="AZ86" s="26">
        <f t="shared" si="18"/>
        <v>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2016:3:1:7:HUALIAN</v>
      </c>
      <c r="AP87" s="33">
        <f t="shared" ca="1" si="12"/>
        <v>81</v>
      </c>
      <c r="AQ87" s="26">
        <f t="shared" ca="1" si="13"/>
        <v>0</v>
      </c>
      <c r="AR87" s="26">
        <f t="shared" ca="1" si="13"/>
        <v>40</v>
      </c>
      <c r="AS87" s="26">
        <f t="shared" ca="1" si="13"/>
        <v>8</v>
      </c>
      <c r="AT87" s="26">
        <f t="shared" ca="1" si="13"/>
        <v>29</v>
      </c>
      <c r="AU87" s="26">
        <f t="shared" ca="1" si="13"/>
        <v>1</v>
      </c>
      <c r="AV87" s="26">
        <f t="shared" si="14"/>
        <v>2</v>
      </c>
      <c r="AW87" s="26">
        <f t="shared" si="15"/>
        <v>36</v>
      </c>
      <c r="AX87" s="26">
        <f t="shared" si="16"/>
        <v>18</v>
      </c>
      <c r="AY87" s="26">
        <f t="shared" si="17"/>
        <v>30</v>
      </c>
      <c r="AZ87" s="26">
        <f t="shared" si="18"/>
        <v>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2016:3:2:7:HUALIAN</v>
      </c>
      <c r="AP88" s="33">
        <f t="shared" ca="1" si="12"/>
        <v>92</v>
      </c>
      <c r="AQ88" s="26">
        <f t="shared" ca="1" si="13"/>
        <v>1</v>
      </c>
      <c r="AR88" s="26">
        <f t="shared" ca="1" si="13"/>
        <v>42</v>
      </c>
      <c r="AS88" s="26">
        <f t="shared" ca="1" si="13"/>
        <v>9</v>
      </c>
      <c r="AT88" s="26">
        <f t="shared" ca="1" si="13"/>
        <v>28</v>
      </c>
      <c r="AU88" s="26">
        <f t="shared" ca="1" si="13"/>
        <v>2</v>
      </c>
      <c r="AV88" s="26">
        <f t="shared" si="14"/>
        <v>2</v>
      </c>
      <c r="AW88" s="26">
        <f t="shared" si="15"/>
        <v>36</v>
      </c>
      <c r="AX88" s="26">
        <f t="shared" si="16"/>
        <v>18</v>
      </c>
      <c r="AY88" s="26">
        <f t="shared" si="17"/>
        <v>30</v>
      </c>
      <c r="AZ88" s="26">
        <f t="shared" si="18"/>
        <v>6</v>
      </c>
    </row>
    <row r="89" spans="23:52">
      <c r="W89" s="8" t="s">
        <v>1937</v>
      </c>
      <c r="X89" s="2" t="s">
        <v>37</v>
      </c>
      <c r="AC89" s="8">
        <f ca="1">SUMIFS(AC53:AC88, $X53:$X88,YEAR,AC53:AC88,"&lt;&gt;#N/A")</f>
        <v>6</v>
      </c>
      <c r="AD89" s="33"/>
      <c r="AF89" s="8">
        <f t="shared" ref="AF89:AK89" ca="1" si="20">SUM(AF53:AF88)</f>
        <v>1</v>
      </c>
      <c r="AG89" s="8">
        <f t="shared" ca="1" si="20"/>
        <v>0</v>
      </c>
      <c r="AH89" s="8">
        <f t="shared" ca="1" si="20"/>
        <v>0</v>
      </c>
      <c r="AI89" s="8">
        <f t="shared" ca="1" si="20"/>
        <v>11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11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08%</v>
      </c>
      <c r="Y99" s="36">
        <f ca="1">IFERROR(X98/SUM(X97:X98),"0")</f>
        <v>8.3333333333333329E-2</v>
      </c>
      <c r="Z99" s="8" t="str">
        <f ca="1">TEXT(Y99,"00%")</f>
        <v>08%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65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2015  32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623</v>
      </c>
    </row>
    <row r="105" spans="23:50">
      <c r="X105" s="57" t="s">
        <v>1165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17" sqref="W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1393</v>
      </c>
      <c r="B1" s="46" t="s">
        <v>1392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JIAN_DISTRICT_GRAPH!$AC$89</f>
        <v>4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1964</v>
      </c>
      <c r="C10" s="4" t="s">
        <v>615</v>
      </c>
      <c r="D10" s="4" t="s">
        <v>1967</v>
      </c>
      <c r="E10" s="4" t="str">
        <f>CONCATENATE(YEAR,":",MONTH,":",WEEK,":",WEEKDAY,":",$A10)</f>
        <v>2016:3:2:7:HUALIAN_2_ZL</v>
      </c>
      <c r="F10" s="4">
        <f>MATCH($E10,REPORT_DATA_BY_COMP!$A:$A,0)</f>
        <v>803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1965</v>
      </c>
      <c r="B11" s="23" t="s">
        <v>1968</v>
      </c>
      <c r="C11" s="4" t="s">
        <v>1966</v>
      </c>
      <c r="D11" s="4" t="s">
        <v>616</v>
      </c>
      <c r="E11" s="4" t="str">
        <f>CONCATENATE(YEAR,":",MONTH,":",WEEK,":",WEEKDAY,":",$A11)</f>
        <v>2016:3:2:7:HUALIAN_2_E</v>
      </c>
      <c r="F11" s="4">
        <f>MATCH($E11,REPORT_DATA_BY_COMP!$A:$A,0)</f>
        <v>802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1969</v>
      </c>
      <c r="C12" s="4" t="s">
        <v>617</v>
      </c>
      <c r="D12" s="4" t="s">
        <v>618</v>
      </c>
      <c r="E12" s="4" t="str">
        <f>CONCATENATE(YEAR,":",MONTH,":",WEEK,":",WEEKDAY,":",$A12)</f>
        <v>2016:3:2:7:HUALIAN_1_E</v>
      </c>
      <c r="F12" s="4">
        <f>MATCH($E12,REPORT_DATA_BY_COMP!$A:$A,0)</f>
        <v>800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1970</v>
      </c>
      <c r="C13" s="4" t="s">
        <v>922</v>
      </c>
      <c r="D13" s="4" t="s">
        <v>620</v>
      </c>
      <c r="E13" s="4" t="str">
        <f>CONCATENATE(YEAR,":",MONTH,":",WEEK,":",WEEKDAY,":",$A13)</f>
        <v>2016:3:2:7:HUALIAN_1_S</v>
      </c>
      <c r="F13" s="4">
        <f>MATCH($E13,REPORT_DATA_BY_COMP!$A:$A,0)</f>
        <v>801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6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19</v>
      </c>
      <c r="O14" s="12">
        <f t="shared" si="0"/>
        <v>5</v>
      </c>
      <c r="P14" s="12">
        <f t="shared" si="0"/>
        <v>21</v>
      </c>
      <c r="Q14" s="12">
        <f t="shared" si="0"/>
        <v>25</v>
      </c>
      <c r="R14" s="12">
        <f t="shared" si="0"/>
        <v>14</v>
      </c>
      <c r="S14" s="12">
        <f t="shared" si="0"/>
        <v>2</v>
      </c>
      <c r="T14" s="12">
        <f t="shared" si="0"/>
        <v>7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2016:3:1:7:JIAN</v>
      </c>
      <c r="F17" s="14">
        <f>MATCH($E17,REPORT_DATA_BY_DISTRICT!$A:$A, 0)</f>
        <v>229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17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38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2016:3:2:7:JIAN</v>
      </c>
      <c r="F18" s="14">
        <f>MATCH($E18,REPORT_DATA_BY_DISTRICT!$A:$A, 0)</f>
        <v>260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9</v>
      </c>
      <c r="J22" s="19">
        <f>SUM(J17:J21)</f>
        <v>12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36</v>
      </c>
      <c r="O22" s="19">
        <f t="shared" si="1"/>
        <v>9</v>
      </c>
      <c r="P22" s="19">
        <f t="shared" si="1"/>
        <v>50</v>
      </c>
      <c r="Q22" s="19">
        <f t="shared" si="1"/>
        <v>63</v>
      </c>
      <c r="R22" s="19">
        <f t="shared" si="1"/>
        <v>31</v>
      </c>
      <c r="S22" s="19">
        <f t="shared" si="1"/>
        <v>3</v>
      </c>
      <c r="T22" s="19">
        <f t="shared" si="1"/>
        <v>21</v>
      </c>
      <c r="U22" s="19">
        <f t="shared" si="1"/>
        <v>7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43" priority="47" operator="lessThan">
      <formula>0.5</formula>
    </cfRule>
    <cfRule type="cellIs" dxfId="1742" priority="48" operator="greaterThan">
      <formula>0.5</formula>
    </cfRule>
  </conditionalFormatting>
  <conditionalFormatting sqref="N10:N11">
    <cfRule type="cellIs" dxfId="1741" priority="45" operator="lessThan">
      <formula>4.5</formula>
    </cfRule>
    <cfRule type="cellIs" dxfId="1740" priority="46" operator="greaterThan">
      <formula>5.5</formula>
    </cfRule>
  </conditionalFormatting>
  <conditionalFormatting sqref="O10:O11">
    <cfRule type="cellIs" dxfId="1739" priority="43" operator="lessThan">
      <formula>1.5</formula>
    </cfRule>
    <cfRule type="cellIs" dxfId="1738" priority="44" operator="greaterThan">
      <formula>2.5</formula>
    </cfRule>
  </conditionalFormatting>
  <conditionalFormatting sqref="P10:P11">
    <cfRule type="cellIs" dxfId="1737" priority="41" operator="lessThan">
      <formula>4.5</formula>
    </cfRule>
    <cfRule type="cellIs" dxfId="1736" priority="42" operator="greaterThan">
      <formula>7.5</formula>
    </cfRule>
  </conditionalFormatting>
  <conditionalFormatting sqref="R10:S11">
    <cfRule type="cellIs" dxfId="1735" priority="39" operator="lessThan">
      <formula>2.5</formula>
    </cfRule>
    <cfRule type="cellIs" dxfId="1734" priority="40" operator="greaterThan">
      <formula>4.5</formula>
    </cfRule>
  </conditionalFormatting>
  <conditionalFormatting sqref="T10:T11">
    <cfRule type="cellIs" dxfId="1733" priority="37" operator="lessThan">
      <formula>2.5</formula>
    </cfRule>
    <cfRule type="cellIs" dxfId="1732" priority="38" operator="greaterThan">
      <formula>4.5</formula>
    </cfRule>
  </conditionalFormatting>
  <conditionalFormatting sqref="U10:U11">
    <cfRule type="cellIs" dxfId="1731" priority="36" operator="greaterThan">
      <formula>1.5</formula>
    </cfRule>
  </conditionalFormatting>
  <conditionalFormatting sqref="L10:V11">
    <cfRule type="expression" dxfId="1730" priority="33">
      <formula>L10=""</formula>
    </cfRule>
  </conditionalFormatting>
  <conditionalFormatting sqref="S10:S11">
    <cfRule type="cellIs" dxfId="1729" priority="34" operator="greaterThan">
      <formula>0.5</formula>
    </cfRule>
    <cfRule type="cellIs" dxfId="1728" priority="35" operator="lessThan">
      <formula>0.5</formula>
    </cfRule>
  </conditionalFormatting>
  <conditionalFormatting sqref="L13:M13">
    <cfRule type="cellIs" dxfId="1727" priority="31" operator="lessThan">
      <formula>0.5</formula>
    </cfRule>
    <cfRule type="cellIs" dxfId="1726" priority="32" operator="greaterThan">
      <formula>0.5</formula>
    </cfRule>
  </conditionalFormatting>
  <conditionalFormatting sqref="N13">
    <cfRule type="cellIs" dxfId="1725" priority="29" operator="lessThan">
      <formula>4.5</formula>
    </cfRule>
    <cfRule type="cellIs" dxfId="1724" priority="30" operator="greaterThan">
      <formula>5.5</formula>
    </cfRule>
  </conditionalFormatting>
  <conditionalFormatting sqref="O13">
    <cfRule type="cellIs" dxfId="1723" priority="27" operator="lessThan">
      <formula>1.5</formula>
    </cfRule>
    <cfRule type="cellIs" dxfId="1722" priority="28" operator="greaterThan">
      <formula>2.5</formula>
    </cfRule>
  </conditionalFormatting>
  <conditionalFormatting sqref="P13">
    <cfRule type="cellIs" dxfId="1721" priority="25" operator="lessThan">
      <formula>4.5</formula>
    </cfRule>
    <cfRule type="cellIs" dxfId="1720" priority="26" operator="greaterThan">
      <formula>7.5</formula>
    </cfRule>
  </conditionalFormatting>
  <conditionalFormatting sqref="R13:S13">
    <cfRule type="cellIs" dxfId="1719" priority="23" operator="lessThan">
      <formula>2.5</formula>
    </cfRule>
    <cfRule type="cellIs" dxfId="1718" priority="24" operator="greaterThan">
      <formula>4.5</formula>
    </cfRule>
  </conditionalFormatting>
  <conditionalFormatting sqref="T13">
    <cfRule type="cellIs" dxfId="1717" priority="21" operator="lessThan">
      <formula>2.5</formula>
    </cfRule>
    <cfRule type="cellIs" dxfId="1716" priority="22" operator="greaterThan">
      <formula>4.5</formula>
    </cfRule>
  </conditionalFormatting>
  <conditionalFormatting sqref="U13">
    <cfRule type="cellIs" dxfId="1715" priority="20" operator="greaterThan">
      <formula>1.5</formula>
    </cfRule>
  </conditionalFormatting>
  <conditionalFormatting sqref="L13:V13">
    <cfRule type="expression" dxfId="1714" priority="17">
      <formula>L13=""</formula>
    </cfRule>
  </conditionalFormatting>
  <conditionalFormatting sqref="S13">
    <cfRule type="cellIs" dxfId="1713" priority="18" operator="greaterThan">
      <formula>0.5</formula>
    </cfRule>
    <cfRule type="cellIs" dxfId="1712" priority="19" operator="lessThan">
      <formula>0.5</formula>
    </cfRule>
  </conditionalFormatting>
  <conditionalFormatting sqref="L12:M12">
    <cfRule type="cellIs" dxfId="1711" priority="15" operator="lessThan">
      <formula>0.5</formula>
    </cfRule>
    <cfRule type="cellIs" dxfId="1710" priority="16" operator="greaterThan">
      <formula>0.5</formula>
    </cfRule>
  </conditionalFormatting>
  <conditionalFormatting sqref="N12">
    <cfRule type="cellIs" dxfId="1709" priority="13" operator="lessThan">
      <formula>4.5</formula>
    </cfRule>
    <cfRule type="cellIs" dxfId="1708" priority="14" operator="greaterThan">
      <formula>5.5</formula>
    </cfRule>
  </conditionalFormatting>
  <conditionalFormatting sqref="O12">
    <cfRule type="cellIs" dxfId="1707" priority="11" operator="lessThan">
      <formula>1.5</formula>
    </cfRule>
    <cfRule type="cellIs" dxfId="1706" priority="12" operator="greaterThan">
      <formula>2.5</formula>
    </cfRule>
  </conditionalFormatting>
  <conditionalFormatting sqref="P12">
    <cfRule type="cellIs" dxfId="1705" priority="9" operator="lessThan">
      <formula>4.5</formula>
    </cfRule>
    <cfRule type="cellIs" dxfId="1704" priority="10" operator="greaterThan">
      <formula>7.5</formula>
    </cfRule>
  </conditionalFormatting>
  <conditionalFormatting sqref="R12:S12">
    <cfRule type="cellIs" dxfId="1703" priority="7" operator="lessThan">
      <formula>2.5</formula>
    </cfRule>
    <cfRule type="cellIs" dxfId="1702" priority="8" operator="greaterThan">
      <formula>4.5</formula>
    </cfRule>
  </conditionalFormatting>
  <conditionalFormatting sqref="T12">
    <cfRule type="cellIs" dxfId="1701" priority="5" operator="lessThan">
      <formula>2.5</formula>
    </cfRule>
    <cfRule type="cellIs" dxfId="1700" priority="6" operator="greaterThan">
      <formula>4.5</formula>
    </cfRule>
  </conditionalFormatting>
  <conditionalFormatting sqref="U12">
    <cfRule type="cellIs" dxfId="1699" priority="4" operator="greaterThan">
      <formula>1.5</formula>
    </cfRule>
  </conditionalFormatting>
  <conditionalFormatting sqref="L12:V12">
    <cfRule type="expression" dxfId="1698" priority="1">
      <formula>L12=""</formula>
    </cfRule>
  </conditionalFormatting>
  <conditionalFormatting sqref="S12">
    <cfRule type="cellIs" dxfId="1697" priority="2" operator="greaterThan">
      <formula>0.5</formula>
    </cfRule>
    <cfRule type="cellIs" dxfId="16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17" sqref="W17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2016:1:0:0:JIAN</v>
      </c>
      <c r="AB77" s="33">
        <f t="shared" ca="1" si="3"/>
        <v>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2015:12:4:7:JIAN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2016:2:0:0:JIAN</v>
      </c>
      <c r="AB78" s="33">
        <f t="shared" ca="1" si="3"/>
        <v>42</v>
      </c>
      <c r="AC78" s="26">
        <f t="shared" ca="1" si="4"/>
        <v>3</v>
      </c>
      <c r="AD78" s="26">
        <f t="shared" si="5"/>
        <v>0</v>
      </c>
      <c r="AE78" s="33">
        <f t="shared" ca="1" si="6"/>
        <v>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2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2016:1:1:7:JIAN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2016:3:0:0:JIAN</v>
      </c>
      <c r="AB79" s="33">
        <f t="shared" ca="1" si="3"/>
        <v>75</v>
      </c>
      <c r="AC79" s="26">
        <f t="shared" ca="1" si="4"/>
        <v>1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2016:1:2:7:JIAN</v>
      </c>
      <c r="AP79" s="33">
        <f t="shared" ca="1" si="13"/>
        <v>6</v>
      </c>
      <c r="AQ79" s="26">
        <f t="shared" ca="1" si="14"/>
        <v>0</v>
      </c>
      <c r="AR79" s="26">
        <f t="shared" ca="1" si="14"/>
        <v>13</v>
      </c>
      <c r="AS79" s="26">
        <f t="shared" ca="1" si="14"/>
        <v>0</v>
      </c>
      <c r="AT79" s="26">
        <f t="shared" ca="1" si="14"/>
        <v>7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2016:1:3:7:JIAN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2016:1:4:7:JIAN</v>
      </c>
      <c r="AP81" s="33">
        <f t="shared" ca="1" si="13"/>
        <v>38</v>
      </c>
      <c r="AQ81" s="26">
        <f t="shared" ca="1" si="14"/>
        <v>0</v>
      </c>
      <c r="AR81" s="26">
        <f t="shared" ca="1" si="14"/>
        <v>18</v>
      </c>
      <c r="AS81" s="26">
        <f t="shared" ca="1" si="14"/>
        <v>4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2016:1:5:7:JIAN</v>
      </c>
      <c r="AP82" s="33">
        <f t="shared" ca="1" si="13"/>
        <v>70</v>
      </c>
      <c r="AQ82" s="26">
        <f t="shared" ca="1" si="14"/>
        <v>0</v>
      </c>
      <c r="AR82" s="26">
        <f t="shared" ca="1" si="14"/>
        <v>18</v>
      </c>
      <c r="AS82" s="26">
        <f t="shared" ca="1" si="14"/>
        <v>7</v>
      </c>
      <c r="AT82" s="26">
        <f t="shared" ca="1" si="14"/>
        <v>14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2016:2:1:7:JIAN</v>
      </c>
      <c r="AP83" s="33">
        <f t="shared" ca="1" si="13"/>
        <v>102</v>
      </c>
      <c r="AQ83" s="26">
        <f t="shared" ca="1" si="14"/>
        <v>0</v>
      </c>
      <c r="AR83" s="26">
        <f t="shared" ca="1" si="14"/>
        <v>16</v>
      </c>
      <c r="AS83" s="26">
        <f t="shared" ca="1" si="14"/>
        <v>9</v>
      </c>
      <c r="AT83" s="26">
        <f t="shared" ca="1" si="14"/>
        <v>17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2016:2:2:7:JIAN</v>
      </c>
      <c r="AP84" s="33">
        <f t="shared" ca="1" si="13"/>
        <v>134</v>
      </c>
      <c r="AQ84" s="26">
        <f t="shared" ca="1" si="14"/>
        <v>0</v>
      </c>
      <c r="AR84" s="26">
        <f t="shared" ca="1" si="14"/>
        <v>25</v>
      </c>
      <c r="AS84" s="26">
        <f t="shared" ca="1" si="14"/>
        <v>7</v>
      </c>
      <c r="AT84" s="26">
        <f t="shared" ca="1" si="14"/>
        <v>13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2016:2:3:7:JIAN</v>
      </c>
      <c r="AP85" s="33">
        <f t="shared" ca="1" si="13"/>
        <v>166</v>
      </c>
      <c r="AQ85" s="26">
        <f t="shared" ca="1" si="14"/>
        <v>2</v>
      </c>
      <c r="AR85" s="26">
        <f t="shared" ca="1" si="14"/>
        <v>23</v>
      </c>
      <c r="AS85" s="26">
        <f t="shared" ca="1" si="14"/>
        <v>9</v>
      </c>
      <c r="AT85" s="26">
        <f t="shared" ca="1" si="14"/>
        <v>19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2016:2:4:7:JIAN</v>
      </c>
      <c r="AP86" s="33">
        <f t="shared" ca="1" si="13"/>
        <v>198</v>
      </c>
      <c r="AQ86" s="26">
        <f t="shared" ca="1" si="14"/>
        <v>1</v>
      </c>
      <c r="AR86" s="26">
        <f t="shared" ca="1" si="14"/>
        <v>20</v>
      </c>
      <c r="AS86" s="26">
        <f t="shared" ca="1" si="14"/>
        <v>10</v>
      </c>
      <c r="AT86" s="26">
        <f t="shared" ca="1" si="14"/>
        <v>14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2016:3:1:7:JIAN</v>
      </c>
      <c r="AP87" s="33">
        <f t="shared" ca="1" si="13"/>
        <v>229</v>
      </c>
      <c r="AQ87" s="26">
        <f t="shared" ca="1" si="14"/>
        <v>0</v>
      </c>
      <c r="AR87" s="26">
        <f t="shared" ca="1" si="14"/>
        <v>17</v>
      </c>
      <c r="AS87" s="26">
        <f t="shared" ca="1" si="14"/>
        <v>4</v>
      </c>
      <c r="AT87" s="26">
        <f t="shared" ca="1" si="14"/>
        <v>17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2016:3:2:7:JIAN</v>
      </c>
      <c r="AP88" s="33">
        <f t="shared" ca="1" si="13"/>
        <v>260</v>
      </c>
      <c r="AQ88" s="26">
        <f t="shared" ca="1" si="14"/>
        <v>1</v>
      </c>
      <c r="AR88" s="26">
        <f t="shared" ca="1" si="14"/>
        <v>19</v>
      </c>
      <c r="AS88" s="26">
        <f t="shared" ca="1" si="14"/>
        <v>5</v>
      </c>
      <c r="AT88" s="26">
        <f t="shared" ca="1" si="14"/>
        <v>14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1393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2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1392</v>
      </c>
    </row>
    <row r="105" spans="23:50">
      <c r="X105" s="57" t="s">
        <v>2080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17" sqref="W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1394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HUALIAN_DISTRICT_GRAPH!$AC$89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2069</v>
      </c>
      <c r="B10" s="23" t="s">
        <v>1971</v>
      </c>
      <c r="C10" s="4" t="s">
        <v>1972</v>
      </c>
      <c r="D10" s="4" t="s">
        <v>1973</v>
      </c>
      <c r="E10" s="4" t="str">
        <f>CONCATENATE(YEAR,":",MONTH,":",WEEK,":",WEEKDAY,":",$A10)</f>
        <v>2016:3:2:7:HUALIAN_3_E</v>
      </c>
      <c r="F10" s="4">
        <f>MATCH($E10,REPORT_DATA_BY_COMP!$A:$A,0)</f>
        <v>804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612</v>
      </c>
      <c r="B11" s="23" t="s">
        <v>614</v>
      </c>
      <c r="C11" s="4" t="s">
        <v>1175</v>
      </c>
      <c r="D11" s="4" t="s">
        <v>619</v>
      </c>
      <c r="E11" s="4" t="str">
        <f>CONCATENATE(YEAR,":",MONTH,":",WEEK,":",WEEKDAY,":",$A11)</f>
        <v>2016:3:2:7:HUALIAN_3_S</v>
      </c>
      <c r="F11" s="4">
        <f>MATCH($E11,REPORT_DATA_BY_COMP!$A:$A,0)</f>
        <v>805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10</v>
      </c>
      <c r="K12" s="12">
        <f t="shared" si="0"/>
        <v>0</v>
      </c>
      <c r="L12" s="12">
        <f t="shared" si="0"/>
        <v>0</v>
      </c>
      <c r="M12" s="12">
        <f t="shared" si="0"/>
        <v>1</v>
      </c>
      <c r="N12" s="12">
        <f t="shared" si="0"/>
        <v>23</v>
      </c>
      <c r="O12" s="12">
        <f t="shared" si="0"/>
        <v>4</v>
      </c>
      <c r="P12" s="12">
        <f t="shared" si="0"/>
        <v>10</v>
      </c>
      <c r="Q12" s="12">
        <f t="shared" si="0"/>
        <v>19</v>
      </c>
      <c r="R12" s="12">
        <f t="shared" si="0"/>
        <v>14</v>
      </c>
      <c r="S12" s="12">
        <f t="shared" si="0"/>
        <v>0</v>
      </c>
      <c r="T12" s="12">
        <f t="shared" si="0"/>
        <v>9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2016:3:1:7:HUALIAN</v>
      </c>
      <c r="F15" s="14">
        <f>MATCH($E15,REPORT_DATA_BY_DISTRICT!$A:$A, 0)</f>
        <v>228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6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23</v>
      </c>
      <c r="O15" s="11">
        <f>IFERROR(INDEX(REPORT_DATA_BY_DISTRICT!$A:$AH,$F15,MATCH(O$8,REPORT_DATA_BY_DISTRICT!$A$1:$AH$1,0)), "")</f>
        <v>4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12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14</v>
      </c>
      <c r="U15" s="11">
        <f>IFERROR(INDEX(REPORT_DATA_BY_DISTRICT!$A:$AH,$F15,MATCH(U$8,REPORT_DATA_BY_DISTRICT!$A$1:$AH$1,0)), "")</f>
        <v>4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2016:3:2:7:HUALIAN</v>
      </c>
      <c r="F16" s="14">
        <f>MATCH($E16,REPORT_DATA_BY_DISTRICT!$A:$A, 0)</f>
        <v>259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2016:3:3:7:HUALIAN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11</v>
      </c>
      <c r="J20" s="19">
        <f>SUM(J15:J19)</f>
        <v>16</v>
      </c>
      <c r="K20" s="19">
        <f t="shared" si="1"/>
        <v>0</v>
      </c>
      <c r="L20" s="19">
        <f t="shared" si="1"/>
        <v>0</v>
      </c>
      <c r="M20" s="19">
        <f t="shared" si="1"/>
        <v>1</v>
      </c>
      <c r="N20" s="19">
        <f t="shared" si="1"/>
        <v>46</v>
      </c>
      <c r="O20" s="19">
        <f t="shared" si="1"/>
        <v>8</v>
      </c>
      <c r="P20" s="19">
        <f t="shared" si="1"/>
        <v>23</v>
      </c>
      <c r="Q20" s="19">
        <f t="shared" si="1"/>
        <v>38</v>
      </c>
      <c r="R20" s="19">
        <f t="shared" si="1"/>
        <v>26</v>
      </c>
      <c r="S20" s="19">
        <f t="shared" si="1"/>
        <v>0</v>
      </c>
      <c r="T20" s="19">
        <f t="shared" si="1"/>
        <v>23</v>
      </c>
      <c r="U20" s="19">
        <f t="shared" si="1"/>
        <v>7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95" priority="31" operator="lessThan">
      <formula>0.5</formula>
    </cfRule>
    <cfRule type="cellIs" dxfId="1694" priority="32" operator="greaterThan">
      <formula>0.5</formula>
    </cfRule>
  </conditionalFormatting>
  <conditionalFormatting sqref="N10:N11">
    <cfRule type="cellIs" dxfId="1693" priority="29" operator="lessThan">
      <formula>4.5</formula>
    </cfRule>
    <cfRule type="cellIs" dxfId="1692" priority="30" operator="greaterThan">
      <formula>5.5</formula>
    </cfRule>
  </conditionalFormatting>
  <conditionalFormatting sqref="O10:O11">
    <cfRule type="cellIs" dxfId="1691" priority="27" operator="lessThan">
      <formula>1.5</formula>
    </cfRule>
    <cfRule type="cellIs" dxfId="1690" priority="28" operator="greaterThan">
      <formula>2.5</formula>
    </cfRule>
  </conditionalFormatting>
  <conditionalFormatting sqref="P10:P11">
    <cfRule type="cellIs" dxfId="1689" priority="25" operator="lessThan">
      <formula>4.5</formula>
    </cfRule>
    <cfRule type="cellIs" dxfId="1688" priority="26" operator="greaterThan">
      <formula>7.5</formula>
    </cfRule>
  </conditionalFormatting>
  <conditionalFormatting sqref="R10:S11">
    <cfRule type="cellIs" dxfId="1687" priority="23" operator="lessThan">
      <formula>2.5</formula>
    </cfRule>
    <cfRule type="cellIs" dxfId="1686" priority="24" operator="greaterThan">
      <formula>4.5</formula>
    </cfRule>
  </conditionalFormatting>
  <conditionalFormatting sqref="T10:T11">
    <cfRule type="cellIs" dxfId="1685" priority="21" operator="lessThan">
      <formula>2.5</formula>
    </cfRule>
    <cfRule type="cellIs" dxfId="1684" priority="22" operator="greaterThan">
      <formula>4.5</formula>
    </cfRule>
  </conditionalFormatting>
  <conditionalFormatting sqref="U10:U11">
    <cfRule type="cellIs" dxfId="1683" priority="20" operator="greaterThan">
      <formula>1.5</formula>
    </cfRule>
  </conditionalFormatting>
  <conditionalFormatting sqref="L10:V11">
    <cfRule type="expression" dxfId="1682" priority="17">
      <formula>L10=""</formula>
    </cfRule>
  </conditionalFormatting>
  <conditionalFormatting sqref="S10:S11">
    <cfRule type="cellIs" dxfId="1681" priority="18" operator="greaterThan">
      <formula>0.5</formula>
    </cfRule>
    <cfRule type="cellIs" dxfId="16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17" sqref="W17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2015:12:4:7:HUALIAN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41</v>
      </c>
      <c r="AC78" s="26">
        <f t="shared" ca="1" si="4"/>
        <v>1</v>
      </c>
      <c r="AD78" s="26">
        <f t="shared" si="5"/>
        <v>0</v>
      </c>
      <c r="AE78" s="33">
        <f t="shared" ca="1" si="6"/>
        <v>4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2016:1:1:7:HUALIAN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74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2016:1:2:7:HUALIAN</v>
      </c>
      <c r="AP79" s="33">
        <f t="shared" ca="1" si="13"/>
        <v>5</v>
      </c>
      <c r="AQ79" s="26">
        <f t="shared" ca="1" si="14"/>
        <v>0</v>
      </c>
      <c r="AR79" s="26">
        <f t="shared" ca="1" si="14"/>
        <v>12</v>
      </c>
      <c r="AS79" s="26">
        <f t="shared" ca="1" si="14"/>
        <v>0</v>
      </c>
      <c r="AT79" s="26">
        <f t="shared" ca="1" si="14"/>
        <v>7</v>
      </c>
      <c r="AU79" s="26">
        <f t="shared" ca="1" si="14"/>
        <v>0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2016:1:3:7:HUALIAN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2016:1:4:7:HUALIAN</v>
      </c>
      <c r="AP81" s="33">
        <f t="shared" ca="1" si="13"/>
        <v>37</v>
      </c>
      <c r="AQ81" s="26">
        <f t="shared" ca="1" si="14"/>
        <v>1</v>
      </c>
      <c r="AR81" s="26">
        <f t="shared" ca="1" si="14"/>
        <v>18</v>
      </c>
      <c r="AS81" s="26">
        <f t="shared" ca="1" si="14"/>
        <v>3</v>
      </c>
      <c r="AT81" s="26">
        <f t="shared" ca="1" si="14"/>
        <v>15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2016:1:5:7:HUALIAN</v>
      </c>
      <c r="AP82" s="33">
        <f t="shared" ca="1" si="13"/>
        <v>69</v>
      </c>
      <c r="AQ82" s="26">
        <f t="shared" ca="1" si="14"/>
        <v>0</v>
      </c>
      <c r="AR82" s="26">
        <f t="shared" ca="1" si="14"/>
        <v>21</v>
      </c>
      <c r="AS82" s="26">
        <f t="shared" ca="1" si="14"/>
        <v>4</v>
      </c>
      <c r="AT82" s="26">
        <f t="shared" ca="1" si="14"/>
        <v>15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2016:2:1:7:HUALIAN</v>
      </c>
      <c r="AP83" s="33">
        <f t="shared" ca="1" si="13"/>
        <v>101</v>
      </c>
      <c r="AQ83" s="26">
        <f t="shared" ca="1" si="14"/>
        <v>0</v>
      </c>
      <c r="AR83" s="26">
        <f t="shared" ca="1" si="14"/>
        <v>18</v>
      </c>
      <c r="AS83" s="26">
        <f t="shared" ca="1" si="14"/>
        <v>1</v>
      </c>
      <c r="AT83" s="26">
        <f t="shared" ca="1" si="14"/>
        <v>9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2016:2:2:7:HUALIAN</v>
      </c>
      <c r="AP84" s="33">
        <f t="shared" ca="1" si="13"/>
        <v>133</v>
      </c>
      <c r="AQ84" s="26">
        <f t="shared" ca="1" si="14"/>
        <v>0</v>
      </c>
      <c r="AR84" s="26">
        <f t="shared" ca="1" si="14"/>
        <v>12</v>
      </c>
      <c r="AS84" s="26">
        <f t="shared" ca="1" si="14"/>
        <v>5</v>
      </c>
      <c r="AT84" s="26">
        <f t="shared" ca="1" si="14"/>
        <v>13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2016:2:3:7:HUALIAN</v>
      </c>
      <c r="AP85" s="33">
        <f t="shared" ca="1" si="13"/>
        <v>165</v>
      </c>
      <c r="AQ85" s="26">
        <f t="shared" ca="1" si="14"/>
        <v>0</v>
      </c>
      <c r="AR85" s="26">
        <f t="shared" ca="1" si="14"/>
        <v>17</v>
      </c>
      <c r="AS85" s="26">
        <f t="shared" ca="1" si="14"/>
        <v>1</v>
      </c>
      <c r="AT85" s="26">
        <f t="shared" ca="1" si="14"/>
        <v>21</v>
      </c>
      <c r="AU85" s="26">
        <f t="shared" ca="1" si="14"/>
        <v>1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2016:2:4:7:HUALIAN</v>
      </c>
      <c r="AP86" s="33">
        <f t="shared" ca="1" si="13"/>
        <v>197</v>
      </c>
      <c r="AQ86" s="26">
        <f t="shared" ca="1" si="14"/>
        <v>1</v>
      </c>
      <c r="AR86" s="26">
        <f t="shared" ca="1" si="14"/>
        <v>22</v>
      </c>
      <c r="AS86" s="26">
        <f t="shared" ca="1" si="14"/>
        <v>4</v>
      </c>
      <c r="AT86" s="26">
        <f t="shared" ca="1" si="14"/>
        <v>11</v>
      </c>
      <c r="AU86" s="26">
        <f t="shared" ca="1" si="14"/>
        <v>2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2016:3:1:7:HUALIAN</v>
      </c>
      <c r="AP87" s="33">
        <f t="shared" ca="1" si="13"/>
        <v>228</v>
      </c>
      <c r="AQ87" s="26">
        <f t="shared" ca="1" si="14"/>
        <v>0</v>
      </c>
      <c r="AR87" s="26">
        <f t="shared" ca="1" si="14"/>
        <v>23</v>
      </c>
      <c r="AS87" s="26">
        <f t="shared" ca="1" si="14"/>
        <v>4</v>
      </c>
      <c r="AT87" s="26">
        <f t="shared" ca="1" si="14"/>
        <v>12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2016:3:2:7:HUALIAN</v>
      </c>
      <c r="AP88" s="33">
        <f t="shared" ca="1" si="13"/>
        <v>259</v>
      </c>
      <c r="AQ88" s="26">
        <f t="shared" ca="1" si="14"/>
        <v>0</v>
      </c>
      <c r="AR88" s="26">
        <f t="shared" ca="1" si="14"/>
        <v>23</v>
      </c>
      <c r="AS88" s="26">
        <f t="shared" ca="1" si="14"/>
        <v>4</v>
      </c>
      <c r="AT88" s="26">
        <f t="shared" ca="1" si="14"/>
        <v>14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37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1394</v>
      </c>
    </row>
    <row r="105" spans="23:50">
      <c r="X105" s="57" t="s">
        <v>2081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G22" sqref="G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36</v>
      </c>
      <c r="B1" s="46" t="s">
        <v>624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$L$29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1974</v>
      </c>
      <c r="C10" s="4" t="s">
        <v>1177</v>
      </c>
      <c r="D10" s="4" t="s">
        <v>635</v>
      </c>
      <c r="E10" s="4" t="str">
        <f>CONCATENATE(YEAR,":",MONTH,":",WEEK,":",WEEKDAY,":",$A10)</f>
        <v>2016:3:2:7:TAIDONG_2_E</v>
      </c>
      <c r="F10" s="4">
        <f>MATCH($E10,REPORT_DATA_BY_COMP!$A:$A,0)</f>
        <v>834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2016:3:2:7:TAIDONG_2_S</v>
      </c>
      <c r="F11" s="4">
        <f>MATCH($E11,REPORT_DATA_BY_COMP!$A:$A,0)</f>
        <v>835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6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16</v>
      </c>
      <c r="Q12" s="12">
        <f t="shared" si="0"/>
        <v>23</v>
      </c>
      <c r="R12" s="12">
        <f t="shared" si="0"/>
        <v>9</v>
      </c>
      <c r="S12" s="12">
        <f t="shared" si="0"/>
        <v>0</v>
      </c>
      <c r="T12" s="12">
        <f t="shared" si="0"/>
        <v>9</v>
      </c>
      <c r="U12" s="12">
        <f t="shared" si="0"/>
        <v>1</v>
      </c>
      <c r="V12" s="12">
        <f t="shared" si="0"/>
        <v>0</v>
      </c>
    </row>
    <row r="13" spans="1:22">
      <c r="B13" s="5" t="s">
        <v>1178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628</v>
      </c>
      <c r="B14" s="23" t="s">
        <v>1975</v>
      </c>
      <c r="C14" s="4" t="s">
        <v>638</v>
      </c>
      <c r="D14" s="4" t="s">
        <v>639</v>
      </c>
      <c r="E14" s="4" t="str">
        <f>CONCATENATE(YEAR,":",MONTH,":",WEEK,":",WEEKDAY,":",$A14)</f>
        <v>2016:3:2:7:TAIDONG_1_E</v>
      </c>
      <c r="F14" s="4">
        <f>MATCH($E14,REPORT_DATA_BY_COMP!$A:$A,0)</f>
        <v>832</v>
      </c>
      <c r="G14" s="11">
        <f>IFERROR(INDEX(REPORT_DATA_BY_COMP!$A:$AH,$F14,MATCH(G$8,REPORT_DATA_BY_COMP!$A$1:$AH$1,0)), "")</f>
        <v>1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3</v>
      </c>
      <c r="K14" s="11">
        <f>IFERROR(INDEX(REPORT_DATA_BY_COMP!$A:$AH,$F14,MATCH(K$8,REPORT_DATA_BY_COMP!$A$1:$AH$1,0)), "")</f>
        <v>1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8</v>
      </c>
      <c r="O14" s="11">
        <f>IFERROR(INDEX(REPORT_DATA_BY_COMP!$A:$AH,$F14,MATCH(O$8,REPORT_DATA_BY_COMP!$A$1:$AH$1,0)), "")</f>
        <v>4</v>
      </c>
      <c r="P14" s="11">
        <f>IFERROR(INDEX(REPORT_DATA_BY_COMP!$A:$AH,$F14,MATCH(P$8,REPORT_DATA_BY_COMP!$A$1:$AH$1,0)), "")</f>
        <v>12</v>
      </c>
      <c r="Q14" s="11">
        <f>IFERROR(INDEX(REPORT_DATA_BY_COMP!$A:$AH,$F14,MATCH(Q$8,REPORT_DATA_BY_COMP!$A$1:$AH$1,0)), "")</f>
        <v>6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A15" s="22" t="s">
        <v>629</v>
      </c>
      <c r="B15" s="23" t="s">
        <v>1976</v>
      </c>
      <c r="C15" s="4" t="s">
        <v>640</v>
      </c>
      <c r="D15" s="4" t="s">
        <v>641</v>
      </c>
      <c r="E15" s="4" t="str">
        <f>CONCATENATE(YEAR,":",MONTH,":",WEEK,":",WEEKDAY,":",$A15)</f>
        <v>2016:3:2:7:TAIDONG_3_E</v>
      </c>
      <c r="F15" s="4">
        <f>MATCH($E15,REPORT_DATA_BY_COMP!$A:$A,0)</f>
        <v>836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4</v>
      </c>
      <c r="J15" s="11">
        <f>IFERROR(INDEX(REPORT_DATA_BY_COMP!$A:$AH,$F15,MATCH(J$8,REPORT_DATA_BY_COMP!$A$1:$AH$1,0)), "")</f>
        <v>4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5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2</v>
      </c>
      <c r="Q15" s="11">
        <f>IFERROR(INDEX(REPORT_DATA_BY_COMP!$A:$AH,$F15,MATCH(Q$8,REPORT_DATA_BY_COMP!$A$1:$AH$1,0)), "")</f>
        <v>6</v>
      </c>
      <c r="R15" s="11">
        <f>IFERROR(INDEX(REPORT_DATA_BY_COMP!$A:$AH,$F15,MATCH(R$8,REPORT_DATA_BY_COMP!$A$1:$AH$1,0)), "")</f>
        <v>0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3</v>
      </c>
      <c r="U15" s="11">
        <f>IFERROR(INDEX(REPORT_DATA_BY_COMP!$A:$AH,$F15,MATCH(U$8,REPORT_DATA_BY_COMP!$A$1:$AH$1,0)), "")</f>
        <v>8</v>
      </c>
      <c r="V15" s="11">
        <f>IFERROR(INDEX(REPORT_DATA_BY_COMP!$A:$AH,$F15,MATCH(V$8,REPORT_DATA_BY_COMP!$A$1:$AH$1,0)), "")</f>
        <v>0</v>
      </c>
    </row>
    <row r="16" spans="1:22">
      <c r="A16" s="22" t="s">
        <v>630</v>
      </c>
      <c r="B16" s="23" t="s">
        <v>1977</v>
      </c>
      <c r="C16" s="4" t="s">
        <v>642</v>
      </c>
      <c r="D16" s="4" t="s">
        <v>643</v>
      </c>
      <c r="E16" s="4" t="str">
        <f>CONCATENATE(YEAR,":",MONTH,":",WEEK,":",WEEKDAY,":",$A16)</f>
        <v>2016:3:2:7:TAIDONG_1_S</v>
      </c>
      <c r="F16" s="4">
        <f>MATCH($E16,REPORT_DATA_BY_COMP!$A:$A,0)</f>
        <v>833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13</v>
      </c>
      <c r="R16" s="11">
        <f>IFERROR(INDEX(REPORT_DATA_BY_COMP!$A:$AH,$F16,MATCH(R$8,REPORT_DATA_BY_COMP!$A$1:$AH$1,0)), "")</f>
        <v>9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B17" s="9" t="s">
        <v>1161</v>
      </c>
      <c r="C17" s="10"/>
      <c r="D17" s="10"/>
      <c r="E17" s="10"/>
      <c r="F17" s="10"/>
      <c r="G17" s="12">
        <f t="shared" ref="G17:V17" si="1">SUM(G14:G16)</f>
        <v>1</v>
      </c>
      <c r="H17" s="12">
        <f t="shared" si="1"/>
        <v>0</v>
      </c>
      <c r="I17" s="12">
        <f t="shared" si="1"/>
        <v>6</v>
      </c>
      <c r="J17" s="12">
        <f t="shared" si="1"/>
        <v>7</v>
      </c>
      <c r="K17" s="12">
        <f t="shared" si="1"/>
        <v>1</v>
      </c>
      <c r="L17" s="12">
        <f t="shared" si="1"/>
        <v>0</v>
      </c>
      <c r="M17" s="12">
        <f t="shared" si="1"/>
        <v>0</v>
      </c>
      <c r="N17" s="12">
        <f t="shared" si="1"/>
        <v>16</v>
      </c>
      <c r="O17" s="12">
        <f t="shared" si="1"/>
        <v>6</v>
      </c>
      <c r="P17" s="12">
        <f t="shared" si="1"/>
        <v>17</v>
      </c>
      <c r="Q17" s="12">
        <f t="shared" si="1"/>
        <v>25</v>
      </c>
      <c r="R17" s="12">
        <f t="shared" si="1"/>
        <v>12</v>
      </c>
      <c r="S17" s="12">
        <f t="shared" si="1"/>
        <v>0</v>
      </c>
      <c r="T17" s="12">
        <f t="shared" si="1"/>
        <v>11</v>
      </c>
      <c r="U17" s="12">
        <f t="shared" si="1"/>
        <v>10</v>
      </c>
      <c r="V17" s="12">
        <f t="shared" si="1"/>
        <v>0</v>
      </c>
    </row>
    <row r="18" spans="1:22">
      <c r="B18" s="5" t="s">
        <v>1179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631</v>
      </c>
      <c r="B19" s="23" t="s">
        <v>632</v>
      </c>
      <c r="C19" s="4" t="s">
        <v>644</v>
      </c>
      <c r="D19" s="4" t="s">
        <v>645</v>
      </c>
      <c r="E19" s="4" t="str">
        <f>CONCATENATE(YEAR,":",MONTH,":",WEEK,":",WEEKDAY,":",$A19)</f>
        <v>2016:3:2:7:YULI_E</v>
      </c>
      <c r="F19" s="4">
        <f>MATCH($E19,REPORT_DATA_BY_COMP!$A:$A,0)</f>
        <v>869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18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633</v>
      </c>
      <c r="B20" s="23" t="s">
        <v>634</v>
      </c>
      <c r="C20" s="4" t="s">
        <v>646</v>
      </c>
      <c r="D20" s="4" t="s">
        <v>647</v>
      </c>
      <c r="E20" s="4" t="str">
        <f>CONCATENATE(YEAR,":",MONTH,":",WEEK,":",WEEKDAY,":",$A20)</f>
        <v>2016:3:2:7:YULI_S</v>
      </c>
      <c r="F20" s="4">
        <f>MATCH($E20,REPORT_DATA_BY_COMP!$A:$A,0)</f>
        <v>870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3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16</v>
      </c>
      <c r="R20" s="11">
        <f>IFERROR(INDEX(REPORT_DATA_BY_COMP!$A:$AH,$F20,MATCH(R$8,REPORT_DATA_BY_COMP!$A$1:$AH$1,0)), "")</f>
        <v>5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3</v>
      </c>
      <c r="V20" s="11">
        <f>IFERROR(INDEX(REPORT_DATA_BY_COMP!$A:$AH,$F20,MATCH(V$8,REPORT_DATA_BY_COMP!$A$1:$AH$1,0)), "")</f>
        <v>0</v>
      </c>
    </row>
    <row r="21" spans="1:22">
      <c r="B21" s="9" t="s">
        <v>1161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3</v>
      </c>
      <c r="J21" s="12">
        <f t="shared" si="2"/>
        <v>5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8</v>
      </c>
      <c r="O21" s="12">
        <f t="shared" si="2"/>
        <v>0</v>
      </c>
      <c r="P21" s="12">
        <f t="shared" si="2"/>
        <v>6</v>
      </c>
      <c r="Q21" s="12">
        <f t="shared" si="2"/>
        <v>34</v>
      </c>
      <c r="R21" s="12">
        <f t="shared" si="2"/>
        <v>9</v>
      </c>
      <c r="S21" s="12">
        <f t="shared" si="2"/>
        <v>0</v>
      </c>
      <c r="T21" s="12">
        <f t="shared" si="2"/>
        <v>10</v>
      </c>
      <c r="U21" s="12">
        <f t="shared" si="2"/>
        <v>4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1160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1135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1134</v>
      </c>
      <c r="C25" s="14"/>
      <c r="D25" s="14"/>
      <c r="E25" s="14" t="str">
        <f>CONCATENATE(YEAR,":",MONTH,":2:",WEEKLY_REPORT_DAY,":", $A$1)</f>
        <v>2016:3:2:7:TAIDONG</v>
      </c>
      <c r="F25" s="14">
        <f>MATCH($E25,REPORT_DATA_BY_ZONE!$A:$A, 0)</f>
        <v>95</v>
      </c>
      <c r="G25" s="11">
        <f>IFERROR(INDEX(REPORT_DATA_BY_ZONE!$A:$AH,$F25,MATCH(G$8,REPORT_DATA_BY_ZONE!$A$1:$AH$1,0)), "")</f>
        <v>1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15</v>
      </c>
      <c r="J25" s="11">
        <f>IFERROR(INDEX(REPORT_DATA_BY_ZONE!$A:$AH,$F25,MATCH(J$8,REPORT_DATA_BY_ZONE!$A$1:$AH$1,0)), "")</f>
        <v>17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36</v>
      </c>
      <c r="O25" s="11">
        <f>IFERROR(INDEX(REPORT_DATA_BY_ZONE!$A:$AH,$F25,MATCH(O$8,REPORT_DATA_BY_ZONE!$A$1:$AH$1,0)), "")</f>
        <v>18</v>
      </c>
      <c r="P25" s="11">
        <f>IFERROR(INDEX(REPORT_DATA_BY_ZONE!$A:$AH,$F25,MATCH(P$8,REPORT_DATA_BY_ZONE!$A$1:$AH$1,0)), "")</f>
        <v>39</v>
      </c>
      <c r="Q25" s="11">
        <f>IFERROR(INDEX(REPORT_DATA_BY_ZONE!$A:$AH,$F25,MATCH(Q$8,REPORT_DATA_BY_ZONE!$A$1:$AH$1,0)), "")</f>
        <v>82</v>
      </c>
      <c r="R25" s="11">
        <f>IFERROR(INDEX(REPORT_DATA_BY_ZONE!$A:$AH,$F25,MATCH(R$8,REPORT_DATA_BY_ZONE!$A$1:$AH$1,0)), "")</f>
        <v>30</v>
      </c>
      <c r="S25" s="11">
        <f>IFERROR(INDEX(REPORT_DATA_BY_ZONE!$A:$AH,$F25,MATCH(S$8,REPORT_DATA_BY_ZONE!$A$1:$AH$1,0)), "")</f>
        <v>0</v>
      </c>
      <c r="T25" s="11">
        <f>IFERROR(INDEX(REPORT_DATA_BY_ZONE!$A:$AH,$F25,MATCH(T$8,REPORT_DATA_BY_ZONE!$A$1:$AH$1,0)), "")</f>
        <v>30</v>
      </c>
      <c r="U25" s="11">
        <f>IFERROR(INDEX(REPORT_DATA_BY_ZONE!$A:$AH,$F25,MATCH(U$8,REPORT_DATA_BY_ZONE!$A$1:$AH$1,0)), "")</f>
        <v>15</v>
      </c>
      <c r="V25" s="11">
        <f>IFERROR(INDEX(REPORT_DATA_BY_ZONE!$A:$AH,$F25,MATCH(V$8,REPORT_DATA_BY_ZONE!$A$1:$AH$1,0)), "")</f>
        <v>0</v>
      </c>
    </row>
    <row r="26" spans="1:22">
      <c r="B26" s="24" t="s">
        <v>1136</v>
      </c>
      <c r="C26" s="14"/>
      <c r="D26" s="14"/>
      <c r="E26" s="14" t="str">
        <f>CONCATENATE(YEAR,":",MONTH,":3:",WEEKLY_REPORT_DAY,":", $A$1)</f>
        <v>2016:3:3:7:TAIDONG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1137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1138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1161</v>
      </c>
      <c r="C29" s="15"/>
      <c r="D29" s="15"/>
      <c r="E29" s="15"/>
      <c r="F29" s="15"/>
      <c r="G29" s="19">
        <f>SUM(G24:G28)</f>
        <v>1</v>
      </c>
      <c r="H29" s="19">
        <f t="shared" ref="H29:V29" si="3">SUM(H24:H28)</f>
        <v>2</v>
      </c>
      <c r="I29" s="19">
        <f t="shared" si="3"/>
        <v>28</v>
      </c>
      <c r="J29" s="19">
        <f t="shared" si="3"/>
        <v>35</v>
      </c>
      <c r="K29" s="19">
        <f t="shared" si="3"/>
        <v>1</v>
      </c>
      <c r="L29" s="19">
        <f t="shared" si="3"/>
        <v>2</v>
      </c>
      <c r="M29" s="19">
        <f t="shared" si="3"/>
        <v>2</v>
      </c>
      <c r="N29" s="19">
        <f t="shared" si="3"/>
        <v>73</v>
      </c>
      <c r="O29" s="19">
        <f t="shared" si="3"/>
        <v>41</v>
      </c>
      <c r="P29" s="19">
        <f t="shared" si="3"/>
        <v>87</v>
      </c>
      <c r="Q29" s="19">
        <f t="shared" si="3"/>
        <v>160</v>
      </c>
      <c r="R29" s="19">
        <f t="shared" si="3"/>
        <v>55</v>
      </c>
      <c r="S29" s="19">
        <f t="shared" si="3"/>
        <v>4</v>
      </c>
      <c r="T29" s="19">
        <f t="shared" si="3"/>
        <v>55</v>
      </c>
      <c r="U29" s="19">
        <f t="shared" si="3"/>
        <v>23</v>
      </c>
      <c r="V29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79" priority="79" operator="lessThan">
      <formula>0.5</formula>
    </cfRule>
    <cfRule type="cellIs" dxfId="1678" priority="80" operator="greaterThan">
      <formula>0.5</formula>
    </cfRule>
  </conditionalFormatting>
  <conditionalFormatting sqref="N10:N11">
    <cfRule type="cellIs" dxfId="1677" priority="77" operator="lessThan">
      <formula>4.5</formula>
    </cfRule>
    <cfRule type="cellIs" dxfId="1676" priority="78" operator="greaterThan">
      <formula>5.5</formula>
    </cfRule>
  </conditionalFormatting>
  <conditionalFormatting sqref="O10:O11">
    <cfRule type="cellIs" dxfId="1675" priority="75" operator="lessThan">
      <formula>1.5</formula>
    </cfRule>
    <cfRule type="cellIs" dxfId="1674" priority="76" operator="greaterThan">
      <formula>2.5</formula>
    </cfRule>
  </conditionalFormatting>
  <conditionalFormatting sqref="P10:P11">
    <cfRule type="cellIs" dxfId="1673" priority="73" operator="lessThan">
      <formula>4.5</formula>
    </cfRule>
    <cfRule type="cellIs" dxfId="1672" priority="74" operator="greaterThan">
      <formula>7.5</formula>
    </cfRule>
  </conditionalFormatting>
  <conditionalFormatting sqref="R10:S11">
    <cfRule type="cellIs" dxfId="1671" priority="71" operator="lessThan">
      <formula>2.5</formula>
    </cfRule>
    <cfRule type="cellIs" dxfId="1670" priority="72" operator="greaterThan">
      <formula>4.5</formula>
    </cfRule>
  </conditionalFormatting>
  <conditionalFormatting sqref="T10:T11">
    <cfRule type="cellIs" dxfId="1669" priority="69" operator="lessThan">
      <formula>2.5</formula>
    </cfRule>
    <cfRule type="cellIs" dxfId="1668" priority="70" operator="greaterThan">
      <formula>4.5</formula>
    </cfRule>
  </conditionalFormatting>
  <conditionalFormatting sqref="U10:U11">
    <cfRule type="cellIs" dxfId="1667" priority="68" operator="greaterThan">
      <formula>1.5</formula>
    </cfRule>
  </conditionalFormatting>
  <conditionalFormatting sqref="L10:V11">
    <cfRule type="expression" dxfId="1666" priority="65">
      <formula>L10=""</formula>
    </cfRule>
  </conditionalFormatting>
  <conditionalFormatting sqref="S10:S11">
    <cfRule type="cellIs" dxfId="1665" priority="66" operator="greaterThan">
      <formula>0.5</formula>
    </cfRule>
    <cfRule type="cellIs" dxfId="1664" priority="67" operator="lessThan">
      <formula>0.5</formula>
    </cfRule>
  </conditionalFormatting>
  <conditionalFormatting sqref="L14:M15">
    <cfRule type="cellIs" dxfId="1663" priority="47" operator="lessThan">
      <formula>0.5</formula>
    </cfRule>
    <cfRule type="cellIs" dxfId="1662" priority="48" operator="greaterThan">
      <formula>0.5</formula>
    </cfRule>
  </conditionalFormatting>
  <conditionalFormatting sqref="N14:N15">
    <cfRule type="cellIs" dxfId="1661" priority="45" operator="lessThan">
      <formula>4.5</formula>
    </cfRule>
    <cfRule type="cellIs" dxfId="1660" priority="46" operator="greaterThan">
      <formula>5.5</formula>
    </cfRule>
  </conditionalFormatting>
  <conditionalFormatting sqref="O14:O15">
    <cfRule type="cellIs" dxfId="1659" priority="43" operator="lessThan">
      <formula>1.5</formula>
    </cfRule>
    <cfRule type="cellIs" dxfId="1658" priority="44" operator="greaterThan">
      <formula>2.5</formula>
    </cfRule>
  </conditionalFormatting>
  <conditionalFormatting sqref="P14:P15">
    <cfRule type="cellIs" dxfId="1657" priority="41" operator="lessThan">
      <formula>4.5</formula>
    </cfRule>
    <cfRule type="cellIs" dxfId="1656" priority="42" operator="greaterThan">
      <formula>7.5</formula>
    </cfRule>
  </conditionalFormatting>
  <conditionalFormatting sqref="R14:S15">
    <cfRule type="cellIs" dxfId="1655" priority="39" operator="lessThan">
      <formula>2.5</formula>
    </cfRule>
    <cfRule type="cellIs" dxfId="1654" priority="40" operator="greaterThan">
      <formula>4.5</formula>
    </cfRule>
  </conditionalFormatting>
  <conditionalFormatting sqref="T14:T15">
    <cfRule type="cellIs" dxfId="1653" priority="37" operator="lessThan">
      <formula>2.5</formula>
    </cfRule>
    <cfRule type="cellIs" dxfId="1652" priority="38" operator="greaterThan">
      <formula>4.5</formula>
    </cfRule>
  </conditionalFormatting>
  <conditionalFormatting sqref="U14:U15">
    <cfRule type="cellIs" dxfId="1651" priority="36" operator="greaterThan">
      <formula>1.5</formula>
    </cfRule>
  </conditionalFormatting>
  <conditionalFormatting sqref="L14:V15">
    <cfRule type="expression" dxfId="1650" priority="33">
      <formula>L14=""</formula>
    </cfRule>
  </conditionalFormatting>
  <conditionalFormatting sqref="S14:S15">
    <cfRule type="cellIs" dxfId="1649" priority="34" operator="greaterThan">
      <formula>0.5</formula>
    </cfRule>
    <cfRule type="cellIs" dxfId="1648" priority="35" operator="lessThan">
      <formula>0.5</formula>
    </cfRule>
  </conditionalFormatting>
  <conditionalFormatting sqref="L16:M16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6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6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6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6:S16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6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6">
    <cfRule type="cellIs" dxfId="1635" priority="20" operator="greaterThan">
      <formula>1.5</formula>
    </cfRule>
  </conditionalFormatting>
  <conditionalFormatting sqref="L16:V16">
    <cfRule type="expression" dxfId="1634" priority="17">
      <formula>L16=""</formula>
    </cfRule>
  </conditionalFormatting>
  <conditionalFormatting sqref="S16">
    <cfRule type="cellIs" dxfId="1633" priority="18" operator="greaterThan">
      <formula>0.5</formula>
    </cfRule>
    <cfRule type="cellIs" dxfId="1632" priority="19" operator="lessThan">
      <formula>0.5</formula>
    </cfRule>
  </conditionalFormatting>
  <conditionalFormatting sqref="L19:M20">
    <cfRule type="cellIs" dxfId="1631" priority="15" operator="lessThan">
      <formula>0.5</formula>
    </cfRule>
    <cfRule type="cellIs" dxfId="1630" priority="16" operator="greaterThan">
      <formula>0.5</formula>
    </cfRule>
  </conditionalFormatting>
  <conditionalFormatting sqref="N19:N20">
    <cfRule type="cellIs" dxfId="1629" priority="13" operator="lessThan">
      <formula>4.5</formula>
    </cfRule>
    <cfRule type="cellIs" dxfId="1628" priority="14" operator="greaterThan">
      <formula>5.5</formula>
    </cfRule>
  </conditionalFormatting>
  <conditionalFormatting sqref="O19:O20">
    <cfRule type="cellIs" dxfId="1627" priority="11" operator="lessThan">
      <formula>1.5</formula>
    </cfRule>
    <cfRule type="cellIs" dxfId="1626" priority="12" operator="greaterThan">
      <formula>2.5</formula>
    </cfRule>
  </conditionalFormatting>
  <conditionalFormatting sqref="P19:P20">
    <cfRule type="cellIs" dxfId="1625" priority="9" operator="lessThan">
      <formula>4.5</formula>
    </cfRule>
    <cfRule type="cellIs" dxfId="1624" priority="10" operator="greaterThan">
      <formula>7.5</formula>
    </cfRule>
  </conditionalFormatting>
  <conditionalFormatting sqref="R19:S20">
    <cfRule type="cellIs" dxfId="1623" priority="7" operator="lessThan">
      <formula>2.5</formula>
    </cfRule>
    <cfRule type="cellIs" dxfId="1622" priority="8" operator="greaterThan">
      <formula>4.5</formula>
    </cfRule>
  </conditionalFormatting>
  <conditionalFormatting sqref="T19:T20">
    <cfRule type="cellIs" dxfId="1621" priority="5" operator="lessThan">
      <formula>2.5</formula>
    </cfRule>
    <cfRule type="cellIs" dxfId="1620" priority="6" operator="greaterThan">
      <formula>4.5</formula>
    </cfRule>
  </conditionalFormatting>
  <conditionalFormatting sqref="U19:U20">
    <cfRule type="cellIs" dxfId="1619" priority="4" operator="greaterThan">
      <formula>1.5</formula>
    </cfRule>
  </conditionalFormatting>
  <conditionalFormatting sqref="L19:V20">
    <cfRule type="expression" dxfId="1618" priority="1">
      <formula>L19=""</formula>
    </cfRule>
  </conditionalFormatting>
  <conditionalFormatting sqref="S19:S20">
    <cfRule type="cellIs" dxfId="1617" priority="2" operator="greaterThan">
      <formula>0.5</formula>
    </cfRule>
    <cfRule type="cellIs" dxfId="16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85" zoomScale="85" zoomScaleNormal="85" workbookViewId="0">
      <selection activeCell="X89" sqref="X89:X10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</v>
      </c>
      <c r="AB54" s="33">
        <f t="shared" ca="1" si="3"/>
        <v>33</v>
      </c>
      <c r="AC54" s="26">
        <f t="shared" ca="1" si="4"/>
        <v>0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</v>
      </c>
      <c r="AB55" s="33">
        <f t="shared" ca="1" si="3"/>
        <v>41</v>
      </c>
      <c r="AC55" s="26">
        <f t="shared" ca="1" si="4"/>
        <v>1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</v>
      </c>
      <c r="AB56" s="33">
        <f t="shared" ca="1" si="3"/>
        <v>49</v>
      </c>
      <c r="AC56" s="26">
        <f t="shared" ca="1" si="4"/>
        <v>3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</v>
      </c>
      <c r="AB57" s="33">
        <f t="shared" ca="1" si="3"/>
        <v>57</v>
      </c>
      <c r="AC57" s="26">
        <f t="shared" ca="1" si="4"/>
        <v>1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</v>
      </c>
      <c r="AB58" s="33">
        <f t="shared" ca="1" si="3"/>
        <v>65</v>
      </c>
      <c r="AC58" s="26">
        <f t="shared" ca="1" si="4"/>
        <v>5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</v>
      </c>
      <c r="AB59" s="33">
        <f t="shared" ca="1" si="3"/>
        <v>73</v>
      </c>
      <c r="AC59" s="26">
        <f t="shared" ca="1" si="4"/>
        <v>5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</v>
      </c>
      <c r="AB60" s="33">
        <f t="shared" ca="1" si="3"/>
        <v>81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</v>
      </c>
      <c r="AB61" s="33">
        <f t="shared" ca="1" si="3"/>
        <v>89</v>
      </c>
      <c r="AC61" s="26">
        <f t="shared" ca="1" si="4"/>
        <v>4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</v>
      </c>
      <c r="AB62" s="33">
        <f t="shared" ca="1" si="3"/>
        <v>6</v>
      </c>
      <c r="AC62" s="26">
        <f t="shared" ca="1" si="4"/>
        <v>1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</v>
      </c>
      <c r="AB63" s="33">
        <f t="shared" ca="1" si="3"/>
        <v>15</v>
      </c>
      <c r="AC63" s="26">
        <f t="shared" ca="1" si="4"/>
        <v>5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</v>
      </c>
      <c r="AB64" s="33">
        <f t="shared" ca="1" si="3"/>
        <v>24</v>
      </c>
      <c r="AC64" s="26">
        <f t="shared" ca="1" si="4"/>
        <v>3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</v>
      </c>
      <c r="AB65" s="33">
        <f t="shared" ca="1" si="3"/>
        <v>128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</v>
      </c>
      <c r="AB66" s="33">
        <f t="shared" ca="1" si="3"/>
        <v>138</v>
      </c>
      <c r="AC66" s="26">
        <f t="shared" ca="1" si="4"/>
        <v>4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</v>
      </c>
      <c r="AB67" s="33">
        <f t="shared" ca="1" si="3"/>
        <v>148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</v>
      </c>
      <c r="AB68" s="33">
        <f t="shared" ca="1" si="3"/>
        <v>158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</v>
      </c>
      <c r="AB69" s="33">
        <f t="shared" ca="1" si="3"/>
        <v>168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</v>
      </c>
      <c r="AB70" s="33">
        <f t="shared" ca="1" si="3"/>
        <v>178</v>
      </c>
      <c r="AC70" s="26">
        <f t="shared" ca="1" si="4"/>
        <v>4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</v>
      </c>
      <c r="AB71" s="33">
        <f t="shared" ca="1" si="3"/>
        <v>188</v>
      </c>
      <c r="AC71" s="26">
        <f t="shared" ca="1" si="4"/>
        <v>1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</v>
      </c>
      <c r="AB72" s="33">
        <f t="shared" ca="1" si="3"/>
        <v>198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</v>
      </c>
      <c r="AB73" s="33">
        <f t="shared" ca="1" si="3"/>
        <v>208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</v>
      </c>
      <c r="AB74" s="33">
        <f t="shared" ca="1" si="3"/>
        <v>98</v>
      </c>
      <c r="AC74" s="26">
        <f t="shared" ca="1" si="4"/>
        <v>1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</v>
      </c>
      <c r="AB75" s="33">
        <f t="shared" ca="1" si="3"/>
        <v>108</v>
      </c>
      <c r="AC75" s="26">
        <f t="shared" ca="1" si="4"/>
        <v>2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</v>
      </c>
      <c r="AB76" s="33">
        <f t="shared" ca="1" si="3"/>
        <v>119</v>
      </c>
      <c r="AC76" s="26">
        <f t="shared" ca="1" si="4"/>
        <v>6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</v>
      </c>
      <c r="AB77" s="33">
        <f t="shared" ca="1" si="3"/>
        <v>219</v>
      </c>
      <c r="AC77" s="26">
        <f t="shared" ca="1" si="4"/>
        <v>1</v>
      </c>
      <c r="AD77" s="26">
        <f t="shared" si="5"/>
        <v>5</v>
      </c>
      <c r="AE77" s="33">
        <f t="shared" ca="1" si="6"/>
        <v>8</v>
      </c>
      <c r="AF77" s="11">
        <f t="shared" ca="1" si="8"/>
        <v>0</v>
      </c>
      <c r="AG77" s="11">
        <f t="shared" ca="1" si="8"/>
        <v>0</v>
      </c>
      <c r="AH77" s="11">
        <f t="shared" ca="1" si="8"/>
        <v>0</v>
      </c>
      <c r="AI77" s="11">
        <f t="shared" ca="1" si="8"/>
        <v>6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2015:12:4:7:TAIDONG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42</v>
      </c>
      <c r="AX77" s="26">
        <f t="shared" ref="AX77:AX88" si="16">3*$X$94</f>
        <v>21</v>
      </c>
      <c r="AY77" s="26">
        <f t="shared" ref="AY77:AY88" si="17">5*$X$94</f>
        <v>35</v>
      </c>
      <c r="AZ77" s="26">
        <f t="shared" ref="AZ77:AZ88" si="18">1*$X$94</f>
        <v>7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</v>
      </c>
      <c r="AB78" s="33">
        <f t="shared" ca="1" si="3"/>
        <v>230</v>
      </c>
      <c r="AC78" s="26">
        <f t="shared" ca="1" si="4"/>
        <v>4</v>
      </c>
      <c r="AD78" s="26">
        <f t="shared" si="5"/>
        <v>5</v>
      </c>
      <c r="AE78" s="33">
        <f t="shared" ca="1" si="6"/>
        <v>18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2016:1:1:7:TAIDONG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2</v>
      </c>
      <c r="AW78" s="26">
        <f t="shared" si="15"/>
        <v>42</v>
      </c>
      <c r="AX78" s="26">
        <f t="shared" si="16"/>
        <v>21</v>
      </c>
      <c r="AY78" s="26">
        <f t="shared" si="17"/>
        <v>35</v>
      </c>
      <c r="AZ78" s="26">
        <f t="shared" si="18"/>
        <v>7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</v>
      </c>
      <c r="AB79" s="33">
        <f t="shared" ca="1" si="3"/>
        <v>241</v>
      </c>
      <c r="AC79" s="26">
        <f t="shared" ca="1" si="4"/>
        <v>2</v>
      </c>
      <c r="AD79" s="26">
        <f t="shared" si="5"/>
        <v>5</v>
      </c>
      <c r="AE79" s="33">
        <f t="shared" ca="1" si="6"/>
        <v>28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3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2016:1:2:7:TAIDONG</v>
      </c>
      <c r="AP79" s="33">
        <f t="shared" ca="1" si="12"/>
        <v>8</v>
      </c>
      <c r="AQ79" s="26">
        <f t="shared" ca="1" si="13"/>
        <v>0</v>
      </c>
      <c r="AR79" s="26">
        <f t="shared" ca="1" si="13"/>
        <v>48</v>
      </c>
      <c r="AS79" s="26">
        <f t="shared" ca="1" si="13"/>
        <v>0</v>
      </c>
      <c r="AT79" s="26">
        <f t="shared" ca="1" si="13"/>
        <v>13</v>
      </c>
      <c r="AU79" s="26">
        <f t="shared" ca="1" si="13"/>
        <v>0</v>
      </c>
      <c r="AV79" s="26">
        <f t="shared" si="14"/>
        <v>2</v>
      </c>
      <c r="AW79" s="26">
        <f t="shared" si="15"/>
        <v>42</v>
      </c>
      <c r="AX79" s="26">
        <f t="shared" si="16"/>
        <v>21</v>
      </c>
      <c r="AY79" s="26">
        <f t="shared" si="17"/>
        <v>35</v>
      </c>
      <c r="AZ79" s="26">
        <f t="shared" si="18"/>
        <v>7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2016:1:3:7:TAIDONG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2</v>
      </c>
      <c r="AW80" s="26">
        <f t="shared" si="15"/>
        <v>42</v>
      </c>
      <c r="AX80" s="26">
        <f t="shared" si="16"/>
        <v>21</v>
      </c>
      <c r="AY80" s="26">
        <f t="shared" si="17"/>
        <v>35</v>
      </c>
      <c r="AZ80" s="26">
        <f t="shared" si="18"/>
        <v>7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2016:1:4:7:TAIDONG</v>
      </c>
      <c r="AP81" s="33">
        <f t="shared" ca="1" si="12"/>
        <v>19</v>
      </c>
      <c r="AQ81" s="26">
        <f t="shared" ca="1" si="13"/>
        <v>0</v>
      </c>
      <c r="AR81" s="26">
        <f t="shared" ca="1" si="13"/>
        <v>51</v>
      </c>
      <c r="AS81" s="26">
        <f t="shared" ca="1" si="13"/>
        <v>17</v>
      </c>
      <c r="AT81" s="26">
        <f t="shared" ca="1" si="13"/>
        <v>28</v>
      </c>
      <c r="AU81" s="26">
        <f t="shared" ca="1" si="13"/>
        <v>0</v>
      </c>
      <c r="AV81" s="26">
        <f t="shared" si="14"/>
        <v>2</v>
      </c>
      <c r="AW81" s="26">
        <f t="shared" si="15"/>
        <v>42</v>
      </c>
      <c r="AX81" s="26">
        <f t="shared" si="16"/>
        <v>21</v>
      </c>
      <c r="AY81" s="26">
        <f t="shared" si="17"/>
        <v>35</v>
      </c>
      <c r="AZ81" s="26">
        <f t="shared" si="18"/>
        <v>7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2016:1:5:7:TAIDONG</v>
      </c>
      <c r="AP82" s="33">
        <f t="shared" ca="1" si="12"/>
        <v>30</v>
      </c>
      <c r="AQ82" s="26">
        <f t="shared" ca="1" si="13"/>
        <v>0</v>
      </c>
      <c r="AR82" s="26">
        <f t="shared" ca="1" si="13"/>
        <v>43</v>
      </c>
      <c r="AS82" s="26">
        <f t="shared" ca="1" si="13"/>
        <v>16</v>
      </c>
      <c r="AT82" s="26">
        <f t="shared" ca="1" si="13"/>
        <v>24</v>
      </c>
      <c r="AU82" s="26">
        <f t="shared" ca="1" si="13"/>
        <v>0</v>
      </c>
      <c r="AV82" s="26">
        <f t="shared" si="14"/>
        <v>2</v>
      </c>
      <c r="AW82" s="26">
        <f t="shared" si="15"/>
        <v>42</v>
      </c>
      <c r="AX82" s="26">
        <f t="shared" si="16"/>
        <v>21</v>
      </c>
      <c r="AY82" s="26">
        <f t="shared" si="17"/>
        <v>35</v>
      </c>
      <c r="AZ82" s="26">
        <f t="shared" si="18"/>
        <v>7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2016:2:1:7:TAIDONG</v>
      </c>
      <c r="AP83" s="33">
        <f t="shared" ca="1" si="12"/>
        <v>41</v>
      </c>
      <c r="AQ83" s="26">
        <f t="shared" ca="1" si="13"/>
        <v>1</v>
      </c>
      <c r="AR83" s="26">
        <f t="shared" ca="1" si="13"/>
        <v>40</v>
      </c>
      <c r="AS83" s="26">
        <f t="shared" ca="1" si="13"/>
        <v>6</v>
      </c>
      <c r="AT83" s="26">
        <f t="shared" ca="1" si="13"/>
        <v>21</v>
      </c>
      <c r="AU83" s="26">
        <f t="shared" ca="1" si="13"/>
        <v>0</v>
      </c>
      <c r="AV83" s="26">
        <f t="shared" si="14"/>
        <v>2</v>
      </c>
      <c r="AW83" s="26">
        <f t="shared" si="15"/>
        <v>42</v>
      </c>
      <c r="AX83" s="26">
        <f t="shared" si="16"/>
        <v>21</v>
      </c>
      <c r="AY83" s="26">
        <f t="shared" si="17"/>
        <v>35</v>
      </c>
      <c r="AZ83" s="26">
        <f t="shared" si="18"/>
        <v>7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2016:2:2:7:TAIDONG</v>
      </c>
      <c r="AP84" s="33">
        <f t="shared" ca="1" si="12"/>
        <v>52</v>
      </c>
      <c r="AQ84" s="26">
        <f t="shared" ca="1" si="13"/>
        <v>0</v>
      </c>
      <c r="AR84" s="26">
        <f t="shared" ca="1" si="13"/>
        <v>40</v>
      </c>
      <c r="AS84" s="26">
        <f t="shared" ca="1" si="13"/>
        <v>9</v>
      </c>
      <c r="AT84" s="26">
        <f t="shared" ca="1" si="13"/>
        <v>32</v>
      </c>
      <c r="AU84" s="26">
        <f t="shared" ca="1" si="13"/>
        <v>4</v>
      </c>
      <c r="AV84" s="26">
        <f t="shared" si="14"/>
        <v>2</v>
      </c>
      <c r="AW84" s="26">
        <f t="shared" si="15"/>
        <v>42</v>
      </c>
      <c r="AX84" s="26">
        <f t="shared" si="16"/>
        <v>21</v>
      </c>
      <c r="AY84" s="26">
        <f t="shared" si="17"/>
        <v>35</v>
      </c>
      <c r="AZ84" s="26">
        <f t="shared" si="18"/>
        <v>7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2016:2:3:7:TAIDONG</v>
      </c>
      <c r="AP85" s="33">
        <f t="shared" ca="1" si="12"/>
        <v>63</v>
      </c>
      <c r="AQ85" s="26">
        <f t="shared" ca="1" si="13"/>
        <v>1</v>
      </c>
      <c r="AR85" s="26">
        <f t="shared" ca="1" si="13"/>
        <v>32</v>
      </c>
      <c r="AS85" s="26">
        <f t="shared" ca="1" si="13"/>
        <v>12</v>
      </c>
      <c r="AT85" s="26">
        <f t="shared" ca="1" si="13"/>
        <v>31</v>
      </c>
      <c r="AU85" s="26">
        <f t="shared" ca="1" si="13"/>
        <v>0</v>
      </c>
      <c r="AV85" s="26">
        <f t="shared" si="14"/>
        <v>2</v>
      </c>
      <c r="AW85" s="26">
        <f t="shared" si="15"/>
        <v>42</v>
      </c>
      <c r="AX85" s="26">
        <f t="shared" si="16"/>
        <v>21</v>
      </c>
      <c r="AY85" s="26">
        <f t="shared" si="17"/>
        <v>35</v>
      </c>
      <c r="AZ85" s="26">
        <f t="shared" si="18"/>
        <v>7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2016:2:4:7:TAIDONG</v>
      </c>
      <c r="AP86" s="33">
        <f t="shared" ca="1" si="12"/>
        <v>74</v>
      </c>
      <c r="AQ86" s="26">
        <f t="shared" ca="1" si="13"/>
        <v>2</v>
      </c>
      <c r="AR86" s="26">
        <f t="shared" ca="1" si="13"/>
        <v>30</v>
      </c>
      <c r="AS86" s="26">
        <f t="shared" ca="1" si="13"/>
        <v>19</v>
      </c>
      <c r="AT86" s="26">
        <f t="shared" ca="1" si="13"/>
        <v>27</v>
      </c>
      <c r="AU86" s="26">
        <f t="shared" ca="1" si="13"/>
        <v>4</v>
      </c>
      <c r="AV86" s="26">
        <f t="shared" si="14"/>
        <v>2</v>
      </c>
      <c r="AW86" s="26">
        <f t="shared" si="15"/>
        <v>42</v>
      </c>
      <c r="AX86" s="26">
        <f t="shared" si="16"/>
        <v>21</v>
      </c>
      <c r="AY86" s="26">
        <f t="shared" si="17"/>
        <v>35</v>
      </c>
      <c r="AZ86" s="26">
        <f t="shared" si="18"/>
        <v>7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2016:3:1:7:TAIDONG</v>
      </c>
      <c r="AP87" s="33">
        <f t="shared" ca="1" si="12"/>
        <v>85</v>
      </c>
      <c r="AQ87" s="26">
        <f t="shared" ca="1" si="13"/>
        <v>2</v>
      </c>
      <c r="AR87" s="26">
        <f t="shared" ca="1" si="13"/>
        <v>37</v>
      </c>
      <c r="AS87" s="26">
        <f t="shared" ca="1" si="13"/>
        <v>23</v>
      </c>
      <c r="AT87" s="26">
        <f t="shared" ca="1" si="13"/>
        <v>25</v>
      </c>
      <c r="AU87" s="26">
        <f t="shared" ca="1" si="13"/>
        <v>4</v>
      </c>
      <c r="AV87" s="26">
        <f t="shared" si="14"/>
        <v>2</v>
      </c>
      <c r="AW87" s="26">
        <f t="shared" si="15"/>
        <v>42</v>
      </c>
      <c r="AX87" s="26">
        <f t="shared" si="16"/>
        <v>21</v>
      </c>
      <c r="AY87" s="26">
        <f t="shared" si="17"/>
        <v>35</v>
      </c>
      <c r="AZ87" s="26">
        <f t="shared" si="18"/>
        <v>7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2016:3:2:7:TAIDONG</v>
      </c>
      <c r="AP88" s="33">
        <f t="shared" ca="1" si="12"/>
        <v>95</v>
      </c>
      <c r="AQ88" s="26">
        <f t="shared" ca="1" si="13"/>
        <v>0</v>
      </c>
      <c r="AR88" s="26">
        <f t="shared" ca="1" si="13"/>
        <v>36</v>
      </c>
      <c r="AS88" s="26">
        <f t="shared" ca="1" si="13"/>
        <v>18</v>
      </c>
      <c r="AT88" s="26">
        <f t="shared" ca="1" si="13"/>
        <v>30</v>
      </c>
      <c r="AU88" s="26">
        <f t="shared" ca="1" si="13"/>
        <v>0</v>
      </c>
      <c r="AV88" s="26">
        <f t="shared" si="14"/>
        <v>2</v>
      </c>
      <c r="AW88" s="26">
        <f t="shared" si="15"/>
        <v>42</v>
      </c>
      <c r="AX88" s="26">
        <f t="shared" si="16"/>
        <v>21</v>
      </c>
      <c r="AY88" s="26">
        <f t="shared" si="17"/>
        <v>35</v>
      </c>
      <c r="AZ88" s="26">
        <f t="shared" si="18"/>
        <v>7</v>
      </c>
    </row>
    <row r="89" spans="23:52">
      <c r="W89" s="8" t="s">
        <v>1937</v>
      </c>
      <c r="X89" s="2" t="s">
        <v>36</v>
      </c>
      <c r="AC89" s="8">
        <f ca="1">SUMIFS(AC53:AC88, $X53:$X88,YEAR,AC53:AC88,"&lt;&gt;#N/A")</f>
        <v>7</v>
      </c>
      <c r="AD89" s="33"/>
      <c r="AF89" s="8">
        <f t="shared" ref="AF89:AK89" ca="1" si="20">SUM(AF53:AF88)</f>
        <v>0</v>
      </c>
      <c r="AG89" s="8">
        <f t="shared" ca="1" si="20"/>
        <v>0</v>
      </c>
      <c r="AH89" s="8">
        <f t="shared" ca="1" si="20"/>
        <v>0</v>
      </c>
      <c r="AI89" s="8">
        <f t="shared" ca="1" si="20"/>
        <v>10</v>
      </c>
      <c r="AJ89" s="8">
        <f t="shared" ca="1" si="20"/>
        <v>2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7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2014  33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2016  7</v>
      </c>
      <c r="AN103" s="33"/>
    </row>
    <row r="104" spans="23:50" ht="23.25">
      <c r="W104" s="8" t="s">
        <v>1932</v>
      </c>
      <c r="X104" s="59" t="s">
        <v>624</v>
      </c>
    </row>
    <row r="105" spans="23:50">
      <c r="X105" s="57" t="s">
        <v>2082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Y20" sqref="Y20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1396</v>
      </c>
      <c r="B1" s="46" t="s">
        <v>1395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TAIDONG_2_DISTRICT_GRAPH!$AC$89</f>
        <v>3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1974</v>
      </c>
      <c r="C10" s="4" t="s">
        <v>1177</v>
      </c>
      <c r="D10" s="4" t="s">
        <v>635</v>
      </c>
      <c r="E10" s="4" t="str">
        <f>CONCATENATE(YEAR,":",MONTH,":",WEEK,":",WEEKDAY,":",$A10)</f>
        <v>2016:3:2:7:TAIDONG_2_E</v>
      </c>
      <c r="F10" s="4">
        <f>MATCH($E10,REPORT_DATA_BY_COMP!$A:$A,0)</f>
        <v>834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2016:3:2:7:TAIDONG_2_S</v>
      </c>
      <c r="F11" s="4">
        <f>MATCH($E11,REPORT_DATA_BY_COMP!$A:$A,0)</f>
        <v>835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6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16</v>
      </c>
      <c r="Q12" s="12">
        <f t="shared" si="0"/>
        <v>23</v>
      </c>
      <c r="R12" s="12">
        <f t="shared" si="0"/>
        <v>9</v>
      </c>
      <c r="S12" s="12">
        <f t="shared" si="0"/>
        <v>0</v>
      </c>
      <c r="T12" s="12">
        <f t="shared" si="0"/>
        <v>9</v>
      </c>
      <c r="U12" s="12">
        <f t="shared" si="0"/>
        <v>1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239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2016:3:2:7:TAIDONG_2</v>
      </c>
      <c r="F16" s="14">
        <f>MATCH($E16,REPORT_DATA_BY_DISTRICT!$A:$A, 0)</f>
        <v>269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12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2016:3:3:7:TAIDONG_2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1</v>
      </c>
      <c r="I20" s="19">
        <f t="shared" si="1"/>
        <v>11</v>
      </c>
      <c r="J20" s="19">
        <f>SUM(J15:J19)</f>
        <v>11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24</v>
      </c>
      <c r="O20" s="19">
        <f t="shared" si="1"/>
        <v>24</v>
      </c>
      <c r="P20" s="19">
        <f t="shared" si="1"/>
        <v>36</v>
      </c>
      <c r="Q20" s="19">
        <f t="shared" si="1"/>
        <v>37</v>
      </c>
      <c r="R20" s="19">
        <f t="shared" si="1"/>
        <v>15</v>
      </c>
      <c r="S20" s="19">
        <f t="shared" si="1"/>
        <v>4</v>
      </c>
      <c r="T20" s="19">
        <f t="shared" si="1"/>
        <v>17</v>
      </c>
      <c r="U20" s="19">
        <f t="shared" si="1"/>
        <v>2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15" priority="31" operator="lessThan">
      <formula>0.5</formula>
    </cfRule>
    <cfRule type="cellIs" dxfId="1614" priority="32" operator="greaterThan">
      <formula>0.5</formula>
    </cfRule>
  </conditionalFormatting>
  <conditionalFormatting sqref="N10:N11">
    <cfRule type="cellIs" dxfId="1613" priority="29" operator="lessThan">
      <formula>4.5</formula>
    </cfRule>
    <cfRule type="cellIs" dxfId="1612" priority="30" operator="greaterThan">
      <formula>5.5</formula>
    </cfRule>
  </conditionalFormatting>
  <conditionalFormatting sqref="O10:O11">
    <cfRule type="cellIs" dxfId="1611" priority="27" operator="lessThan">
      <formula>1.5</formula>
    </cfRule>
    <cfRule type="cellIs" dxfId="1610" priority="28" operator="greaterThan">
      <formula>2.5</formula>
    </cfRule>
  </conditionalFormatting>
  <conditionalFormatting sqref="P10:P11">
    <cfRule type="cellIs" dxfId="1609" priority="25" operator="lessThan">
      <formula>4.5</formula>
    </cfRule>
    <cfRule type="cellIs" dxfId="1608" priority="26" operator="greaterThan">
      <formula>7.5</formula>
    </cfRule>
  </conditionalFormatting>
  <conditionalFormatting sqref="R10:S11">
    <cfRule type="cellIs" dxfId="1607" priority="23" operator="lessThan">
      <formula>2.5</formula>
    </cfRule>
    <cfRule type="cellIs" dxfId="1606" priority="24" operator="greaterThan">
      <formula>4.5</formula>
    </cfRule>
  </conditionalFormatting>
  <conditionalFormatting sqref="T10:T11">
    <cfRule type="cellIs" dxfId="1605" priority="21" operator="lessThan">
      <formula>2.5</formula>
    </cfRule>
    <cfRule type="cellIs" dxfId="1604" priority="22" operator="greaterThan">
      <formula>4.5</formula>
    </cfRule>
  </conditionalFormatting>
  <conditionalFormatting sqref="U10:U11">
    <cfRule type="cellIs" dxfId="1603" priority="20" operator="greaterThan">
      <formula>1.5</formula>
    </cfRule>
  </conditionalFormatting>
  <conditionalFormatting sqref="L10:V11">
    <cfRule type="expression" dxfId="1602" priority="17">
      <formula>L10=""</formula>
    </cfRule>
  </conditionalFormatting>
  <conditionalFormatting sqref="S10:S11">
    <cfRule type="cellIs" dxfId="1601" priority="18" operator="greaterThan">
      <formula>0.5</formula>
    </cfRule>
    <cfRule type="cellIs" dxfId="160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Y20" sqref="Y2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2016:1:0:0:TAIDONG_2</v>
      </c>
      <c r="AB77" s="33">
        <f t="shared" ca="1" si="3"/>
        <v>17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2015:12:4:7:TAIDONG_2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2016:2:0:0:TAIDONG_2</v>
      </c>
      <c r="AB78" s="33">
        <f t="shared" ca="1" si="3"/>
        <v>53</v>
      </c>
      <c r="AC78" s="26">
        <f t="shared" ca="1" si="4"/>
        <v>3</v>
      </c>
      <c r="AD78" s="26">
        <f t="shared" si="5"/>
        <v>0</v>
      </c>
      <c r="AE78" s="33">
        <f t="shared" ca="1" si="6"/>
        <v>9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2016:1:1:7:TAIDONG_2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2016:3:0:0:TAIDONG_2</v>
      </c>
      <c r="AB79" s="33">
        <f t="shared" ca="1" si="3"/>
        <v>85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2016:1:2:7:TAIDONG_2</v>
      </c>
      <c r="AP79" s="33">
        <f t="shared" ca="1" si="13"/>
        <v>16</v>
      </c>
      <c r="AQ79" s="26">
        <f t="shared" ca="1" si="14"/>
        <v>0</v>
      </c>
      <c r="AR79" s="26">
        <f t="shared" ca="1" si="14"/>
        <v>15</v>
      </c>
      <c r="AS79" s="26">
        <f t="shared" ca="1" si="14"/>
        <v>0</v>
      </c>
      <c r="AT79" s="26">
        <f t="shared" ca="1" si="14"/>
        <v>6</v>
      </c>
      <c r="AU79" s="26">
        <f t="shared" ca="1" si="14"/>
        <v>0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2016:1:3:7:TAIDONG_2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2016:1:4:7:TAIDONG_2</v>
      </c>
      <c r="AP81" s="33">
        <f t="shared" ca="1" si="13"/>
        <v>48</v>
      </c>
      <c r="AQ81" s="26">
        <f t="shared" ca="1" si="14"/>
        <v>0</v>
      </c>
      <c r="AR81" s="26">
        <f t="shared" ca="1" si="14"/>
        <v>15</v>
      </c>
      <c r="AS81" s="26">
        <f t="shared" ca="1" si="14"/>
        <v>5</v>
      </c>
      <c r="AT81" s="26">
        <f t="shared" ca="1" si="14"/>
        <v>9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2016:1:5:7:TAIDONG_2</v>
      </c>
      <c r="AP82" s="33">
        <f t="shared" ca="1" si="13"/>
        <v>80</v>
      </c>
      <c r="AQ82" s="26">
        <f t="shared" ca="1" si="14"/>
        <v>0</v>
      </c>
      <c r="AR82" s="26">
        <f t="shared" ca="1" si="14"/>
        <v>13</v>
      </c>
      <c r="AS82" s="26">
        <f t="shared" ca="1" si="14"/>
        <v>10</v>
      </c>
      <c r="AT82" s="26">
        <f t="shared" ca="1" si="14"/>
        <v>7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2016:2:1:7:TAIDONG_2</v>
      </c>
      <c r="AP83" s="33">
        <f t="shared" ca="1" si="13"/>
        <v>112</v>
      </c>
      <c r="AQ83" s="26">
        <f t="shared" ca="1" si="14"/>
        <v>1</v>
      </c>
      <c r="AR83" s="26">
        <f t="shared" ca="1" si="14"/>
        <v>14</v>
      </c>
      <c r="AS83" s="26">
        <f t="shared" ca="1" si="14"/>
        <v>3</v>
      </c>
      <c r="AT83" s="26">
        <f t="shared" ca="1" si="14"/>
        <v>6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2016:2:2:7:TAIDONG_2</v>
      </c>
      <c r="AP84" s="33">
        <f t="shared" ca="1" si="13"/>
        <v>144</v>
      </c>
      <c r="AQ84" s="26">
        <f t="shared" ca="1" si="14"/>
        <v>0</v>
      </c>
      <c r="AR84" s="26">
        <f t="shared" ca="1" si="14"/>
        <v>16</v>
      </c>
      <c r="AS84" s="26">
        <f t="shared" ca="1" si="14"/>
        <v>2</v>
      </c>
      <c r="AT84" s="26">
        <f t="shared" ca="1" si="14"/>
        <v>8</v>
      </c>
      <c r="AU84" s="26">
        <f t="shared" ca="1" si="14"/>
        <v>3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2016:2:3:7:TAIDONG_2</v>
      </c>
      <c r="AP85" s="33">
        <f t="shared" ca="1" si="13"/>
        <v>176</v>
      </c>
      <c r="AQ85" s="26">
        <f t="shared" ca="1" si="14"/>
        <v>1</v>
      </c>
      <c r="AR85" s="26">
        <f t="shared" ca="1" si="14"/>
        <v>11</v>
      </c>
      <c r="AS85" s="26">
        <f t="shared" ca="1" si="14"/>
        <v>3</v>
      </c>
      <c r="AT85" s="26">
        <f t="shared" ca="1" si="14"/>
        <v>7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2016:2:4:7:TAIDONG_2</v>
      </c>
      <c r="AP86" s="33">
        <f t="shared" ca="1" si="13"/>
        <v>208</v>
      </c>
      <c r="AQ86" s="26">
        <f t="shared" ca="1" si="14"/>
        <v>1</v>
      </c>
      <c r="AR86" s="26">
        <f t="shared" ca="1" si="14"/>
        <v>12</v>
      </c>
      <c r="AS86" s="26">
        <f t="shared" ca="1" si="14"/>
        <v>6</v>
      </c>
      <c r="AT86" s="26">
        <f t="shared" ca="1" si="14"/>
        <v>5</v>
      </c>
      <c r="AU86" s="26">
        <f t="shared" ca="1" si="14"/>
        <v>3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2016:3:1:7:TAIDONG_2</v>
      </c>
      <c r="AP87" s="33">
        <f t="shared" ca="1" si="13"/>
        <v>239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12</v>
      </c>
      <c r="AT87" s="26">
        <f t="shared" ca="1" si="14"/>
        <v>6</v>
      </c>
      <c r="AU87" s="26">
        <f t="shared" ca="1" si="14"/>
        <v>4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2016:3:2:7:TAIDONG_2</v>
      </c>
      <c r="AP88" s="33">
        <f t="shared" ca="1" si="13"/>
        <v>269</v>
      </c>
      <c r="AQ88" s="26">
        <f t="shared" ca="1" si="14"/>
        <v>0</v>
      </c>
      <c r="AR88" s="26">
        <f t="shared" ca="1" si="14"/>
        <v>12</v>
      </c>
      <c r="AS88" s="26">
        <f t="shared" ca="1" si="14"/>
        <v>12</v>
      </c>
      <c r="AT88" s="26">
        <f t="shared" ca="1" si="14"/>
        <v>9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1396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1395</v>
      </c>
    </row>
    <row r="105" spans="23:50">
      <c r="X105" s="57" t="s">
        <v>2083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Y20" sqref="Y20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1397</v>
      </c>
      <c r="B1" s="46" t="s">
        <v>2084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TAIDONG_1_3_DISTRICT_GRAPH!$AC$89</f>
        <v>3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628</v>
      </c>
      <c r="B10" s="23" t="s">
        <v>1975</v>
      </c>
      <c r="C10" s="4" t="s">
        <v>638</v>
      </c>
      <c r="D10" s="4" t="s">
        <v>639</v>
      </c>
      <c r="E10" s="4" t="str">
        <f>CONCATENATE(YEAR,":",MONTH,":",WEEK,":",WEEKDAY,":",$A10)</f>
        <v>2016:3:2:7:TAIDONG_1_E</v>
      </c>
      <c r="F10" s="4">
        <f>MATCH($E10,REPORT_DATA_BY_COMP!$A:$A,0)</f>
        <v>832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629</v>
      </c>
      <c r="B11" s="23" t="s">
        <v>1976</v>
      </c>
      <c r="C11" s="4" t="s">
        <v>640</v>
      </c>
      <c r="D11" s="4" t="s">
        <v>641</v>
      </c>
      <c r="E11" s="4" t="str">
        <f>CONCATENATE(YEAR,":",MONTH,":",WEEK,":",WEEKDAY,":",$A11)</f>
        <v>2016:3:2:7:TAIDONG_3_E</v>
      </c>
      <c r="F11" s="4">
        <f>MATCH($E11,REPORT_DATA_BY_COMP!$A:$A,0)</f>
        <v>836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8</v>
      </c>
      <c r="V11" s="11">
        <f>IFERROR(INDEX(REPORT_DATA_BY_COMP!$A:$AH,$F11,MATCH(V$8,REPORT_DATA_BY_COMP!$A$1:$AH$1,0)), "")</f>
        <v>0</v>
      </c>
    </row>
    <row r="12" spans="1:22">
      <c r="A12" s="22" t="s">
        <v>630</v>
      </c>
      <c r="B12" s="23" t="s">
        <v>1977</v>
      </c>
      <c r="C12" s="4" t="s">
        <v>642</v>
      </c>
      <c r="D12" s="4" t="s">
        <v>643</v>
      </c>
      <c r="E12" s="4" t="str">
        <f>CONCATENATE(YEAR,":",MONTH,":",WEEK,":",WEEKDAY,":",$A12)</f>
        <v>2016:3:2:7:TAIDONG_1_S</v>
      </c>
      <c r="F12" s="4">
        <f>MATCH($E12,REPORT_DATA_BY_COMP!$A:$A,0)</f>
        <v>833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6</v>
      </c>
      <c r="J13" s="12">
        <f t="shared" si="0"/>
        <v>7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16</v>
      </c>
      <c r="O13" s="12">
        <f t="shared" si="0"/>
        <v>6</v>
      </c>
      <c r="P13" s="12">
        <f t="shared" si="0"/>
        <v>17</v>
      </c>
      <c r="Q13" s="12">
        <f t="shared" si="0"/>
        <v>25</v>
      </c>
      <c r="R13" s="12">
        <f t="shared" si="0"/>
        <v>12</v>
      </c>
      <c r="S13" s="12">
        <f t="shared" si="0"/>
        <v>0</v>
      </c>
      <c r="T13" s="12">
        <f t="shared" si="0"/>
        <v>11</v>
      </c>
      <c r="U13" s="12">
        <f t="shared" si="0"/>
        <v>10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238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2016:3:2:7:TAIDONG_1_3</v>
      </c>
      <c r="F17" s="14">
        <f>MATCH($E17,REPORT_DATA_BY_DISTRICT!$A:$A, 0)</f>
        <v>268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2016:3:3:7:TAIDONG_1_3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12</v>
      </c>
      <c r="J21" s="19">
        <f>SUM(J16:J20)</f>
        <v>12</v>
      </c>
      <c r="K21" s="19">
        <f t="shared" si="1"/>
        <v>1</v>
      </c>
      <c r="L21" s="19">
        <f t="shared" si="1"/>
        <v>2</v>
      </c>
      <c r="M21" s="19">
        <f t="shared" si="1"/>
        <v>2</v>
      </c>
      <c r="N21" s="19">
        <f t="shared" si="1"/>
        <v>32</v>
      </c>
      <c r="O21" s="19">
        <f t="shared" si="1"/>
        <v>16</v>
      </c>
      <c r="P21" s="19">
        <f t="shared" si="1"/>
        <v>37</v>
      </c>
      <c r="Q21" s="19">
        <f t="shared" si="1"/>
        <v>64</v>
      </c>
      <c r="R21" s="19">
        <f t="shared" si="1"/>
        <v>24</v>
      </c>
      <c r="S21" s="19">
        <f t="shared" si="1"/>
        <v>0</v>
      </c>
      <c r="T21" s="19">
        <f t="shared" si="1"/>
        <v>21</v>
      </c>
      <c r="U21" s="19">
        <f t="shared" si="1"/>
        <v>16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 N12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 O12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 P12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 R12:S12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 T12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 U12">
    <cfRule type="cellIs" dxfId="1587" priority="20" operator="greaterThan">
      <formula>1.5</formula>
    </cfRule>
  </conditionalFormatting>
  <conditionalFormatting sqref="L10:V10 L12:V12">
    <cfRule type="expression" dxfId="1586" priority="17">
      <formula>L10=""</formula>
    </cfRule>
  </conditionalFormatting>
  <conditionalFormatting sqref="S10 S12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Y20" sqref="Y2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2014:1:0:0:TAIDONG_1_3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2014:2:0:0:TAIDONG_1_3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2014:3:0:0:TAIDONG_1_3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2014:4:0:0:TAIDONG_1_3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2014:5:0:0:TAIDONG_1_3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2014:6:0:0:TAIDONG_1_3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2014:7:0:0:TAIDONG_1_3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2014:8:0:0:TAIDONG_1_3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2014:9:0:0:TAIDONG_1_3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2014:10:0:0:TAIDONG_1_3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2014:11:0:0:TAIDONG_1_3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2014:12:0:0:TAIDONG_1_3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2015:1:0:0:TAIDONG_1_3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2015:2:0:0:TAIDONG_1_3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2015:3:0:0:TAIDONG_1_3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2015:4:0:0:TAIDONG_1_3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2015:5:0:0:TAIDONG_1_3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2015:6:0:0:TAIDONG_1_3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2015:7:0:0:TAIDONG_1_3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2015:8:0:0:TAIDONG_1_3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2015:9:0:0:TAIDONG_1_3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2015:10:0:0:TAIDONG_1_3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2015:11:0:0:TAIDONG_1_3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2015:12:0:0:TAIDONG_1_3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2016:1:0:0:TAIDONG_1_3</v>
      </c>
      <c r="AB77" s="33">
        <f t="shared" ca="1" si="3"/>
        <v>16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2015:12:4:7:TAIDONG_1_3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2016:2:0:0:TAIDONG_1_3</v>
      </c>
      <c r="AB78" s="33">
        <f t="shared" ca="1" si="3"/>
        <v>52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2016:1:1:7:TAIDONG_1_3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2016:3:0:0:TAIDONG_1_3</v>
      </c>
      <c r="AB79" s="33">
        <f t="shared" ca="1" si="3"/>
        <v>84</v>
      </c>
      <c r="AC79" s="26">
        <f t="shared" ca="1" si="4"/>
        <v>2</v>
      </c>
      <c r="AD79" s="26">
        <f t="shared" si="5"/>
        <v>0</v>
      </c>
      <c r="AE79" s="33">
        <f t="shared" ca="1" si="6"/>
        <v>26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2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2016:1:2:7:TAIDONG_1_3</v>
      </c>
      <c r="AP79" s="33">
        <f t="shared" ca="1" si="13"/>
        <v>15</v>
      </c>
      <c r="AQ79" s="26">
        <f t="shared" ca="1" si="14"/>
        <v>0</v>
      </c>
      <c r="AR79" s="26">
        <f t="shared" ca="1" si="14"/>
        <v>21</v>
      </c>
      <c r="AS79" s="26">
        <f t="shared" ca="1" si="14"/>
        <v>0</v>
      </c>
      <c r="AT79" s="26">
        <f t="shared" ca="1" si="14"/>
        <v>3</v>
      </c>
      <c r="AU79" s="26">
        <f t="shared" ca="1" si="14"/>
        <v>0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2016:4:0:0:TAIDONG_1_3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2016:1:3:7:TAIDONG_1_3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2016:5:0:0:TAIDONG_1_3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2016:1:4:7:TAIDONG_1_3</v>
      </c>
      <c r="AP81" s="33">
        <f t="shared" ca="1" si="13"/>
        <v>47</v>
      </c>
      <c r="AQ81" s="26">
        <f t="shared" ca="1" si="14"/>
        <v>0</v>
      </c>
      <c r="AR81" s="26">
        <f t="shared" ca="1" si="14"/>
        <v>20</v>
      </c>
      <c r="AS81" s="26">
        <f t="shared" ca="1" si="14"/>
        <v>9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2016:6:0:0:TAIDONG_1_3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2016:1:5:7:TAIDONG_1_3</v>
      </c>
      <c r="AP82" s="33">
        <f t="shared" ca="1" si="13"/>
        <v>79</v>
      </c>
      <c r="AQ82" s="26">
        <f t="shared" ca="1" si="14"/>
        <v>0</v>
      </c>
      <c r="AR82" s="26">
        <f t="shared" ca="1" si="14"/>
        <v>21</v>
      </c>
      <c r="AS82" s="26">
        <f t="shared" ca="1" si="14"/>
        <v>5</v>
      </c>
      <c r="AT82" s="26">
        <f t="shared" ca="1" si="14"/>
        <v>11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2016:7:0:0:TAIDONG_1_3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2016:2:1:7:TAIDONG_1_3</v>
      </c>
      <c r="AP83" s="33">
        <f t="shared" ca="1" si="13"/>
        <v>111</v>
      </c>
      <c r="AQ83" s="26">
        <f t="shared" ca="1" si="14"/>
        <v>0</v>
      </c>
      <c r="AR83" s="26">
        <f t="shared" ca="1" si="14"/>
        <v>16</v>
      </c>
      <c r="AS83" s="26">
        <f t="shared" ca="1" si="14"/>
        <v>2</v>
      </c>
      <c r="AT83" s="26">
        <f t="shared" ca="1" si="14"/>
        <v>5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2016:8:0:0:TAIDONG_1_3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2016:2:2:7:TAIDONG_1_3</v>
      </c>
      <c r="AP84" s="33">
        <f t="shared" ca="1" si="13"/>
        <v>143</v>
      </c>
      <c r="AQ84" s="26">
        <f t="shared" ca="1" si="14"/>
        <v>0</v>
      </c>
      <c r="AR84" s="26">
        <f t="shared" ca="1" si="14"/>
        <v>14</v>
      </c>
      <c r="AS84" s="26">
        <f t="shared" ca="1" si="14"/>
        <v>6</v>
      </c>
      <c r="AT84" s="26">
        <f t="shared" ca="1" si="14"/>
        <v>11</v>
      </c>
      <c r="AU84" s="26">
        <f t="shared" ca="1" si="14"/>
        <v>1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2016:9:0:0:TAIDONG_1_3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2016:2:3:7:TAIDONG_1_3</v>
      </c>
      <c r="AP85" s="33">
        <f t="shared" ca="1" si="13"/>
        <v>175</v>
      </c>
      <c r="AQ85" s="26">
        <f t="shared" ca="1" si="14"/>
        <v>0</v>
      </c>
      <c r="AR85" s="26">
        <f t="shared" ca="1" si="14"/>
        <v>11</v>
      </c>
      <c r="AS85" s="26">
        <f t="shared" ca="1" si="14"/>
        <v>7</v>
      </c>
      <c r="AT85" s="26">
        <f t="shared" ca="1" si="14"/>
        <v>14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2016:10:0:0:TAIDONG_1_3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2016:2:4:7:TAIDONG_1_3</v>
      </c>
      <c r="AP86" s="33">
        <f t="shared" ca="1" si="13"/>
        <v>207</v>
      </c>
      <c r="AQ86" s="26">
        <f t="shared" ca="1" si="14"/>
        <v>1</v>
      </c>
      <c r="AR86" s="26">
        <f t="shared" ca="1" si="14"/>
        <v>12</v>
      </c>
      <c r="AS86" s="26">
        <f t="shared" ca="1" si="14"/>
        <v>12</v>
      </c>
      <c r="AT86" s="26">
        <f t="shared" ca="1" si="14"/>
        <v>12</v>
      </c>
      <c r="AU86" s="26">
        <f t="shared" ca="1" si="14"/>
        <v>1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2016:11:0:0:TAIDONG_1_3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2016:3:1:7:TAIDONG_1_3</v>
      </c>
      <c r="AP87" s="33">
        <f t="shared" ca="1" si="13"/>
        <v>238</v>
      </c>
      <c r="AQ87" s="26">
        <f t="shared" ca="1" si="14"/>
        <v>2</v>
      </c>
      <c r="AR87" s="26">
        <f t="shared" ca="1" si="14"/>
        <v>16</v>
      </c>
      <c r="AS87" s="26">
        <f t="shared" ca="1" si="14"/>
        <v>10</v>
      </c>
      <c r="AT87" s="26">
        <f t="shared" ca="1" si="14"/>
        <v>12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2016:12:0:0:TAIDONG_1_3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2016:3:2:7:TAIDONG_1_3</v>
      </c>
      <c r="AP88" s="33">
        <f t="shared" ca="1" si="13"/>
        <v>268</v>
      </c>
      <c r="AQ88" s="26">
        <f t="shared" ca="1" si="14"/>
        <v>0</v>
      </c>
      <c r="AR88" s="26">
        <f t="shared" ca="1" si="14"/>
        <v>16</v>
      </c>
      <c r="AS88" s="26">
        <f t="shared" ca="1" si="14"/>
        <v>6</v>
      </c>
      <c r="AT88" s="26">
        <f t="shared" ca="1" si="14"/>
        <v>12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1397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2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2084</v>
      </c>
    </row>
    <row r="105" spans="23:50">
      <c r="X105" s="57" t="s">
        <v>2085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Y20" sqref="Y20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1399</v>
      </c>
      <c r="B1" s="46" t="s">
        <v>1398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YULI_DISTRICT_GRAPH!$AC$89</f>
        <v>0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631</v>
      </c>
      <c r="B10" s="23" t="s">
        <v>632</v>
      </c>
      <c r="C10" s="4" t="s">
        <v>644</v>
      </c>
      <c r="D10" s="4" t="s">
        <v>645</v>
      </c>
      <c r="E10" s="4" t="str">
        <f>CONCATENATE(YEAR,":",MONTH,":",WEEK,":",WEEKDAY,":",$A10)</f>
        <v>2016:3:2:7:YULI_E</v>
      </c>
      <c r="F10" s="4">
        <f>MATCH($E10,REPORT_DATA_BY_COMP!$A:$A,0)</f>
        <v>869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18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633</v>
      </c>
      <c r="B11" s="23" t="s">
        <v>634</v>
      </c>
      <c r="C11" s="4" t="s">
        <v>646</v>
      </c>
      <c r="D11" s="4" t="s">
        <v>647</v>
      </c>
      <c r="E11" s="4" t="str">
        <f>CONCATENATE(YEAR,":",MONTH,":",WEEK,":",WEEKDAY,":",$A11)</f>
        <v>2016:3:2:7:YULI_S</v>
      </c>
      <c r="F11" s="4">
        <f>MATCH($E11,REPORT_DATA_BY_COMP!$A:$A,0)</f>
        <v>870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0</v>
      </c>
      <c r="P12" s="12">
        <f t="shared" si="0"/>
        <v>6</v>
      </c>
      <c r="Q12" s="12">
        <f t="shared" si="0"/>
        <v>34</v>
      </c>
      <c r="R12" s="12">
        <f t="shared" si="0"/>
        <v>9</v>
      </c>
      <c r="S12" s="12">
        <f t="shared" si="0"/>
        <v>0</v>
      </c>
      <c r="T12" s="12">
        <f t="shared" si="0"/>
        <v>10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251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2016:3:2:7:YULI</v>
      </c>
      <c r="F16" s="14">
        <f>MATCH($E16,REPORT_DATA_BY_DISTRICT!$A:$A, 0)</f>
        <v>280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6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2016:3:3:7:YULI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12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17</v>
      </c>
      <c r="O20" s="19">
        <f t="shared" si="1"/>
        <v>1</v>
      </c>
      <c r="P20" s="19">
        <f t="shared" si="1"/>
        <v>14</v>
      </c>
      <c r="Q20" s="19">
        <f t="shared" si="1"/>
        <v>59</v>
      </c>
      <c r="R20" s="19">
        <f t="shared" si="1"/>
        <v>16</v>
      </c>
      <c r="S20" s="19">
        <f t="shared" si="1"/>
        <v>0</v>
      </c>
      <c r="T20" s="19">
        <f t="shared" si="1"/>
        <v>17</v>
      </c>
      <c r="U20" s="19">
        <f t="shared" si="1"/>
        <v>5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567" priority="31" operator="lessThan">
      <formula>0.5</formula>
    </cfRule>
    <cfRule type="cellIs" dxfId="1566" priority="32" operator="greaterThan">
      <formula>0.5</formula>
    </cfRule>
  </conditionalFormatting>
  <conditionalFormatting sqref="N10">
    <cfRule type="cellIs" dxfId="1565" priority="29" operator="lessThan">
      <formula>4.5</formula>
    </cfRule>
    <cfRule type="cellIs" dxfId="1564" priority="30" operator="greaterThan">
      <formula>5.5</formula>
    </cfRule>
  </conditionalFormatting>
  <conditionalFormatting sqref="O10">
    <cfRule type="cellIs" dxfId="1563" priority="27" operator="lessThan">
      <formula>1.5</formula>
    </cfRule>
    <cfRule type="cellIs" dxfId="1562" priority="28" operator="greaterThan">
      <formula>2.5</formula>
    </cfRule>
  </conditionalFormatting>
  <conditionalFormatting sqref="P10">
    <cfRule type="cellIs" dxfId="1561" priority="25" operator="lessThan">
      <formula>4.5</formula>
    </cfRule>
    <cfRule type="cellIs" dxfId="1560" priority="26" operator="greaterThan">
      <formula>7.5</formula>
    </cfRule>
  </conditionalFormatting>
  <conditionalFormatting sqref="R10:S10">
    <cfRule type="cellIs" dxfId="1559" priority="23" operator="lessThan">
      <formula>2.5</formula>
    </cfRule>
    <cfRule type="cellIs" dxfId="1558" priority="24" operator="greaterThan">
      <formula>4.5</formula>
    </cfRule>
  </conditionalFormatting>
  <conditionalFormatting sqref="T10">
    <cfRule type="cellIs" dxfId="1557" priority="21" operator="lessThan">
      <formula>2.5</formula>
    </cfRule>
    <cfRule type="cellIs" dxfId="1556" priority="22" operator="greaterThan">
      <formula>4.5</formula>
    </cfRule>
  </conditionalFormatting>
  <conditionalFormatting sqref="U10">
    <cfRule type="cellIs" dxfId="1555" priority="20" operator="greaterThan">
      <formula>1.5</formula>
    </cfRule>
  </conditionalFormatting>
  <conditionalFormatting sqref="L10:V10">
    <cfRule type="expression" dxfId="1554" priority="17">
      <formula>L10=""</formula>
    </cfRule>
  </conditionalFormatting>
  <conditionalFormatting sqref="S10">
    <cfRule type="cellIs" dxfId="1553" priority="18" operator="greaterThan">
      <formula>0.5</formula>
    </cfRule>
    <cfRule type="cellIs" dxfId="1552" priority="19" operator="lessThan">
      <formula>0.5</formula>
    </cfRule>
  </conditionalFormatting>
  <conditionalFormatting sqref="L11:M11">
    <cfRule type="cellIs" dxfId="1551" priority="15" operator="lessThan">
      <formula>0.5</formula>
    </cfRule>
    <cfRule type="cellIs" dxfId="1550" priority="16" operator="greaterThan">
      <formula>0.5</formula>
    </cfRule>
  </conditionalFormatting>
  <conditionalFormatting sqref="N11">
    <cfRule type="cellIs" dxfId="1549" priority="13" operator="lessThan">
      <formula>4.5</formula>
    </cfRule>
    <cfRule type="cellIs" dxfId="1548" priority="14" operator="greaterThan">
      <formula>5.5</formula>
    </cfRule>
  </conditionalFormatting>
  <conditionalFormatting sqref="O11">
    <cfRule type="cellIs" dxfId="1547" priority="11" operator="lessThan">
      <formula>1.5</formula>
    </cfRule>
    <cfRule type="cellIs" dxfId="1546" priority="12" operator="greaterThan">
      <formula>2.5</formula>
    </cfRule>
  </conditionalFormatting>
  <conditionalFormatting sqref="P11">
    <cfRule type="cellIs" dxfId="1545" priority="9" operator="lessThan">
      <formula>4.5</formula>
    </cfRule>
    <cfRule type="cellIs" dxfId="1544" priority="10" operator="greaterThan">
      <formula>7.5</formula>
    </cfRule>
  </conditionalFormatting>
  <conditionalFormatting sqref="R11:S11">
    <cfRule type="cellIs" dxfId="1543" priority="7" operator="lessThan">
      <formula>2.5</formula>
    </cfRule>
    <cfRule type="cellIs" dxfId="1542" priority="8" operator="greaterThan">
      <formula>4.5</formula>
    </cfRule>
  </conditionalFormatting>
  <conditionalFormatting sqref="T11">
    <cfRule type="cellIs" dxfId="1541" priority="5" operator="lessThan">
      <formula>2.5</formula>
    </cfRule>
    <cfRule type="cellIs" dxfId="1540" priority="6" operator="greaterThan">
      <formula>4.5</formula>
    </cfRule>
  </conditionalFormatting>
  <conditionalFormatting sqref="U11">
    <cfRule type="cellIs" dxfId="1539" priority="4" operator="greaterThan">
      <formula>1.5</formula>
    </cfRule>
  </conditionalFormatting>
  <conditionalFormatting sqref="L11:V11">
    <cfRule type="expression" dxfId="1538" priority="1">
      <formula>L11=""</formula>
    </cfRule>
  </conditionalFormatting>
  <conditionalFormatting sqref="S11">
    <cfRule type="cellIs" dxfId="1537" priority="2" operator="greaterThan">
      <formula>0.5</formula>
    </cfRule>
    <cfRule type="cellIs" dxfId="153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Y20" sqref="Y2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2014:1:0:0:YULI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2014:2:0:0:YULI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2014:3:0:0:YULI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2014:4:0:0:YULI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2014:5:0:0:YULI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2014:6:0:0:YULI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2014:7:0:0:YULI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2014:8:0:0:YULI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2014:9:0:0:YULI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2014:10:0:0:YULI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2014:11:0:0:YULI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2014:12:0:0:YULI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2015:1:0:0:YULI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2015:2:0:0:YULI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2015:3:0:0:YULI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2015:4:0:0:YULI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2015:5:0:0:YULI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2015:6:0:0:YULI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2015:7:0:0:YULI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2015:8:0:0:YULI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2015:9:0:0:YULI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2015:10:0:0:YULI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2015:11:0:0:YULI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2015:12:0:0:YULI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2016:1:0:0:YULI</v>
      </c>
      <c r="AB77" s="33">
        <f t="shared" ca="1" si="3"/>
        <v>33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2015:12:4:7:YULI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2016:2:0:0:YULI</v>
      </c>
      <c r="AB78" s="33">
        <f t="shared" ca="1" si="3"/>
        <v>66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2016:1:1:7:YULI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2016:3:0:0:YULI</v>
      </c>
      <c r="AB79" s="33">
        <f t="shared" ca="1" si="3"/>
        <v>97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2016:1:2:7:YULI</v>
      </c>
      <c r="AP79" s="33">
        <f t="shared" ca="1" si="13"/>
        <v>29</v>
      </c>
      <c r="AQ79" s="26">
        <f t="shared" ca="1" si="14"/>
        <v>0</v>
      </c>
      <c r="AR79" s="26">
        <f t="shared" ca="1" si="14"/>
        <v>12</v>
      </c>
      <c r="AS79" s="26">
        <f t="shared" ca="1" si="14"/>
        <v>0</v>
      </c>
      <c r="AT79" s="26">
        <f t="shared" ca="1" si="14"/>
        <v>4</v>
      </c>
      <c r="AU79" s="26">
        <f t="shared" ca="1" si="14"/>
        <v>0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2016:4:0:0:YULI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2016:1:3:7:YULI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2016:5:0:0:YULI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2016:1:4:7:YULI</v>
      </c>
      <c r="AP81" s="33">
        <f t="shared" ca="1" si="13"/>
        <v>61</v>
      </c>
      <c r="AQ81" s="26">
        <f t="shared" ca="1" si="14"/>
        <v>0</v>
      </c>
      <c r="AR81" s="26">
        <f t="shared" ca="1" si="14"/>
        <v>16</v>
      </c>
      <c r="AS81" s="26">
        <f t="shared" ca="1" si="14"/>
        <v>3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2016:6:0:0:YULI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2016:1:5:7:YULI</v>
      </c>
      <c r="AP82" s="33">
        <f t="shared" ca="1" si="13"/>
        <v>93</v>
      </c>
      <c r="AQ82" s="26">
        <f t="shared" ca="1" si="14"/>
        <v>0</v>
      </c>
      <c r="AR82" s="26">
        <f t="shared" ca="1" si="14"/>
        <v>9</v>
      </c>
      <c r="AS82" s="26">
        <f t="shared" ca="1" si="14"/>
        <v>1</v>
      </c>
      <c r="AT82" s="26">
        <f t="shared" ca="1" si="14"/>
        <v>6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2016:7:0:0:YULI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2016:2:1:7:YULI</v>
      </c>
      <c r="AP83" s="33">
        <f t="shared" ca="1" si="13"/>
        <v>125</v>
      </c>
      <c r="AQ83" s="26">
        <f t="shared" ca="1" si="14"/>
        <v>0</v>
      </c>
      <c r="AR83" s="26">
        <f t="shared" ca="1" si="14"/>
        <v>10</v>
      </c>
      <c r="AS83" s="26">
        <f t="shared" ca="1" si="14"/>
        <v>1</v>
      </c>
      <c r="AT83" s="26">
        <f t="shared" ca="1" si="14"/>
        <v>10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2016:8:0:0:YULI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2016:2:2:7:YULI</v>
      </c>
      <c r="AP84" s="33">
        <f t="shared" ca="1" si="13"/>
        <v>157</v>
      </c>
      <c r="AQ84" s="26">
        <f t="shared" ca="1" si="14"/>
        <v>0</v>
      </c>
      <c r="AR84" s="26">
        <f t="shared" ca="1" si="14"/>
        <v>10</v>
      </c>
      <c r="AS84" s="26">
        <f t="shared" ca="1" si="14"/>
        <v>1</v>
      </c>
      <c r="AT84" s="26">
        <f t="shared" ca="1" si="14"/>
        <v>13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2016:9:0:0:YULI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2016:2:3:7:YULI</v>
      </c>
      <c r="AP85" s="33">
        <f t="shared" ca="1" si="13"/>
        <v>189</v>
      </c>
      <c r="AQ85" s="26">
        <f t="shared" ca="1" si="14"/>
        <v>0</v>
      </c>
      <c r="AR85" s="26">
        <f t="shared" ca="1" si="14"/>
        <v>10</v>
      </c>
      <c r="AS85" s="26">
        <f t="shared" ca="1" si="14"/>
        <v>2</v>
      </c>
      <c r="AT85" s="26">
        <f t="shared" ca="1" si="14"/>
        <v>10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2016:10:0:0:YULI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2016:2:4:7:YULI</v>
      </c>
      <c r="AP86" s="33">
        <f t="shared" ca="1" si="13"/>
        <v>220</v>
      </c>
      <c r="AQ86" s="26">
        <f t="shared" ca="1" si="14"/>
        <v>0</v>
      </c>
      <c r="AR86" s="26">
        <f t="shared" ca="1" si="14"/>
        <v>6</v>
      </c>
      <c r="AS86" s="26">
        <f t="shared" ca="1" si="14"/>
        <v>1</v>
      </c>
      <c r="AT86" s="26">
        <f t="shared" ca="1" si="14"/>
        <v>10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2016:11:0:0:YULI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2016:3:1:7:YULI</v>
      </c>
      <c r="AP87" s="33">
        <f t="shared" ca="1" si="13"/>
        <v>251</v>
      </c>
      <c r="AQ87" s="26">
        <f t="shared" ca="1" si="14"/>
        <v>0</v>
      </c>
      <c r="AR87" s="26">
        <f t="shared" ca="1" si="14"/>
        <v>9</v>
      </c>
      <c r="AS87" s="26">
        <f t="shared" ca="1" si="14"/>
        <v>1</v>
      </c>
      <c r="AT87" s="26">
        <f t="shared" ca="1" si="14"/>
        <v>7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2016:12:0:0:YULI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2016:3:2:7:YULI</v>
      </c>
      <c r="AP88" s="33">
        <f t="shared" ca="1" si="13"/>
        <v>280</v>
      </c>
      <c r="AQ88" s="26">
        <f t="shared" ca="1" si="14"/>
        <v>0</v>
      </c>
      <c r="AR88" s="26">
        <f t="shared" ca="1" si="14"/>
        <v>8</v>
      </c>
      <c r="AS88" s="26">
        <f t="shared" ca="1" si="14"/>
        <v>0</v>
      </c>
      <c r="AT88" s="26">
        <f t="shared" ca="1" si="14"/>
        <v>9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1399</v>
      </c>
      <c r="AC89" s="8">
        <f ca="1">SUMIFS(AC53:AC88, $X53:$X88,YEAR,AC53:AC88,"&lt;&gt;#N/A")</f>
        <v>0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2016  0</v>
      </c>
      <c r="AN103" s="33"/>
    </row>
    <row r="104" spans="23:50" ht="23.25">
      <c r="W104" s="8" t="s">
        <v>1932</v>
      </c>
      <c r="X104" s="59" t="s">
        <v>1398</v>
      </c>
    </row>
    <row r="105" spans="23:50">
      <c r="X105" s="57" t="s">
        <v>2086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topLeftCell="B1" zoomScaleNormal="100" zoomScaleSheetLayoutView="115" workbookViewId="0">
      <selection activeCell="K13" sqref="K1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650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$L$25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2269</v>
      </c>
      <c r="B10" s="23" t="s">
        <v>652</v>
      </c>
      <c r="C10" s="4" t="s">
        <v>2270</v>
      </c>
      <c r="D10" s="4" t="s">
        <v>692</v>
      </c>
      <c r="E10" s="4" t="str">
        <f>CONCATENATE(YEAR,":",MONTH,":",WEEK,":",WEEKDAY,":",$A10)</f>
        <v>2016:3:2:7:ZHUNAN_ZL</v>
      </c>
      <c r="F10" s="4">
        <f>MATCH($E10,REPORT_DATA_BY_COMP!$A:$A,0)</f>
        <v>884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2070</v>
      </c>
      <c r="B11" s="23" t="s">
        <v>1978</v>
      </c>
      <c r="C11" s="4" t="s">
        <v>1979</v>
      </c>
      <c r="D11" s="4" t="s">
        <v>1980</v>
      </c>
      <c r="E11" s="4" t="str">
        <f>CONCATENATE(YEAR,":",MONTH,":",WEEK,":",WEEKDAY,":",$A11)</f>
        <v>2016:3:2:7:XIANGSHAN_E</v>
      </c>
      <c r="F11" s="4">
        <f>MATCH($E11,REPORT_DATA_BY_COMP!$A:$A,0)</f>
        <v>853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3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653</v>
      </c>
      <c r="B12" s="23" t="s">
        <v>1981</v>
      </c>
      <c r="C12" s="4" t="s">
        <v>693</v>
      </c>
      <c r="D12" s="4" t="s">
        <v>694</v>
      </c>
      <c r="E12" s="4" t="str">
        <f>CONCATENATE(YEAR,":",MONTH,":",WEEK,":",WEEKDAY,":",$A12)</f>
        <v>2016:3:2:7:ZHUNAN_S</v>
      </c>
      <c r="F12" s="4">
        <f>MATCH($E12,REPORT_DATA_BY_COMP!$A:$A,0)</f>
        <v>883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7</v>
      </c>
      <c r="J13" s="12">
        <f t="shared" si="0"/>
        <v>10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22</v>
      </c>
      <c r="O13" s="12">
        <f t="shared" si="0"/>
        <v>7</v>
      </c>
      <c r="P13" s="12">
        <f t="shared" si="0"/>
        <v>25</v>
      </c>
      <c r="Q13" s="12">
        <f t="shared" si="0"/>
        <v>25</v>
      </c>
      <c r="R13" s="12">
        <f t="shared" si="0"/>
        <v>8</v>
      </c>
      <c r="S13" s="12">
        <f t="shared" si="0"/>
        <v>3</v>
      </c>
      <c r="T13" s="12">
        <f t="shared" si="0"/>
        <v>16</v>
      </c>
      <c r="U13" s="12">
        <f t="shared" si="0"/>
        <v>7</v>
      </c>
      <c r="V13" s="12">
        <f t="shared" si="0"/>
        <v>0</v>
      </c>
    </row>
    <row r="14" spans="1:22">
      <c r="B14" s="5" t="s">
        <v>1181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654</v>
      </c>
      <c r="B15" s="23" t="s">
        <v>655</v>
      </c>
      <c r="C15" s="4" t="s">
        <v>695</v>
      </c>
      <c r="D15" s="4" t="s">
        <v>696</v>
      </c>
      <c r="E15" s="4" t="str">
        <f>CONCATENATE(YEAR,":",MONTH,":",WEEK,":",WEEKDAY,":",$A15)</f>
        <v>2016:3:2:7:TOUFEN_E</v>
      </c>
      <c r="F15" s="4">
        <f>MATCH($E15,REPORT_DATA_BY_COMP!$A:$A,0)</f>
        <v>847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3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9</v>
      </c>
      <c r="O15" s="11">
        <f>IFERROR(INDEX(REPORT_DATA_BY_COMP!$A:$AH,$F15,MATCH(O$8,REPORT_DATA_BY_COMP!$A$1:$AH$1,0)), "")</f>
        <v>1</v>
      </c>
      <c r="P15" s="11">
        <f>IFERROR(INDEX(REPORT_DATA_BY_COMP!$A:$AH,$F15,MATCH(P$8,REPORT_DATA_BY_COMP!$A$1:$AH$1,0)), "")</f>
        <v>7</v>
      </c>
      <c r="Q15" s="11">
        <f>IFERROR(INDEX(REPORT_DATA_BY_COMP!$A:$AH,$F15,MATCH(Q$8,REPORT_DATA_BY_COMP!$A$1:$AH$1,0)), "")</f>
        <v>16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1</v>
      </c>
      <c r="T15" s="11">
        <f>IFERROR(INDEX(REPORT_DATA_BY_COMP!$A:$AH,$F15,MATCH(T$8,REPORT_DATA_BY_COMP!$A$1:$AH$1,0)), "")</f>
        <v>12</v>
      </c>
      <c r="U15" s="11">
        <f>IFERROR(INDEX(REPORT_DATA_BY_COMP!$A:$AH,$F15,MATCH(U$8,REPORT_DATA_BY_COMP!$A$1:$AH$1,0)), "")</f>
        <v>3</v>
      </c>
      <c r="V15" s="11">
        <f>IFERROR(INDEX(REPORT_DATA_BY_COMP!$A:$AH,$F15,MATCH(V$8,REPORT_DATA_BY_COMP!$A$1:$AH$1,0)), "")</f>
        <v>0</v>
      </c>
    </row>
    <row r="16" spans="1:22">
      <c r="A16" s="22" t="s">
        <v>2071</v>
      </c>
      <c r="B16" s="23" t="s">
        <v>656</v>
      </c>
      <c r="C16" s="4" t="s">
        <v>1982</v>
      </c>
      <c r="D16" s="4" t="s">
        <v>1983</v>
      </c>
      <c r="E16" s="4" t="str">
        <f>CONCATENATE(YEAR,":",MONTH,":",WEEK,":",WEEKDAY,":",$A16)</f>
        <v>2016:3:2:7:MIAOLI_E</v>
      </c>
      <c r="F16" s="4">
        <f>MATCH($E16,REPORT_DATA_BY_COMP!$A:$A,0)</f>
        <v>816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B17" s="9" t="s">
        <v>1161</v>
      </c>
      <c r="C17" s="10"/>
      <c r="D17" s="10"/>
      <c r="E17" s="10"/>
      <c r="F17" s="10"/>
      <c r="G17" s="12">
        <f t="shared" ref="G17:V17" si="1">SUM(G15:G16)</f>
        <v>0</v>
      </c>
      <c r="H17" s="12">
        <f t="shared" si="1"/>
        <v>1</v>
      </c>
      <c r="I17" s="12">
        <f t="shared" si="1"/>
        <v>3</v>
      </c>
      <c r="J17" s="12">
        <f t="shared" si="1"/>
        <v>3</v>
      </c>
      <c r="K17" s="12">
        <f t="shared" si="1"/>
        <v>0</v>
      </c>
      <c r="L17" s="12">
        <f t="shared" si="1"/>
        <v>0</v>
      </c>
      <c r="M17" s="12">
        <f t="shared" si="1"/>
        <v>0</v>
      </c>
      <c r="N17" s="12">
        <f t="shared" si="1"/>
        <v>11</v>
      </c>
      <c r="O17" s="12">
        <f t="shared" si="1"/>
        <v>3</v>
      </c>
      <c r="P17" s="12">
        <f t="shared" si="1"/>
        <v>14</v>
      </c>
      <c r="Q17" s="12">
        <f t="shared" si="1"/>
        <v>22</v>
      </c>
      <c r="R17" s="12">
        <f t="shared" si="1"/>
        <v>8</v>
      </c>
      <c r="S17" s="12">
        <f t="shared" si="1"/>
        <v>1</v>
      </c>
      <c r="T17" s="12">
        <f t="shared" si="1"/>
        <v>14</v>
      </c>
      <c r="U17" s="12">
        <f t="shared" si="1"/>
        <v>5</v>
      </c>
      <c r="V17" s="12">
        <f t="shared" si="1"/>
        <v>0</v>
      </c>
    </row>
    <row r="18" spans="1:22">
      <c r="A18" s="55"/>
      <c r="B18" s="3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32"/>
    </row>
    <row r="19" spans="1:22">
      <c r="B19" s="13" t="s">
        <v>1160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</row>
    <row r="20" spans="1:22">
      <c r="B20" s="24" t="s">
        <v>1135</v>
      </c>
      <c r="C20" s="14"/>
      <c r="D20" s="14"/>
      <c r="E20" s="14" t="str">
        <f>CONCATENATE(YEAR,":",MONTH,":1:",WEEKLY_REPORT_DAY,":", $A$1)</f>
        <v>2016:3:1:7:ZHUNAN</v>
      </c>
      <c r="F20" s="14">
        <f>MATCH($E20,REPORT_DATA_BY_ZONE!$A:$A, 0)</f>
        <v>89</v>
      </c>
      <c r="G20" s="11">
        <f>IFERROR(INDEX(REPORT_DATA_BY_ZONE!$A:$AH,$F20,MATCH(G$8,REPORT_DATA_BY_ZONE!$A$1:$AH$1,0)), "")</f>
        <v>0</v>
      </c>
      <c r="H20" s="11">
        <f>IFERROR(INDEX(REPORT_DATA_BY_ZONE!$A:$AH,$F20,MATCH(H$8,REPORT_DATA_BY_ZONE!$A$1:$AH$1,0)), "")</f>
        <v>2</v>
      </c>
      <c r="I20" s="11">
        <f>IFERROR(INDEX(REPORT_DATA_BY_ZONE!$A:$AH,$F20,MATCH(I$8,REPORT_DATA_BY_ZONE!$A$1:$AH$1,0)), "")</f>
        <v>9</v>
      </c>
      <c r="J20" s="11">
        <f>IFERROR(INDEX(REPORT_DATA_BY_ZONE!$A:$AH,$F20,MATCH(J$8,REPORT_DATA_BY_ZONE!$A$1:$AH$1,0)), "")</f>
        <v>18</v>
      </c>
      <c r="K20" s="11">
        <f>IFERROR(INDEX(REPORT_DATA_BY_ZONE!$A:$AH,$F20,MATCH(K$8,REPORT_DATA_BY_ZONE!$A$1:$AH$1,0)), "")</f>
        <v>1</v>
      </c>
      <c r="L20" s="11">
        <f>IFERROR(INDEX(REPORT_DATA_BY_ZONE!$A:$AH,$F20,MATCH(L$8,REPORT_DATA_BY_ZONE!$A$1:$AH$1,0)), "")</f>
        <v>1</v>
      </c>
      <c r="M20" s="11">
        <f>IFERROR(INDEX(REPORT_DATA_BY_ZONE!$A:$AH,$F20,MATCH(M$8,REPORT_DATA_BY_ZONE!$A$1:$AH$1,0)), "")</f>
        <v>1</v>
      </c>
      <c r="N20" s="11">
        <f>IFERROR(INDEX(REPORT_DATA_BY_ZONE!$A:$AH,$F20,MATCH(N$8,REPORT_DATA_BY_ZONE!$A$1:$AH$1,0)), "")</f>
        <v>35</v>
      </c>
      <c r="O20" s="11">
        <f>IFERROR(INDEX(REPORT_DATA_BY_ZONE!$A:$AH,$F20,MATCH(O$8,REPORT_DATA_BY_ZONE!$A$1:$AH$1,0)), "")</f>
        <v>16</v>
      </c>
      <c r="P20" s="11">
        <f>IFERROR(INDEX(REPORT_DATA_BY_ZONE!$A:$AH,$F20,MATCH(P$8,REPORT_DATA_BY_ZONE!$A$1:$AH$1,0)), "")</f>
        <v>49</v>
      </c>
      <c r="Q20" s="11">
        <f>IFERROR(INDEX(REPORT_DATA_BY_ZONE!$A:$AH,$F20,MATCH(Q$8,REPORT_DATA_BY_ZONE!$A$1:$AH$1,0)), "")</f>
        <v>56</v>
      </c>
      <c r="R20" s="11">
        <f>IFERROR(INDEX(REPORT_DATA_BY_ZONE!$A:$AH,$F20,MATCH(R$8,REPORT_DATA_BY_ZONE!$A$1:$AH$1,0)), "")</f>
        <v>33</v>
      </c>
      <c r="S20" s="11">
        <f>IFERROR(INDEX(REPORT_DATA_BY_ZONE!$A:$AH,$F20,MATCH(S$8,REPORT_DATA_BY_ZONE!$A$1:$AH$1,0)), "")</f>
        <v>0</v>
      </c>
      <c r="T20" s="11">
        <f>IFERROR(INDEX(REPORT_DATA_BY_ZONE!$A:$AH,$F20,MATCH(T$8,REPORT_DATA_BY_ZONE!$A$1:$AH$1,0)), "")</f>
        <v>31</v>
      </c>
      <c r="U20" s="11">
        <f>IFERROR(INDEX(REPORT_DATA_BY_ZONE!$A:$AH,$F20,MATCH(U$8,REPORT_DATA_BY_ZONE!$A$1:$AH$1,0)), "")</f>
        <v>19</v>
      </c>
      <c r="V20" s="11">
        <f>IFERROR(INDEX(REPORT_DATA_BY_ZONE!$A:$AH,$F20,MATCH(V$8,REPORT_DATA_BY_ZONE!$A$1:$AH$1,0)), "")</f>
        <v>0</v>
      </c>
    </row>
    <row r="21" spans="1:22">
      <c r="B21" s="24" t="s">
        <v>1134</v>
      </c>
      <c r="C21" s="14"/>
      <c r="D21" s="14"/>
      <c r="E21" s="14" t="str">
        <f>CONCATENATE(YEAR,":",MONTH,":2:",WEEKLY_REPORT_DAY,":", $A$1)</f>
        <v>2016:3:2:7:ZHUNAN</v>
      </c>
      <c r="F21" s="14">
        <f>MATCH($E21,REPORT_DATA_BY_ZONE!$A:$A, 0)</f>
        <v>99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2</v>
      </c>
      <c r="I21" s="11">
        <f>IFERROR(INDEX(REPORT_DATA_BY_ZONE!$A:$AH,$F21,MATCH(I$8,REPORT_DATA_BY_ZONE!$A$1:$AH$1,0)), "")</f>
        <v>10</v>
      </c>
      <c r="J21" s="11">
        <f>IFERROR(INDEX(REPORT_DATA_BY_ZONE!$A:$AH,$F21,MATCH(J$8,REPORT_DATA_BY_ZONE!$A$1:$AH$1,0)), "")</f>
        <v>13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1</v>
      </c>
      <c r="M21" s="11">
        <f>IFERROR(INDEX(REPORT_DATA_BY_ZONE!$A:$AH,$F21,MATCH(M$8,REPORT_DATA_BY_ZONE!$A$1:$AH$1,0)), "")</f>
        <v>1</v>
      </c>
      <c r="N21" s="11">
        <f>IFERROR(INDEX(REPORT_DATA_BY_ZONE!$A:$AH,$F21,MATCH(N$8,REPORT_DATA_BY_ZONE!$A$1:$AH$1,0)), "")</f>
        <v>33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39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16</v>
      </c>
      <c r="S21" s="11">
        <f>IFERROR(INDEX(REPORT_DATA_BY_ZONE!$A:$AH,$F21,MATCH(S$8,REPORT_DATA_BY_ZONE!$A$1:$AH$1,0)), "")</f>
        <v>4</v>
      </c>
      <c r="T21" s="11">
        <f>IFERROR(INDEX(REPORT_DATA_BY_ZONE!$A:$AH,$F21,MATCH(T$8,REPORT_DATA_BY_ZONE!$A$1:$AH$1,0)), "")</f>
        <v>30</v>
      </c>
      <c r="U21" s="11">
        <f>IFERROR(INDEX(REPORT_DATA_BY_ZONE!$A:$AH,$F21,MATCH(U$8,REPORT_DATA_BY_ZONE!$A$1:$AH$1,0)), "")</f>
        <v>12</v>
      </c>
      <c r="V21" s="11">
        <f>IFERROR(INDEX(REPORT_DATA_BY_ZONE!$A:$AH,$F21,MATCH(V$8,REPORT_DATA_BY_ZONE!$A$1:$AH$1,0)), "")</f>
        <v>0</v>
      </c>
    </row>
    <row r="22" spans="1:22">
      <c r="B22" s="24" t="s">
        <v>1136</v>
      </c>
      <c r="C22" s="14"/>
      <c r="D22" s="14"/>
      <c r="E22" s="14" t="str">
        <f>CONCATENATE(YEAR,":",MONTH,":3:",WEEKLY_REPORT_DAY,":", $A$1)</f>
        <v>2016:3:3:7:ZHUNAN</v>
      </c>
      <c r="F22" s="14" t="e">
        <f>MATCH($E22,REPORT_DATA_BY_ZONE!$A:$A, 0)</f>
        <v>#N/A</v>
      </c>
      <c r="G22" s="11" t="str">
        <f>IFERROR(INDEX(REPORT_DATA_BY_ZONE!$A:$AH,$F22,MATCH(G$8,REPORT_DATA_BY_ZONE!$A$1:$AH$1,0)), "")</f>
        <v/>
      </c>
      <c r="H22" s="11" t="str">
        <f>IFERROR(INDEX(REPORT_DATA_BY_ZONE!$A:$AH,$F22,MATCH(H$8,REPORT_DATA_BY_ZONE!$A$1:$AH$1,0)), "")</f>
        <v/>
      </c>
      <c r="I22" s="11" t="str">
        <f>IFERROR(INDEX(REPORT_DATA_BY_ZONE!$A:$AH,$F22,MATCH(I$8,REPORT_DATA_BY_ZONE!$A$1:$AH$1,0)), "")</f>
        <v/>
      </c>
      <c r="J22" s="11" t="str">
        <f>IFERROR(INDEX(REPORT_DATA_BY_ZONE!$A:$AH,$F22,MATCH(J$8,REPORT_DATA_BY_ZONE!$A$1:$AH$1,0)), "")</f>
        <v/>
      </c>
      <c r="K22" s="11" t="str">
        <f>IFERROR(INDEX(REPORT_DATA_BY_ZONE!$A:$AH,$F22,MATCH(K$8,REPORT_DATA_BY_ZONE!$A$1:$AH$1,0)), "")</f>
        <v/>
      </c>
      <c r="L22" s="11" t="str">
        <f>IFERROR(INDEX(REPORT_DATA_BY_ZONE!$A:$AH,$F22,MATCH(L$8,REPORT_DATA_BY_ZONE!$A$1:$AH$1,0)), "")</f>
        <v/>
      </c>
      <c r="M22" s="11" t="str">
        <f>IFERROR(INDEX(REPORT_DATA_BY_ZONE!$A:$AH,$F22,MATCH(M$8,REPORT_DATA_BY_ZONE!$A$1:$AH$1,0)), "")</f>
        <v/>
      </c>
      <c r="N22" s="11" t="str">
        <f>IFERROR(INDEX(REPORT_DATA_BY_ZONE!$A:$AH,$F22,MATCH(N$8,REPORT_DATA_BY_ZONE!$A$1:$AH$1,0)), "")</f>
        <v/>
      </c>
      <c r="O22" s="11" t="str">
        <f>IFERROR(INDEX(REPORT_DATA_BY_ZONE!$A:$AH,$F22,MATCH(O$8,REPORT_DATA_BY_ZONE!$A$1:$AH$1,0)), "")</f>
        <v/>
      </c>
      <c r="P22" s="11" t="str">
        <f>IFERROR(INDEX(REPORT_DATA_BY_ZONE!$A:$AH,$F22,MATCH(P$8,REPORT_DATA_BY_ZONE!$A$1:$AH$1,0)), "")</f>
        <v/>
      </c>
      <c r="Q22" s="11" t="str">
        <f>IFERROR(INDEX(REPORT_DATA_BY_ZONE!$A:$AH,$F22,MATCH(Q$8,REPORT_DATA_BY_ZONE!$A$1:$AH$1,0)), "")</f>
        <v/>
      </c>
      <c r="R22" s="11" t="str">
        <f>IFERROR(INDEX(REPORT_DATA_BY_ZONE!$A:$AH,$F22,MATCH(R$8,REPORT_DATA_BY_ZONE!$A$1:$AH$1,0)), "")</f>
        <v/>
      </c>
      <c r="S22" s="11" t="str">
        <f>IFERROR(INDEX(REPORT_DATA_BY_ZONE!$A:$AH,$F22,MATCH(S$8,REPORT_DATA_BY_ZONE!$A$1:$AH$1,0)), "")</f>
        <v/>
      </c>
      <c r="T22" s="11" t="str">
        <f>IFERROR(INDEX(REPORT_DATA_BY_ZONE!$A:$AH,$F22,MATCH(T$8,REPORT_DATA_BY_ZONE!$A$1:$AH$1,0)), "")</f>
        <v/>
      </c>
      <c r="U22" s="11" t="str">
        <f>IFERROR(INDEX(REPORT_DATA_BY_ZONE!$A:$AH,$F22,MATCH(U$8,REPORT_DATA_BY_ZONE!$A$1:$AH$1,0)), "")</f>
        <v/>
      </c>
      <c r="V22" s="11" t="str">
        <f>IFERROR(INDEX(REPORT_DATA_BY_ZONE!$A:$AH,$F22,MATCH(V$8,REPORT_DATA_BY_ZONE!$A$1:$AH$1,0)), "")</f>
        <v/>
      </c>
    </row>
    <row r="23" spans="1:22">
      <c r="B23" s="24" t="s">
        <v>1137</v>
      </c>
      <c r="C23" s="14"/>
      <c r="D23" s="14"/>
      <c r="E23" s="14" t="str">
        <f>CONCATENATE(YEAR,":",MONTH,":4:",WEEKLY_REPORT_DAY,":", $A$1)</f>
        <v>2016:3:4:7:ZHUNAN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1138</v>
      </c>
      <c r="C24" s="14"/>
      <c r="D24" s="14"/>
      <c r="E24" s="14" t="str">
        <f>CONCATENATE(YEAR,":",MONTH,":5:",WEEKLY_REPORT_DAY,":", $A$1)</f>
        <v>2016:3:5:7:ZHUNAN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18" t="s">
        <v>1161</v>
      </c>
      <c r="C25" s="15"/>
      <c r="D25" s="15"/>
      <c r="E25" s="15"/>
      <c r="F25" s="15"/>
      <c r="G25" s="19">
        <f>SUM(G20:G24)</f>
        <v>0</v>
      </c>
      <c r="H25" s="19">
        <f t="shared" ref="H25:V25" si="2">SUM(H20:H24)</f>
        <v>4</v>
      </c>
      <c r="I25" s="19">
        <f t="shared" si="2"/>
        <v>19</v>
      </c>
      <c r="J25" s="19">
        <f t="shared" si="2"/>
        <v>31</v>
      </c>
      <c r="K25" s="19">
        <f t="shared" si="2"/>
        <v>1</v>
      </c>
      <c r="L25" s="19">
        <f t="shared" si="2"/>
        <v>2</v>
      </c>
      <c r="M25" s="19">
        <f t="shared" si="2"/>
        <v>2</v>
      </c>
      <c r="N25" s="19">
        <f t="shared" si="2"/>
        <v>68</v>
      </c>
      <c r="O25" s="19">
        <f t="shared" si="2"/>
        <v>26</v>
      </c>
      <c r="P25" s="19">
        <f t="shared" si="2"/>
        <v>88</v>
      </c>
      <c r="Q25" s="19">
        <f t="shared" si="2"/>
        <v>103</v>
      </c>
      <c r="R25" s="19">
        <f t="shared" si="2"/>
        <v>49</v>
      </c>
      <c r="S25" s="19">
        <f t="shared" si="2"/>
        <v>4</v>
      </c>
      <c r="T25" s="19">
        <f t="shared" si="2"/>
        <v>61</v>
      </c>
      <c r="U25" s="19">
        <f t="shared" si="2"/>
        <v>31</v>
      </c>
      <c r="V25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535" priority="79" operator="lessThan">
      <formula>0.5</formula>
    </cfRule>
    <cfRule type="cellIs" dxfId="1534" priority="80" operator="greaterThan">
      <formula>0.5</formula>
    </cfRule>
  </conditionalFormatting>
  <conditionalFormatting sqref="N10:N11">
    <cfRule type="cellIs" dxfId="1533" priority="77" operator="lessThan">
      <formula>4.5</formula>
    </cfRule>
    <cfRule type="cellIs" dxfId="1532" priority="78" operator="greaterThan">
      <formula>5.5</formula>
    </cfRule>
  </conditionalFormatting>
  <conditionalFormatting sqref="O10:O11">
    <cfRule type="cellIs" dxfId="1531" priority="75" operator="lessThan">
      <formula>1.5</formula>
    </cfRule>
    <cfRule type="cellIs" dxfId="1530" priority="76" operator="greaterThan">
      <formula>2.5</formula>
    </cfRule>
  </conditionalFormatting>
  <conditionalFormatting sqref="P10:P11">
    <cfRule type="cellIs" dxfId="1529" priority="73" operator="lessThan">
      <formula>4.5</formula>
    </cfRule>
    <cfRule type="cellIs" dxfId="1528" priority="74" operator="greaterThan">
      <formula>7.5</formula>
    </cfRule>
  </conditionalFormatting>
  <conditionalFormatting sqref="R10:S11">
    <cfRule type="cellIs" dxfId="1527" priority="71" operator="lessThan">
      <formula>2.5</formula>
    </cfRule>
    <cfRule type="cellIs" dxfId="1526" priority="72" operator="greaterThan">
      <formula>4.5</formula>
    </cfRule>
  </conditionalFormatting>
  <conditionalFormatting sqref="T10:T11">
    <cfRule type="cellIs" dxfId="1525" priority="69" operator="lessThan">
      <formula>2.5</formula>
    </cfRule>
    <cfRule type="cellIs" dxfId="1524" priority="70" operator="greaterThan">
      <formula>4.5</formula>
    </cfRule>
  </conditionalFormatting>
  <conditionalFormatting sqref="U10:U11">
    <cfRule type="cellIs" dxfId="1523" priority="68" operator="greaterThan">
      <formula>1.5</formula>
    </cfRule>
  </conditionalFormatting>
  <conditionalFormatting sqref="L10:V11">
    <cfRule type="expression" dxfId="1522" priority="65">
      <formula>L10=""</formula>
    </cfRule>
  </conditionalFormatting>
  <conditionalFormatting sqref="S10:S11">
    <cfRule type="cellIs" dxfId="1521" priority="66" operator="greaterThan">
      <formula>0.5</formula>
    </cfRule>
    <cfRule type="cellIs" dxfId="1520" priority="67" operator="lessThan">
      <formula>0.5</formula>
    </cfRule>
  </conditionalFormatting>
  <conditionalFormatting sqref="L12:M12">
    <cfRule type="cellIs" dxfId="1519" priority="63" operator="lessThan">
      <formula>0.5</formula>
    </cfRule>
    <cfRule type="cellIs" dxfId="1518" priority="64" operator="greaterThan">
      <formula>0.5</formula>
    </cfRule>
  </conditionalFormatting>
  <conditionalFormatting sqref="N12">
    <cfRule type="cellIs" dxfId="1517" priority="61" operator="lessThan">
      <formula>4.5</formula>
    </cfRule>
    <cfRule type="cellIs" dxfId="1516" priority="62" operator="greaterThan">
      <formula>5.5</formula>
    </cfRule>
  </conditionalFormatting>
  <conditionalFormatting sqref="O12">
    <cfRule type="cellIs" dxfId="1515" priority="59" operator="lessThan">
      <formula>1.5</formula>
    </cfRule>
    <cfRule type="cellIs" dxfId="1514" priority="60" operator="greaterThan">
      <formula>2.5</formula>
    </cfRule>
  </conditionalFormatting>
  <conditionalFormatting sqref="P12">
    <cfRule type="cellIs" dxfId="1513" priority="57" operator="lessThan">
      <formula>4.5</formula>
    </cfRule>
    <cfRule type="cellIs" dxfId="1512" priority="58" operator="greaterThan">
      <formula>7.5</formula>
    </cfRule>
  </conditionalFormatting>
  <conditionalFormatting sqref="R12:S12">
    <cfRule type="cellIs" dxfId="1511" priority="55" operator="lessThan">
      <formula>2.5</formula>
    </cfRule>
    <cfRule type="cellIs" dxfId="1510" priority="56" operator="greaterThan">
      <formula>4.5</formula>
    </cfRule>
  </conditionalFormatting>
  <conditionalFormatting sqref="T12">
    <cfRule type="cellIs" dxfId="1509" priority="53" operator="lessThan">
      <formula>2.5</formula>
    </cfRule>
    <cfRule type="cellIs" dxfId="1508" priority="54" operator="greaterThan">
      <formula>4.5</formula>
    </cfRule>
  </conditionalFormatting>
  <conditionalFormatting sqref="U12">
    <cfRule type="cellIs" dxfId="1507" priority="52" operator="greaterThan">
      <formula>1.5</formula>
    </cfRule>
  </conditionalFormatting>
  <conditionalFormatting sqref="L12:V12">
    <cfRule type="expression" dxfId="1506" priority="49">
      <formula>L12=""</formula>
    </cfRule>
  </conditionalFormatting>
  <conditionalFormatting sqref="S12">
    <cfRule type="cellIs" dxfId="1505" priority="50" operator="greaterThan">
      <formula>0.5</formula>
    </cfRule>
    <cfRule type="cellIs" dxfId="1504" priority="51" operator="lessThan">
      <formula>0.5</formula>
    </cfRule>
  </conditionalFormatting>
  <conditionalFormatting sqref="L15:M15">
    <cfRule type="cellIs" dxfId="1503" priority="47" operator="lessThan">
      <formula>0.5</formula>
    </cfRule>
    <cfRule type="cellIs" dxfId="1502" priority="48" operator="greaterThan">
      <formula>0.5</formula>
    </cfRule>
  </conditionalFormatting>
  <conditionalFormatting sqref="N15">
    <cfRule type="cellIs" dxfId="1501" priority="45" operator="lessThan">
      <formula>4.5</formula>
    </cfRule>
    <cfRule type="cellIs" dxfId="1500" priority="46" operator="greaterThan">
      <formula>5.5</formula>
    </cfRule>
  </conditionalFormatting>
  <conditionalFormatting sqref="O15">
    <cfRule type="cellIs" dxfId="1499" priority="43" operator="lessThan">
      <formula>1.5</formula>
    </cfRule>
    <cfRule type="cellIs" dxfId="1498" priority="44" operator="greaterThan">
      <formula>2.5</formula>
    </cfRule>
  </conditionalFormatting>
  <conditionalFormatting sqref="P15">
    <cfRule type="cellIs" dxfId="1497" priority="41" operator="lessThan">
      <formula>4.5</formula>
    </cfRule>
    <cfRule type="cellIs" dxfId="1496" priority="42" operator="greaterThan">
      <formula>7.5</formula>
    </cfRule>
  </conditionalFormatting>
  <conditionalFormatting sqref="R15:S15">
    <cfRule type="cellIs" dxfId="1495" priority="39" operator="lessThan">
      <formula>2.5</formula>
    </cfRule>
    <cfRule type="cellIs" dxfId="1494" priority="40" operator="greaterThan">
      <formula>4.5</formula>
    </cfRule>
  </conditionalFormatting>
  <conditionalFormatting sqref="T15">
    <cfRule type="cellIs" dxfId="1493" priority="37" operator="lessThan">
      <formula>2.5</formula>
    </cfRule>
    <cfRule type="cellIs" dxfId="1492" priority="38" operator="greaterThan">
      <formula>4.5</formula>
    </cfRule>
  </conditionalFormatting>
  <conditionalFormatting sqref="U15">
    <cfRule type="cellIs" dxfId="1491" priority="36" operator="greaterThan">
      <formula>1.5</formula>
    </cfRule>
  </conditionalFormatting>
  <conditionalFormatting sqref="L15:V15">
    <cfRule type="expression" dxfId="1490" priority="33">
      <formula>L15=""</formula>
    </cfRule>
  </conditionalFormatting>
  <conditionalFormatting sqref="S15">
    <cfRule type="cellIs" dxfId="1489" priority="34" operator="greaterThan">
      <formula>0.5</formula>
    </cfRule>
    <cfRule type="cellIs" dxfId="1488" priority="35" operator="lessThan">
      <formula>0.5</formula>
    </cfRule>
  </conditionalFormatting>
  <conditionalFormatting sqref="L16:M16">
    <cfRule type="cellIs" dxfId="1487" priority="15" operator="lessThan">
      <formula>0.5</formula>
    </cfRule>
    <cfRule type="cellIs" dxfId="1486" priority="16" operator="greaterThan">
      <formula>0.5</formula>
    </cfRule>
  </conditionalFormatting>
  <conditionalFormatting sqref="N16">
    <cfRule type="cellIs" dxfId="1485" priority="13" operator="lessThan">
      <formula>4.5</formula>
    </cfRule>
    <cfRule type="cellIs" dxfId="1484" priority="14" operator="greaterThan">
      <formula>5.5</formula>
    </cfRule>
  </conditionalFormatting>
  <conditionalFormatting sqref="O16">
    <cfRule type="cellIs" dxfId="1483" priority="11" operator="lessThan">
      <formula>1.5</formula>
    </cfRule>
    <cfRule type="cellIs" dxfId="1482" priority="12" operator="greaterThan">
      <formula>2.5</formula>
    </cfRule>
  </conditionalFormatting>
  <conditionalFormatting sqref="P16">
    <cfRule type="cellIs" dxfId="1481" priority="9" operator="lessThan">
      <formula>4.5</formula>
    </cfRule>
    <cfRule type="cellIs" dxfId="1480" priority="10" operator="greaterThan">
      <formula>7.5</formula>
    </cfRule>
  </conditionalFormatting>
  <conditionalFormatting sqref="R16:S16">
    <cfRule type="cellIs" dxfId="1479" priority="7" operator="lessThan">
      <formula>2.5</formula>
    </cfRule>
    <cfRule type="cellIs" dxfId="1478" priority="8" operator="greaterThan">
      <formula>4.5</formula>
    </cfRule>
  </conditionalFormatting>
  <conditionalFormatting sqref="T16">
    <cfRule type="cellIs" dxfId="1477" priority="5" operator="lessThan">
      <formula>2.5</formula>
    </cfRule>
    <cfRule type="cellIs" dxfId="1476" priority="6" operator="greaterThan">
      <formula>4.5</formula>
    </cfRule>
  </conditionalFormatting>
  <conditionalFormatting sqref="U16">
    <cfRule type="cellIs" dxfId="1475" priority="4" operator="greaterThan">
      <formula>1.5</formula>
    </cfRule>
  </conditionalFormatting>
  <conditionalFormatting sqref="L16:V16">
    <cfRule type="expression" dxfId="1474" priority="1">
      <formula>L16=""</formula>
    </cfRule>
  </conditionalFormatting>
  <conditionalFormatting sqref="S16">
    <cfRule type="cellIs" dxfId="1473" priority="2" operator="greaterThan">
      <formula>0.5</formula>
    </cfRule>
    <cfRule type="cellIs" dxfId="14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85" zoomScale="85" zoomScaleNormal="85" workbookViewId="0">
      <selection activeCell="X89" sqref="X89:X10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>
        <f t="shared" ca="1" si="3"/>
        <v>10</v>
      </c>
      <c r="AC62" s="26">
        <f t="shared" ca="1" si="4"/>
        <v>2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>
        <f t="shared" ca="1" si="3"/>
        <v>19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>
        <f t="shared" ca="1" si="3"/>
        <v>28</v>
      </c>
      <c r="AC64" s="26">
        <f t="shared" ca="1" si="4"/>
        <v>1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>
        <f t="shared" ca="1" si="3"/>
        <v>132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>
        <f t="shared" ca="1" si="3"/>
        <v>142</v>
      </c>
      <c r="AC66" s="26">
        <f t="shared" ca="1" si="4"/>
        <v>2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>
        <f t="shared" ca="1" si="3"/>
        <v>152</v>
      </c>
      <c r="AC67" s="26">
        <f t="shared" ca="1" si="4"/>
        <v>4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>
        <f t="shared" ca="1" si="3"/>
        <v>162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>
        <f t="shared" ca="1" si="3"/>
        <v>172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>
        <f t="shared" ca="1" si="3"/>
        <v>182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>
        <f t="shared" ca="1" si="3"/>
        <v>192</v>
      </c>
      <c r="AC71" s="26">
        <f t="shared" ca="1" si="4"/>
        <v>2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>
        <f t="shared" ca="1" si="3"/>
        <v>202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>
        <f t="shared" ca="1" si="3"/>
        <v>212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>
        <f t="shared" ca="1" si="3"/>
        <v>102</v>
      </c>
      <c r="AC74" s="26">
        <f t="shared" ca="1" si="4"/>
        <v>0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>
        <f t="shared" ca="1" si="3"/>
        <v>112</v>
      </c>
      <c r="AC75" s="26">
        <f t="shared" ca="1" si="4"/>
        <v>1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>
        <f t="shared" ca="1" si="3"/>
        <v>123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223</v>
      </c>
      <c r="AC77" s="26">
        <f t="shared" ca="1" si="4"/>
        <v>3</v>
      </c>
      <c r="AD77" s="26">
        <f t="shared" si="5"/>
        <v>5</v>
      </c>
      <c r="AE77" s="33">
        <f t="shared" ca="1" si="6"/>
        <v>12</v>
      </c>
      <c r="AF77" s="11">
        <f t="shared" ca="1" si="8"/>
        <v>2</v>
      </c>
      <c r="AG77" s="11">
        <f t="shared" ca="1" si="8"/>
        <v>0</v>
      </c>
      <c r="AH77" s="11">
        <f t="shared" ca="1" si="8"/>
        <v>0</v>
      </c>
      <c r="AI77" s="11">
        <f t="shared" ca="1" si="8"/>
        <v>0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2015:12:4:7:ZHUNAN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1</v>
      </c>
      <c r="AW77" s="26">
        <f t="shared" ref="AW77:AW88" si="15">6*$X$94</f>
        <v>30</v>
      </c>
      <c r="AX77" s="26">
        <f t="shared" ref="AX77:AX88" si="16">3*$X$94</f>
        <v>15</v>
      </c>
      <c r="AY77" s="26">
        <f t="shared" ref="AY77:AY88" si="17">5*$X$94</f>
        <v>25</v>
      </c>
      <c r="AZ77" s="26">
        <f t="shared" ref="AZ77:AZ88" si="18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234</v>
      </c>
      <c r="AC78" s="26">
        <f t="shared" ca="1" si="4"/>
        <v>3</v>
      </c>
      <c r="AD78" s="26">
        <f t="shared" si="5"/>
        <v>5</v>
      </c>
      <c r="AE78" s="33" t="e">
        <f t="shared" ca="1" si="6"/>
        <v>#N/A</v>
      </c>
      <c r="AF78" s="11" t="str">
        <f t="shared" ca="1" si="8"/>
        <v/>
      </c>
      <c r="AG78" s="11" t="str">
        <f t="shared" ca="1" si="8"/>
        <v/>
      </c>
      <c r="AH78" s="11" t="str">
        <f t="shared" ca="1" si="8"/>
        <v/>
      </c>
      <c r="AI78" s="11" t="str">
        <f t="shared" ca="1" si="8"/>
        <v/>
      </c>
      <c r="AJ78" s="11" t="str">
        <f t="shared" ca="1" si="8"/>
        <v/>
      </c>
      <c r="AK78" s="11" t="str">
        <f t="shared" ca="1" si="8"/>
        <v/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2016:1:1:7:ZHUNAN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1</v>
      </c>
      <c r="AW78" s="26">
        <f t="shared" si="15"/>
        <v>30</v>
      </c>
      <c r="AX78" s="26">
        <f t="shared" si="16"/>
        <v>15</v>
      </c>
      <c r="AY78" s="26">
        <f t="shared" si="17"/>
        <v>25</v>
      </c>
      <c r="AZ78" s="26">
        <f t="shared" si="18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245</v>
      </c>
      <c r="AC79" s="26">
        <f t="shared" ca="1" si="4"/>
        <v>2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2016:1:2:7:ZHUNAN</v>
      </c>
      <c r="AP79" s="33">
        <f t="shared" ca="1" si="12"/>
        <v>12</v>
      </c>
      <c r="AQ79" s="26">
        <f t="shared" ca="1" si="13"/>
        <v>0</v>
      </c>
      <c r="AR79" s="26">
        <f t="shared" ca="1" si="13"/>
        <v>32</v>
      </c>
      <c r="AS79" s="26">
        <f t="shared" ca="1" si="13"/>
        <v>0</v>
      </c>
      <c r="AT79" s="26">
        <f t="shared" ca="1" si="13"/>
        <v>20</v>
      </c>
      <c r="AU79" s="26">
        <f t="shared" ca="1" si="13"/>
        <v>0</v>
      </c>
      <c r="AV79" s="26">
        <f t="shared" si="14"/>
        <v>1</v>
      </c>
      <c r="AW79" s="26">
        <f t="shared" si="15"/>
        <v>30</v>
      </c>
      <c r="AX79" s="26">
        <f t="shared" si="16"/>
        <v>15</v>
      </c>
      <c r="AY79" s="26">
        <f t="shared" si="17"/>
        <v>25</v>
      </c>
      <c r="AZ79" s="26">
        <f t="shared" si="18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2016:1:3:7:ZHUNAN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1</v>
      </c>
      <c r="AW80" s="26">
        <f t="shared" si="15"/>
        <v>30</v>
      </c>
      <c r="AX80" s="26">
        <f t="shared" si="16"/>
        <v>15</v>
      </c>
      <c r="AY80" s="26">
        <f t="shared" si="17"/>
        <v>25</v>
      </c>
      <c r="AZ80" s="26">
        <f t="shared" si="18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2016:1:4:7:ZHUNAN</v>
      </c>
      <c r="AP81" s="33">
        <f t="shared" ca="1" si="12"/>
        <v>23</v>
      </c>
      <c r="AQ81" s="26">
        <f t="shared" ca="1" si="13"/>
        <v>3</v>
      </c>
      <c r="AR81" s="26">
        <f t="shared" ca="1" si="13"/>
        <v>27</v>
      </c>
      <c r="AS81" s="26">
        <f t="shared" ca="1" si="13"/>
        <v>9</v>
      </c>
      <c r="AT81" s="26">
        <f t="shared" ca="1" si="13"/>
        <v>29</v>
      </c>
      <c r="AU81" s="26">
        <f t="shared" ca="1" si="13"/>
        <v>0</v>
      </c>
      <c r="AV81" s="26">
        <f t="shared" si="14"/>
        <v>1</v>
      </c>
      <c r="AW81" s="26">
        <f t="shared" si="15"/>
        <v>30</v>
      </c>
      <c r="AX81" s="26">
        <f t="shared" si="16"/>
        <v>15</v>
      </c>
      <c r="AY81" s="26">
        <f t="shared" si="17"/>
        <v>25</v>
      </c>
      <c r="AZ81" s="26">
        <f t="shared" si="18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2016:1:5:7:ZHUNAN</v>
      </c>
      <c r="AP82" s="33">
        <f t="shared" ca="1" si="12"/>
        <v>34</v>
      </c>
      <c r="AQ82" s="26">
        <f t="shared" ca="1" si="13"/>
        <v>2</v>
      </c>
      <c r="AR82" s="26">
        <f t="shared" ca="1" si="13"/>
        <v>28</v>
      </c>
      <c r="AS82" s="26">
        <f t="shared" ca="1" si="13"/>
        <v>16</v>
      </c>
      <c r="AT82" s="26">
        <f t="shared" ca="1" si="13"/>
        <v>24</v>
      </c>
      <c r="AU82" s="26">
        <f t="shared" ca="1" si="13"/>
        <v>0</v>
      </c>
      <c r="AV82" s="26">
        <f t="shared" si="14"/>
        <v>1</v>
      </c>
      <c r="AW82" s="26">
        <f t="shared" si="15"/>
        <v>30</v>
      </c>
      <c r="AX82" s="26">
        <f t="shared" si="16"/>
        <v>15</v>
      </c>
      <c r="AY82" s="26">
        <f t="shared" si="17"/>
        <v>25</v>
      </c>
      <c r="AZ82" s="26">
        <f t="shared" si="18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2016:2:1:7:ZHUNAN</v>
      </c>
      <c r="AP83" s="33">
        <f t="shared" ca="1" si="12"/>
        <v>45</v>
      </c>
      <c r="AQ83" s="26">
        <f t="shared" ca="1" si="13"/>
        <v>0</v>
      </c>
      <c r="AR83" s="26">
        <f t="shared" ca="1" si="13"/>
        <v>22</v>
      </c>
      <c r="AS83" s="26">
        <f t="shared" ca="1" si="13"/>
        <v>6</v>
      </c>
      <c r="AT83" s="26">
        <f t="shared" ca="1" si="13"/>
        <v>23</v>
      </c>
      <c r="AU83" s="26">
        <f t="shared" ca="1" si="13"/>
        <v>0</v>
      </c>
      <c r="AV83" s="26">
        <f t="shared" si="14"/>
        <v>1</v>
      </c>
      <c r="AW83" s="26">
        <f t="shared" si="15"/>
        <v>30</v>
      </c>
      <c r="AX83" s="26">
        <f t="shared" si="16"/>
        <v>15</v>
      </c>
      <c r="AY83" s="26">
        <f t="shared" si="17"/>
        <v>25</v>
      </c>
      <c r="AZ83" s="26">
        <f t="shared" si="18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2016:2:2:7:ZHUNAN</v>
      </c>
      <c r="AP84" s="33">
        <f t="shared" ca="1" si="12"/>
        <v>56</v>
      </c>
      <c r="AQ84" s="26">
        <f t="shared" ca="1" si="13"/>
        <v>2</v>
      </c>
      <c r="AR84" s="26">
        <f t="shared" ca="1" si="13"/>
        <v>13</v>
      </c>
      <c r="AS84" s="26">
        <f t="shared" ca="1" si="13"/>
        <v>9</v>
      </c>
      <c r="AT84" s="26">
        <f t="shared" ca="1" si="13"/>
        <v>21</v>
      </c>
      <c r="AU84" s="26">
        <f t="shared" ca="1" si="13"/>
        <v>4</v>
      </c>
      <c r="AV84" s="26">
        <f t="shared" si="14"/>
        <v>1</v>
      </c>
      <c r="AW84" s="26">
        <f t="shared" si="15"/>
        <v>30</v>
      </c>
      <c r="AX84" s="26">
        <f t="shared" si="16"/>
        <v>15</v>
      </c>
      <c r="AY84" s="26">
        <f t="shared" si="17"/>
        <v>25</v>
      </c>
      <c r="AZ84" s="26">
        <f t="shared" si="18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2016:2:3:7:ZHUNAN</v>
      </c>
      <c r="AP85" s="33">
        <f t="shared" ca="1" si="12"/>
        <v>67</v>
      </c>
      <c r="AQ85" s="26">
        <f t="shared" ca="1" si="13"/>
        <v>0</v>
      </c>
      <c r="AR85" s="26">
        <f t="shared" ca="1" si="13"/>
        <v>19</v>
      </c>
      <c r="AS85" s="26">
        <f t="shared" ca="1" si="13"/>
        <v>11</v>
      </c>
      <c r="AT85" s="26">
        <f t="shared" ca="1" si="13"/>
        <v>29</v>
      </c>
      <c r="AU85" s="26">
        <f t="shared" ca="1" si="13"/>
        <v>1</v>
      </c>
      <c r="AV85" s="26">
        <f t="shared" si="14"/>
        <v>1</v>
      </c>
      <c r="AW85" s="26">
        <f t="shared" si="15"/>
        <v>30</v>
      </c>
      <c r="AX85" s="26">
        <f t="shared" si="16"/>
        <v>15</v>
      </c>
      <c r="AY85" s="26">
        <f t="shared" si="17"/>
        <v>25</v>
      </c>
      <c r="AZ85" s="26">
        <f t="shared" si="18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2016:2:4:7:ZHUNAN</v>
      </c>
      <c r="AP86" s="33">
        <f t="shared" ca="1" si="12"/>
        <v>78</v>
      </c>
      <c r="AQ86" s="26">
        <f t="shared" ca="1" si="13"/>
        <v>1</v>
      </c>
      <c r="AR86" s="26">
        <f t="shared" ca="1" si="13"/>
        <v>28</v>
      </c>
      <c r="AS86" s="26">
        <f t="shared" ca="1" si="13"/>
        <v>12</v>
      </c>
      <c r="AT86" s="26">
        <f t="shared" ca="1" si="13"/>
        <v>35</v>
      </c>
      <c r="AU86" s="26">
        <f t="shared" ca="1" si="13"/>
        <v>5</v>
      </c>
      <c r="AV86" s="26">
        <f t="shared" si="14"/>
        <v>1</v>
      </c>
      <c r="AW86" s="26">
        <f t="shared" si="15"/>
        <v>30</v>
      </c>
      <c r="AX86" s="26">
        <f t="shared" si="16"/>
        <v>15</v>
      </c>
      <c r="AY86" s="26">
        <f t="shared" si="17"/>
        <v>25</v>
      </c>
      <c r="AZ86" s="26">
        <f t="shared" si="18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2016:3:1:7:ZHUNAN</v>
      </c>
      <c r="AP87" s="33">
        <f t="shared" ca="1" si="12"/>
        <v>89</v>
      </c>
      <c r="AQ87" s="26">
        <f t="shared" ca="1" si="13"/>
        <v>1</v>
      </c>
      <c r="AR87" s="26">
        <f t="shared" ca="1" si="13"/>
        <v>35</v>
      </c>
      <c r="AS87" s="26">
        <f t="shared" ca="1" si="13"/>
        <v>16</v>
      </c>
      <c r="AT87" s="26">
        <f t="shared" ca="1" si="13"/>
        <v>33</v>
      </c>
      <c r="AU87" s="26">
        <f t="shared" ca="1" si="13"/>
        <v>0</v>
      </c>
      <c r="AV87" s="26">
        <f t="shared" si="14"/>
        <v>1</v>
      </c>
      <c r="AW87" s="26">
        <f t="shared" si="15"/>
        <v>30</v>
      </c>
      <c r="AX87" s="26">
        <f t="shared" si="16"/>
        <v>15</v>
      </c>
      <c r="AY87" s="26">
        <f t="shared" si="17"/>
        <v>25</v>
      </c>
      <c r="AZ87" s="26">
        <f t="shared" si="18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2016:3:2:7:ZHUNAN</v>
      </c>
      <c r="AP88" s="33">
        <f t="shared" ca="1" si="12"/>
        <v>99</v>
      </c>
      <c r="AQ88" s="26">
        <f t="shared" ca="1" si="13"/>
        <v>1</v>
      </c>
      <c r="AR88" s="26">
        <f t="shared" ca="1" si="13"/>
        <v>33</v>
      </c>
      <c r="AS88" s="26">
        <f t="shared" ca="1" si="13"/>
        <v>10</v>
      </c>
      <c r="AT88" s="26">
        <f t="shared" ca="1" si="13"/>
        <v>16</v>
      </c>
      <c r="AU88" s="26">
        <f t="shared" ca="1" si="13"/>
        <v>4</v>
      </c>
      <c r="AV88" s="26">
        <f t="shared" si="14"/>
        <v>1</v>
      </c>
      <c r="AW88" s="26">
        <f t="shared" si="15"/>
        <v>30</v>
      </c>
      <c r="AX88" s="26">
        <f t="shared" si="16"/>
        <v>15</v>
      </c>
      <c r="AY88" s="26">
        <f t="shared" si="17"/>
        <v>25</v>
      </c>
      <c r="AZ88" s="26">
        <f t="shared" si="18"/>
        <v>5</v>
      </c>
    </row>
    <row r="89" spans="23:52">
      <c r="W89" s="8" t="s">
        <v>1937</v>
      </c>
      <c r="X89" s="2" t="s">
        <v>35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2</v>
      </c>
      <c r="AG89" s="8">
        <f t="shared" ca="1" si="20"/>
        <v>0</v>
      </c>
      <c r="AH89" s="8">
        <f t="shared" ca="1" si="20"/>
        <v>0</v>
      </c>
      <c r="AI89" s="8">
        <f t="shared" ca="1" si="20"/>
        <v>0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2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1932</v>
      </c>
      <c r="X104" s="59" t="s">
        <v>650</v>
      </c>
    </row>
    <row r="105" spans="23:50">
      <c r="X105" s="57" t="s">
        <v>1167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K13" sqref="K1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1400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ZHUNAN_DISTRICT_GRAPH!$AC$89</f>
        <v>5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691</v>
      </c>
      <c r="D10" s="4" t="s">
        <v>692</v>
      </c>
      <c r="E10" s="4" t="str">
        <f>CONCATENATE(YEAR,":",MONTH,":",WEEK,":",WEEKDAY,":",$A10)</f>
        <v>2016:3:2:7:ZHUNAN_E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2070</v>
      </c>
      <c r="B11" s="23" t="s">
        <v>1978</v>
      </c>
      <c r="C11" s="4" t="s">
        <v>1979</v>
      </c>
      <c r="D11" s="4" t="s">
        <v>1980</v>
      </c>
      <c r="E11" s="4" t="str">
        <f>CONCATENATE(YEAR,":",MONTH,":",WEEK,":",WEEKDAY,":",$A11)</f>
        <v>2016:3:2:7:XIANGSHAN_E</v>
      </c>
      <c r="F11" s="4">
        <f>MATCH($E11,REPORT_DATA_BY_COMP!$A:$A,0)</f>
        <v>853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3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653</v>
      </c>
      <c r="B12" s="23" t="s">
        <v>1981</v>
      </c>
      <c r="C12" s="4" t="s">
        <v>693</v>
      </c>
      <c r="D12" s="4" t="s">
        <v>694</v>
      </c>
      <c r="E12" s="4" t="str">
        <f>CONCATENATE(YEAR,":",MONTH,":",WEEK,":",WEEKDAY,":",$A12)</f>
        <v>2016:3:2:7:ZHUNAN_S</v>
      </c>
      <c r="F12" s="4">
        <f>MATCH($E12,REPORT_DATA_BY_COMP!$A:$A,0)</f>
        <v>883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6</v>
      </c>
      <c r="J13" s="12">
        <f t="shared" si="0"/>
        <v>7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16</v>
      </c>
      <c r="O13" s="12">
        <f t="shared" si="0"/>
        <v>6</v>
      </c>
      <c r="P13" s="12">
        <f t="shared" si="0"/>
        <v>21</v>
      </c>
      <c r="Q13" s="12">
        <f t="shared" si="0"/>
        <v>19</v>
      </c>
      <c r="R13" s="12">
        <f t="shared" si="0"/>
        <v>8</v>
      </c>
      <c r="S13" s="12">
        <f t="shared" si="0"/>
        <v>3</v>
      </c>
      <c r="T13" s="12">
        <f t="shared" si="0"/>
        <v>11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2016:3:1:7:ZHUNAN</v>
      </c>
      <c r="F16" s="14">
        <f>MATCH($E16,REPORT_DATA_BY_DISTRICT!$A:$A, 0)</f>
        <v>255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21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33</v>
      </c>
      <c r="Q16" s="11">
        <f>IFERROR(INDEX(REPORT_DATA_BY_DISTRICT!$A:$AH,$F16,MATCH(Q$8,REPORT_DATA_BY_DISTRICT!$A$1:$AH$1,0)), "")</f>
        <v>37</v>
      </c>
      <c r="R16" s="11">
        <f>IFERROR(INDEX(REPORT_DATA_BY_DISTRICT!$A:$AH,$F16,MATCH(R$8,REPORT_DATA_BY_DISTRICT!$A$1:$AH$1,0)), "")</f>
        <v>25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18</v>
      </c>
      <c r="U16" s="11">
        <f>IFERROR(INDEX(REPORT_DATA_BY_DISTRICT!$A:$AH,$F16,MATCH(U$8,REPORT_DATA_BY_DISTRICT!$A$1:$AH$1,0)), "")</f>
        <v>12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2016:3:2:7:ZHUNAN</v>
      </c>
      <c r="F17" s="14">
        <f>MATCH($E17,REPORT_DATA_BY_DISTRICT!$A:$A, 0)</f>
        <v>284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22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2016:3:3:7:ZHUNAN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13</v>
      </c>
      <c r="J21" s="19">
        <f>SUM(J16:J20)</f>
        <v>20</v>
      </c>
      <c r="K21" s="19">
        <f t="shared" si="1"/>
        <v>1</v>
      </c>
      <c r="L21" s="19">
        <f t="shared" si="1"/>
        <v>2</v>
      </c>
      <c r="M21" s="19">
        <f t="shared" si="1"/>
        <v>2</v>
      </c>
      <c r="N21" s="19">
        <f t="shared" si="1"/>
        <v>43</v>
      </c>
      <c r="O21" s="19">
        <f t="shared" si="1"/>
        <v>15</v>
      </c>
      <c r="P21" s="19">
        <f t="shared" si="1"/>
        <v>58</v>
      </c>
      <c r="Q21" s="19">
        <f t="shared" si="1"/>
        <v>62</v>
      </c>
      <c r="R21" s="19">
        <f t="shared" si="1"/>
        <v>33</v>
      </c>
      <c r="S21" s="19">
        <f t="shared" si="1"/>
        <v>3</v>
      </c>
      <c r="T21" s="19">
        <f t="shared" si="1"/>
        <v>34</v>
      </c>
      <c r="U21" s="19">
        <f t="shared" si="1"/>
        <v>19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2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2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2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2:S12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2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2">
    <cfRule type="cellIs" dxfId="1459" priority="36" operator="greaterThan">
      <formula>1.5</formula>
    </cfRule>
  </conditionalFormatting>
  <conditionalFormatting sqref="L12:V12">
    <cfRule type="expression" dxfId="1458" priority="33">
      <formula>L12=""</formula>
    </cfRule>
  </conditionalFormatting>
  <conditionalFormatting sqref="S12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3" sqref="K1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37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2015:12:4:7:ZHUNAN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70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2016:1:1:7:ZHUNAN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101</v>
      </c>
      <c r="AC79" s="26">
        <f t="shared" ca="1" si="4"/>
        <v>2</v>
      </c>
      <c r="AD79" s="26">
        <f t="shared" si="5"/>
        <v>0</v>
      </c>
      <c r="AE79" s="33">
        <f t="shared" ca="1" si="6"/>
        <v>31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2016:1:2:7:ZHUNAN</v>
      </c>
      <c r="AP79" s="33">
        <f t="shared" ca="1" si="13"/>
        <v>33</v>
      </c>
      <c r="AQ79" s="26">
        <f t="shared" ca="1" si="14"/>
        <v>0</v>
      </c>
      <c r="AR79" s="26">
        <f t="shared" ca="1" si="14"/>
        <v>22</v>
      </c>
      <c r="AS79" s="26">
        <f t="shared" ca="1" si="14"/>
        <v>0</v>
      </c>
      <c r="AT79" s="26">
        <f t="shared" ca="1" si="14"/>
        <v>14</v>
      </c>
      <c r="AU79" s="26">
        <f t="shared" ca="1" si="14"/>
        <v>0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2016:1:3:7:ZHUNAN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2016:1:4:7:ZHUNAN</v>
      </c>
      <c r="AP81" s="33">
        <f t="shared" ca="1" si="13"/>
        <v>65</v>
      </c>
      <c r="AQ81" s="26">
        <f t="shared" ca="1" si="14"/>
        <v>0</v>
      </c>
      <c r="AR81" s="26">
        <f t="shared" ca="1" si="14"/>
        <v>18</v>
      </c>
      <c r="AS81" s="26">
        <f t="shared" ca="1" si="14"/>
        <v>6</v>
      </c>
      <c r="AT81" s="26">
        <f t="shared" ca="1" si="14"/>
        <v>23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2016:1:5:7:ZHUNAN</v>
      </c>
      <c r="AP82" s="33">
        <f t="shared" ca="1" si="13"/>
        <v>97</v>
      </c>
      <c r="AQ82" s="26">
        <f t="shared" ca="1" si="14"/>
        <v>1</v>
      </c>
      <c r="AR82" s="26">
        <f t="shared" ca="1" si="14"/>
        <v>15</v>
      </c>
      <c r="AS82" s="26">
        <f t="shared" ca="1" si="14"/>
        <v>7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2016:2:1:7:ZHUNAN</v>
      </c>
      <c r="AP83" s="33">
        <f t="shared" ca="1" si="13"/>
        <v>129</v>
      </c>
      <c r="AQ83" s="26">
        <f t="shared" ca="1" si="14"/>
        <v>0</v>
      </c>
      <c r="AR83" s="26">
        <f t="shared" ca="1" si="14"/>
        <v>14</v>
      </c>
      <c r="AS83" s="26">
        <f t="shared" ca="1" si="14"/>
        <v>2</v>
      </c>
      <c r="AT83" s="26">
        <f t="shared" ca="1" si="14"/>
        <v>14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2016:2:2:7:ZHUNAN</v>
      </c>
      <c r="AP84" s="33">
        <f t="shared" ca="1" si="13"/>
        <v>161</v>
      </c>
      <c r="AQ84" s="26">
        <f t="shared" ca="1" si="14"/>
        <v>1</v>
      </c>
      <c r="AR84" s="26">
        <f t="shared" ca="1" si="14"/>
        <v>5</v>
      </c>
      <c r="AS84" s="26">
        <f t="shared" ca="1" si="14"/>
        <v>3</v>
      </c>
      <c r="AT84" s="26">
        <f t="shared" ca="1" si="14"/>
        <v>13</v>
      </c>
      <c r="AU84" s="26">
        <f t="shared" ca="1" si="14"/>
        <v>3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2016:2:3:7:ZHUNAN</v>
      </c>
      <c r="AP85" s="33">
        <f t="shared" ca="1" si="13"/>
        <v>193</v>
      </c>
      <c r="AQ85" s="26">
        <f t="shared" ca="1" si="14"/>
        <v>0</v>
      </c>
      <c r="AR85" s="26">
        <f t="shared" ca="1" si="14"/>
        <v>9</v>
      </c>
      <c r="AS85" s="26">
        <f t="shared" ca="1" si="14"/>
        <v>3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2016:2:4:7:ZHUNAN</v>
      </c>
      <c r="AP86" s="33">
        <f t="shared" ca="1" si="13"/>
        <v>224</v>
      </c>
      <c r="AQ86" s="26">
        <f t="shared" ca="1" si="14"/>
        <v>1</v>
      </c>
      <c r="AR86" s="26">
        <f t="shared" ca="1" si="14"/>
        <v>16</v>
      </c>
      <c r="AS86" s="26">
        <f t="shared" ca="1" si="14"/>
        <v>8</v>
      </c>
      <c r="AT86" s="26">
        <f t="shared" ca="1" si="14"/>
        <v>17</v>
      </c>
      <c r="AU86" s="26">
        <f t="shared" ca="1" si="14"/>
        <v>5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2016:3:1:7:ZHUNAN</v>
      </c>
      <c r="AP87" s="33">
        <f t="shared" ca="1" si="13"/>
        <v>255</v>
      </c>
      <c r="AQ87" s="26">
        <f t="shared" ca="1" si="14"/>
        <v>1</v>
      </c>
      <c r="AR87" s="26">
        <f t="shared" ca="1" si="14"/>
        <v>21</v>
      </c>
      <c r="AS87" s="26">
        <f t="shared" ca="1" si="14"/>
        <v>8</v>
      </c>
      <c r="AT87" s="26">
        <f t="shared" ca="1" si="14"/>
        <v>25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2016:3:2:7:ZHUNAN</v>
      </c>
      <c r="AP88" s="33">
        <f t="shared" ca="1" si="13"/>
        <v>284</v>
      </c>
      <c r="AQ88" s="26">
        <f t="shared" ca="1" si="14"/>
        <v>1</v>
      </c>
      <c r="AR88" s="26">
        <f t="shared" ca="1" si="14"/>
        <v>22</v>
      </c>
      <c r="AS88" s="26">
        <f t="shared" ca="1" si="14"/>
        <v>7</v>
      </c>
      <c r="AT88" s="26">
        <f t="shared" ca="1" si="14"/>
        <v>8</v>
      </c>
      <c r="AU88" s="26">
        <f t="shared" ca="1" si="14"/>
        <v>3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35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1932</v>
      </c>
      <c r="X104" s="59" t="s">
        <v>1400</v>
      </c>
    </row>
    <row r="105" spans="23:50">
      <c r="X105" s="57" t="s">
        <v>2089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K13" sqref="K1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1402</v>
      </c>
      <c r="B1" s="46" t="s">
        <v>1401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TOUFEN_MIAOLI_DISTRICT_GRAPH!$AC$89</f>
        <v>5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654</v>
      </c>
      <c r="B10" s="23" t="s">
        <v>655</v>
      </c>
      <c r="C10" s="4" t="s">
        <v>695</v>
      </c>
      <c r="D10" s="4" t="s">
        <v>696</v>
      </c>
      <c r="E10" s="4" t="str">
        <f>CONCATENATE(YEAR,":",MONTH,":",WEEK,":",WEEKDAY,":",$A10)</f>
        <v>2016:3:2:7:TOUFEN_E</v>
      </c>
      <c r="F10" s="4">
        <f>MATCH($E10,REPORT_DATA_BY_COMP!$A:$A,0)</f>
        <v>847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2071</v>
      </c>
      <c r="B11" s="23" t="s">
        <v>656</v>
      </c>
      <c r="C11" s="4" t="s">
        <v>1982</v>
      </c>
      <c r="D11" s="4" t="s">
        <v>1983</v>
      </c>
      <c r="E11" s="4" t="str">
        <f>CONCATENATE(YEAR,":",MONTH,":",WEEK,":",WEEKDAY,":",$A11)</f>
        <v>2016:3:2:7:MIAOLI_E</v>
      </c>
      <c r="F11" s="4">
        <f>MATCH($E11,REPORT_DATA_BY_COMP!$A:$A,0)</f>
        <v>816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3</v>
      </c>
      <c r="J12" s="12">
        <f t="shared" si="0"/>
        <v>3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11</v>
      </c>
      <c r="O12" s="12">
        <f t="shared" si="0"/>
        <v>3</v>
      </c>
      <c r="P12" s="12">
        <f t="shared" si="0"/>
        <v>14</v>
      </c>
      <c r="Q12" s="12">
        <f t="shared" si="0"/>
        <v>22</v>
      </c>
      <c r="R12" s="12">
        <f t="shared" si="0"/>
        <v>8</v>
      </c>
      <c r="S12" s="12">
        <f t="shared" si="0"/>
        <v>1</v>
      </c>
      <c r="T12" s="12">
        <f t="shared" si="0"/>
        <v>14</v>
      </c>
      <c r="U12" s="12">
        <f t="shared" si="0"/>
        <v>5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2016:3:1:7:TOUFEN_MIAOLI</v>
      </c>
      <c r="F15" s="14">
        <f>MATCH($E15,REPORT_DATA_BY_DISTRICT!$A:$A, 0)</f>
        <v>242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3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8</v>
      </c>
      <c r="P15" s="11">
        <f>IFERROR(INDEX(REPORT_DATA_BY_DISTRICT!$A:$AH,$F15,MATCH(P$8,REPORT_DATA_BY_DISTRICT!$A$1:$AH$1,0)), "")</f>
        <v>16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2016:3:2:7:TOUFEN_MIAOLI</v>
      </c>
      <c r="F16" s="14">
        <f>MATCH($E16,REPORT_DATA_BY_DISTRICT!$A:$A, 0)</f>
        <v>272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11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22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2016:3:3:7:TOUFEN_MIAOLI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6</v>
      </c>
      <c r="J20" s="19">
        <f>SUM(J15:J19)</f>
        <v>11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25</v>
      </c>
      <c r="O20" s="19">
        <f t="shared" si="1"/>
        <v>11</v>
      </c>
      <c r="P20" s="19">
        <f t="shared" si="1"/>
        <v>30</v>
      </c>
      <c r="Q20" s="19">
        <f t="shared" si="1"/>
        <v>41</v>
      </c>
      <c r="R20" s="19">
        <f t="shared" si="1"/>
        <v>16</v>
      </c>
      <c r="S20" s="19">
        <f t="shared" si="1"/>
        <v>1</v>
      </c>
      <c r="T20" s="19">
        <f t="shared" si="1"/>
        <v>27</v>
      </c>
      <c r="U20" s="19">
        <f t="shared" si="1"/>
        <v>12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423" priority="31" operator="lessThan">
      <formula>0.5</formula>
    </cfRule>
    <cfRule type="cellIs" dxfId="1422" priority="32" operator="greaterThan">
      <formula>0.5</formula>
    </cfRule>
  </conditionalFormatting>
  <conditionalFormatting sqref="N10">
    <cfRule type="cellIs" dxfId="1421" priority="29" operator="lessThan">
      <formula>4.5</formula>
    </cfRule>
    <cfRule type="cellIs" dxfId="1420" priority="30" operator="greaterThan">
      <formula>5.5</formula>
    </cfRule>
  </conditionalFormatting>
  <conditionalFormatting sqref="O10">
    <cfRule type="cellIs" dxfId="1419" priority="27" operator="lessThan">
      <formula>1.5</formula>
    </cfRule>
    <cfRule type="cellIs" dxfId="1418" priority="28" operator="greaterThan">
      <formula>2.5</formula>
    </cfRule>
  </conditionalFormatting>
  <conditionalFormatting sqref="P10">
    <cfRule type="cellIs" dxfId="1417" priority="25" operator="lessThan">
      <formula>4.5</formula>
    </cfRule>
    <cfRule type="cellIs" dxfId="1416" priority="26" operator="greaterThan">
      <formula>7.5</formula>
    </cfRule>
  </conditionalFormatting>
  <conditionalFormatting sqref="R10:S10">
    <cfRule type="cellIs" dxfId="1415" priority="23" operator="lessThan">
      <formula>2.5</formula>
    </cfRule>
    <cfRule type="cellIs" dxfId="1414" priority="24" operator="greaterThan">
      <formula>4.5</formula>
    </cfRule>
  </conditionalFormatting>
  <conditionalFormatting sqref="T10">
    <cfRule type="cellIs" dxfId="1413" priority="21" operator="lessThan">
      <formula>2.5</formula>
    </cfRule>
    <cfRule type="cellIs" dxfId="1412" priority="22" operator="greaterThan">
      <formula>4.5</formula>
    </cfRule>
  </conditionalFormatting>
  <conditionalFormatting sqref="U10">
    <cfRule type="cellIs" dxfId="1411" priority="20" operator="greaterThan">
      <formula>1.5</formula>
    </cfRule>
  </conditionalFormatting>
  <conditionalFormatting sqref="L10:V10">
    <cfRule type="expression" dxfId="1410" priority="17">
      <formula>L10=""</formula>
    </cfRule>
  </conditionalFormatting>
  <conditionalFormatting sqref="S10">
    <cfRule type="cellIs" dxfId="1409" priority="18" operator="greaterThan">
      <formula>0.5</formula>
    </cfRule>
    <cfRule type="cellIs" dxfId="1408" priority="19" operator="lessThan">
      <formula>0.5</formula>
    </cfRule>
  </conditionalFormatting>
  <conditionalFormatting sqref="L11:M11">
    <cfRule type="cellIs" dxfId="1407" priority="15" operator="lessThan">
      <formula>0.5</formula>
    </cfRule>
    <cfRule type="cellIs" dxfId="1406" priority="16" operator="greaterThan">
      <formula>0.5</formula>
    </cfRule>
  </conditionalFormatting>
  <conditionalFormatting sqref="N11">
    <cfRule type="cellIs" dxfId="1405" priority="13" operator="lessThan">
      <formula>4.5</formula>
    </cfRule>
    <cfRule type="cellIs" dxfId="1404" priority="14" operator="greaterThan">
      <formula>5.5</formula>
    </cfRule>
  </conditionalFormatting>
  <conditionalFormatting sqref="O11">
    <cfRule type="cellIs" dxfId="1403" priority="11" operator="lessThan">
      <formula>1.5</formula>
    </cfRule>
    <cfRule type="cellIs" dxfId="1402" priority="12" operator="greaterThan">
      <formula>2.5</formula>
    </cfRule>
  </conditionalFormatting>
  <conditionalFormatting sqref="P11">
    <cfRule type="cellIs" dxfId="1401" priority="9" operator="lessThan">
      <formula>4.5</formula>
    </cfRule>
    <cfRule type="cellIs" dxfId="1400" priority="10" operator="greaterThan">
      <formula>7.5</formula>
    </cfRule>
  </conditionalFormatting>
  <conditionalFormatting sqref="R11:S11">
    <cfRule type="cellIs" dxfId="1399" priority="7" operator="lessThan">
      <formula>2.5</formula>
    </cfRule>
    <cfRule type="cellIs" dxfId="1398" priority="8" operator="greaterThan">
      <formula>4.5</formula>
    </cfRule>
  </conditionalFormatting>
  <conditionalFormatting sqref="T11">
    <cfRule type="cellIs" dxfId="1397" priority="5" operator="lessThan">
      <formula>2.5</formula>
    </cfRule>
    <cfRule type="cellIs" dxfId="1396" priority="6" operator="greaterThan">
      <formula>4.5</formula>
    </cfRule>
  </conditionalFormatting>
  <conditionalFormatting sqref="U11">
    <cfRule type="cellIs" dxfId="1395" priority="4" operator="greaterThan">
      <formula>1.5</formula>
    </cfRule>
  </conditionalFormatting>
  <conditionalFormatting sqref="L11:V11">
    <cfRule type="expression" dxfId="1394" priority="1">
      <formula>L11=""</formula>
    </cfRule>
  </conditionalFormatting>
  <conditionalFormatting sqref="S11">
    <cfRule type="cellIs" dxfId="1393" priority="2" operator="greaterThan">
      <formula>0.5</formula>
    </cfRule>
    <cfRule type="cellIs" dxfId="13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3" sqref="K1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2014:1:0:0:TOUFEN_MIAOLI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2014:2:0:0:TOUFEN_MIAOLI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2014:3:0:0:TOUFEN_MIAOLI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2014:4:0:0:TOUFEN_MIAOLI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2014:5:0:0:TOUFEN_MIAOLI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2014:6:0:0:TOUFEN_MIAOLI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2014:7:0:0:TOUFEN_MIAOLI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2014:8:0:0:TOUFEN_MIAOLI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2014:9:0:0:TOUFEN_MIAOLI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2014:10:0:0:TOUFEN_MIAOLI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2014:11:0:0:TOUFEN_MIAOLI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2014:12:0:0:TOUFEN_MIAOLI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2015:1:0:0:TOUFEN_MIAOLI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2015:2:0:0:TOUFEN_MIAOLI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2015:3:0:0:TOUFEN_MIAOLI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2015:4:0:0:TOUFEN_MIAOLI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2015:5:0:0:TOUFEN_MIAOLI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2015:6:0:0:TOUFEN_MIAOLI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2015:7:0:0:TOUFEN_MIAOLI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2015:8:0:0:TOUFEN_MIAOLI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2015:9:0:0:TOUFEN_MIAOLI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2015:10:0:0:TOUFEN_MIAOLI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2015:11:0:0:TOUFEN_MIAOLI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2015:12:0:0:TOUFEN_MIAOLI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2016:1:0:0:TOUFEN_MIAOLI</v>
      </c>
      <c r="AB77" s="33">
        <f t="shared" ca="1" si="3"/>
        <v>24</v>
      </c>
      <c r="AC77" s="26">
        <f t="shared" ca="1" si="4"/>
        <v>4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2015:12:4:7:TOUFEN_MIAOLI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2016:2:0:0:TOUFEN_MIAOLI</v>
      </c>
      <c r="AB78" s="33">
        <f t="shared" ca="1" si="3"/>
        <v>57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2016:1:1:7:TOUFEN_MIAOLI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2016:3:0:0:TOUFEN_MIAOLI</v>
      </c>
      <c r="AB79" s="33">
        <f t="shared" ca="1" si="3"/>
        <v>88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2016:1:2:7:TOUFEN_MIAOLI</v>
      </c>
      <c r="AP79" s="33">
        <f t="shared" ca="1" si="13"/>
        <v>20</v>
      </c>
      <c r="AQ79" s="26">
        <f t="shared" ca="1" si="14"/>
        <v>0</v>
      </c>
      <c r="AR79" s="26">
        <f t="shared" ca="1" si="14"/>
        <v>10</v>
      </c>
      <c r="AS79" s="26">
        <f t="shared" ca="1" si="14"/>
        <v>0</v>
      </c>
      <c r="AT79" s="26">
        <f t="shared" ca="1" si="14"/>
        <v>6</v>
      </c>
      <c r="AU79" s="26">
        <f t="shared" ca="1" si="14"/>
        <v>0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2016:4:0:0:TOUFEN_MIAOLI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2016:1:3:7:TOUFEN_MIAOLI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2016:5:0:0:TOUFEN_MIAOLI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2016:1:4:7:TOUFEN_MIAOLI</v>
      </c>
      <c r="AP81" s="33">
        <f t="shared" ca="1" si="13"/>
        <v>52</v>
      </c>
      <c r="AQ81" s="26">
        <f t="shared" ca="1" si="14"/>
        <v>3</v>
      </c>
      <c r="AR81" s="26">
        <f t="shared" ca="1" si="14"/>
        <v>9</v>
      </c>
      <c r="AS81" s="26">
        <f t="shared" ca="1" si="14"/>
        <v>3</v>
      </c>
      <c r="AT81" s="26">
        <f t="shared" ca="1" si="14"/>
        <v>6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2016:6:0:0:TOUFEN_MIAOLI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2016:1:5:7:TOUFEN_MIAOLI</v>
      </c>
      <c r="AP82" s="33">
        <f t="shared" ca="1" si="13"/>
        <v>84</v>
      </c>
      <c r="AQ82" s="26">
        <f t="shared" ca="1" si="14"/>
        <v>1</v>
      </c>
      <c r="AR82" s="26">
        <f t="shared" ca="1" si="14"/>
        <v>13</v>
      </c>
      <c r="AS82" s="26">
        <f t="shared" ca="1" si="14"/>
        <v>9</v>
      </c>
      <c r="AT82" s="26">
        <f t="shared" ca="1" si="14"/>
        <v>8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2016:7:0:0:TOUFEN_MIAOLI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2016:2:1:7:TOUFEN_MIAOLI</v>
      </c>
      <c r="AP83" s="33">
        <f t="shared" ca="1" si="13"/>
        <v>116</v>
      </c>
      <c r="AQ83" s="26">
        <f t="shared" ca="1" si="14"/>
        <v>0</v>
      </c>
      <c r="AR83" s="26">
        <f t="shared" ca="1" si="14"/>
        <v>8</v>
      </c>
      <c r="AS83" s="26">
        <f t="shared" ca="1" si="14"/>
        <v>4</v>
      </c>
      <c r="AT83" s="26">
        <f t="shared" ca="1" si="14"/>
        <v>9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2016:8:0:0:TOUFEN_MIAOLI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2016:2:2:7:TOUFEN_MIAOLI</v>
      </c>
      <c r="AP84" s="33">
        <f t="shared" ca="1" si="13"/>
        <v>148</v>
      </c>
      <c r="AQ84" s="26">
        <f t="shared" ca="1" si="14"/>
        <v>1</v>
      </c>
      <c r="AR84" s="26">
        <f t="shared" ca="1" si="14"/>
        <v>8</v>
      </c>
      <c r="AS84" s="26">
        <f t="shared" ca="1" si="14"/>
        <v>6</v>
      </c>
      <c r="AT84" s="26">
        <f t="shared" ca="1" si="14"/>
        <v>8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2016:9:0:0:TOUFEN_MIAOLI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2016:2:3:7:TOUFEN_MIAOLI</v>
      </c>
      <c r="AP85" s="33">
        <f t="shared" ca="1" si="13"/>
        <v>180</v>
      </c>
      <c r="AQ85" s="26">
        <f t="shared" ca="1" si="14"/>
        <v>0</v>
      </c>
      <c r="AR85" s="26">
        <f t="shared" ca="1" si="14"/>
        <v>10</v>
      </c>
      <c r="AS85" s="26">
        <f t="shared" ca="1" si="14"/>
        <v>8</v>
      </c>
      <c r="AT85" s="26">
        <f t="shared" ca="1" si="14"/>
        <v>11</v>
      </c>
      <c r="AU85" s="26">
        <f t="shared" ca="1" si="14"/>
        <v>1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2016:10:0:0:TOUFEN_MIAOLI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2016:2:4:7:TOUFEN_MIAOLI</v>
      </c>
      <c r="AP86" s="33">
        <f t="shared" ca="1" si="13"/>
        <v>211</v>
      </c>
      <c r="AQ86" s="26">
        <f t="shared" ca="1" si="14"/>
        <v>0</v>
      </c>
      <c r="AR86" s="26">
        <f t="shared" ca="1" si="14"/>
        <v>12</v>
      </c>
      <c r="AS86" s="26">
        <f t="shared" ca="1" si="14"/>
        <v>4</v>
      </c>
      <c r="AT86" s="26">
        <f t="shared" ca="1" si="14"/>
        <v>18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2016:11:0:0:TOUFEN_MIAOLI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2016:3:1:7:TOUFEN_MIAOLI</v>
      </c>
      <c r="AP87" s="33">
        <f t="shared" ca="1" si="13"/>
        <v>242</v>
      </c>
      <c r="AQ87" s="26">
        <f t="shared" ca="1" si="14"/>
        <v>0</v>
      </c>
      <c r="AR87" s="26">
        <f t="shared" ca="1" si="14"/>
        <v>14</v>
      </c>
      <c r="AS87" s="26">
        <f t="shared" ca="1" si="14"/>
        <v>8</v>
      </c>
      <c r="AT87" s="26">
        <f t="shared" ca="1" si="14"/>
        <v>8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2016:12:0:0:TOUFEN_MIAOLI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2016:3:2:7:TOUFEN_MIAOLI</v>
      </c>
      <c r="AP88" s="33">
        <f t="shared" ca="1" si="13"/>
        <v>272</v>
      </c>
      <c r="AQ88" s="26">
        <f t="shared" ca="1" si="14"/>
        <v>0</v>
      </c>
      <c r="AR88" s="26">
        <f t="shared" ca="1" si="14"/>
        <v>11</v>
      </c>
      <c r="AS88" s="26">
        <f t="shared" ca="1" si="14"/>
        <v>3</v>
      </c>
      <c r="AT88" s="26">
        <f t="shared" ca="1" si="14"/>
        <v>8</v>
      </c>
      <c r="AU88" s="26">
        <f t="shared" ca="1" si="14"/>
        <v>1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1402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1932</v>
      </c>
      <c r="X104" s="59" t="s">
        <v>2087</v>
      </c>
    </row>
    <row r="105" spans="23:50">
      <c r="X105" s="57" t="s">
        <v>2088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4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670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$L$32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1984</v>
      </c>
      <c r="C10" s="4" t="s">
        <v>671</v>
      </c>
      <c r="D10" s="4" t="s">
        <v>672</v>
      </c>
      <c r="E10" s="4" t="str">
        <f>CONCATENATE(YEAR,":",MONTH,":",WEEK,":",WEEKDAY,":",$A10)</f>
        <v>2016:3:2:7:XINZHU_3_E</v>
      </c>
      <c r="F10" s="4">
        <f>MATCH($E10,REPORT_DATA_BY_COMP!$A:$A,0)</f>
        <v>861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12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658</v>
      </c>
      <c r="B11" s="23" t="s">
        <v>1985</v>
      </c>
      <c r="C11" s="4" t="s">
        <v>673</v>
      </c>
      <c r="D11" s="4" t="s">
        <v>674</v>
      </c>
      <c r="E11" s="4" t="str">
        <f>CONCATENATE(YEAR,":",MONTH,":",WEEK,":",WEEKDAY,":",$A11)</f>
        <v>2016:3:2:7:XINZHU_1_E</v>
      </c>
      <c r="F11" s="4">
        <f>MATCH($E11,REPORT_DATA_BY_COMP!$A:$A,0)</f>
        <v>859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659</v>
      </c>
      <c r="B12" s="23" t="s">
        <v>667</v>
      </c>
      <c r="C12" s="4" t="s">
        <v>675</v>
      </c>
      <c r="D12" s="4" t="s">
        <v>676</v>
      </c>
      <c r="E12" s="4" t="str">
        <f>CONCATENATE(YEAR,":",MONTH,":",WEEK,":",WEEKDAY,":",$A12)</f>
        <v>2016:3:2:7:XINZHU_1_S</v>
      </c>
      <c r="F12" s="4">
        <f>MATCH($E12,REPORT_DATA_BY_COMP!$A:$A,0)</f>
        <v>860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660</v>
      </c>
      <c r="B13" s="23" t="s">
        <v>1986</v>
      </c>
      <c r="C13" s="4" t="s">
        <v>677</v>
      </c>
      <c r="D13" s="4" t="s">
        <v>678</v>
      </c>
      <c r="E13" s="4" t="str">
        <f>CONCATENATE(YEAR,":",MONTH,":",WEEK,":",WEEKDAY,":",$A13)</f>
        <v>2016:3:2:7:XINZHU_3_S</v>
      </c>
      <c r="F13" s="4">
        <f>MATCH($E13,REPORT_DATA_BY_COMP!$A:$A,0)</f>
        <v>862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7</v>
      </c>
      <c r="J14" s="12">
        <f t="shared" si="0"/>
        <v>7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18</v>
      </c>
      <c r="O14" s="12">
        <f t="shared" si="0"/>
        <v>11</v>
      </c>
      <c r="P14" s="12">
        <f t="shared" si="0"/>
        <v>24</v>
      </c>
      <c r="Q14" s="12">
        <f t="shared" si="0"/>
        <v>37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6</v>
      </c>
      <c r="V14" s="12">
        <f t="shared" si="0"/>
        <v>0</v>
      </c>
    </row>
    <row r="15" spans="1:22">
      <c r="B15" s="5" t="s">
        <v>1183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661</v>
      </c>
      <c r="B16" s="23" t="s">
        <v>1987</v>
      </c>
      <c r="C16" s="4" t="s">
        <v>679</v>
      </c>
      <c r="D16" s="4" t="s">
        <v>680</v>
      </c>
      <c r="E16" s="4" t="str">
        <f>CONCATENATE(YEAR,":",MONTH,":",WEEK,":",WEEKDAY,":",$A16)</f>
        <v>2016:3:2:7:ZHUDONG_E</v>
      </c>
      <c r="F16" s="4">
        <f>MATCH($E16,REPORT_DATA_BY_COMP!$A:$A,0)</f>
        <v>881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662</v>
      </c>
      <c r="B17" s="23" t="s">
        <v>1988</v>
      </c>
      <c r="C17" s="4" t="s">
        <v>681</v>
      </c>
      <c r="D17" s="4" t="s">
        <v>682</v>
      </c>
      <c r="E17" s="4" t="str">
        <f>CONCATENATE(YEAR,":",MONTH,":",WEEK,":",WEEKDAY,":",$A17)</f>
        <v>2016:3:2:7:ZHUDONG_S</v>
      </c>
      <c r="F17" s="4">
        <f>MATCH($E17,REPORT_DATA_BY_COMP!$A:$A,0)</f>
        <v>882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0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5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3</v>
      </c>
      <c r="J18" s="12">
        <f t="shared" si="1"/>
        <v>3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6</v>
      </c>
      <c r="O18" s="12">
        <f t="shared" si="1"/>
        <v>0</v>
      </c>
      <c r="P18" s="12">
        <f t="shared" si="1"/>
        <v>9</v>
      </c>
      <c r="Q18" s="12">
        <f t="shared" si="1"/>
        <v>12</v>
      </c>
      <c r="R18" s="12">
        <f t="shared" si="1"/>
        <v>4</v>
      </c>
      <c r="S18" s="12">
        <f t="shared" si="1"/>
        <v>0</v>
      </c>
      <c r="T18" s="12">
        <f t="shared" si="1"/>
        <v>12</v>
      </c>
      <c r="U18" s="12">
        <f t="shared" si="1"/>
        <v>6</v>
      </c>
      <c r="V18" s="12">
        <f t="shared" si="1"/>
        <v>0</v>
      </c>
    </row>
    <row r="19" spans="1:22">
      <c r="B19" s="5" t="s">
        <v>1184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666</v>
      </c>
      <c r="B20" s="23" t="s">
        <v>1989</v>
      </c>
      <c r="C20" s="4" t="s">
        <v>689</v>
      </c>
      <c r="D20" s="4" t="s">
        <v>690</v>
      </c>
      <c r="E20" s="4" t="str">
        <f>CONCATENATE(YEAR,":",MONTH,":",WEEK,":",WEEKDAY,":",$A20)</f>
        <v>2016:3:2:7:ZHUBEI_1_S</v>
      </c>
      <c r="F20" s="4">
        <f>MATCH($E20,REPORT_DATA_BY_COMP!$A:$A,0)</f>
        <v>877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0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4</v>
      </c>
      <c r="R20" s="11">
        <f>IFERROR(INDEX(REPORT_DATA_BY_COMP!$A:$AH,$F20,MATCH(R$8,REPORT_DATA_BY_COMP!$A$1:$AH$1,0)), "")</f>
        <v>1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6</v>
      </c>
      <c r="V20" s="11">
        <f>IFERROR(INDEX(REPORT_DATA_BY_COMP!$A:$AH,$F20,MATCH(V$8,REPORT_DATA_BY_COMP!$A$1:$AH$1,0)), "")</f>
        <v>0</v>
      </c>
    </row>
    <row r="21" spans="1:22">
      <c r="A21" s="22" t="s">
        <v>664</v>
      </c>
      <c r="B21" s="23" t="s">
        <v>1990</v>
      </c>
      <c r="C21" s="4" t="s">
        <v>685</v>
      </c>
      <c r="D21" s="4" t="s">
        <v>686</v>
      </c>
      <c r="E21" s="4" t="str">
        <f>CONCATENATE(YEAR,":",MONTH,":",WEEK,":",WEEKDAY,":",$A21)</f>
        <v>2016:3:2:7:ZHUBEI_2_E</v>
      </c>
      <c r="F21" s="4">
        <f>MATCH($E21,REPORT_DATA_BY_COMP!$A:$A,0)</f>
        <v>878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6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665</v>
      </c>
      <c r="B22" s="23" t="s">
        <v>669</v>
      </c>
      <c r="C22" s="4" t="s">
        <v>687</v>
      </c>
      <c r="D22" s="4" t="s">
        <v>688</v>
      </c>
      <c r="E22" s="4" t="str">
        <f>CONCATENATE(YEAR,":",MONTH,":",WEEK,":",WEEKDAY,":",$A22)</f>
        <v>2016:3:2:7:ZHUBEI_2_S</v>
      </c>
      <c r="F22" s="4">
        <f>MATCH($E22,REPORT_DATA_BY_COMP!$A:$A,0)</f>
        <v>879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0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1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663</v>
      </c>
      <c r="B23" s="23" t="s">
        <v>668</v>
      </c>
      <c r="C23" s="4" t="s">
        <v>683</v>
      </c>
      <c r="D23" s="4" t="s">
        <v>684</v>
      </c>
      <c r="E23" s="4" t="str">
        <f>CONCATENATE(YEAR,":",MONTH,":",WEEK,":",WEEKDAY,":",$A23)</f>
        <v>2016:3:2:7:ZHUBEI_3_E</v>
      </c>
      <c r="F23" s="4">
        <f>MATCH($E23,REPORT_DATA_BY_COMP!$A:$A,0)</f>
        <v>880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0</v>
      </c>
      <c r="O23" s="11">
        <f>IFERROR(INDEX(REPORT_DATA_BY_COMP!$A:$AH,$F23,MATCH(O$8,REPORT_DATA_BY_COMP!$A$1:$AH$1,0)), "")</f>
        <v>1</v>
      </c>
      <c r="P23" s="11">
        <f>IFERROR(INDEX(REPORT_DATA_BY_COMP!$A:$AH,$F23,MATCH(P$8,REPORT_DATA_BY_COMP!$A$1:$AH$1,0)), "")</f>
        <v>4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3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B24" s="9" t="s">
        <v>1161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0</v>
      </c>
      <c r="I24" s="12">
        <f t="shared" si="2"/>
        <v>3</v>
      </c>
      <c r="J24" s="12">
        <f t="shared" si="2"/>
        <v>1</v>
      </c>
      <c r="K24" s="12">
        <f t="shared" si="2"/>
        <v>0</v>
      </c>
      <c r="L24" s="12">
        <f t="shared" si="2"/>
        <v>0</v>
      </c>
      <c r="M24" s="12">
        <f t="shared" si="2"/>
        <v>0</v>
      </c>
      <c r="N24" s="12">
        <f t="shared" si="2"/>
        <v>6</v>
      </c>
      <c r="O24" s="12">
        <f t="shared" si="2"/>
        <v>3</v>
      </c>
      <c r="P24" s="12">
        <f t="shared" si="2"/>
        <v>21</v>
      </c>
      <c r="Q24" s="12">
        <f t="shared" si="2"/>
        <v>24</v>
      </c>
      <c r="R24" s="12">
        <f t="shared" si="2"/>
        <v>10</v>
      </c>
      <c r="S24" s="12">
        <f t="shared" si="2"/>
        <v>0</v>
      </c>
      <c r="T24" s="12">
        <f t="shared" si="2"/>
        <v>19</v>
      </c>
      <c r="U24" s="12">
        <f t="shared" si="2"/>
        <v>11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1160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1135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1</v>
      </c>
    </row>
    <row r="28" spans="1:22">
      <c r="B28" s="24" t="s">
        <v>1134</v>
      </c>
      <c r="C28" s="14"/>
      <c r="D28" s="14"/>
      <c r="E28" s="14" t="str">
        <f>CONCATENATE(YEAR,":",MONTH,":2:",WEEKLY_REPORT_DAY,":", $A$1)</f>
        <v>2016:3:2:7:XINZHU</v>
      </c>
      <c r="F28" s="14">
        <f>MATCH($E28,REPORT_DATA_BY_ZONE!$A:$A, 0)</f>
        <v>98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2</v>
      </c>
      <c r="I28" s="11">
        <f>IFERROR(INDEX(REPORT_DATA_BY_ZONE!$A:$AH,$F28,MATCH(I$8,REPORT_DATA_BY_ZONE!$A$1:$AH$1,0)), "")</f>
        <v>13</v>
      </c>
      <c r="J28" s="11">
        <f>IFERROR(INDEX(REPORT_DATA_BY_ZONE!$A:$AH,$F28,MATCH(J$8,REPORT_DATA_BY_ZONE!$A$1:$AH$1,0)), "")</f>
        <v>11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1</v>
      </c>
      <c r="M28" s="11">
        <f>IFERROR(INDEX(REPORT_DATA_BY_ZONE!$A:$AH,$F28,MATCH(M$8,REPORT_DATA_BY_ZONE!$A$1:$AH$1,0)), "")</f>
        <v>1</v>
      </c>
      <c r="N28" s="11">
        <f>IFERROR(INDEX(REPORT_DATA_BY_ZONE!$A:$AH,$F28,MATCH(N$8,REPORT_DATA_BY_ZONE!$A$1:$AH$1,0)), "")</f>
        <v>30</v>
      </c>
      <c r="O28" s="11">
        <f>IFERROR(INDEX(REPORT_DATA_BY_ZONE!$A:$AH,$F28,MATCH(O$8,REPORT_DATA_BY_ZONE!$A$1:$AH$1,0)), "")</f>
        <v>14</v>
      </c>
      <c r="P28" s="11">
        <f>IFERROR(INDEX(REPORT_DATA_BY_ZONE!$A:$AH,$F28,MATCH(P$8,REPORT_DATA_BY_ZONE!$A$1:$AH$1,0)), "")</f>
        <v>54</v>
      </c>
      <c r="Q28" s="11">
        <f>IFERROR(INDEX(REPORT_DATA_BY_ZONE!$A:$AH,$F28,MATCH(Q$8,REPORT_DATA_BY_ZONE!$A$1:$AH$1,0)), "")</f>
        <v>73</v>
      </c>
      <c r="R28" s="11">
        <f>IFERROR(INDEX(REPORT_DATA_BY_ZONE!$A:$AH,$F28,MATCH(R$8,REPORT_DATA_BY_ZONE!$A$1:$AH$1,0)), "")</f>
        <v>30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23</v>
      </c>
      <c r="V28" s="11">
        <f>IFERROR(INDEX(REPORT_DATA_BY_ZONE!$A:$AH,$F28,MATCH(V$8,REPORT_DATA_BY_ZONE!$A$1:$AH$1,0)), "")</f>
        <v>0</v>
      </c>
    </row>
    <row r="29" spans="1:22">
      <c r="B29" s="24" t="s">
        <v>1136</v>
      </c>
      <c r="C29" s="14"/>
      <c r="D29" s="14"/>
      <c r="E29" s="14" t="str">
        <f>CONCATENATE(YEAR,":",MONTH,":3:",WEEKLY_REPORT_DAY,":", $A$1)</f>
        <v>2016:3:3:7:XINZHU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1137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1138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1161</v>
      </c>
      <c r="C32" s="15"/>
      <c r="D32" s="15"/>
      <c r="E32" s="15"/>
      <c r="F32" s="15"/>
      <c r="G32" s="19">
        <f>SUM(G27:G31)</f>
        <v>1</v>
      </c>
      <c r="H32" s="19">
        <f t="shared" ref="H32:V32" si="3">SUM(H27:H31)</f>
        <v>3</v>
      </c>
      <c r="I32" s="19">
        <f t="shared" si="3"/>
        <v>25</v>
      </c>
      <c r="J32" s="19">
        <f t="shared" si="3"/>
        <v>21</v>
      </c>
      <c r="K32" s="19">
        <f t="shared" si="3"/>
        <v>1</v>
      </c>
      <c r="L32" s="19">
        <f t="shared" si="3"/>
        <v>1</v>
      </c>
      <c r="M32" s="19">
        <f t="shared" si="3"/>
        <v>1</v>
      </c>
      <c r="N32" s="19">
        <f t="shared" si="3"/>
        <v>61</v>
      </c>
      <c r="O32" s="19">
        <f t="shared" si="3"/>
        <v>34</v>
      </c>
      <c r="P32" s="19">
        <f t="shared" si="3"/>
        <v>121</v>
      </c>
      <c r="Q32" s="19">
        <f t="shared" si="3"/>
        <v>170</v>
      </c>
      <c r="R32" s="19">
        <f t="shared" si="3"/>
        <v>75</v>
      </c>
      <c r="S32" s="19">
        <f t="shared" si="3"/>
        <v>1</v>
      </c>
      <c r="T32" s="19">
        <f t="shared" si="3"/>
        <v>86</v>
      </c>
      <c r="U32" s="19">
        <f t="shared" si="3"/>
        <v>36</v>
      </c>
      <c r="V32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391" priority="127" operator="lessThan">
      <formula>0.5</formula>
    </cfRule>
    <cfRule type="cellIs" dxfId="1390" priority="128" operator="greaterThan">
      <formula>0.5</formula>
    </cfRule>
  </conditionalFormatting>
  <conditionalFormatting sqref="N10:N11">
    <cfRule type="cellIs" dxfId="1389" priority="125" operator="lessThan">
      <formula>4.5</formula>
    </cfRule>
    <cfRule type="cellIs" dxfId="1388" priority="126" operator="greaterThan">
      <formula>5.5</formula>
    </cfRule>
  </conditionalFormatting>
  <conditionalFormatting sqref="O10:O11">
    <cfRule type="cellIs" dxfId="1387" priority="123" operator="lessThan">
      <formula>1.5</formula>
    </cfRule>
    <cfRule type="cellIs" dxfId="1386" priority="124" operator="greaterThan">
      <formula>2.5</formula>
    </cfRule>
  </conditionalFormatting>
  <conditionalFormatting sqref="P10:P11">
    <cfRule type="cellIs" dxfId="1385" priority="121" operator="lessThan">
      <formula>4.5</formula>
    </cfRule>
    <cfRule type="cellIs" dxfId="1384" priority="122" operator="greaterThan">
      <formula>7.5</formula>
    </cfRule>
  </conditionalFormatting>
  <conditionalFormatting sqref="R10:S11">
    <cfRule type="cellIs" dxfId="1383" priority="119" operator="lessThan">
      <formula>2.5</formula>
    </cfRule>
    <cfRule type="cellIs" dxfId="1382" priority="120" operator="greaterThan">
      <formula>4.5</formula>
    </cfRule>
  </conditionalFormatting>
  <conditionalFormatting sqref="T10:T11">
    <cfRule type="cellIs" dxfId="1381" priority="117" operator="lessThan">
      <formula>2.5</formula>
    </cfRule>
    <cfRule type="cellIs" dxfId="1380" priority="118" operator="greaterThan">
      <formula>4.5</formula>
    </cfRule>
  </conditionalFormatting>
  <conditionalFormatting sqref="U10:U11">
    <cfRule type="cellIs" dxfId="1379" priority="116" operator="greaterThan">
      <formula>1.5</formula>
    </cfRule>
  </conditionalFormatting>
  <conditionalFormatting sqref="L10:V11">
    <cfRule type="expression" dxfId="1378" priority="113">
      <formula>L10=""</formula>
    </cfRule>
  </conditionalFormatting>
  <conditionalFormatting sqref="S10:S11">
    <cfRule type="cellIs" dxfId="1377" priority="114" operator="greaterThan">
      <formula>0.5</formula>
    </cfRule>
    <cfRule type="cellIs" dxfId="1376" priority="115" operator="lessThan">
      <formula>0.5</formula>
    </cfRule>
  </conditionalFormatting>
  <conditionalFormatting sqref="L13:M13">
    <cfRule type="cellIs" dxfId="1375" priority="111" operator="lessThan">
      <formula>0.5</formula>
    </cfRule>
    <cfRule type="cellIs" dxfId="1374" priority="112" operator="greaterThan">
      <formula>0.5</formula>
    </cfRule>
  </conditionalFormatting>
  <conditionalFormatting sqref="N13">
    <cfRule type="cellIs" dxfId="1373" priority="109" operator="lessThan">
      <formula>4.5</formula>
    </cfRule>
    <cfRule type="cellIs" dxfId="1372" priority="110" operator="greaterThan">
      <formula>5.5</formula>
    </cfRule>
  </conditionalFormatting>
  <conditionalFormatting sqref="O13">
    <cfRule type="cellIs" dxfId="1371" priority="107" operator="lessThan">
      <formula>1.5</formula>
    </cfRule>
    <cfRule type="cellIs" dxfId="1370" priority="108" operator="greaterThan">
      <formula>2.5</formula>
    </cfRule>
  </conditionalFormatting>
  <conditionalFormatting sqref="P13">
    <cfRule type="cellIs" dxfId="1369" priority="105" operator="lessThan">
      <formula>4.5</formula>
    </cfRule>
    <cfRule type="cellIs" dxfId="1368" priority="106" operator="greaterThan">
      <formula>7.5</formula>
    </cfRule>
  </conditionalFormatting>
  <conditionalFormatting sqref="R13:S13">
    <cfRule type="cellIs" dxfId="1367" priority="103" operator="lessThan">
      <formula>2.5</formula>
    </cfRule>
    <cfRule type="cellIs" dxfId="1366" priority="104" operator="greaterThan">
      <formula>4.5</formula>
    </cfRule>
  </conditionalFormatting>
  <conditionalFormatting sqref="T13">
    <cfRule type="cellIs" dxfId="1365" priority="101" operator="lessThan">
      <formula>2.5</formula>
    </cfRule>
    <cfRule type="cellIs" dxfId="1364" priority="102" operator="greaterThan">
      <formula>4.5</formula>
    </cfRule>
  </conditionalFormatting>
  <conditionalFormatting sqref="U13">
    <cfRule type="cellIs" dxfId="1363" priority="100" operator="greaterThan">
      <formula>1.5</formula>
    </cfRule>
  </conditionalFormatting>
  <conditionalFormatting sqref="L13:V13">
    <cfRule type="expression" dxfId="1362" priority="97">
      <formula>L13=""</formula>
    </cfRule>
  </conditionalFormatting>
  <conditionalFormatting sqref="S13">
    <cfRule type="cellIs" dxfId="1361" priority="98" operator="greaterThan">
      <formula>0.5</formula>
    </cfRule>
    <cfRule type="cellIs" dxfId="1360" priority="99" operator="lessThan">
      <formula>0.5</formula>
    </cfRule>
  </conditionalFormatting>
  <conditionalFormatting sqref="L16:M16">
    <cfRule type="cellIs" dxfId="1359" priority="95" operator="lessThan">
      <formula>0.5</formula>
    </cfRule>
    <cfRule type="cellIs" dxfId="1358" priority="96" operator="greaterThan">
      <formula>0.5</formula>
    </cfRule>
  </conditionalFormatting>
  <conditionalFormatting sqref="N16">
    <cfRule type="cellIs" dxfId="1357" priority="93" operator="lessThan">
      <formula>4.5</formula>
    </cfRule>
    <cfRule type="cellIs" dxfId="1356" priority="94" operator="greaterThan">
      <formula>5.5</formula>
    </cfRule>
  </conditionalFormatting>
  <conditionalFormatting sqref="O16">
    <cfRule type="cellIs" dxfId="1355" priority="91" operator="lessThan">
      <formula>1.5</formula>
    </cfRule>
    <cfRule type="cellIs" dxfId="1354" priority="92" operator="greaterThan">
      <formula>2.5</formula>
    </cfRule>
  </conditionalFormatting>
  <conditionalFormatting sqref="P16">
    <cfRule type="cellIs" dxfId="1353" priority="89" operator="lessThan">
      <formula>4.5</formula>
    </cfRule>
    <cfRule type="cellIs" dxfId="1352" priority="90" operator="greaterThan">
      <formula>7.5</formula>
    </cfRule>
  </conditionalFormatting>
  <conditionalFormatting sqref="R16:S16">
    <cfRule type="cellIs" dxfId="1351" priority="87" operator="lessThan">
      <formula>2.5</formula>
    </cfRule>
    <cfRule type="cellIs" dxfId="1350" priority="88" operator="greaterThan">
      <formula>4.5</formula>
    </cfRule>
  </conditionalFormatting>
  <conditionalFormatting sqref="T16">
    <cfRule type="cellIs" dxfId="1349" priority="85" operator="lessThan">
      <formula>2.5</formula>
    </cfRule>
    <cfRule type="cellIs" dxfId="1348" priority="86" operator="greaterThan">
      <formula>4.5</formula>
    </cfRule>
  </conditionalFormatting>
  <conditionalFormatting sqref="U16">
    <cfRule type="cellIs" dxfId="1347" priority="84" operator="greaterThan">
      <formula>1.5</formula>
    </cfRule>
  </conditionalFormatting>
  <conditionalFormatting sqref="L16:V16">
    <cfRule type="expression" dxfId="1346" priority="81">
      <formula>L16=""</formula>
    </cfRule>
  </conditionalFormatting>
  <conditionalFormatting sqref="S16">
    <cfRule type="cellIs" dxfId="1345" priority="82" operator="greaterThan">
      <formula>0.5</formula>
    </cfRule>
    <cfRule type="cellIs" dxfId="1344" priority="83" operator="lessThan">
      <formula>0.5</formula>
    </cfRule>
  </conditionalFormatting>
  <conditionalFormatting sqref="L12:M12">
    <cfRule type="cellIs" dxfId="1343" priority="79" operator="lessThan">
      <formula>0.5</formula>
    </cfRule>
    <cfRule type="cellIs" dxfId="1342" priority="80" operator="greaterThan">
      <formula>0.5</formula>
    </cfRule>
  </conditionalFormatting>
  <conditionalFormatting sqref="N12">
    <cfRule type="cellIs" dxfId="1341" priority="77" operator="lessThan">
      <formula>4.5</formula>
    </cfRule>
    <cfRule type="cellIs" dxfId="1340" priority="78" operator="greaterThan">
      <formula>5.5</formula>
    </cfRule>
  </conditionalFormatting>
  <conditionalFormatting sqref="O12">
    <cfRule type="cellIs" dxfId="1339" priority="75" operator="lessThan">
      <formula>1.5</formula>
    </cfRule>
    <cfRule type="cellIs" dxfId="1338" priority="76" operator="greaterThan">
      <formula>2.5</formula>
    </cfRule>
  </conditionalFormatting>
  <conditionalFormatting sqref="P12">
    <cfRule type="cellIs" dxfId="1337" priority="73" operator="lessThan">
      <formula>4.5</formula>
    </cfRule>
    <cfRule type="cellIs" dxfId="1336" priority="74" operator="greaterThan">
      <formula>7.5</formula>
    </cfRule>
  </conditionalFormatting>
  <conditionalFormatting sqref="R12:S12">
    <cfRule type="cellIs" dxfId="1335" priority="71" operator="lessThan">
      <formula>2.5</formula>
    </cfRule>
    <cfRule type="cellIs" dxfId="1334" priority="72" operator="greaterThan">
      <formula>4.5</formula>
    </cfRule>
  </conditionalFormatting>
  <conditionalFormatting sqref="T12">
    <cfRule type="cellIs" dxfId="1333" priority="69" operator="lessThan">
      <formula>2.5</formula>
    </cfRule>
    <cfRule type="cellIs" dxfId="1332" priority="70" operator="greaterThan">
      <formula>4.5</formula>
    </cfRule>
  </conditionalFormatting>
  <conditionalFormatting sqref="U12">
    <cfRule type="cellIs" dxfId="1331" priority="68" operator="greaterThan">
      <formula>1.5</formula>
    </cfRule>
  </conditionalFormatting>
  <conditionalFormatting sqref="L12:V12">
    <cfRule type="expression" dxfId="1330" priority="65">
      <formula>L12=""</formula>
    </cfRule>
  </conditionalFormatting>
  <conditionalFormatting sqref="S12">
    <cfRule type="cellIs" dxfId="1329" priority="66" operator="greaterThan">
      <formula>0.5</formula>
    </cfRule>
    <cfRule type="cellIs" dxfId="1328" priority="67" operator="lessThan">
      <formula>0.5</formula>
    </cfRule>
  </conditionalFormatting>
  <conditionalFormatting sqref="L17:M17">
    <cfRule type="cellIs" dxfId="1327" priority="63" operator="lessThan">
      <formula>0.5</formula>
    </cfRule>
    <cfRule type="cellIs" dxfId="1326" priority="64" operator="greaterThan">
      <formula>0.5</formula>
    </cfRule>
  </conditionalFormatting>
  <conditionalFormatting sqref="N17">
    <cfRule type="cellIs" dxfId="1325" priority="61" operator="lessThan">
      <formula>4.5</formula>
    </cfRule>
    <cfRule type="cellIs" dxfId="1324" priority="62" operator="greaterThan">
      <formula>5.5</formula>
    </cfRule>
  </conditionalFormatting>
  <conditionalFormatting sqref="O17">
    <cfRule type="cellIs" dxfId="1323" priority="59" operator="lessThan">
      <formula>1.5</formula>
    </cfRule>
    <cfRule type="cellIs" dxfId="1322" priority="60" operator="greaterThan">
      <formula>2.5</formula>
    </cfRule>
  </conditionalFormatting>
  <conditionalFormatting sqref="P17">
    <cfRule type="cellIs" dxfId="1321" priority="57" operator="lessThan">
      <formula>4.5</formula>
    </cfRule>
    <cfRule type="cellIs" dxfId="1320" priority="58" operator="greaterThan">
      <formula>7.5</formula>
    </cfRule>
  </conditionalFormatting>
  <conditionalFormatting sqref="R17:S17">
    <cfRule type="cellIs" dxfId="1319" priority="55" operator="lessThan">
      <formula>2.5</formula>
    </cfRule>
    <cfRule type="cellIs" dxfId="1318" priority="56" operator="greaterThan">
      <formula>4.5</formula>
    </cfRule>
  </conditionalFormatting>
  <conditionalFormatting sqref="T17">
    <cfRule type="cellIs" dxfId="1317" priority="53" operator="lessThan">
      <formula>2.5</formula>
    </cfRule>
    <cfRule type="cellIs" dxfId="1316" priority="54" operator="greaterThan">
      <formula>4.5</formula>
    </cfRule>
  </conditionalFormatting>
  <conditionalFormatting sqref="U17">
    <cfRule type="cellIs" dxfId="1315" priority="52" operator="greaterThan">
      <formula>1.5</formula>
    </cfRule>
  </conditionalFormatting>
  <conditionalFormatting sqref="L17:V17">
    <cfRule type="expression" dxfId="1314" priority="49">
      <formula>L17=""</formula>
    </cfRule>
  </conditionalFormatting>
  <conditionalFormatting sqref="S17">
    <cfRule type="cellIs" dxfId="1313" priority="50" operator="greaterThan">
      <formula>0.5</formula>
    </cfRule>
    <cfRule type="cellIs" dxfId="1312" priority="51" operator="lessThan">
      <formula>0.5</formula>
    </cfRule>
  </conditionalFormatting>
  <conditionalFormatting sqref="L20:M21">
    <cfRule type="cellIs" dxfId="1311" priority="47" operator="lessThan">
      <formula>0.5</formula>
    </cfRule>
    <cfRule type="cellIs" dxfId="1310" priority="48" operator="greaterThan">
      <formula>0.5</formula>
    </cfRule>
  </conditionalFormatting>
  <conditionalFormatting sqref="N20:N21">
    <cfRule type="cellIs" dxfId="1309" priority="45" operator="lessThan">
      <formula>4.5</formula>
    </cfRule>
    <cfRule type="cellIs" dxfId="1308" priority="46" operator="greaterThan">
      <formula>5.5</formula>
    </cfRule>
  </conditionalFormatting>
  <conditionalFormatting sqref="O20:O21">
    <cfRule type="cellIs" dxfId="1307" priority="43" operator="lessThan">
      <formula>1.5</formula>
    </cfRule>
    <cfRule type="cellIs" dxfId="1306" priority="44" operator="greaterThan">
      <formula>2.5</formula>
    </cfRule>
  </conditionalFormatting>
  <conditionalFormatting sqref="P20:P21">
    <cfRule type="cellIs" dxfId="1305" priority="41" operator="lessThan">
      <formula>4.5</formula>
    </cfRule>
    <cfRule type="cellIs" dxfId="1304" priority="42" operator="greaterThan">
      <formula>7.5</formula>
    </cfRule>
  </conditionalFormatting>
  <conditionalFormatting sqref="R20:S21">
    <cfRule type="cellIs" dxfId="1303" priority="39" operator="lessThan">
      <formula>2.5</formula>
    </cfRule>
    <cfRule type="cellIs" dxfId="1302" priority="40" operator="greaterThan">
      <formula>4.5</formula>
    </cfRule>
  </conditionalFormatting>
  <conditionalFormatting sqref="T20:T21">
    <cfRule type="cellIs" dxfId="1301" priority="37" operator="lessThan">
      <formula>2.5</formula>
    </cfRule>
    <cfRule type="cellIs" dxfId="1300" priority="38" operator="greaterThan">
      <formula>4.5</formula>
    </cfRule>
  </conditionalFormatting>
  <conditionalFormatting sqref="U20:U21">
    <cfRule type="cellIs" dxfId="1299" priority="36" operator="greaterThan">
      <formula>1.5</formula>
    </cfRule>
  </conditionalFormatting>
  <conditionalFormatting sqref="L20:V21">
    <cfRule type="expression" dxfId="1298" priority="33">
      <formula>L20=""</formula>
    </cfRule>
  </conditionalFormatting>
  <conditionalFormatting sqref="S20:S21">
    <cfRule type="cellIs" dxfId="1297" priority="34" operator="greaterThan">
      <formula>0.5</formula>
    </cfRule>
    <cfRule type="cellIs" dxfId="1296" priority="35" operator="lessThan">
      <formula>0.5</formula>
    </cfRule>
  </conditionalFormatting>
  <conditionalFormatting sqref="L23:M23">
    <cfRule type="cellIs" dxfId="1295" priority="31" operator="lessThan">
      <formula>0.5</formula>
    </cfRule>
    <cfRule type="cellIs" dxfId="1294" priority="32" operator="greaterThan">
      <formula>0.5</formula>
    </cfRule>
  </conditionalFormatting>
  <conditionalFormatting sqref="N23">
    <cfRule type="cellIs" dxfId="1293" priority="29" operator="lessThan">
      <formula>4.5</formula>
    </cfRule>
    <cfRule type="cellIs" dxfId="1292" priority="30" operator="greaterThan">
      <formula>5.5</formula>
    </cfRule>
  </conditionalFormatting>
  <conditionalFormatting sqref="O23">
    <cfRule type="cellIs" dxfId="1291" priority="27" operator="lessThan">
      <formula>1.5</formula>
    </cfRule>
    <cfRule type="cellIs" dxfId="1290" priority="28" operator="greaterThan">
      <formula>2.5</formula>
    </cfRule>
  </conditionalFormatting>
  <conditionalFormatting sqref="P23">
    <cfRule type="cellIs" dxfId="1289" priority="25" operator="lessThan">
      <formula>4.5</formula>
    </cfRule>
    <cfRule type="cellIs" dxfId="1288" priority="26" operator="greaterThan">
      <formula>7.5</formula>
    </cfRule>
  </conditionalFormatting>
  <conditionalFormatting sqref="R23:S23">
    <cfRule type="cellIs" dxfId="1287" priority="23" operator="lessThan">
      <formula>2.5</formula>
    </cfRule>
    <cfRule type="cellIs" dxfId="1286" priority="24" operator="greaterThan">
      <formula>4.5</formula>
    </cfRule>
  </conditionalFormatting>
  <conditionalFormatting sqref="T23">
    <cfRule type="cellIs" dxfId="1285" priority="21" operator="lessThan">
      <formula>2.5</formula>
    </cfRule>
    <cfRule type="cellIs" dxfId="1284" priority="22" operator="greaterThan">
      <formula>4.5</formula>
    </cfRule>
  </conditionalFormatting>
  <conditionalFormatting sqref="U23">
    <cfRule type="cellIs" dxfId="1283" priority="20" operator="greaterThan">
      <formula>1.5</formula>
    </cfRule>
  </conditionalFormatting>
  <conditionalFormatting sqref="L23:V23">
    <cfRule type="expression" dxfId="1282" priority="17">
      <formula>L23=""</formula>
    </cfRule>
  </conditionalFormatting>
  <conditionalFormatting sqref="S23">
    <cfRule type="cellIs" dxfId="1281" priority="18" operator="greaterThan">
      <formula>0.5</formula>
    </cfRule>
    <cfRule type="cellIs" dxfId="1280" priority="19" operator="lessThan">
      <formula>0.5</formula>
    </cfRule>
  </conditionalFormatting>
  <conditionalFormatting sqref="L22:M22">
    <cfRule type="cellIs" dxfId="1279" priority="15" operator="lessThan">
      <formula>0.5</formula>
    </cfRule>
    <cfRule type="cellIs" dxfId="1278" priority="16" operator="greaterThan">
      <formula>0.5</formula>
    </cfRule>
  </conditionalFormatting>
  <conditionalFormatting sqref="N22">
    <cfRule type="cellIs" dxfId="1277" priority="13" operator="lessThan">
      <formula>4.5</formula>
    </cfRule>
    <cfRule type="cellIs" dxfId="1276" priority="14" operator="greaterThan">
      <formula>5.5</formula>
    </cfRule>
  </conditionalFormatting>
  <conditionalFormatting sqref="O22">
    <cfRule type="cellIs" dxfId="1275" priority="11" operator="lessThan">
      <formula>1.5</formula>
    </cfRule>
    <cfRule type="cellIs" dxfId="1274" priority="12" operator="greaterThan">
      <formula>2.5</formula>
    </cfRule>
  </conditionalFormatting>
  <conditionalFormatting sqref="P22">
    <cfRule type="cellIs" dxfId="1273" priority="9" operator="lessThan">
      <formula>4.5</formula>
    </cfRule>
    <cfRule type="cellIs" dxfId="1272" priority="10" operator="greaterThan">
      <formula>7.5</formula>
    </cfRule>
  </conditionalFormatting>
  <conditionalFormatting sqref="R22:S22">
    <cfRule type="cellIs" dxfId="1271" priority="7" operator="lessThan">
      <formula>2.5</formula>
    </cfRule>
    <cfRule type="cellIs" dxfId="1270" priority="8" operator="greaterThan">
      <formula>4.5</formula>
    </cfRule>
  </conditionalFormatting>
  <conditionalFormatting sqref="T22">
    <cfRule type="cellIs" dxfId="1269" priority="5" operator="lessThan">
      <formula>2.5</formula>
    </cfRule>
    <cfRule type="cellIs" dxfId="1268" priority="6" operator="greaterThan">
      <formula>4.5</formula>
    </cfRule>
  </conditionalFormatting>
  <conditionalFormatting sqref="U22">
    <cfRule type="cellIs" dxfId="1267" priority="4" operator="greaterThan">
      <formula>1.5</formula>
    </cfRule>
  </conditionalFormatting>
  <conditionalFormatting sqref="L22:V22">
    <cfRule type="expression" dxfId="1266" priority="1">
      <formula>L22=""</formula>
    </cfRule>
  </conditionalFormatting>
  <conditionalFormatting sqref="S22">
    <cfRule type="cellIs" dxfId="1265" priority="2" operator="greaterThan">
      <formula>0.5</formula>
    </cfRule>
    <cfRule type="cellIs" dxfId="12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85" zoomScale="85" zoomScaleNormal="85" workbookViewId="0">
      <selection activeCell="W115" sqref="W115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>
        <f t="shared" ca="1" si="3"/>
        <v>36</v>
      </c>
      <c r="AC54" s="26">
        <f t="shared" ca="1" si="4"/>
        <v>6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>
        <f t="shared" ca="1" si="3"/>
        <v>44</v>
      </c>
      <c r="AC55" s="26">
        <f t="shared" ca="1" si="4"/>
        <v>14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>
        <f t="shared" ca="1" si="3"/>
        <v>52</v>
      </c>
      <c r="AC56" s="26">
        <f t="shared" ca="1" si="4"/>
        <v>16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>
        <f t="shared" ca="1" si="3"/>
        <v>60</v>
      </c>
      <c r="AC57" s="26">
        <f t="shared" ca="1" si="4"/>
        <v>7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>
        <f t="shared" ca="1" si="3"/>
        <v>68</v>
      </c>
      <c r="AC58" s="26">
        <f t="shared" ca="1" si="4"/>
        <v>13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>
        <f t="shared" ca="1" si="3"/>
        <v>76</v>
      </c>
      <c r="AC59" s="26">
        <f t="shared" ca="1" si="4"/>
        <v>8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>
        <f t="shared" ca="1" si="3"/>
        <v>84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>
        <f t="shared" ca="1" si="3"/>
        <v>92</v>
      </c>
      <c r="AC61" s="26">
        <f t="shared" ca="1" si="4"/>
        <v>5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>
        <f t="shared" ca="1" si="3"/>
        <v>9</v>
      </c>
      <c r="AC62" s="26">
        <f t="shared" ca="1" si="4"/>
        <v>7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>
        <f t="shared" ca="1" si="3"/>
        <v>18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>
        <f t="shared" ca="1" si="3"/>
        <v>27</v>
      </c>
      <c r="AC64" s="26">
        <f t="shared" ca="1" si="4"/>
        <v>4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>
        <f t="shared" ca="1" si="3"/>
        <v>131</v>
      </c>
      <c r="AC65" s="26">
        <f t="shared" ca="1" si="4"/>
        <v>4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>
        <f t="shared" ca="1" si="3"/>
        <v>141</v>
      </c>
      <c r="AC66" s="26">
        <f t="shared" ca="1" si="4"/>
        <v>3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>
        <f t="shared" ca="1" si="3"/>
        <v>151</v>
      </c>
      <c r="AC67" s="26">
        <f t="shared" ca="1" si="4"/>
        <v>1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>
        <f t="shared" ca="1" si="3"/>
        <v>161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>
        <f t="shared" ca="1" si="3"/>
        <v>171</v>
      </c>
      <c r="AC69" s="26">
        <f t="shared" ca="1" si="4"/>
        <v>3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>
        <f t="shared" ca="1" si="3"/>
        <v>181</v>
      </c>
      <c r="AC70" s="26">
        <f t="shared" ca="1" si="4"/>
        <v>2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>
        <f t="shared" ca="1" si="3"/>
        <v>191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>
        <f t="shared" ca="1" si="3"/>
        <v>201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>
        <f t="shared" ca="1" si="3"/>
        <v>211</v>
      </c>
      <c r="AC73" s="26">
        <f t="shared" ca="1" si="4"/>
        <v>3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>
        <f t="shared" ca="1" si="3"/>
        <v>101</v>
      </c>
      <c r="AC74" s="26">
        <f t="shared" ca="1" si="4"/>
        <v>3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>
        <f t="shared" ca="1" si="3"/>
        <v>111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>
        <f t="shared" ca="1" si="3"/>
        <v>122</v>
      </c>
      <c r="AC76" s="26">
        <f t="shared" ca="1" si="4"/>
        <v>4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222</v>
      </c>
      <c r="AC77" s="26">
        <f t="shared" ca="1" si="4"/>
        <v>6</v>
      </c>
      <c r="AD77" s="26">
        <f t="shared" si="5"/>
        <v>5</v>
      </c>
      <c r="AE77" s="33">
        <f t="shared" ca="1" si="6"/>
        <v>11</v>
      </c>
      <c r="AF77" s="11">
        <f t="shared" ca="1" si="8"/>
        <v>4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2015:12:4:7:XINZHU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60</v>
      </c>
      <c r="AX77" s="26">
        <f t="shared" ref="AX77:AX88" si="16">3*$X$94</f>
        <v>30</v>
      </c>
      <c r="AY77" s="26">
        <f t="shared" ref="AY77:AY88" si="17">5*$X$94</f>
        <v>50</v>
      </c>
      <c r="AZ77" s="26">
        <f t="shared" ref="AZ77:AZ88" si="18">1*$X$94</f>
        <v>10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233</v>
      </c>
      <c r="AC78" s="26">
        <f t="shared" ca="1" si="4"/>
        <v>5</v>
      </c>
      <c r="AD78" s="26">
        <f t="shared" si="5"/>
        <v>5</v>
      </c>
      <c r="AE78" s="33">
        <f t="shared" ca="1" si="6"/>
        <v>21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1</v>
      </c>
      <c r="AK78" s="11">
        <f t="shared" ca="1" si="8"/>
        <v>0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2016:1:1:7:XINZHU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3</v>
      </c>
      <c r="AW78" s="26">
        <f t="shared" si="15"/>
        <v>60</v>
      </c>
      <c r="AX78" s="26">
        <f t="shared" si="16"/>
        <v>30</v>
      </c>
      <c r="AY78" s="26">
        <f t="shared" si="17"/>
        <v>50</v>
      </c>
      <c r="AZ78" s="26">
        <f t="shared" si="18"/>
        <v>10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244</v>
      </c>
      <c r="AC79" s="26">
        <f t="shared" ca="1" si="4"/>
        <v>1</v>
      </c>
      <c r="AD79" s="26">
        <f t="shared" si="5"/>
        <v>5</v>
      </c>
      <c r="AE79" s="33">
        <f t="shared" ca="1" si="6"/>
        <v>31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2016:1:2:7:XINZHU</v>
      </c>
      <c r="AP79" s="33">
        <f t="shared" ca="1" si="12"/>
        <v>11</v>
      </c>
      <c r="AQ79" s="26">
        <f t="shared" ca="1" si="13"/>
        <v>0</v>
      </c>
      <c r="AR79" s="26">
        <f t="shared" ca="1" si="13"/>
        <v>53</v>
      </c>
      <c r="AS79" s="26">
        <f t="shared" ca="1" si="13"/>
        <v>0</v>
      </c>
      <c r="AT79" s="26">
        <f t="shared" ca="1" si="13"/>
        <v>29</v>
      </c>
      <c r="AU79" s="26">
        <f t="shared" ca="1" si="13"/>
        <v>0</v>
      </c>
      <c r="AV79" s="26">
        <f t="shared" si="14"/>
        <v>3</v>
      </c>
      <c r="AW79" s="26">
        <f t="shared" si="15"/>
        <v>60</v>
      </c>
      <c r="AX79" s="26">
        <f t="shared" si="16"/>
        <v>30</v>
      </c>
      <c r="AY79" s="26">
        <f t="shared" si="17"/>
        <v>50</v>
      </c>
      <c r="AZ79" s="26">
        <f t="shared" si="18"/>
        <v>10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2016:1:3:7:XINZHU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3</v>
      </c>
      <c r="AW80" s="26">
        <f t="shared" si="15"/>
        <v>60</v>
      </c>
      <c r="AX80" s="26">
        <f t="shared" si="16"/>
        <v>30</v>
      </c>
      <c r="AY80" s="26">
        <f t="shared" si="17"/>
        <v>50</v>
      </c>
      <c r="AZ80" s="26">
        <f t="shared" si="18"/>
        <v>10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2016:1:4:7:XINZHU</v>
      </c>
      <c r="AP81" s="33">
        <f t="shared" ca="1" si="12"/>
        <v>22</v>
      </c>
      <c r="AQ81" s="26">
        <f t="shared" ca="1" si="13"/>
        <v>3</v>
      </c>
      <c r="AR81" s="26">
        <f t="shared" ca="1" si="13"/>
        <v>49</v>
      </c>
      <c r="AS81" s="26">
        <f t="shared" ca="1" si="13"/>
        <v>12</v>
      </c>
      <c r="AT81" s="26">
        <f t="shared" ca="1" si="13"/>
        <v>36</v>
      </c>
      <c r="AU81" s="26">
        <f t="shared" ca="1" si="13"/>
        <v>0</v>
      </c>
      <c r="AV81" s="26">
        <f t="shared" si="14"/>
        <v>3</v>
      </c>
      <c r="AW81" s="26">
        <f t="shared" si="15"/>
        <v>60</v>
      </c>
      <c r="AX81" s="26">
        <f t="shared" si="16"/>
        <v>30</v>
      </c>
      <c r="AY81" s="26">
        <f t="shared" si="17"/>
        <v>50</v>
      </c>
      <c r="AZ81" s="26">
        <f t="shared" si="18"/>
        <v>10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2016:1:5:7:XINZHU</v>
      </c>
      <c r="AP82" s="33">
        <f t="shared" ca="1" si="12"/>
        <v>33</v>
      </c>
      <c r="AQ82" s="26">
        <f t="shared" ca="1" si="13"/>
        <v>2</v>
      </c>
      <c r="AR82" s="26">
        <f t="shared" ca="1" si="13"/>
        <v>53</v>
      </c>
      <c r="AS82" s="26">
        <f t="shared" ca="1" si="13"/>
        <v>20</v>
      </c>
      <c r="AT82" s="26">
        <f t="shared" ca="1" si="13"/>
        <v>35</v>
      </c>
      <c r="AU82" s="26">
        <f t="shared" ca="1" si="13"/>
        <v>0</v>
      </c>
      <c r="AV82" s="26">
        <f t="shared" si="14"/>
        <v>3</v>
      </c>
      <c r="AW82" s="26">
        <f t="shared" si="15"/>
        <v>60</v>
      </c>
      <c r="AX82" s="26">
        <f t="shared" si="16"/>
        <v>30</v>
      </c>
      <c r="AY82" s="26">
        <f t="shared" si="17"/>
        <v>50</v>
      </c>
      <c r="AZ82" s="26">
        <f t="shared" si="18"/>
        <v>10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2016:2:1:7:XINZHU</v>
      </c>
      <c r="AP83" s="33">
        <f t="shared" ca="1" si="12"/>
        <v>44</v>
      </c>
      <c r="AQ83" s="26">
        <f t="shared" ca="1" si="13"/>
        <v>0</v>
      </c>
      <c r="AR83" s="26">
        <f t="shared" ca="1" si="13"/>
        <v>51</v>
      </c>
      <c r="AS83" s="26">
        <f t="shared" ca="1" si="13"/>
        <v>12</v>
      </c>
      <c r="AT83" s="26">
        <f t="shared" ca="1" si="13"/>
        <v>51</v>
      </c>
      <c r="AU83" s="26">
        <f t="shared" ca="1" si="13"/>
        <v>0</v>
      </c>
      <c r="AV83" s="26">
        <f t="shared" si="14"/>
        <v>3</v>
      </c>
      <c r="AW83" s="26">
        <f t="shared" si="15"/>
        <v>60</v>
      </c>
      <c r="AX83" s="26">
        <f t="shared" si="16"/>
        <v>30</v>
      </c>
      <c r="AY83" s="26">
        <f t="shared" si="17"/>
        <v>50</v>
      </c>
      <c r="AZ83" s="26">
        <f t="shared" si="18"/>
        <v>10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2016:2:2:7:XINZHU</v>
      </c>
      <c r="AP84" s="33">
        <f t="shared" ca="1" si="12"/>
        <v>55</v>
      </c>
      <c r="AQ84" s="26">
        <f t="shared" ca="1" si="13"/>
        <v>0</v>
      </c>
      <c r="AR84" s="26">
        <f t="shared" ca="1" si="13"/>
        <v>44</v>
      </c>
      <c r="AS84" s="26">
        <f t="shared" ca="1" si="13"/>
        <v>18</v>
      </c>
      <c r="AT84" s="26">
        <f t="shared" ca="1" si="13"/>
        <v>34</v>
      </c>
      <c r="AU84" s="26">
        <f t="shared" ca="1" si="13"/>
        <v>4</v>
      </c>
      <c r="AV84" s="26">
        <f t="shared" si="14"/>
        <v>3</v>
      </c>
      <c r="AW84" s="26">
        <f t="shared" si="15"/>
        <v>60</v>
      </c>
      <c r="AX84" s="26">
        <f t="shared" si="16"/>
        <v>30</v>
      </c>
      <c r="AY84" s="26">
        <f t="shared" si="17"/>
        <v>50</v>
      </c>
      <c r="AZ84" s="26">
        <f t="shared" si="18"/>
        <v>10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2016:2:3:7:XINZHU</v>
      </c>
      <c r="AP85" s="33">
        <f t="shared" ca="1" si="12"/>
        <v>66</v>
      </c>
      <c r="AQ85" s="26">
        <f t="shared" ca="1" si="13"/>
        <v>2</v>
      </c>
      <c r="AR85" s="26">
        <f t="shared" ca="1" si="13"/>
        <v>46</v>
      </c>
      <c r="AS85" s="26">
        <f t="shared" ca="1" si="13"/>
        <v>20</v>
      </c>
      <c r="AT85" s="26">
        <f t="shared" ca="1" si="13"/>
        <v>46</v>
      </c>
      <c r="AU85" s="26">
        <f t="shared" ca="1" si="13"/>
        <v>1</v>
      </c>
      <c r="AV85" s="26">
        <f t="shared" si="14"/>
        <v>3</v>
      </c>
      <c r="AW85" s="26">
        <f t="shared" si="15"/>
        <v>60</v>
      </c>
      <c r="AX85" s="26">
        <f t="shared" si="16"/>
        <v>30</v>
      </c>
      <c r="AY85" s="26">
        <f t="shared" si="17"/>
        <v>50</v>
      </c>
      <c r="AZ85" s="26">
        <f t="shared" si="18"/>
        <v>10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2016:2:4:7:XINZHU</v>
      </c>
      <c r="AP86" s="33">
        <f t="shared" ca="1" si="12"/>
        <v>77</v>
      </c>
      <c r="AQ86" s="26">
        <f t="shared" ca="1" si="13"/>
        <v>3</v>
      </c>
      <c r="AR86" s="26">
        <f t="shared" ca="1" si="13"/>
        <v>32</v>
      </c>
      <c r="AS86" s="26">
        <f t="shared" ca="1" si="13"/>
        <v>16</v>
      </c>
      <c r="AT86" s="26">
        <f t="shared" ca="1" si="13"/>
        <v>50</v>
      </c>
      <c r="AU86" s="26">
        <f t="shared" ca="1" si="13"/>
        <v>2</v>
      </c>
      <c r="AV86" s="26">
        <f t="shared" si="14"/>
        <v>3</v>
      </c>
      <c r="AW86" s="26">
        <f t="shared" si="15"/>
        <v>60</v>
      </c>
      <c r="AX86" s="26">
        <f t="shared" si="16"/>
        <v>30</v>
      </c>
      <c r="AY86" s="26">
        <f t="shared" si="17"/>
        <v>50</v>
      </c>
      <c r="AZ86" s="26">
        <f t="shared" si="18"/>
        <v>10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2016:3:1:7:XINZHU</v>
      </c>
      <c r="AP87" s="33">
        <f t="shared" ca="1" si="12"/>
        <v>88</v>
      </c>
      <c r="AQ87" s="26">
        <f t="shared" ca="1" si="13"/>
        <v>0</v>
      </c>
      <c r="AR87" s="26">
        <f t="shared" ca="1" si="13"/>
        <v>31</v>
      </c>
      <c r="AS87" s="26">
        <f t="shared" ca="1" si="13"/>
        <v>20</v>
      </c>
      <c r="AT87" s="26">
        <f t="shared" ca="1" si="13"/>
        <v>45</v>
      </c>
      <c r="AU87" s="26">
        <f t="shared" ca="1" si="13"/>
        <v>1</v>
      </c>
      <c r="AV87" s="26">
        <f t="shared" si="14"/>
        <v>3</v>
      </c>
      <c r="AW87" s="26">
        <f t="shared" si="15"/>
        <v>60</v>
      </c>
      <c r="AX87" s="26">
        <f t="shared" si="16"/>
        <v>30</v>
      </c>
      <c r="AY87" s="26">
        <f t="shared" si="17"/>
        <v>50</v>
      </c>
      <c r="AZ87" s="26">
        <f t="shared" si="18"/>
        <v>10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2016:3:2:7:XINZHU</v>
      </c>
      <c r="AP88" s="33">
        <f t="shared" ca="1" si="12"/>
        <v>98</v>
      </c>
      <c r="AQ88" s="26">
        <f t="shared" ca="1" si="13"/>
        <v>1</v>
      </c>
      <c r="AR88" s="26">
        <f t="shared" ca="1" si="13"/>
        <v>30</v>
      </c>
      <c r="AS88" s="26">
        <f t="shared" ca="1" si="13"/>
        <v>14</v>
      </c>
      <c r="AT88" s="26">
        <f t="shared" ca="1" si="13"/>
        <v>30</v>
      </c>
      <c r="AU88" s="26">
        <f t="shared" ca="1" si="13"/>
        <v>0</v>
      </c>
      <c r="AV88" s="26">
        <f t="shared" si="14"/>
        <v>3</v>
      </c>
      <c r="AW88" s="26">
        <f t="shared" si="15"/>
        <v>60</v>
      </c>
      <c r="AX88" s="26">
        <f t="shared" si="16"/>
        <v>30</v>
      </c>
      <c r="AY88" s="26">
        <f t="shared" si="17"/>
        <v>50</v>
      </c>
      <c r="AZ88" s="26">
        <f t="shared" si="18"/>
        <v>10</v>
      </c>
    </row>
    <row r="89" spans="23:52">
      <c r="W89" s="8" t="s">
        <v>1937</v>
      </c>
      <c r="X89" s="2" t="s">
        <v>34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4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4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29%</v>
      </c>
      <c r="Y99" s="36">
        <f ca="1">IFERROR(X98/SUM(X97:X98),"0")</f>
        <v>0.2857142857142857</v>
      </c>
      <c r="Z99" s="8" t="str">
        <f ca="1">TEXT(Y99,"00%")</f>
        <v>29%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2014  86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2015  37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1932</v>
      </c>
      <c r="X104" s="59" t="s">
        <v>670</v>
      </c>
    </row>
    <row r="105" spans="23:50">
      <c r="X105" s="57" t="s">
        <v>1168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1403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1984</v>
      </c>
      <c r="C10" s="4" t="s">
        <v>671</v>
      </c>
      <c r="D10" s="4" t="s">
        <v>672</v>
      </c>
      <c r="E10" s="4" t="str">
        <f>CONCATENATE(YEAR,":",MONTH,":",WEEK,":",WEEKDAY,":",$A10)</f>
        <v>2016:3:2:7:XINZHU_3_E</v>
      </c>
      <c r="F10" s="4">
        <f>MATCH($E10,REPORT_DATA_BY_COMP!$A:$A,0)</f>
        <v>861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12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658</v>
      </c>
      <c r="B11" s="23" t="s">
        <v>1985</v>
      </c>
      <c r="C11" s="4" t="s">
        <v>673</v>
      </c>
      <c r="D11" s="4" t="s">
        <v>674</v>
      </c>
      <c r="E11" s="4" t="str">
        <f>CONCATENATE(YEAR,":",MONTH,":",WEEK,":",WEEKDAY,":",$A11)</f>
        <v>2016:3:2:7:XINZHU_1_E</v>
      </c>
      <c r="F11" s="4">
        <f>MATCH($E11,REPORT_DATA_BY_COMP!$A:$A,0)</f>
        <v>859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659</v>
      </c>
      <c r="B12" s="23" t="s">
        <v>667</v>
      </c>
      <c r="C12" s="4" t="s">
        <v>675</v>
      </c>
      <c r="D12" s="4" t="s">
        <v>676</v>
      </c>
      <c r="E12" s="4" t="str">
        <f>CONCATENATE(YEAR,":",MONTH,":",WEEK,":",WEEKDAY,":",$A12)</f>
        <v>2016:3:2:7:XINZHU_1_S</v>
      </c>
      <c r="F12" s="4">
        <f>MATCH($E12,REPORT_DATA_BY_COMP!$A:$A,0)</f>
        <v>860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660</v>
      </c>
      <c r="B13" s="23" t="s">
        <v>1986</v>
      </c>
      <c r="C13" s="4" t="s">
        <v>677</v>
      </c>
      <c r="D13" s="4" t="s">
        <v>678</v>
      </c>
      <c r="E13" s="4" t="str">
        <f>CONCATENATE(YEAR,":",MONTH,":",WEEK,":",WEEKDAY,":",$A13)</f>
        <v>2016:3:2:7:XINZHU_3_S</v>
      </c>
      <c r="F13" s="4">
        <f>MATCH($E13,REPORT_DATA_BY_COMP!$A:$A,0)</f>
        <v>862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7</v>
      </c>
      <c r="J14" s="12">
        <f t="shared" si="0"/>
        <v>7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18</v>
      </c>
      <c r="O14" s="12">
        <f t="shared" si="0"/>
        <v>11</v>
      </c>
      <c r="P14" s="12">
        <f t="shared" si="0"/>
        <v>24</v>
      </c>
      <c r="Q14" s="12">
        <f t="shared" si="0"/>
        <v>37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247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1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2016:3:2:7:XINZHU</v>
      </c>
      <c r="F18" s="14">
        <f>MATCH($E18,REPORT_DATA_BY_DISTRICT!$A:$A, 0)</f>
        <v>276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37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2016:3:3:7:XINZHU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3</v>
      </c>
      <c r="I22" s="19">
        <f t="shared" si="1"/>
        <v>15</v>
      </c>
      <c r="J22" s="19">
        <f>SUM(J17:J21)</f>
        <v>10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38</v>
      </c>
      <c r="O22" s="19">
        <f t="shared" si="1"/>
        <v>19</v>
      </c>
      <c r="P22" s="19">
        <f t="shared" si="1"/>
        <v>54</v>
      </c>
      <c r="Q22" s="19">
        <f t="shared" si="1"/>
        <v>89</v>
      </c>
      <c r="R22" s="19">
        <f t="shared" si="1"/>
        <v>42</v>
      </c>
      <c r="S22" s="19">
        <f t="shared" si="1"/>
        <v>0</v>
      </c>
      <c r="T22" s="19">
        <f t="shared" si="1"/>
        <v>27</v>
      </c>
      <c r="U22" s="19">
        <f t="shared" si="1"/>
        <v>9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3:M13">
    <cfRule type="cellIs" dxfId="1263" priority="63" operator="lessThan">
      <formula>0.5</formula>
    </cfRule>
    <cfRule type="cellIs" dxfId="1262" priority="64" operator="greaterThan">
      <formula>0.5</formula>
    </cfRule>
  </conditionalFormatting>
  <conditionalFormatting sqref="N13">
    <cfRule type="cellIs" dxfId="1261" priority="61" operator="lessThan">
      <formula>4.5</formula>
    </cfRule>
    <cfRule type="cellIs" dxfId="1260" priority="62" operator="greaterThan">
      <formula>5.5</formula>
    </cfRule>
  </conditionalFormatting>
  <conditionalFormatting sqref="O13">
    <cfRule type="cellIs" dxfId="1259" priority="59" operator="lessThan">
      <formula>1.5</formula>
    </cfRule>
    <cfRule type="cellIs" dxfId="1258" priority="60" operator="greaterThan">
      <formula>2.5</formula>
    </cfRule>
  </conditionalFormatting>
  <conditionalFormatting sqref="P13">
    <cfRule type="cellIs" dxfId="1257" priority="57" operator="lessThan">
      <formula>4.5</formula>
    </cfRule>
    <cfRule type="cellIs" dxfId="1256" priority="58" operator="greaterThan">
      <formula>7.5</formula>
    </cfRule>
  </conditionalFormatting>
  <conditionalFormatting sqref="R13:S13">
    <cfRule type="cellIs" dxfId="1255" priority="55" operator="lessThan">
      <formula>2.5</formula>
    </cfRule>
    <cfRule type="cellIs" dxfId="1254" priority="56" operator="greaterThan">
      <formula>4.5</formula>
    </cfRule>
  </conditionalFormatting>
  <conditionalFormatting sqref="T13">
    <cfRule type="cellIs" dxfId="1253" priority="53" operator="lessThan">
      <formula>2.5</formula>
    </cfRule>
    <cfRule type="cellIs" dxfId="1252" priority="54" operator="greaterThan">
      <formula>4.5</formula>
    </cfRule>
  </conditionalFormatting>
  <conditionalFormatting sqref="U13">
    <cfRule type="cellIs" dxfId="1251" priority="52" operator="greaterThan">
      <formula>1.5</formula>
    </cfRule>
  </conditionalFormatting>
  <conditionalFormatting sqref="L13:V13">
    <cfRule type="expression" dxfId="1250" priority="49">
      <formula>L13=""</formula>
    </cfRule>
  </conditionalFormatting>
  <conditionalFormatting sqref="S13">
    <cfRule type="cellIs" dxfId="1249" priority="50" operator="greaterThan">
      <formula>0.5</formula>
    </cfRule>
    <cfRule type="cellIs" dxfId="1248" priority="51" operator="lessThan">
      <formula>0.5</formula>
    </cfRule>
  </conditionalFormatting>
  <conditionalFormatting sqref="L10:M10">
    <cfRule type="cellIs" dxfId="1247" priority="47" operator="lessThan">
      <formula>0.5</formula>
    </cfRule>
    <cfRule type="cellIs" dxfId="1246" priority="48" operator="greaterThan">
      <formula>0.5</formula>
    </cfRule>
  </conditionalFormatting>
  <conditionalFormatting sqref="N10">
    <cfRule type="cellIs" dxfId="1245" priority="45" operator="lessThan">
      <formula>4.5</formula>
    </cfRule>
    <cfRule type="cellIs" dxfId="1244" priority="46" operator="greaterThan">
      <formula>5.5</formula>
    </cfRule>
  </conditionalFormatting>
  <conditionalFormatting sqref="O10">
    <cfRule type="cellIs" dxfId="1243" priority="43" operator="lessThan">
      <formula>1.5</formula>
    </cfRule>
    <cfRule type="cellIs" dxfId="1242" priority="44" operator="greaterThan">
      <formula>2.5</formula>
    </cfRule>
  </conditionalFormatting>
  <conditionalFormatting sqref="P10">
    <cfRule type="cellIs" dxfId="1241" priority="41" operator="lessThan">
      <formula>4.5</formula>
    </cfRule>
    <cfRule type="cellIs" dxfId="1240" priority="42" operator="greaterThan">
      <formula>7.5</formula>
    </cfRule>
  </conditionalFormatting>
  <conditionalFormatting sqref="R10:S10">
    <cfRule type="cellIs" dxfId="1239" priority="39" operator="lessThan">
      <formula>2.5</formula>
    </cfRule>
    <cfRule type="cellIs" dxfId="1238" priority="40" operator="greaterThan">
      <formula>4.5</formula>
    </cfRule>
  </conditionalFormatting>
  <conditionalFormatting sqref="T10">
    <cfRule type="cellIs" dxfId="1237" priority="37" operator="lessThan">
      <formula>2.5</formula>
    </cfRule>
    <cfRule type="cellIs" dxfId="1236" priority="38" operator="greaterThan">
      <formula>4.5</formula>
    </cfRule>
  </conditionalFormatting>
  <conditionalFormatting sqref="U10">
    <cfRule type="cellIs" dxfId="1235" priority="36" operator="greaterThan">
      <formula>1.5</formula>
    </cfRule>
  </conditionalFormatting>
  <conditionalFormatting sqref="L10:V10">
    <cfRule type="expression" dxfId="1234" priority="33">
      <formula>L10=""</formula>
    </cfRule>
  </conditionalFormatting>
  <conditionalFormatting sqref="S10">
    <cfRule type="cellIs" dxfId="1233" priority="34" operator="greaterThan">
      <formula>0.5</formula>
    </cfRule>
    <cfRule type="cellIs" dxfId="1232" priority="35" operator="lessThan">
      <formula>0.5</formula>
    </cfRule>
  </conditionalFormatting>
  <conditionalFormatting sqref="L11:M11">
    <cfRule type="cellIs" dxfId="1231" priority="31" operator="lessThan">
      <formula>0.5</formula>
    </cfRule>
    <cfRule type="cellIs" dxfId="1230" priority="32" operator="greaterThan">
      <formula>0.5</formula>
    </cfRule>
  </conditionalFormatting>
  <conditionalFormatting sqref="N11">
    <cfRule type="cellIs" dxfId="1229" priority="29" operator="lessThan">
      <formula>4.5</formula>
    </cfRule>
    <cfRule type="cellIs" dxfId="1228" priority="30" operator="greaterThan">
      <formula>5.5</formula>
    </cfRule>
  </conditionalFormatting>
  <conditionalFormatting sqref="O11">
    <cfRule type="cellIs" dxfId="1227" priority="27" operator="lessThan">
      <formula>1.5</formula>
    </cfRule>
    <cfRule type="cellIs" dxfId="1226" priority="28" operator="greaterThan">
      <formula>2.5</formula>
    </cfRule>
  </conditionalFormatting>
  <conditionalFormatting sqref="P11">
    <cfRule type="cellIs" dxfId="1225" priority="25" operator="lessThan">
      <formula>4.5</formula>
    </cfRule>
    <cfRule type="cellIs" dxfId="1224" priority="26" operator="greaterThan">
      <formula>7.5</formula>
    </cfRule>
  </conditionalFormatting>
  <conditionalFormatting sqref="R11:S11">
    <cfRule type="cellIs" dxfId="1223" priority="23" operator="lessThan">
      <formula>2.5</formula>
    </cfRule>
    <cfRule type="cellIs" dxfId="1222" priority="24" operator="greaterThan">
      <formula>4.5</formula>
    </cfRule>
  </conditionalFormatting>
  <conditionalFormatting sqref="T11">
    <cfRule type="cellIs" dxfId="1221" priority="21" operator="lessThan">
      <formula>2.5</formula>
    </cfRule>
    <cfRule type="cellIs" dxfId="1220" priority="22" operator="greaterThan">
      <formula>4.5</formula>
    </cfRule>
  </conditionalFormatting>
  <conditionalFormatting sqref="U11">
    <cfRule type="cellIs" dxfId="1219" priority="20" operator="greaterThan">
      <formula>1.5</formula>
    </cfRule>
  </conditionalFormatting>
  <conditionalFormatting sqref="L11:V11">
    <cfRule type="expression" dxfId="1218" priority="17">
      <formula>L11=""</formula>
    </cfRule>
  </conditionalFormatting>
  <conditionalFormatting sqref="S11">
    <cfRule type="cellIs" dxfId="1217" priority="18" operator="greaterThan">
      <formula>0.5</formula>
    </cfRule>
    <cfRule type="cellIs" dxfId="1216" priority="19" operator="lessThan">
      <formula>0.5</formula>
    </cfRule>
  </conditionalFormatting>
  <conditionalFormatting sqref="L12:M12">
    <cfRule type="cellIs" dxfId="1215" priority="15" operator="lessThan">
      <formula>0.5</formula>
    </cfRule>
    <cfRule type="cellIs" dxfId="1214" priority="16" operator="greaterThan">
      <formula>0.5</formula>
    </cfRule>
  </conditionalFormatting>
  <conditionalFormatting sqref="N12">
    <cfRule type="cellIs" dxfId="1213" priority="13" operator="lessThan">
      <formula>4.5</formula>
    </cfRule>
    <cfRule type="cellIs" dxfId="1212" priority="14" operator="greaterThan">
      <formula>5.5</formula>
    </cfRule>
  </conditionalFormatting>
  <conditionalFormatting sqref="O12">
    <cfRule type="cellIs" dxfId="1211" priority="11" operator="lessThan">
      <formula>1.5</formula>
    </cfRule>
    <cfRule type="cellIs" dxfId="1210" priority="12" operator="greaterThan">
      <formula>2.5</formula>
    </cfRule>
  </conditionalFormatting>
  <conditionalFormatting sqref="P12">
    <cfRule type="cellIs" dxfId="1209" priority="9" operator="lessThan">
      <formula>4.5</formula>
    </cfRule>
    <cfRule type="cellIs" dxfId="1208" priority="10" operator="greaterThan">
      <formula>7.5</formula>
    </cfRule>
  </conditionalFormatting>
  <conditionalFormatting sqref="R12:S12">
    <cfRule type="cellIs" dxfId="1207" priority="7" operator="lessThan">
      <formula>2.5</formula>
    </cfRule>
    <cfRule type="cellIs" dxfId="1206" priority="8" operator="greaterThan">
      <formula>4.5</formula>
    </cfRule>
  </conditionalFormatting>
  <conditionalFormatting sqref="T12">
    <cfRule type="cellIs" dxfId="1205" priority="5" operator="lessThan">
      <formula>2.5</formula>
    </cfRule>
    <cfRule type="cellIs" dxfId="1204" priority="6" operator="greaterThan">
      <formula>4.5</formula>
    </cfRule>
  </conditionalFormatting>
  <conditionalFormatting sqref="U12">
    <cfRule type="cellIs" dxfId="1203" priority="4" operator="greaterThan">
      <formula>1.5</formula>
    </cfRule>
  </conditionalFormatting>
  <conditionalFormatting sqref="L12:V12">
    <cfRule type="expression" dxfId="1202" priority="1">
      <formula>L12=""</formula>
    </cfRule>
  </conditionalFormatting>
  <conditionalFormatting sqref="S12">
    <cfRule type="cellIs" dxfId="1201" priority="2" operator="greaterThan">
      <formula>0.5</formula>
    </cfRule>
    <cfRule type="cellIs" dxfId="12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2015:12:4:7:XINZHU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62</v>
      </c>
      <c r="AC78" s="26">
        <f t="shared" ca="1" si="4"/>
        <v>1</v>
      </c>
      <c r="AD78" s="26">
        <f t="shared" si="5"/>
        <v>0</v>
      </c>
      <c r="AE78" s="33">
        <f t="shared" ca="1" si="6"/>
        <v>13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2016:1:1:7:XINZHU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93</v>
      </c>
      <c r="AC79" s="26">
        <f t="shared" ca="1" si="4"/>
        <v>1</v>
      </c>
      <c r="AD79" s="26">
        <f t="shared" si="5"/>
        <v>0</v>
      </c>
      <c r="AE79" s="33">
        <f t="shared" ca="1" si="6"/>
        <v>28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2016:1:2:7:XINZHU</v>
      </c>
      <c r="AP79" s="33">
        <f t="shared" ca="1" si="13"/>
        <v>25</v>
      </c>
      <c r="AQ79" s="26">
        <f t="shared" ca="1" si="14"/>
        <v>0</v>
      </c>
      <c r="AR79" s="26">
        <f t="shared" ca="1" si="14"/>
        <v>27</v>
      </c>
      <c r="AS79" s="26">
        <f t="shared" ca="1" si="14"/>
        <v>0</v>
      </c>
      <c r="AT79" s="26">
        <f t="shared" ca="1" si="14"/>
        <v>12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2016:1:3:7:XINZHU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2016:1:4:7:XINZHU</v>
      </c>
      <c r="AP81" s="33">
        <f t="shared" ca="1" si="13"/>
        <v>57</v>
      </c>
      <c r="AQ81" s="26">
        <f t="shared" ca="1" si="14"/>
        <v>0</v>
      </c>
      <c r="AR81" s="26">
        <f t="shared" ca="1" si="14"/>
        <v>28</v>
      </c>
      <c r="AS81" s="26">
        <f t="shared" ca="1" si="14"/>
        <v>6</v>
      </c>
      <c r="AT81" s="26">
        <f t="shared" ca="1" si="14"/>
        <v>17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2016:1:5:7:XINZHU</v>
      </c>
      <c r="AP82" s="33">
        <f t="shared" ca="1" si="13"/>
        <v>89</v>
      </c>
      <c r="AQ82" s="26">
        <f t="shared" ca="1" si="14"/>
        <v>1</v>
      </c>
      <c r="AR82" s="26">
        <f t="shared" ca="1" si="14"/>
        <v>29</v>
      </c>
      <c r="AS82" s="26">
        <f t="shared" ca="1" si="14"/>
        <v>12</v>
      </c>
      <c r="AT82" s="26">
        <f t="shared" ca="1" si="14"/>
        <v>21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2016:2:1:7:XINZHU</v>
      </c>
      <c r="AP83" s="33">
        <f t="shared" ca="1" si="13"/>
        <v>121</v>
      </c>
      <c r="AQ83" s="26">
        <f t="shared" ca="1" si="14"/>
        <v>0</v>
      </c>
      <c r="AR83" s="26">
        <f t="shared" ca="1" si="14"/>
        <v>25</v>
      </c>
      <c r="AS83" s="26">
        <f t="shared" ca="1" si="14"/>
        <v>6</v>
      </c>
      <c r="AT83" s="26">
        <f t="shared" ca="1" si="14"/>
        <v>32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2016:2:2:7:XINZHU</v>
      </c>
      <c r="AP84" s="33">
        <f t="shared" ca="1" si="13"/>
        <v>153</v>
      </c>
      <c r="AQ84" s="26">
        <f t="shared" ca="1" si="14"/>
        <v>0</v>
      </c>
      <c r="AR84" s="26">
        <f t="shared" ca="1" si="14"/>
        <v>20</v>
      </c>
      <c r="AS84" s="26">
        <f t="shared" ca="1" si="14"/>
        <v>9</v>
      </c>
      <c r="AT84" s="26">
        <f t="shared" ca="1" si="14"/>
        <v>20</v>
      </c>
      <c r="AU84" s="26">
        <f t="shared" ca="1" si="14"/>
        <v>1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2016:2:3:7:XINZHU</v>
      </c>
      <c r="AP85" s="33">
        <f t="shared" ca="1" si="13"/>
        <v>185</v>
      </c>
      <c r="AQ85" s="26">
        <f t="shared" ca="1" si="14"/>
        <v>1</v>
      </c>
      <c r="AR85" s="26">
        <f t="shared" ca="1" si="14"/>
        <v>24</v>
      </c>
      <c r="AS85" s="26">
        <f t="shared" ca="1" si="14"/>
        <v>10</v>
      </c>
      <c r="AT85" s="26">
        <f t="shared" ca="1" si="14"/>
        <v>25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2016:2:4:7:XINZHU</v>
      </c>
      <c r="AP86" s="33">
        <f t="shared" ca="1" si="13"/>
        <v>216</v>
      </c>
      <c r="AQ86" s="26">
        <f t="shared" ca="1" si="14"/>
        <v>0</v>
      </c>
      <c r="AR86" s="26">
        <f t="shared" ca="1" si="14"/>
        <v>19</v>
      </c>
      <c r="AS86" s="26">
        <f t="shared" ca="1" si="14"/>
        <v>3</v>
      </c>
      <c r="AT86" s="26">
        <f t="shared" ca="1" si="14"/>
        <v>25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2016:3:1:7:XINZHU</v>
      </c>
      <c r="AP87" s="33">
        <f t="shared" ca="1" si="13"/>
        <v>247</v>
      </c>
      <c r="AQ87" s="26">
        <f t="shared" ca="1" si="14"/>
        <v>0</v>
      </c>
      <c r="AR87" s="26">
        <f t="shared" ca="1" si="14"/>
        <v>20</v>
      </c>
      <c r="AS87" s="26">
        <f t="shared" ca="1" si="14"/>
        <v>8</v>
      </c>
      <c r="AT87" s="26">
        <f t="shared" ca="1" si="14"/>
        <v>26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2016:3:2:7:XINZHU</v>
      </c>
      <c r="AP88" s="33">
        <f t="shared" ca="1" si="13"/>
        <v>276</v>
      </c>
      <c r="AQ88" s="26">
        <f t="shared" ca="1" si="14"/>
        <v>1</v>
      </c>
      <c r="AR88" s="26">
        <f t="shared" ca="1" si="14"/>
        <v>18</v>
      </c>
      <c r="AS88" s="26">
        <f t="shared" ca="1" si="14"/>
        <v>11</v>
      </c>
      <c r="AT88" s="26">
        <f t="shared" ca="1" si="14"/>
        <v>16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34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1403</v>
      </c>
    </row>
    <row r="105" spans="23:50">
      <c r="X105" s="57" t="s">
        <v>2090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1405</v>
      </c>
      <c r="B1" s="46" t="s">
        <v>1404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ZHUDONG_DISTRICT_GRAPH!$AC$89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661</v>
      </c>
      <c r="B10" s="23" t="s">
        <v>1987</v>
      </c>
      <c r="C10" s="4" t="s">
        <v>679</v>
      </c>
      <c r="D10" s="4" t="s">
        <v>680</v>
      </c>
      <c r="E10" s="4" t="str">
        <f>CONCATENATE(YEAR,":",MONTH,":",WEEK,":",WEEKDAY,":",$A10)</f>
        <v>2016:3:2:7:ZHUDONG_E</v>
      </c>
      <c r="F10" s="4">
        <f>MATCH($E10,REPORT_DATA_BY_COMP!$A:$A,0)</f>
        <v>881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662</v>
      </c>
      <c r="B11" s="23" t="s">
        <v>1988</v>
      </c>
      <c r="C11" s="4" t="s">
        <v>681</v>
      </c>
      <c r="D11" s="4" t="s">
        <v>682</v>
      </c>
      <c r="E11" s="4" t="str">
        <f>CONCATENATE(YEAR,":",MONTH,":",WEEK,":",WEEKDAY,":",$A11)</f>
        <v>2016:3:2:7:ZHUDONG_S</v>
      </c>
      <c r="F11" s="4">
        <f>MATCH($E11,REPORT_DATA_BY_COMP!$A:$A,0)</f>
        <v>882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3</v>
      </c>
      <c r="J12" s="12">
        <f t="shared" si="0"/>
        <v>3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0</v>
      </c>
      <c r="P12" s="12">
        <f t="shared" si="0"/>
        <v>9</v>
      </c>
      <c r="Q12" s="12">
        <f t="shared" si="0"/>
        <v>12</v>
      </c>
      <c r="R12" s="12">
        <f t="shared" si="0"/>
        <v>4</v>
      </c>
      <c r="S12" s="12">
        <f t="shared" si="0"/>
        <v>0</v>
      </c>
      <c r="T12" s="12">
        <f t="shared" si="0"/>
        <v>12</v>
      </c>
      <c r="U12" s="12">
        <f t="shared" si="0"/>
        <v>6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254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2016:3:2:7:ZHUDONG</v>
      </c>
      <c r="F16" s="14">
        <f>MATCH($E16,REPORT_DATA_BY_DISTRICT!$A:$A, 0)</f>
        <v>283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12</v>
      </c>
      <c r="R16" s="11">
        <f>IFERROR(INDEX(REPORT_DATA_BY_DISTRICT!$A:$AH,$F16,MATCH(R$8,REPORT_DATA_BY_DISTRICT!$A$1:$AH$1,0)), "")</f>
        <v>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2016:3:3:7:ZHUDONG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11</v>
      </c>
      <c r="O20" s="19">
        <f t="shared" si="1"/>
        <v>5</v>
      </c>
      <c r="P20" s="19">
        <f t="shared" si="1"/>
        <v>23</v>
      </c>
      <c r="Q20" s="19">
        <f t="shared" si="1"/>
        <v>26</v>
      </c>
      <c r="R20" s="19">
        <f t="shared" si="1"/>
        <v>12</v>
      </c>
      <c r="S20" s="19">
        <f t="shared" si="1"/>
        <v>0</v>
      </c>
      <c r="T20" s="19">
        <f t="shared" si="1"/>
        <v>23</v>
      </c>
      <c r="U20" s="19">
        <f t="shared" si="1"/>
        <v>12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199" priority="47" operator="lessThan">
      <formula>0.5</formula>
    </cfRule>
    <cfRule type="cellIs" dxfId="1198" priority="48" operator="greaterThan">
      <formula>0.5</formula>
    </cfRule>
  </conditionalFormatting>
  <conditionalFormatting sqref="N10">
    <cfRule type="cellIs" dxfId="1197" priority="45" operator="lessThan">
      <formula>4.5</formula>
    </cfRule>
    <cfRule type="cellIs" dxfId="1196" priority="46" operator="greaterThan">
      <formula>5.5</formula>
    </cfRule>
  </conditionalFormatting>
  <conditionalFormatting sqref="O10">
    <cfRule type="cellIs" dxfId="1195" priority="43" operator="lessThan">
      <formula>1.5</formula>
    </cfRule>
    <cfRule type="cellIs" dxfId="1194" priority="44" operator="greaterThan">
      <formula>2.5</formula>
    </cfRule>
  </conditionalFormatting>
  <conditionalFormatting sqref="P10">
    <cfRule type="cellIs" dxfId="1193" priority="41" operator="lessThan">
      <formula>4.5</formula>
    </cfRule>
    <cfRule type="cellIs" dxfId="1192" priority="42" operator="greaterThan">
      <formula>7.5</formula>
    </cfRule>
  </conditionalFormatting>
  <conditionalFormatting sqref="R10:S10">
    <cfRule type="cellIs" dxfId="1191" priority="39" operator="lessThan">
      <formula>2.5</formula>
    </cfRule>
    <cfRule type="cellIs" dxfId="1190" priority="40" operator="greaterThan">
      <formula>4.5</formula>
    </cfRule>
  </conditionalFormatting>
  <conditionalFormatting sqref="T10">
    <cfRule type="cellIs" dxfId="1189" priority="37" operator="lessThan">
      <formula>2.5</formula>
    </cfRule>
    <cfRule type="cellIs" dxfId="1188" priority="38" operator="greaterThan">
      <formula>4.5</formula>
    </cfRule>
  </conditionalFormatting>
  <conditionalFormatting sqref="U10">
    <cfRule type="cellIs" dxfId="1187" priority="36" operator="greaterThan">
      <formula>1.5</formula>
    </cfRule>
  </conditionalFormatting>
  <conditionalFormatting sqref="L10:V10">
    <cfRule type="expression" dxfId="1186" priority="33">
      <formula>L10=""</formula>
    </cfRule>
  </conditionalFormatting>
  <conditionalFormatting sqref="S10">
    <cfRule type="cellIs" dxfId="1185" priority="34" operator="greaterThan">
      <formula>0.5</formula>
    </cfRule>
    <cfRule type="cellIs" dxfId="1184" priority="35" operator="lessThan">
      <formula>0.5</formula>
    </cfRule>
  </conditionalFormatting>
  <conditionalFormatting sqref="L11:M11">
    <cfRule type="cellIs" dxfId="1183" priority="31" operator="lessThan">
      <formula>0.5</formula>
    </cfRule>
    <cfRule type="cellIs" dxfId="1182" priority="32" operator="greaterThan">
      <formula>0.5</formula>
    </cfRule>
  </conditionalFormatting>
  <conditionalFormatting sqref="N11">
    <cfRule type="cellIs" dxfId="1181" priority="29" operator="lessThan">
      <formula>4.5</formula>
    </cfRule>
    <cfRule type="cellIs" dxfId="1180" priority="30" operator="greaterThan">
      <formula>5.5</formula>
    </cfRule>
  </conditionalFormatting>
  <conditionalFormatting sqref="O11">
    <cfRule type="cellIs" dxfId="1179" priority="27" operator="lessThan">
      <formula>1.5</formula>
    </cfRule>
    <cfRule type="cellIs" dxfId="1178" priority="28" operator="greaterThan">
      <formula>2.5</formula>
    </cfRule>
  </conditionalFormatting>
  <conditionalFormatting sqref="P11">
    <cfRule type="cellIs" dxfId="1177" priority="25" operator="lessThan">
      <formula>4.5</formula>
    </cfRule>
    <cfRule type="cellIs" dxfId="1176" priority="26" operator="greaterThan">
      <formula>7.5</formula>
    </cfRule>
  </conditionalFormatting>
  <conditionalFormatting sqref="R11:S11">
    <cfRule type="cellIs" dxfId="1175" priority="23" operator="lessThan">
      <formula>2.5</formula>
    </cfRule>
    <cfRule type="cellIs" dxfId="1174" priority="24" operator="greaterThan">
      <formula>4.5</formula>
    </cfRule>
  </conditionalFormatting>
  <conditionalFormatting sqref="T11">
    <cfRule type="cellIs" dxfId="1173" priority="21" operator="lessThan">
      <formula>2.5</formula>
    </cfRule>
    <cfRule type="cellIs" dxfId="1172" priority="22" operator="greaterThan">
      <formula>4.5</formula>
    </cfRule>
  </conditionalFormatting>
  <conditionalFormatting sqref="U11">
    <cfRule type="cellIs" dxfId="1171" priority="20" operator="greaterThan">
      <formula>1.5</formula>
    </cfRule>
  </conditionalFormatting>
  <conditionalFormatting sqref="L11:V11">
    <cfRule type="expression" dxfId="1170" priority="17">
      <formula>L11=""</formula>
    </cfRule>
  </conditionalFormatting>
  <conditionalFormatting sqref="S11">
    <cfRule type="cellIs" dxfId="1169" priority="18" operator="greaterThan">
      <formula>0.5</formula>
    </cfRule>
    <cfRule type="cellIs" dxfId="1168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2014:2:0:0:ZHUDONG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2014:3:0:0:ZHUDONG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2014:4:0:0:ZHUDONG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2014:5:0:0:ZHUDONG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2014:6:0:0:ZHUDONG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2014:7:0:0:ZHUDONG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2014:8:0:0:ZHUDONG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2014:9:0:0:ZHUDONG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2014:10:0:0:ZHUDONG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2014:11:0:0:ZHUDONG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2014:12:0:0:ZHUDONG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2015:1:0:0:ZHUDONG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2015:2:0:0:ZHUDONG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2015:3:0:0:ZHUDONG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2015:4:0:0:ZHUDONG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2015:5:0:0:ZHUDONG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2015:6:0:0:ZHUDONG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2015:7:0:0:ZHUDONG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2015:8:0:0:ZHUDONG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2015:9:0:0:ZHUDONG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2015:10:0:0:ZHUDONG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2015:11:0:0:ZHUDONG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2015:12:0:0:ZHUDONG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2016:1:0:0:ZHUDONG</v>
      </c>
      <c r="AB77" s="33">
        <f t="shared" ca="1" si="3"/>
        <v>36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2015:12:4:7:ZHUDONG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2016:2:0:0:ZHUDONG</v>
      </c>
      <c r="AB78" s="33">
        <f t="shared" ca="1" si="3"/>
        <v>69</v>
      </c>
      <c r="AC78" s="26">
        <f t="shared" ca="1" si="4"/>
        <v>1</v>
      </c>
      <c r="AD78" s="26">
        <f t="shared" si="5"/>
        <v>0</v>
      </c>
      <c r="AE78" s="33">
        <f t="shared" ca="1" si="6"/>
        <v>16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2016:1:1:7:ZHUDONG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2016:3:0:0:ZHUDONG</v>
      </c>
      <c r="AB79" s="33">
        <f t="shared" ca="1" si="3"/>
        <v>100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2016:1:2:7:ZHUDONG</v>
      </c>
      <c r="AP79" s="33">
        <f t="shared" ca="1" si="13"/>
        <v>32</v>
      </c>
      <c r="AQ79" s="26">
        <f t="shared" ca="1" si="14"/>
        <v>0</v>
      </c>
      <c r="AR79" s="26">
        <f t="shared" ca="1" si="14"/>
        <v>8</v>
      </c>
      <c r="AS79" s="26">
        <f t="shared" ca="1" si="14"/>
        <v>0</v>
      </c>
      <c r="AT79" s="26">
        <f t="shared" ca="1" si="14"/>
        <v>2</v>
      </c>
      <c r="AU79" s="26">
        <f t="shared" ca="1" si="14"/>
        <v>0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2016:1:3:7:ZHUDONG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2016:1:4:7:ZHUDONG</v>
      </c>
      <c r="AP81" s="33">
        <f t="shared" ca="1" si="13"/>
        <v>64</v>
      </c>
      <c r="AQ81" s="26">
        <f t="shared" ca="1" si="14"/>
        <v>1</v>
      </c>
      <c r="AR81" s="26">
        <f t="shared" ca="1" si="14"/>
        <v>9</v>
      </c>
      <c r="AS81" s="26">
        <f t="shared" ca="1" si="14"/>
        <v>2</v>
      </c>
      <c r="AT81" s="26">
        <f t="shared" ca="1" si="14"/>
        <v>3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2016:1:5:7:ZHUDONG</v>
      </c>
      <c r="AP82" s="33">
        <f t="shared" ca="1" si="13"/>
        <v>96</v>
      </c>
      <c r="AQ82" s="26">
        <f t="shared" ca="1" si="14"/>
        <v>0</v>
      </c>
      <c r="AR82" s="26">
        <f t="shared" ca="1" si="14"/>
        <v>9</v>
      </c>
      <c r="AS82" s="26">
        <f t="shared" ca="1" si="14"/>
        <v>3</v>
      </c>
      <c r="AT82" s="26">
        <f t="shared" ca="1" si="14"/>
        <v>3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2016:2:1:7:ZHUDONG</v>
      </c>
      <c r="AP83" s="33">
        <f t="shared" ca="1" si="13"/>
        <v>128</v>
      </c>
      <c r="AQ83" s="26">
        <f t="shared" ca="1" si="14"/>
        <v>0</v>
      </c>
      <c r="AR83" s="26">
        <f t="shared" ca="1" si="14"/>
        <v>8</v>
      </c>
      <c r="AS83" s="26">
        <f t="shared" ca="1" si="14"/>
        <v>3</v>
      </c>
      <c r="AT83" s="26">
        <f t="shared" ca="1" si="14"/>
        <v>4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2016:2:2:7:ZHUDONG</v>
      </c>
      <c r="AP84" s="33">
        <f t="shared" ca="1" si="13"/>
        <v>160</v>
      </c>
      <c r="AQ84" s="26">
        <f t="shared" ca="1" si="14"/>
        <v>0</v>
      </c>
      <c r="AR84" s="26">
        <f t="shared" ca="1" si="14"/>
        <v>7</v>
      </c>
      <c r="AS84" s="26">
        <f t="shared" ca="1" si="14"/>
        <v>3</v>
      </c>
      <c r="AT84" s="26">
        <f t="shared" ca="1" si="14"/>
        <v>3</v>
      </c>
      <c r="AU84" s="26">
        <f t="shared" ca="1" si="14"/>
        <v>2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2016:2:3:7:ZHUDONG</v>
      </c>
      <c r="AP85" s="33">
        <f t="shared" ca="1" si="13"/>
        <v>192</v>
      </c>
      <c r="AQ85" s="26">
        <f t="shared" ca="1" si="14"/>
        <v>1</v>
      </c>
      <c r="AR85" s="26">
        <f t="shared" ca="1" si="14"/>
        <v>7</v>
      </c>
      <c r="AS85" s="26">
        <f t="shared" ca="1" si="14"/>
        <v>2</v>
      </c>
      <c r="AT85" s="26">
        <f t="shared" ca="1" si="14"/>
        <v>4</v>
      </c>
      <c r="AU85" s="26">
        <f t="shared" ca="1" si="14"/>
        <v>1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2016:2:4:7:ZHUDONG</v>
      </c>
      <c r="AP86" s="33">
        <f t="shared" ca="1" si="13"/>
        <v>223</v>
      </c>
      <c r="AQ86" s="26">
        <f t="shared" ca="1" si="14"/>
        <v>0</v>
      </c>
      <c r="AR86" s="26">
        <f t="shared" ca="1" si="14"/>
        <v>4</v>
      </c>
      <c r="AS86" s="26">
        <f t="shared" ca="1" si="14"/>
        <v>5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2016:3:1:7:ZHUDONG</v>
      </c>
      <c r="AP87" s="33">
        <f t="shared" ca="1" si="13"/>
        <v>254</v>
      </c>
      <c r="AQ87" s="26">
        <f t="shared" ca="1" si="14"/>
        <v>0</v>
      </c>
      <c r="AR87" s="26">
        <f t="shared" ca="1" si="14"/>
        <v>5</v>
      </c>
      <c r="AS87" s="26">
        <f t="shared" ca="1" si="14"/>
        <v>5</v>
      </c>
      <c r="AT87" s="26">
        <f t="shared" ca="1" si="14"/>
        <v>8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2016:3:2:7:ZHUDONG</v>
      </c>
      <c r="AP88" s="33">
        <f t="shared" ca="1" si="13"/>
        <v>283</v>
      </c>
      <c r="AQ88" s="26">
        <f t="shared" ca="1" si="14"/>
        <v>0</v>
      </c>
      <c r="AR88" s="26">
        <f t="shared" ca="1" si="14"/>
        <v>6</v>
      </c>
      <c r="AS88" s="26">
        <f t="shared" ca="1" si="14"/>
        <v>0</v>
      </c>
      <c r="AT88" s="26">
        <f t="shared" ca="1" si="14"/>
        <v>4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1405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1404</v>
      </c>
    </row>
    <row r="105" spans="23:50">
      <c r="X105" s="57" t="s">
        <v>2091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1407</v>
      </c>
      <c r="B1" s="46" t="s">
        <v>1406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ZHUBEI_DISTRICT_GRAPH!$AC$89</f>
        <v>6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666</v>
      </c>
      <c r="B10" s="23" t="s">
        <v>1989</v>
      </c>
      <c r="C10" s="4" t="s">
        <v>689</v>
      </c>
      <c r="D10" s="4" t="s">
        <v>690</v>
      </c>
      <c r="E10" s="4" t="str">
        <f>CONCATENATE(YEAR,":",MONTH,":",WEEK,":",WEEKDAY,":",$A10)</f>
        <v>2016:3:2:7:ZHUBEI_1_S</v>
      </c>
      <c r="F10" s="4">
        <f>MATCH($E10,REPORT_DATA_BY_COMP!$A:$A,0)</f>
        <v>877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664</v>
      </c>
      <c r="B11" s="23" t="s">
        <v>1990</v>
      </c>
      <c r="C11" s="4" t="s">
        <v>685</v>
      </c>
      <c r="D11" s="4" t="s">
        <v>686</v>
      </c>
      <c r="E11" s="4" t="str">
        <f>CONCATENATE(YEAR,":",MONTH,":",WEEK,":",WEEKDAY,":",$A11)</f>
        <v>2016:3:2:7:ZHUBEI_2_E</v>
      </c>
      <c r="F11" s="4">
        <f>MATCH($E11,REPORT_DATA_BY_COMP!$A:$A,0)</f>
        <v>878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665</v>
      </c>
      <c r="B12" s="23" t="s">
        <v>669</v>
      </c>
      <c r="C12" s="4" t="s">
        <v>687</v>
      </c>
      <c r="D12" s="4" t="s">
        <v>688</v>
      </c>
      <c r="E12" s="4" t="str">
        <f>CONCATENATE(YEAR,":",MONTH,":",WEEK,":",WEEKDAY,":",$A12)</f>
        <v>2016:3:2:7:ZHUBEI_2_S</v>
      </c>
      <c r="F12" s="4">
        <f>MATCH($E12,REPORT_DATA_BY_COMP!$A:$A,0)</f>
        <v>879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663</v>
      </c>
      <c r="B13" s="23" t="s">
        <v>668</v>
      </c>
      <c r="C13" s="4" t="s">
        <v>683</v>
      </c>
      <c r="D13" s="4" t="s">
        <v>684</v>
      </c>
      <c r="E13" s="4" t="str">
        <f>CONCATENATE(YEAR,":",MONTH,":",WEEK,":",WEEKDAY,":",$A13)</f>
        <v>2016:3:2:7:ZHUBEI_3_E</v>
      </c>
      <c r="F13" s="4">
        <f>MATCH($E13,REPORT_DATA_BY_COMP!$A:$A,0)</f>
        <v>880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6</v>
      </c>
      <c r="O14" s="12">
        <f t="shared" si="0"/>
        <v>3</v>
      </c>
      <c r="P14" s="12">
        <f t="shared" si="0"/>
        <v>21</v>
      </c>
      <c r="Q14" s="12">
        <f t="shared" si="0"/>
        <v>24</v>
      </c>
      <c r="R14" s="12">
        <f t="shared" si="0"/>
        <v>10</v>
      </c>
      <c r="S14" s="12">
        <f t="shared" si="0"/>
        <v>0</v>
      </c>
      <c r="T14" s="12">
        <f t="shared" si="0"/>
        <v>19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253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2016:3:2:7:ZHUBEI</v>
      </c>
      <c r="F18" s="14">
        <f>MATCH($E18,REPORT_DATA_BY_DISTRICT!$A:$A, 0)</f>
        <v>282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24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2016:3:3:7:ZHUBEI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5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12</v>
      </c>
      <c r="O22" s="19">
        <f t="shared" si="1"/>
        <v>10</v>
      </c>
      <c r="P22" s="19">
        <f t="shared" si="1"/>
        <v>44</v>
      </c>
      <c r="Q22" s="19">
        <f t="shared" si="1"/>
        <v>55</v>
      </c>
      <c r="R22" s="19">
        <f t="shared" si="1"/>
        <v>21</v>
      </c>
      <c r="S22" s="19">
        <f t="shared" si="1"/>
        <v>1</v>
      </c>
      <c r="T22" s="19">
        <f t="shared" si="1"/>
        <v>36</v>
      </c>
      <c r="U22" s="19">
        <f t="shared" si="1"/>
        <v>15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167" priority="63" operator="lessThan">
      <formula>0.5</formula>
    </cfRule>
    <cfRule type="cellIs" dxfId="1166" priority="64" operator="greaterThan">
      <formula>0.5</formula>
    </cfRule>
  </conditionalFormatting>
  <conditionalFormatting sqref="N12">
    <cfRule type="cellIs" dxfId="1165" priority="61" operator="lessThan">
      <formula>4.5</formula>
    </cfRule>
    <cfRule type="cellIs" dxfId="1164" priority="62" operator="greaterThan">
      <formula>5.5</formula>
    </cfRule>
  </conditionalFormatting>
  <conditionalFormatting sqref="O12">
    <cfRule type="cellIs" dxfId="1163" priority="59" operator="lessThan">
      <formula>1.5</formula>
    </cfRule>
    <cfRule type="cellIs" dxfId="1162" priority="60" operator="greaterThan">
      <formula>2.5</formula>
    </cfRule>
  </conditionalFormatting>
  <conditionalFormatting sqref="P12">
    <cfRule type="cellIs" dxfId="1161" priority="57" operator="lessThan">
      <formula>4.5</formula>
    </cfRule>
    <cfRule type="cellIs" dxfId="1160" priority="58" operator="greaterThan">
      <formula>7.5</formula>
    </cfRule>
  </conditionalFormatting>
  <conditionalFormatting sqref="R12:S12">
    <cfRule type="cellIs" dxfId="1159" priority="55" operator="lessThan">
      <formula>2.5</formula>
    </cfRule>
    <cfRule type="cellIs" dxfId="1158" priority="56" operator="greaterThan">
      <formula>4.5</formula>
    </cfRule>
  </conditionalFormatting>
  <conditionalFormatting sqref="T12">
    <cfRule type="cellIs" dxfId="1157" priority="53" operator="lessThan">
      <formula>2.5</formula>
    </cfRule>
    <cfRule type="cellIs" dxfId="1156" priority="54" operator="greaterThan">
      <formula>4.5</formula>
    </cfRule>
  </conditionalFormatting>
  <conditionalFormatting sqref="U12">
    <cfRule type="cellIs" dxfId="1155" priority="52" operator="greaterThan">
      <formula>1.5</formula>
    </cfRule>
  </conditionalFormatting>
  <conditionalFormatting sqref="L12:V12">
    <cfRule type="expression" dxfId="1154" priority="49">
      <formula>L12=""</formula>
    </cfRule>
  </conditionalFormatting>
  <conditionalFormatting sqref="S12">
    <cfRule type="cellIs" dxfId="1153" priority="50" operator="greaterThan">
      <formula>0.5</formula>
    </cfRule>
    <cfRule type="cellIs" dxfId="1152" priority="51" operator="lessThan">
      <formula>0.5</formula>
    </cfRule>
  </conditionalFormatting>
  <conditionalFormatting sqref="L13:M13">
    <cfRule type="cellIs" dxfId="1151" priority="47" operator="lessThan">
      <formula>0.5</formula>
    </cfRule>
    <cfRule type="cellIs" dxfId="1150" priority="48" operator="greaterThan">
      <formula>0.5</formula>
    </cfRule>
  </conditionalFormatting>
  <conditionalFormatting sqref="N13">
    <cfRule type="cellIs" dxfId="1149" priority="45" operator="lessThan">
      <formula>4.5</formula>
    </cfRule>
    <cfRule type="cellIs" dxfId="1148" priority="46" operator="greaterThan">
      <formula>5.5</formula>
    </cfRule>
  </conditionalFormatting>
  <conditionalFormatting sqref="O13">
    <cfRule type="cellIs" dxfId="1147" priority="43" operator="lessThan">
      <formula>1.5</formula>
    </cfRule>
    <cfRule type="cellIs" dxfId="1146" priority="44" operator="greaterThan">
      <formula>2.5</formula>
    </cfRule>
  </conditionalFormatting>
  <conditionalFormatting sqref="P13">
    <cfRule type="cellIs" dxfId="1145" priority="41" operator="lessThan">
      <formula>4.5</formula>
    </cfRule>
    <cfRule type="cellIs" dxfId="1144" priority="42" operator="greaterThan">
      <formula>7.5</formula>
    </cfRule>
  </conditionalFormatting>
  <conditionalFormatting sqref="R13:S13">
    <cfRule type="cellIs" dxfId="1143" priority="39" operator="lessThan">
      <formula>2.5</formula>
    </cfRule>
    <cfRule type="cellIs" dxfId="1142" priority="40" operator="greaterThan">
      <formula>4.5</formula>
    </cfRule>
  </conditionalFormatting>
  <conditionalFormatting sqref="T13">
    <cfRule type="cellIs" dxfId="1141" priority="37" operator="lessThan">
      <formula>2.5</formula>
    </cfRule>
    <cfRule type="cellIs" dxfId="1140" priority="38" operator="greaterThan">
      <formula>4.5</formula>
    </cfRule>
  </conditionalFormatting>
  <conditionalFormatting sqref="U13">
    <cfRule type="cellIs" dxfId="1139" priority="36" operator="greaterThan">
      <formula>1.5</formula>
    </cfRule>
  </conditionalFormatting>
  <conditionalFormatting sqref="L13:V13">
    <cfRule type="expression" dxfId="1138" priority="33">
      <formula>L13=""</formula>
    </cfRule>
  </conditionalFormatting>
  <conditionalFormatting sqref="S13">
    <cfRule type="cellIs" dxfId="1137" priority="34" operator="greaterThan">
      <formula>0.5</formula>
    </cfRule>
    <cfRule type="cellIs" dxfId="1136" priority="35" operator="lessThan">
      <formula>0.5</formula>
    </cfRule>
  </conditionalFormatting>
  <conditionalFormatting sqref="L10:M10">
    <cfRule type="cellIs" dxfId="1135" priority="31" operator="lessThan">
      <formula>0.5</formula>
    </cfRule>
    <cfRule type="cellIs" dxfId="1134" priority="32" operator="greaterThan">
      <formula>0.5</formula>
    </cfRule>
  </conditionalFormatting>
  <conditionalFormatting sqref="N10">
    <cfRule type="cellIs" dxfId="1133" priority="29" operator="lessThan">
      <formula>4.5</formula>
    </cfRule>
    <cfRule type="cellIs" dxfId="1132" priority="30" operator="greaterThan">
      <formula>5.5</formula>
    </cfRule>
  </conditionalFormatting>
  <conditionalFormatting sqref="O10">
    <cfRule type="cellIs" dxfId="1131" priority="27" operator="lessThan">
      <formula>1.5</formula>
    </cfRule>
    <cfRule type="cellIs" dxfId="1130" priority="28" operator="greaterThan">
      <formula>2.5</formula>
    </cfRule>
  </conditionalFormatting>
  <conditionalFormatting sqref="P10">
    <cfRule type="cellIs" dxfId="1129" priority="25" operator="lessThan">
      <formula>4.5</formula>
    </cfRule>
    <cfRule type="cellIs" dxfId="1128" priority="26" operator="greaterThan">
      <formula>7.5</formula>
    </cfRule>
  </conditionalFormatting>
  <conditionalFormatting sqref="R10:S10">
    <cfRule type="cellIs" dxfId="1127" priority="23" operator="lessThan">
      <formula>2.5</formula>
    </cfRule>
    <cfRule type="cellIs" dxfId="1126" priority="24" operator="greaterThan">
      <formula>4.5</formula>
    </cfRule>
  </conditionalFormatting>
  <conditionalFormatting sqref="T10">
    <cfRule type="cellIs" dxfId="1125" priority="21" operator="lessThan">
      <formula>2.5</formula>
    </cfRule>
    <cfRule type="cellIs" dxfId="1124" priority="22" operator="greaterThan">
      <formula>4.5</formula>
    </cfRule>
  </conditionalFormatting>
  <conditionalFormatting sqref="U10">
    <cfRule type="cellIs" dxfId="1123" priority="20" operator="greaterThan">
      <formula>1.5</formula>
    </cfRule>
  </conditionalFormatting>
  <conditionalFormatting sqref="L10:V10">
    <cfRule type="expression" dxfId="1122" priority="17">
      <formula>L10=""</formula>
    </cfRule>
  </conditionalFormatting>
  <conditionalFormatting sqref="S10">
    <cfRule type="cellIs" dxfId="1121" priority="18" operator="greaterThan">
      <formula>0.5</formula>
    </cfRule>
    <cfRule type="cellIs" dxfId="1120" priority="19" operator="lessThan">
      <formula>0.5</formula>
    </cfRule>
  </conditionalFormatting>
  <conditionalFormatting sqref="L11:M11">
    <cfRule type="cellIs" dxfId="1119" priority="15" operator="lessThan">
      <formula>0.5</formula>
    </cfRule>
    <cfRule type="cellIs" dxfId="1118" priority="16" operator="greaterThan">
      <formula>0.5</formula>
    </cfRule>
  </conditionalFormatting>
  <conditionalFormatting sqref="N11">
    <cfRule type="cellIs" dxfId="1117" priority="13" operator="lessThan">
      <formula>4.5</formula>
    </cfRule>
    <cfRule type="cellIs" dxfId="1116" priority="14" operator="greaterThan">
      <formula>5.5</formula>
    </cfRule>
  </conditionalFormatting>
  <conditionalFormatting sqref="O11">
    <cfRule type="cellIs" dxfId="1115" priority="11" operator="lessThan">
      <formula>1.5</formula>
    </cfRule>
    <cfRule type="cellIs" dxfId="1114" priority="12" operator="greaterThan">
      <formula>2.5</formula>
    </cfRule>
  </conditionalFormatting>
  <conditionalFormatting sqref="P11">
    <cfRule type="cellIs" dxfId="1113" priority="9" operator="lessThan">
      <formula>4.5</formula>
    </cfRule>
    <cfRule type="cellIs" dxfId="1112" priority="10" operator="greaterThan">
      <formula>7.5</formula>
    </cfRule>
  </conditionalFormatting>
  <conditionalFormatting sqref="R11:S11">
    <cfRule type="cellIs" dxfId="1111" priority="7" operator="lessThan">
      <formula>2.5</formula>
    </cfRule>
    <cfRule type="cellIs" dxfId="1110" priority="8" operator="greaterThan">
      <formula>4.5</formula>
    </cfRule>
  </conditionalFormatting>
  <conditionalFormatting sqref="T11">
    <cfRule type="cellIs" dxfId="1109" priority="5" operator="lessThan">
      <formula>2.5</formula>
    </cfRule>
    <cfRule type="cellIs" dxfId="1108" priority="6" operator="greaterThan">
      <formula>4.5</formula>
    </cfRule>
  </conditionalFormatting>
  <conditionalFormatting sqref="U11">
    <cfRule type="cellIs" dxfId="1107" priority="4" operator="greaterThan">
      <formula>1.5</formula>
    </cfRule>
  </conditionalFormatting>
  <conditionalFormatting sqref="L11:V11">
    <cfRule type="expression" dxfId="1106" priority="1">
      <formula>L11=""</formula>
    </cfRule>
  </conditionalFormatting>
  <conditionalFormatting sqref="S11">
    <cfRule type="cellIs" dxfId="1105" priority="2" operator="greaterThan">
      <formula>0.5</formula>
    </cfRule>
    <cfRule type="cellIs" dxfId="11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2014:1:0:0:ZHUBEI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2014:2:0:0:ZHUBEI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2014:3:0:0:ZHUBEI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2014:4:0:0:ZHUBEI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2014:5:0:0:ZHUBEI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2014:6:0:0:ZHUBEI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2014:7:0:0:ZHUBEI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2014:8:0:0:ZHUBEI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2014:9:0:0:ZHUBEI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2014:10:0:0:ZHUBEI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2014:11:0:0:ZHUBEI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2014:12:0:0:ZHUBEI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2015:1:0:0:ZHUBEI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2015:2:0:0:ZHUBEI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2015:3:0:0:ZHUBEI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2015:4:0:0:ZHUBEI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2015:5:0:0:ZHUBEI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2015:6:0:0:ZHUBEI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2015:7:0:0:ZHUBEI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2015:8:0:0:ZHUBEI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2015:9:0:0:ZHUBEI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2015:10:0:0:ZHUBEI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2015:11:0:0:ZHUBEI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2015:12:0:0:ZHUBEI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2016:1:0:0:ZHUBEI</v>
      </c>
      <c r="AB77" s="33">
        <f t="shared" ca="1" si="3"/>
        <v>35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2015:12:4:7:ZHUBEI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2016:2:0:0:ZHUBEI</v>
      </c>
      <c r="AB78" s="33">
        <f t="shared" ca="1" si="3"/>
        <v>68</v>
      </c>
      <c r="AC78" s="26">
        <f t="shared" ca="1" si="4"/>
        <v>3</v>
      </c>
      <c r="AD78" s="26">
        <f t="shared" si="5"/>
        <v>0</v>
      </c>
      <c r="AE78" s="33">
        <f t="shared" ca="1" si="6"/>
        <v>15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1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2016:1:1:7:ZHUBEI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2016:3:0:0:ZHUBEI</v>
      </c>
      <c r="AB79" s="33">
        <f t="shared" ca="1" si="3"/>
        <v>99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2016:1:2:7:ZHUBEI</v>
      </c>
      <c r="AP79" s="33">
        <f t="shared" ca="1" si="13"/>
        <v>31</v>
      </c>
      <c r="AQ79" s="26">
        <f t="shared" ca="1" si="14"/>
        <v>0</v>
      </c>
      <c r="AR79" s="26">
        <f t="shared" ca="1" si="14"/>
        <v>18</v>
      </c>
      <c r="AS79" s="26">
        <f t="shared" ca="1" si="14"/>
        <v>0</v>
      </c>
      <c r="AT79" s="26">
        <f t="shared" ca="1" si="14"/>
        <v>15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2016:4:0:0:ZHUBEI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2016:1:3:7:ZHUBEI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2016:5:0:0:ZHUBEI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2016:1:4:7:ZHUBEI</v>
      </c>
      <c r="AP81" s="33">
        <f t="shared" ca="1" si="13"/>
        <v>63</v>
      </c>
      <c r="AQ81" s="26">
        <f t="shared" ca="1" si="14"/>
        <v>2</v>
      </c>
      <c r="AR81" s="26">
        <f t="shared" ca="1" si="14"/>
        <v>12</v>
      </c>
      <c r="AS81" s="26">
        <f t="shared" ca="1" si="14"/>
        <v>4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2016:6:0:0:ZHUBEI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2016:1:5:7:ZHUBEI</v>
      </c>
      <c r="AP82" s="33">
        <f t="shared" ca="1" si="13"/>
        <v>95</v>
      </c>
      <c r="AQ82" s="26">
        <f t="shared" ca="1" si="14"/>
        <v>1</v>
      </c>
      <c r="AR82" s="26">
        <f t="shared" ca="1" si="14"/>
        <v>15</v>
      </c>
      <c r="AS82" s="26">
        <f t="shared" ca="1" si="14"/>
        <v>5</v>
      </c>
      <c r="AT82" s="26">
        <f t="shared" ca="1" si="14"/>
        <v>11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2016:7:0:0:ZHUBEI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2016:2:1:7:ZHUBEI</v>
      </c>
      <c r="AP83" s="33">
        <f t="shared" ca="1" si="13"/>
        <v>127</v>
      </c>
      <c r="AQ83" s="26">
        <f t="shared" ca="1" si="14"/>
        <v>0</v>
      </c>
      <c r="AR83" s="26">
        <f t="shared" ca="1" si="14"/>
        <v>18</v>
      </c>
      <c r="AS83" s="26">
        <f t="shared" ca="1" si="14"/>
        <v>3</v>
      </c>
      <c r="AT83" s="26">
        <f t="shared" ca="1" si="14"/>
        <v>15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2016:8:0:0:ZHUBEI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2016:2:2:7:ZHUBEI</v>
      </c>
      <c r="AP84" s="33">
        <f t="shared" ca="1" si="13"/>
        <v>159</v>
      </c>
      <c r="AQ84" s="26">
        <f t="shared" ca="1" si="14"/>
        <v>0</v>
      </c>
      <c r="AR84" s="26">
        <f t="shared" ca="1" si="14"/>
        <v>17</v>
      </c>
      <c r="AS84" s="26">
        <f t="shared" ca="1" si="14"/>
        <v>6</v>
      </c>
      <c r="AT84" s="26">
        <f t="shared" ca="1" si="14"/>
        <v>11</v>
      </c>
      <c r="AU84" s="26">
        <f t="shared" ca="1" si="14"/>
        <v>1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2016:9:0:0:ZHUBEI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2016:2:3:7:ZHUBEI</v>
      </c>
      <c r="AP85" s="33">
        <f t="shared" ca="1" si="13"/>
        <v>191</v>
      </c>
      <c r="AQ85" s="26">
        <f t="shared" ca="1" si="14"/>
        <v>0</v>
      </c>
      <c r="AR85" s="26">
        <f t="shared" ca="1" si="14"/>
        <v>15</v>
      </c>
      <c r="AS85" s="26">
        <f t="shared" ca="1" si="14"/>
        <v>8</v>
      </c>
      <c r="AT85" s="26">
        <f t="shared" ca="1" si="14"/>
        <v>17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2016:10:0:0:ZHUBEI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2016:2:4:7:ZHUBEI</v>
      </c>
      <c r="AP86" s="33">
        <f t="shared" ca="1" si="13"/>
        <v>222</v>
      </c>
      <c r="AQ86" s="26">
        <f t="shared" ca="1" si="14"/>
        <v>3</v>
      </c>
      <c r="AR86" s="26">
        <f t="shared" ca="1" si="14"/>
        <v>9</v>
      </c>
      <c r="AS86" s="26">
        <f t="shared" ca="1" si="14"/>
        <v>8</v>
      </c>
      <c r="AT86" s="26">
        <f t="shared" ca="1" si="14"/>
        <v>17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2016:11:0:0:ZHUBEI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2016:3:1:7:ZHUBEI</v>
      </c>
      <c r="AP87" s="33">
        <f t="shared" ca="1" si="13"/>
        <v>253</v>
      </c>
      <c r="AQ87" s="26">
        <f t="shared" ca="1" si="14"/>
        <v>0</v>
      </c>
      <c r="AR87" s="26">
        <f t="shared" ca="1" si="14"/>
        <v>6</v>
      </c>
      <c r="AS87" s="26">
        <f t="shared" ca="1" si="14"/>
        <v>7</v>
      </c>
      <c r="AT87" s="26">
        <f t="shared" ca="1" si="14"/>
        <v>11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2016:12:0:0:ZHUBEI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2016:3:2:7:ZHUBEI</v>
      </c>
      <c r="AP88" s="33">
        <f t="shared" ca="1" si="13"/>
        <v>282</v>
      </c>
      <c r="AQ88" s="26">
        <f t="shared" ca="1" si="14"/>
        <v>0</v>
      </c>
      <c r="AR88" s="26">
        <f t="shared" ca="1" si="14"/>
        <v>6</v>
      </c>
      <c r="AS88" s="26">
        <f t="shared" ca="1" si="14"/>
        <v>3</v>
      </c>
      <c r="AT88" s="26">
        <f t="shared" ca="1" si="14"/>
        <v>10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1407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1406</v>
      </c>
    </row>
    <row r="105" spans="23:50">
      <c r="X105" s="57" t="s">
        <v>2092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4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>
        <v>89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$L$34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697</v>
      </c>
      <c r="B10" s="23" t="s">
        <v>1991</v>
      </c>
      <c r="C10" s="4" t="s">
        <v>709</v>
      </c>
      <c r="D10" s="4" t="s">
        <v>710</v>
      </c>
      <c r="E10" s="4" t="str">
        <f t="shared" ref="E10:E13" si="0">CONCATENATE(YEAR,":",MONTH,":",WEEK,":",WEEKDAY,":",$A10)</f>
        <v>2016:3:2:7:NORTH_JINHUA_E</v>
      </c>
      <c r="F10" s="4">
        <f>MATCH($E10,REPORT_DATA_BY_COMP!$A:$A,0)</f>
        <v>821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1994</v>
      </c>
      <c r="B11" s="23" t="s">
        <v>1995</v>
      </c>
      <c r="C11" s="4" t="s">
        <v>2002</v>
      </c>
      <c r="D11" s="4" t="s">
        <v>710</v>
      </c>
      <c r="E11" s="4" t="str">
        <f t="shared" si="0"/>
        <v>2016:3:2:7:JINHUA_S</v>
      </c>
      <c r="F11" s="4">
        <f>MATCH($E11,REPORT_DATA_BY_COMP!$A:$A,0)</f>
        <v>810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52</v>
      </c>
      <c r="R11" s="11">
        <f>IFERROR(INDEX(REPORT_DATA_BY_COMP!$A:$AH,$F11,MATCH(R$8,REPORT_DATA_BY_COMP!$A$1:$AH$1,0)), "")</f>
        <v>12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700</v>
      </c>
      <c r="B12" s="23" t="s">
        <v>1997</v>
      </c>
      <c r="C12" s="4" t="s">
        <v>1998</v>
      </c>
      <c r="D12" s="4" t="s">
        <v>2003</v>
      </c>
      <c r="E12" s="4" t="str">
        <f>CONCATENATE(YEAR,":",MONTH,":",WEEK,":",WEEKDAY,":",$A12)</f>
        <v>2016:3:2:7:TOUR_S</v>
      </c>
      <c r="F12" s="4">
        <f>MATCH($E12,REPORT_DATA_BY_COMP!$A:$A,0)</f>
        <v>848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1</v>
      </c>
    </row>
    <row r="13" spans="1:22">
      <c r="A13" s="22" t="s">
        <v>1996</v>
      </c>
      <c r="B13" s="23" t="s">
        <v>1999</v>
      </c>
      <c r="C13" s="4" t="s">
        <v>2000</v>
      </c>
      <c r="D13" s="4" t="s">
        <v>2004</v>
      </c>
      <c r="E13" s="4" t="str">
        <f t="shared" si="0"/>
        <v>2016:3:2:7:OFFICE_E</v>
      </c>
      <c r="F13" s="4">
        <f>MATCH($E13,REPORT_DATA_BY_COMP!$A:$A,0)</f>
        <v>822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1</v>
      </c>
      <c r="H14" s="12">
        <f t="shared" ref="H14:V14" si="1">SUM(H10:H13)</f>
        <v>0</v>
      </c>
      <c r="I14" s="12">
        <f t="shared" si="1"/>
        <v>6</v>
      </c>
      <c r="J14" s="12">
        <f t="shared" si="1"/>
        <v>7</v>
      </c>
      <c r="K14" s="12">
        <f t="shared" si="1"/>
        <v>3</v>
      </c>
      <c r="L14" s="12">
        <f t="shared" si="1"/>
        <v>1</v>
      </c>
      <c r="M14" s="12">
        <f t="shared" si="1"/>
        <v>1</v>
      </c>
      <c r="N14" s="12">
        <f t="shared" si="1"/>
        <v>19</v>
      </c>
      <c r="O14" s="12">
        <f t="shared" si="1"/>
        <v>7</v>
      </c>
      <c r="P14" s="12">
        <f t="shared" si="1"/>
        <v>24</v>
      </c>
      <c r="Q14" s="12">
        <f t="shared" si="1"/>
        <v>91</v>
      </c>
      <c r="R14" s="12">
        <f t="shared" si="1"/>
        <v>28</v>
      </c>
      <c r="S14" s="12">
        <f t="shared" si="1"/>
        <v>0</v>
      </c>
      <c r="T14" s="12">
        <f t="shared" si="1"/>
        <v>10</v>
      </c>
      <c r="U14" s="12">
        <f t="shared" si="1"/>
        <v>2</v>
      </c>
      <c r="V14" s="12">
        <f t="shared" si="1"/>
        <v>1</v>
      </c>
    </row>
    <row r="15" spans="1:22">
      <c r="B15" s="5" t="s">
        <v>2005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2006</v>
      </c>
      <c r="B16" s="23" t="s">
        <v>2007</v>
      </c>
      <c r="C16" s="4" t="s">
        <v>2008</v>
      </c>
      <c r="D16" s="4" t="s">
        <v>2012</v>
      </c>
      <c r="E16" s="4" t="str">
        <f>CONCATENATE(YEAR,":",MONTH,":",WEEK,":",WEEKDAY,":",$A16)</f>
        <v>2016:3:2:7:ASSISTANTS</v>
      </c>
      <c r="F16" s="4">
        <f>MATCH($E16,REPORT_DATA_BY_COMP!$A:$A,0)</f>
        <v>789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4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10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20</v>
      </c>
      <c r="O16" s="11">
        <f>IFERROR(INDEX(REPORT_DATA_BY_COMP!$A:$AH,$F16,MATCH(O$8,REPORT_DATA_BY_COMP!$A$1:$AH$1,0)), "")</f>
        <v>7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698</v>
      </c>
      <c r="B17" s="23" t="s">
        <v>2009</v>
      </c>
      <c r="C17" s="4" t="s">
        <v>711</v>
      </c>
      <c r="D17" s="4" t="s">
        <v>712</v>
      </c>
      <c r="E17" s="4" t="str">
        <f>CONCATENATE(YEAR,":",MONTH,":",WEEK,":",WEEKDAY,":",$A17)</f>
        <v>2016:3:2:7:WANDA_E</v>
      </c>
      <c r="F17" s="4">
        <f>MATCH($E17,REPORT_DATA_BY_COMP!$A:$A,0)</f>
        <v>851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7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27</v>
      </c>
      <c r="R17" s="11">
        <f>IFERROR(INDEX(REPORT_DATA_BY_COMP!$A:$AH,$F17,MATCH(R$8,REPORT_DATA_BY_COMP!$A$1:$AH$1,0)), "")</f>
        <v>10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2072</v>
      </c>
      <c r="B18" s="23" t="s">
        <v>1992</v>
      </c>
      <c r="C18" s="4" t="s">
        <v>2010</v>
      </c>
      <c r="D18" s="4" t="s">
        <v>2013</v>
      </c>
      <c r="E18" s="4" t="str">
        <f>CONCATENATE(YEAR,":",MONTH,":",WEEK,":",WEEKDAY,":",$A18)</f>
        <v>2016:3:2:7:WANDA_S</v>
      </c>
      <c r="F18" s="4">
        <f>MATCH($E18,REPORT_DATA_BY_COMP!$A:$A,0)</f>
        <v>852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2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9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1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699</v>
      </c>
      <c r="B19" s="23" t="s">
        <v>1993</v>
      </c>
      <c r="C19" s="4" t="s">
        <v>2011</v>
      </c>
      <c r="D19" s="4" t="s">
        <v>713</v>
      </c>
      <c r="E19" s="4" t="str">
        <f>CONCATENATE(YEAR,":",MONTH,":",WEEK,":",WEEKDAY,":",$A19)</f>
        <v>2016:3:2:7:XINAN_S</v>
      </c>
      <c r="F19" s="4">
        <f>MATCH($E19,REPORT_DATA_BY_COMP!$A:$A,0)</f>
        <v>854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5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9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6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2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B20" s="9" t="s">
        <v>1161</v>
      </c>
      <c r="C20" s="10"/>
      <c r="D20" s="10"/>
      <c r="E20" s="10"/>
      <c r="F20" s="10"/>
      <c r="G20" s="12">
        <f t="shared" ref="G20:V20" si="2">SUM(G16:G19)</f>
        <v>0</v>
      </c>
      <c r="H20" s="12">
        <f t="shared" si="2"/>
        <v>6</v>
      </c>
      <c r="I20" s="12">
        <f t="shared" si="2"/>
        <v>14</v>
      </c>
      <c r="J20" s="12">
        <f t="shared" si="2"/>
        <v>14</v>
      </c>
      <c r="K20" s="12">
        <f t="shared" si="2"/>
        <v>1</v>
      </c>
      <c r="L20" s="12">
        <f t="shared" si="2"/>
        <v>0</v>
      </c>
      <c r="M20" s="12">
        <f t="shared" si="2"/>
        <v>0</v>
      </c>
      <c r="N20" s="12">
        <f t="shared" si="2"/>
        <v>41</v>
      </c>
      <c r="O20" s="12">
        <f t="shared" si="2"/>
        <v>12</v>
      </c>
      <c r="P20" s="12">
        <f t="shared" si="2"/>
        <v>28</v>
      </c>
      <c r="Q20" s="12">
        <f t="shared" si="2"/>
        <v>53</v>
      </c>
      <c r="R20" s="12">
        <f t="shared" si="2"/>
        <v>26</v>
      </c>
      <c r="S20" s="12">
        <f t="shared" si="2"/>
        <v>2</v>
      </c>
      <c r="T20" s="12">
        <f t="shared" si="2"/>
        <v>14</v>
      </c>
      <c r="U20" s="12">
        <f t="shared" si="2"/>
        <v>5</v>
      </c>
      <c r="V20" s="12">
        <f t="shared" si="2"/>
        <v>0</v>
      </c>
    </row>
    <row r="21" spans="1:22">
      <c r="B21" s="5" t="s">
        <v>1185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>
      <c r="A22" s="22" t="s">
        <v>701</v>
      </c>
      <c r="B22" s="23" t="s">
        <v>2014</v>
      </c>
      <c r="C22" s="4" t="s">
        <v>714</v>
      </c>
      <c r="D22" s="4" t="s">
        <v>715</v>
      </c>
      <c r="E22" s="4" t="str">
        <f>CONCATENATE(YEAR,":",MONTH,":",WEEK,":",WEEKDAY,":",$A22)</f>
        <v>2016:3:2:7:SANCHONG_E</v>
      </c>
      <c r="F22" s="4">
        <f>MATCH($E22,REPORT_DATA_BY_COMP!$A:$A,0)</f>
        <v>823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4</v>
      </c>
      <c r="O22" s="11">
        <f>IFERROR(INDEX(REPORT_DATA_BY_COMP!$A:$AH,$F22,MATCH(O$8,REPORT_DATA_BY_COMP!$A$1:$AH$1,0)), "")</f>
        <v>0</v>
      </c>
      <c r="P22" s="11">
        <f>IFERROR(INDEX(REPORT_DATA_BY_COMP!$A:$AH,$F22,MATCH(P$8,REPORT_DATA_BY_COMP!$A$1:$AH$1,0)), "")</f>
        <v>9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A23" s="22" t="s">
        <v>706</v>
      </c>
      <c r="B23" s="23" t="s">
        <v>707</v>
      </c>
      <c r="C23" s="4" t="s">
        <v>720</v>
      </c>
      <c r="D23" s="4" t="s">
        <v>721</v>
      </c>
      <c r="E23" s="4" t="str">
        <f>CONCATENATE(YEAR,":",MONTH,":",WEEK,":",WEEKDAY,":",$A23)</f>
        <v>2016:3:2:7:SANCHONG_S</v>
      </c>
      <c r="F23" s="4">
        <f>MATCH($E23,REPORT_DATA_BY_COMP!$A:$A,0)</f>
        <v>824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0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A24" s="22" t="s">
        <v>702</v>
      </c>
      <c r="B24" s="23" t="s">
        <v>703</v>
      </c>
      <c r="C24" s="4" t="s">
        <v>716</v>
      </c>
      <c r="D24" s="4" t="s">
        <v>717</v>
      </c>
      <c r="E24" s="4" t="str">
        <f>CONCATENATE(YEAR,":",MONTH,":",WEEK,":",WEEKDAY,":",$A24)</f>
        <v>2016:3:2:7:LUZHOU_A_E</v>
      </c>
      <c r="F24" s="4">
        <f>MATCH($E24,REPORT_DATA_BY_COMP!$A:$A,0)</f>
        <v>814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3</v>
      </c>
      <c r="J24" s="11">
        <f>IFERROR(INDEX(REPORT_DATA_BY_COMP!$A:$AH,$F24,MATCH(J$8,REPORT_DATA_BY_COMP!$A$1:$AH$1,0)), "")</f>
        <v>2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5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5</v>
      </c>
      <c r="Q24" s="11">
        <f>IFERROR(INDEX(REPORT_DATA_BY_COMP!$A:$AH,$F24,MATCH(Q$8,REPORT_DATA_BY_COMP!$A$1:$AH$1,0)), "")</f>
        <v>9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2</v>
      </c>
      <c r="V24" s="11">
        <f>IFERROR(INDEX(REPORT_DATA_BY_COMP!$A:$AH,$F24,MATCH(V$8,REPORT_DATA_BY_COMP!$A$1:$AH$1,0)), "")</f>
        <v>0</v>
      </c>
    </row>
    <row r="25" spans="1:22">
      <c r="A25" s="22" t="s">
        <v>704</v>
      </c>
      <c r="B25" s="23" t="s">
        <v>705</v>
      </c>
      <c r="C25" s="4" t="s">
        <v>718</v>
      </c>
      <c r="D25" s="4" t="s">
        <v>719</v>
      </c>
      <c r="E25" s="4" t="str">
        <f>CONCATENATE(YEAR,":",MONTH,":",WEEK,":",WEEKDAY,":",$A25)</f>
        <v>2016:3:2:7:LUZHOU_B_E</v>
      </c>
      <c r="F25" s="4">
        <f>MATCH($E25,REPORT_DATA_BY_COMP!$A:$A,0)</f>
        <v>815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2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7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6</v>
      </c>
      <c r="Q25" s="11">
        <f>IFERROR(INDEX(REPORT_DATA_BY_COMP!$A:$AH,$F25,MATCH(Q$8,REPORT_DATA_BY_COMP!$A$1:$AH$1,0)), "")</f>
        <v>14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1</v>
      </c>
      <c r="T25" s="11">
        <f>IFERROR(INDEX(REPORT_DATA_BY_COMP!$A:$AH,$F25,MATCH(T$8,REPORT_DATA_BY_COMP!$A$1:$AH$1,0)), "")</f>
        <v>4</v>
      </c>
      <c r="U25" s="11">
        <f>IFERROR(INDEX(REPORT_DATA_BY_COMP!$A:$AH,$F25,MATCH(U$8,REPORT_DATA_BY_COMP!$A$1:$AH$1,0)), "")</f>
        <v>1</v>
      </c>
      <c r="V25" s="11">
        <f>IFERROR(INDEX(REPORT_DATA_BY_COMP!$A:$AH,$F25,MATCH(V$8,REPORT_DATA_BY_COMP!$A$1:$AH$1,0)), "")</f>
        <v>0</v>
      </c>
    </row>
    <row r="26" spans="1:22">
      <c r="B26" s="9" t="s">
        <v>1161</v>
      </c>
      <c r="C26" s="10"/>
      <c r="D26" s="10"/>
      <c r="E26" s="10"/>
      <c r="F26" s="10"/>
      <c r="G26" s="12">
        <f t="shared" ref="G26:V26" si="3">SUM(G22:G25)</f>
        <v>0</v>
      </c>
      <c r="H26" s="12">
        <f t="shared" si="3"/>
        <v>0</v>
      </c>
      <c r="I26" s="12">
        <f t="shared" si="3"/>
        <v>8</v>
      </c>
      <c r="J26" s="12">
        <f t="shared" si="3"/>
        <v>8</v>
      </c>
      <c r="K26" s="12">
        <f t="shared" si="3"/>
        <v>0</v>
      </c>
      <c r="L26" s="12">
        <f t="shared" si="3"/>
        <v>0</v>
      </c>
      <c r="M26" s="12">
        <f t="shared" si="3"/>
        <v>0</v>
      </c>
      <c r="N26" s="12">
        <f t="shared" si="3"/>
        <v>18</v>
      </c>
      <c r="O26" s="12">
        <f t="shared" si="3"/>
        <v>2</v>
      </c>
      <c r="P26" s="12">
        <f t="shared" si="3"/>
        <v>27</v>
      </c>
      <c r="Q26" s="12">
        <f t="shared" si="3"/>
        <v>36</v>
      </c>
      <c r="R26" s="12">
        <f t="shared" si="3"/>
        <v>17</v>
      </c>
      <c r="S26" s="12">
        <f t="shared" si="3"/>
        <v>2</v>
      </c>
      <c r="T26" s="12">
        <f t="shared" si="3"/>
        <v>15</v>
      </c>
      <c r="U26" s="12">
        <f t="shared" si="3"/>
        <v>3</v>
      </c>
      <c r="V26" s="12">
        <f t="shared" si="3"/>
        <v>0</v>
      </c>
    </row>
    <row r="27" spans="1:22">
      <c r="A27" s="55"/>
      <c r="B27" s="3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32"/>
    </row>
    <row r="28" spans="1:22">
      <c r="B28" s="13" t="s">
        <v>1160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</row>
    <row r="29" spans="1:22">
      <c r="B29" s="24" t="s">
        <v>1135</v>
      </c>
      <c r="C29" s="14"/>
      <c r="D29" s="14"/>
      <c r="E29" s="14" t="str">
        <f>CONCATENATE(YEAR,":",MONTH,":1:",WEEKLY_REPORT_DAY,":", $A$1)</f>
        <v>2016:3:1:7:CENTRAL</v>
      </c>
      <c r="F29" s="14">
        <f>MATCH($E29,REPORT_DATA_BY_ZONE!$A:$A, 0)</f>
        <v>79</v>
      </c>
      <c r="G29" s="11">
        <f>IFERROR(INDEX(REPORT_DATA_BY_ZONE!$A:$AH,$F29,MATCH(G$8,REPORT_DATA_BY_ZONE!$A$1:$AH$1,0)), "")</f>
        <v>2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21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1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30</v>
      </c>
      <c r="P29" s="11">
        <f>IFERROR(INDEX(REPORT_DATA_BY_ZONE!$A:$AH,$F29,MATCH(P$8,REPORT_DATA_BY_ZONE!$A$1:$AH$1,0)), "")</f>
        <v>87</v>
      </c>
      <c r="Q29" s="11">
        <f>IFERROR(INDEX(REPORT_DATA_BY_ZONE!$A:$AH,$F29,MATCH(Q$8,REPORT_DATA_BY_ZONE!$A$1:$AH$1,0)), "")</f>
        <v>109</v>
      </c>
      <c r="R29" s="11">
        <f>IFERROR(INDEX(REPORT_DATA_BY_ZONE!$A:$AH,$F29,MATCH(R$8,REPORT_DATA_BY_ZONE!$A$1:$AH$1,0)), "")</f>
        <v>45</v>
      </c>
      <c r="S29" s="11">
        <f>IFERROR(INDEX(REPORT_DATA_BY_ZONE!$A:$AH,$F29,MATCH(S$8,REPORT_DATA_BY_ZONE!$A$1:$AH$1,0)), "")</f>
        <v>6</v>
      </c>
      <c r="T29" s="11">
        <f>IFERROR(INDEX(REPORT_DATA_BY_ZONE!$A:$AH,$F29,MATCH(T$8,REPORT_DATA_BY_ZONE!$A$1:$AH$1,0)), "")</f>
        <v>36</v>
      </c>
      <c r="U29" s="11">
        <f>IFERROR(INDEX(REPORT_DATA_BY_ZONE!$A:$AH,$F29,MATCH(U$8,REPORT_DATA_BY_ZONE!$A$1:$AH$1,0)), "")</f>
        <v>7</v>
      </c>
      <c r="V29" s="11">
        <f>IFERROR(INDEX(REPORT_DATA_BY_ZONE!$A:$AH,$F29,MATCH(V$8,REPORT_DATA_BY_ZONE!$A$1:$AH$1,0)), "")</f>
        <v>0</v>
      </c>
    </row>
    <row r="30" spans="1:22">
      <c r="B30" s="24" t="s">
        <v>1134</v>
      </c>
      <c r="C30" s="14"/>
      <c r="D30" s="14"/>
      <c r="E30" s="14" t="str">
        <f>CONCATENATE(YEAR,":",MONTH,":2:",WEEKLY_REPORT_DAY,":", $A$1)</f>
        <v>2016:3:2:7:CENTRAL</v>
      </c>
      <c r="F30" s="14">
        <f>MATCH($E30,REPORT_DATA_BY_ZONE!$A:$A, 0)</f>
        <v>90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6</v>
      </c>
      <c r="I30" s="11">
        <f>IFERROR(INDEX(REPORT_DATA_BY_ZONE!$A:$AH,$F30,MATCH(I$8,REPORT_DATA_BY_ZONE!$A$1:$AH$1,0)), "")</f>
        <v>28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1</v>
      </c>
      <c r="M30" s="11">
        <f>IFERROR(INDEX(REPORT_DATA_BY_ZONE!$A:$AH,$F30,MATCH(M$8,REPORT_DATA_BY_ZONE!$A$1:$AH$1,0)), "")</f>
        <v>1</v>
      </c>
      <c r="N30" s="11">
        <f>IFERROR(INDEX(REPORT_DATA_BY_ZONE!$A:$AH,$F30,MATCH(N$8,REPORT_DATA_BY_ZONE!$A$1:$AH$1,0)), "")</f>
        <v>78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180</v>
      </c>
      <c r="R30" s="11">
        <f>IFERROR(INDEX(REPORT_DATA_BY_ZONE!$A:$AH,$F30,MATCH(R$8,REPORT_DATA_BY_ZONE!$A$1:$AH$1,0)), "")</f>
        <v>71</v>
      </c>
      <c r="S30" s="11">
        <f>IFERROR(INDEX(REPORT_DATA_BY_ZONE!$A:$AH,$F30,MATCH(S$8,REPORT_DATA_BY_ZONE!$A$1:$AH$1,0)), "")</f>
        <v>4</v>
      </c>
      <c r="T30" s="11">
        <f>IFERROR(INDEX(REPORT_DATA_BY_ZONE!$A:$AH,$F30,MATCH(T$8,REPORT_DATA_BY_ZONE!$A$1:$AH$1,0)), "")</f>
        <v>39</v>
      </c>
      <c r="U30" s="11">
        <f>IFERROR(INDEX(REPORT_DATA_BY_ZONE!$A:$AH,$F30,MATCH(U$8,REPORT_DATA_BY_ZONE!$A$1:$AH$1,0)), "")</f>
        <v>10</v>
      </c>
      <c r="V30" s="11">
        <f>IFERROR(INDEX(REPORT_DATA_BY_ZONE!$A:$AH,$F30,MATCH(V$8,REPORT_DATA_BY_ZONE!$A$1:$AH$1,0)), "")</f>
        <v>1</v>
      </c>
    </row>
    <row r="31" spans="1:22">
      <c r="B31" s="24" t="s">
        <v>1136</v>
      </c>
      <c r="C31" s="14"/>
      <c r="D31" s="14"/>
      <c r="E31" s="14" t="str">
        <f>CONCATENATE(YEAR,":",MONTH,":3:",WEEKLY_REPORT_DAY,":", $A$1)</f>
        <v>2016:3:3:7:CENTRAL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1137</v>
      </c>
      <c r="C32" s="14"/>
      <c r="D32" s="14"/>
      <c r="E32" s="14" t="str">
        <f>CONCATENATE(YEAR,":",MONTH,":4:",WEEKLY_REPORT_DAY,":", $A$1)</f>
        <v>2016:3:4:7:CENTRAL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24" t="s">
        <v>1138</v>
      </c>
      <c r="C33" s="14"/>
      <c r="D33" s="14"/>
      <c r="E33" s="14" t="str">
        <f>CONCATENATE(YEAR,":",MONTH,":5:",WEEKLY_REPORT_DAY,":", $A$1)</f>
        <v>2016:3:5:7:CENTRAL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18" t="s">
        <v>1161</v>
      </c>
      <c r="C34" s="15"/>
      <c r="D34" s="15"/>
      <c r="E34" s="15"/>
      <c r="F34" s="15"/>
      <c r="G34" s="19">
        <f>SUM(G29:G33)</f>
        <v>3</v>
      </c>
      <c r="H34" s="19">
        <f t="shared" ref="H34:V34" si="4">SUM(H29:H33)</f>
        <v>8</v>
      </c>
      <c r="I34" s="19">
        <f t="shared" si="4"/>
        <v>49</v>
      </c>
      <c r="J34" s="19">
        <f t="shared" si="4"/>
        <v>51</v>
      </c>
      <c r="K34" s="19">
        <f t="shared" si="4"/>
        <v>8</v>
      </c>
      <c r="L34" s="19">
        <f t="shared" si="4"/>
        <v>1</v>
      </c>
      <c r="M34" s="19">
        <f t="shared" si="4"/>
        <v>2</v>
      </c>
      <c r="N34" s="19">
        <f t="shared" si="4"/>
        <v>136</v>
      </c>
      <c r="O34" s="19">
        <f t="shared" si="4"/>
        <v>51</v>
      </c>
      <c r="P34" s="19">
        <f t="shared" si="4"/>
        <v>166</v>
      </c>
      <c r="Q34" s="19">
        <f t="shared" si="4"/>
        <v>289</v>
      </c>
      <c r="R34" s="19">
        <f t="shared" si="4"/>
        <v>116</v>
      </c>
      <c r="S34" s="19">
        <f t="shared" si="4"/>
        <v>10</v>
      </c>
      <c r="T34" s="19">
        <f t="shared" si="4"/>
        <v>75</v>
      </c>
      <c r="U34" s="19">
        <f t="shared" si="4"/>
        <v>17</v>
      </c>
      <c r="V34" s="19">
        <f t="shared" si="4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103" priority="207" operator="lessThan">
      <formula>0.5</formula>
    </cfRule>
    <cfRule type="cellIs" dxfId="1102" priority="208" operator="greaterThan">
      <formula>0.5</formula>
    </cfRule>
  </conditionalFormatting>
  <conditionalFormatting sqref="N10:N11">
    <cfRule type="cellIs" dxfId="1101" priority="205" operator="lessThan">
      <formula>4.5</formula>
    </cfRule>
    <cfRule type="cellIs" dxfId="1100" priority="206" operator="greaterThan">
      <formula>5.5</formula>
    </cfRule>
  </conditionalFormatting>
  <conditionalFormatting sqref="O10:O11">
    <cfRule type="cellIs" dxfId="1099" priority="203" operator="lessThan">
      <formula>1.5</formula>
    </cfRule>
    <cfRule type="cellIs" dxfId="1098" priority="204" operator="greaterThan">
      <formula>2.5</formula>
    </cfRule>
  </conditionalFormatting>
  <conditionalFormatting sqref="P10:P11">
    <cfRule type="cellIs" dxfId="1097" priority="201" operator="lessThan">
      <formula>4.5</formula>
    </cfRule>
    <cfRule type="cellIs" dxfId="1096" priority="202" operator="greaterThan">
      <formula>7.5</formula>
    </cfRule>
  </conditionalFormatting>
  <conditionalFormatting sqref="R10:S11">
    <cfRule type="cellIs" dxfId="1095" priority="199" operator="lessThan">
      <formula>2.5</formula>
    </cfRule>
    <cfRule type="cellIs" dxfId="1094" priority="200" operator="greaterThan">
      <formula>4.5</formula>
    </cfRule>
  </conditionalFormatting>
  <conditionalFormatting sqref="T10:T11">
    <cfRule type="cellIs" dxfId="1093" priority="197" operator="lessThan">
      <formula>2.5</formula>
    </cfRule>
    <cfRule type="cellIs" dxfId="1092" priority="198" operator="greaterThan">
      <formula>4.5</formula>
    </cfRule>
  </conditionalFormatting>
  <conditionalFormatting sqref="U10:U11">
    <cfRule type="cellIs" dxfId="1091" priority="196" operator="greaterThan">
      <formula>1.5</formula>
    </cfRule>
  </conditionalFormatting>
  <conditionalFormatting sqref="L10:V11">
    <cfRule type="expression" dxfId="1090" priority="193">
      <formula>L10=""</formula>
    </cfRule>
  </conditionalFormatting>
  <conditionalFormatting sqref="S10:S11">
    <cfRule type="cellIs" dxfId="1089" priority="194" operator="greaterThan">
      <formula>0.5</formula>
    </cfRule>
    <cfRule type="cellIs" dxfId="1088" priority="195" operator="lessThan">
      <formula>0.5</formula>
    </cfRule>
  </conditionalFormatting>
  <conditionalFormatting sqref="L19:M19">
    <cfRule type="cellIs" dxfId="1087" priority="191" operator="lessThan">
      <formula>0.5</formula>
    </cfRule>
    <cfRule type="cellIs" dxfId="1086" priority="192" operator="greaterThan">
      <formula>0.5</formula>
    </cfRule>
  </conditionalFormatting>
  <conditionalFormatting sqref="N19">
    <cfRule type="cellIs" dxfId="1085" priority="189" operator="lessThan">
      <formula>4.5</formula>
    </cfRule>
    <cfRule type="cellIs" dxfId="1084" priority="190" operator="greaterThan">
      <formula>5.5</formula>
    </cfRule>
  </conditionalFormatting>
  <conditionalFormatting sqref="O19">
    <cfRule type="cellIs" dxfId="1083" priority="187" operator="lessThan">
      <formula>1.5</formula>
    </cfRule>
    <cfRule type="cellIs" dxfId="1082" priority="188" operator="greaterThan">
      <formula>2.5</formula>
    </cfRule>
  </conditionalFormatting>
  <conditionalFormatting sqref="P19">
    <cfRule type="cellIs" dxfId="1081" priority="185" operator="lessThan">
      <formula>4.5</formula>
    </cfRule>
    <cfRule type="cellIs" dxfId="1080" priority="186" operator="greaterThan">
      <formula>7.5</formula>
    </cfRule>
  </conditionalFormatting>
  <conditionalFormatting sqref="R19:S19">
    <cfRule type="cellIs" dxfId="1079" priority="183" operator="lessThan">
      <formula>2.5</formula>
    </cfRule>
    <cfRule type="cellIs" dxfId="1078" priority="184" operator="greaterThan">
      <formula>4.5</formula>
    </cfRule>
  </conditionalFormatting>
  <conditionalFormatting sqref="T19">
    <cfRule type="cellIs" dxfId="1077" priority="181" operator="lessThan">
      <formula>2.5</formula>
    </cfRule>
    <cfRule type="cellIs" dxfId="1076" priority="182" operator="greaterThan">
      <formula>4.5</formula>
    </cfRule>
  </conditionalFormatting>
  <conditionalFormatting sqref="U19">
    <cfRule type="cellIs" dxfId="1075" priority="180" operator="greaterThan">
      <formula>1.5</formula>
    </cfRule>
  </conditionalFormatting>
  <conditionalFormatting sqref="L19:V19">
    <cfRule type="expression" dxfId="1074" priority="177">
      <formula>L19=""</formula>
    </cfRule>
  </conditionalFormatting>
  <conditionalFormatting sqref="S19">
    <cfRule type="cellIs" dxfId="1073" priority="178" operator="greaterThan">
      <formula>0.5</formula>
    </cfRule>
    <cfRule type="cellIs" dxfId="1072" priority="179" operator="lessThan">
      <formula>0.5</formula>
    </cfRule>
  </conditionalFormatting>
  <conditionalFormatting sqref="L13:M13">
    <cfRule type="cellIs" dxfId="1071" priority="159" operator="lessThan">
      <formula>0.5</formula>
    </cfRule>
    <cfRule type="cellIs" dxfId="1070" priority="160" operator="greaterThan">
      <formula>0.5</formula>
    </cfRule>
  </conditionalFormatting>
  <conditionalFormatting sqref="N13">
    <cfRule type="cellIs" dxfId="1069" priority="157" operator="lessThan">
      <formula>4.5</formula>
    </cfRule>
    <cfRule type="cellIs" dxfId="1068" priority="158" operator="greaterThan">
      <formula>5.5</formula>
    </cfRule>
  </conditionalFormatting>
  <conditionalFormatting sqref="O13">
    <cfRule type="cellIs" dxfId="1067" priority="155" operator="lessThan">
      <formula>1.5</formula>
    </cfRule>
    <cfRule type="cellIs" dxfId="1066" priority="156" operator="greaterThan">
      <formula>2.5</formula>
    </cfRule>
  </conditionalFormatting>
  <conditionalFormatting sqref="P13">
    <cfRule type="cellIs" dxfId="1065" priority="153" operator="lessThan">
      <formula>4.5</formula>
    </cfRule>
    <cfRule type="cellIs" dxfId="1064" priority="154" operator="greaterThan">
      <formula>7.5</formula>
    </cfRule>
  </conditionalFormatting>
  <conditionalFormatting sqref="R13:S13">
    <cfRule type="cellIs" dxfId="1063" priority="151" operator="lessThan">
      <formula>2.5</formula>
    </cfRule>
    <cfRule type="cellIs" dxfId="1062" priority="152" operator="greaterThan">
      <formula>4.5</formula>
    </cfRule>
  </conditionalFormatting>
  <conditionalFormatting sqref="T13">
    <cfRule type="cellIs" dxfId="1061" priority="149" operator="lessThan">
      <formula>2.5</formula>
    </cfRule>
    <cfRule type="cellIs" dxfId="1060" priority="150" operator="greaterThan">
      <formula>4.5</formula>
    </cfRule>
  </conditionalFormatting>
  <conditionalFormatting sqref="U13">
    <cfRule type="cellIs" dxfId="1059" priority="148" operator="greaterThan">
      <formula>1.5</formula>
    </cfRule>
  </conditionalFormatting>
  <conditionalFormatting sqref="L13:V13">
    <cfRule type="expression" dxfId="1058" priority="145">
      <formula>L13=""</formula>
    </cfRule>
  </conditionalFormatting>
  <conditionalFormatting sqref="S13">
    <cfRule type="cellIs" dxfId="1057" priority="146" operator="greaterThan">
      <formula>0.5</formula>
    </cfRule>
    <cfRule type="cellIs" dxfId="1056" priority="147" operator="lessThan">
      <formula>0.5</formula>
    </cfRule>
  </conditionalFormatting>
  <conditionalFormatting sqref="L22:M23">
    <cfRule type="cellIs" dxfId="1055" priority="127" operator="lessThan">
      <formula>0.5</formula>
    </cfRule>
    <cfRule type="cellIs" dxfId="1054" priority="128" operator="greaterThan">
      <formula>0.5</formula>
    </cfRule>
  </conditionalFormatting>
  <conditionalFormatting sqref="N22:N23">
    <cfRule type="cellIs" dxfId="1053" priority="125" operator="lessThan">
      <formula>4.5</formula>
    </cfRule>
    <cfRule type="cellIs" dxfId="1052" priority="126" operator="greaterThan">
      <formula>5.5</formula>
    </cfRule>
  </conditionalFormatting>
  <conditionalFormatting sqref="O22:O23">
    <cfRule type="cellIs" dxfId="1051" priority="123" operator="lessThan">
      <formula>1.5</formula>
    </cfRule>
    <cfRule type="cellIs" dxfId="1050" priority="124" operator="greaterThan">
      <formula>2.5</formula>
    </cfRule>
  </conditionalFormatting>
  <conditionalFormatting sqref="P22:P23">
    <cfRule type="cellIs" dxfId="1049" priority="121" operator="lessThan">
      <formula>4.5</formula>
    </cfRule>
    <cfRule type="cellIs" dxfId="1048" priority="122" operator="greaterThan">
      <formula>7.5</formula>
    </cfRule>
  </conditionalFormatting>
  <conditionalFormatting sqref="R22:S23">
    <cfRule type="cellIs" dxfId="1047" priority="119" operator="lessThan">
      <formula>2.5</formula>
    </cfRule>
    <cfRule type="cellIs" dxfId="1046" priority="120" operator="greaterThan">
      <formula>4.5</formula>
    </cfRule>
  </conditionalFormatting>
  <conditionalFormatting sqref="T22:T23">
    <cfRule type="cellIs" dxfId="1045" priority="117" operator="lessThan">
      <formula>2.5</formula>
    </cfRule>
    <cfRule type="cellIs" dxfId="1044" priority="118" operator="greaterThan">
      <formula>4.5</formula>
    </cfRule>
  </conditionalFormatting>
  <conditionalFormatting sqref="U22:U23">
    <cfRule type="cellIs" dxfId="1043" priority="116" operator="greaterThan">
      <formula>1.5</formula>
    </cfRule>
  </conditionalFormatting>
  <conditionalFormatting sqref="L22:V23">
    <cfRule type="expression" dxfId="1042" priority="113">
      <formula>L22=""</formula>
    </cfRule>
  </conditionalFormatting>
  <conditionalFormatting sqref="S22:S23">
    <cfRule type="cellIs" dxfId="1041" priority="114" operator="greaterThan">
      <formula>0.5</formula>
    </cfRule>
    <cfRule type="cellIs" dxfId="1040" priority="115" operator="lessThan">
      <formula>0.5</formula>
    </cfRule>
  </conditionalFormatting>
  <conditionalFormatting sqref="L25:M25">
    <cfRule type="cellIs" dxfId="1039" priority="111" operator="lessThan">
      <formula>0.5</formula>
    </cfRule>
    <cfRule type="cellIs" dxfId="1038" priority="112" operator="greaterThan">
      <formula>0.5</formula>
    </cfRule>
  </conditionalFormatting>
  <conditionalFormatting sqref="N25">
    <cfRule type="cellIs" dxfId="1037" priority="109" operator="lessThan">
      <formula>4.5</formula>
    </cfRule>
    <cfRule type="cellIs" dxfId="1036" priority="110" operator="greaterThan">
      <formula>5.5</formula>
    </cfRule>
  </conditionalFormatting>
  <conditionalFormatting sqref="O25">
    <cfRule type="cellIs" dxfId="1035" priority="107" operator="lessThan">
      <formula>1.5</formula>
    </cfRule>
    <cfRule type="cellIs" dxfId="1034" priority="108" operator="greaterThan">
      <formula>2.5</formula>
    </cfRule>
  </conditionalFormatting>
  <conditionalFormatting sqref="P25">
    <cfRule type="cellIs" dxfId="1033" priority="105" operator="lessThan">
      <formula>4.5</formula>
    </cfRule>
    <cfRule type="cellIs" dxfId="1032" priority="106" operator="greaterThan">
      <formula>7.5</formula>
    </cfRule>
  </conditionalFormatting>
  <conditionalFormatting sqref="R25:S25">
    <cfRule type="cellIs" dxfId="1031" priority="103" operator="lessThan">
      <formula>2.5</formula>
    </cfRule>
    <cfRule type="cellIs" dxfId="1030" priority="104" operator="greaterThan">
      <formula>4.5</formula>
    </cfRule>
  </conditionalFormatting>
  <conditionalFormatting sqref="T25">
    <cfRule type="cellIs" dxfId="1029" priority="101" operator="lessThan">
      <formula>2.5</formula>
    </cfRule>
    <cfRule type="cellIs" dxfId="1028" priority="102" operator="greaterThan">
      <formula>4.5</formula>
    </cfRule>
  </conditionalFormatting>
  <conditionalFormatting sqref="U25">
    <cfRule type="cellIs" dxfId="1027" priority="100" operator="greaterThan">
      <formula>1.5</formula>
    </cfRule>
  </conditionalFormatting>
  <conditionalFormatting sqref="L25:V25">
    <cfRule type="expression" dxfId="1026" priority="97">
      <formula>L25=""</formula>
    </cfRule>
  </conditionalFormatting>
  <conditionalFormatting sqref="S25">
    <cfRule type="cellIs" dxfId="1025" priority="98" operator="greaterThan">
      <formula>0.5</formula>
    </cfRule>
    <cfRule type="cellIs" dxfId="1024" priority="99" operator="lessThan">
      <formula>0.5</formula>
    </cfRule>
  </conditionalFormatting>
  <conditionalFormatting sqref="L24:M24">
    <cfRule type="cellIs" dxfId="1023" priority="95" operator="lessThan">
      <formula>0.5</formula>
    </cfRule>
    <cfRule type="cellIs" dxfId="1022" priority="96" operator="greaterThan">
      <formula>0.5</formula>
    </cfRule>
  </conditionalFormatting>
  <conditionalFormatting sqref="N24">
    <cfRule type="cellIs" dxfId="1021" priority="93" operator="lessThan">
      <formula>4.5</formula>
    </cfRule>
    <cfRule type="cellIs" dxfId="1020" priority="94" operator="greaterThan">
      <formula>5.5</formula>
    </cfRule>
  </conditionalFormatting>
  <conditionalFormatting sqref="O24">
    <cfRule type="cellIs" dxfId="1019" priority="91" operator="lessThan">
      <formula>1.5</formula>
    </cfRule>
    <cfRule type="cellIs" dxfId="1018" priority="92" operator="greaterThan">
      <formula>2.5</formula>
    </cfRule>
  </conditionalFormatting>
  <conditionalFormatting sqref="P24">
    <cfRule type="cellIs" dxfId="1017" priority="89" operator="lessThan">
      <formula>4.5</formula>
    </cfRule>
    <cfRule type="cellIs" dxfId="1016" priority="90" operator="greaterThan">
      <formula>7.5</formula>
    </cfRule>
  </conditionalFormatting>
  <conditionalFormatting sqref="R24:S24">
    <cfRule type="cellIs" dxfId="1015" priority="87" operator="lessThan">
      <formula>2.5</formula>
    </cfRule>
    <cfRule type="cellIs" dxfId="1014" priority="88" operator="greaterThan">
      <formula>4.5</formula>
    </cfRule>
  </conditionalFormatting>
  <conditionalFormatting sqref="T24">
    <cfRule type="cellIs" dxfId="1013" priority="85" operator="lessThan">
      <formula>2.5</formula>
    </cfRule>
    <cfRule type="cellIs" dxfId="1012" priority="86" operator="greaterThan">
      <formula>4.5</formula>
    </cfRule>
  </conditionalFormatting>
  <conditionalFormatting sqref="U24">
    <cfRule type="cellIs" dxfId="1011" priority="84" operator="greaterThan">
      <formula>1.5</formula>
    </cfRule>
  </conditionalFormatting>
  <conditionalFormatting sqref="L24:V24">
    <cfRule type="expression" dxfId="1010" priority="81">
      <formula>L24=""</formula>
    </cfRule>
  </conditionalFormatting>
  <conditionalFormatting sqref="S24">
    <cfRule type="cellIs" dxfId="1009" priority="82" operator="greaterThan">
      <formula>0.5</formula>
    </cfRule>
    <cfRule type="cellIs" dxfId="1008" priority="83" operator="lessThan">
      <formula>0.5</formula>
    </cfRule>
  </conditionalFormatting>
  <conditionalFormatting sqref="L12:M12">
    <cfRule type="cellIs" dxfId="1007" priority="63" operator="lessThan">
      <formula>0.5</formula>
    </cfRule>
    <cfRule type="cellIs" dxfId="1006" priority="64" operator="greaterThan">
      <formula>0.5</formula>
    </cfRule>
  </conditionalFormatting>
  <conditionalFormatting sqref="N12">
    <cfRule type="cellIs" dxfId="1005" priority="61" operator="lessThan">
      <formula>4.5</formula>
    </cfRule>
    <cfRule type="cellIs" dxfId="1004" priority="62" operator="greaterThan">
      <formula>5.5</formula>
    </cfRule>
  </conditionalFormatting>
  <conditionalFormatting sqref="O12">
    <cfRule type="cellIs" dxfId="1003" priority="59" operator="lessThan">
      <formula>1.5</formula>
    </cfRule>
    <cfRule type="cellIs" dxfId="1002" priority="60" operator="greaterThan">
      <formula>2.5</formula>
    </cfRule>
  </conditionalFormatting>
  <conditionalFormatting sqref="P12">
    <cfRule type="cellIs" dxfId="1001" priority="57" operator="lessThan">
      <formula>4.5</formula>
    </cfRule>
    <cfRule type="cellIs" dxfId="1000" priority="58" operator="greaterThan">
      <formula>7.5</formula>
    </cfRule>
  </conditionalFormatting>
  <conditionalFormatting sqref="R12:S12">
    <cfRule type="cellIs" dxfId="999" priority="55" operator="lessThan">
      <formula>2.5</formula>
    </cfRule>
    <cfRule type="cellIs" dxfId="998" priority="56" operator="greaterThan">
      <formula>4.5</formula>
    </cfRule>
  </conditionalFormatting>
  <conditionalFormatting sqref="T12">
    <cfRule type="cellIs" dxfId="997" priority="53" operator="lessThan">
      <formula>2.5</formula>
    </cfRule>
    <cfRule type="cellIs" dxfId="996" priority="54" operator="greaterThan">
      <formula>4.5</formula>
    </cfRule>
  </conditionalFormatting>
  <conditionalFormatting sqref="U12">
    <cfRule type="cellIs" dxfId="995" priority="52" operator="greaterThan">
      <formula>1.5</formula>
    </cfRule>
  </conditionalFormatting>
  <conditionalFormatting sqref="L12:V12">
    <cfRule type="expression" dxfId="994" priority="49">
      <formula>L12=""</formula>
    </cfRule>
  </conditionalFormatting>
  <conditionalFormatting sqref="S12">
    <cfRule type="cellIs" dxfId="993" priority="50" operator="greaterThan">
      <formula>0.5</formula>
    </cfRule>
    <cfRule type="cellIs" dxfId="992" priority="51" operator="lessThan">
      <formula>0.5</formula>
    </cfRule>
  </conditionalFormatting>
  <conditionalFormatting sqref="L16:M17">
    <cfRule type="cellIs" dxfId="991" priority="47" operator="lessThan">
      <formula>0.5</formula>
    </cfRule>
    <cfRule type="cellIs" dxfId="990" priority="48" operator="greaterThan">
      <formula>0.5</formula>
    </cfRule>
  </conditionalFormatting>
  <conditionalFormatting sqref="N16:N17">
    <cfRule type="cellIs" dxfId="989" priority="45" operator="lessThan">
      <formula>4.5</formula>
    </cfRule>
    <cfRule type="cellIs" dxfId="988" priority="46" operator="greaterThan">
      <formula>5.5</formula>
    </cfRule>
  </conditionalFormatting>
  <conditionalFormatting sqref="O16:O17">
    <cfRule type="cellIs" dxfId="987" priority="43" operator="lessThan">
      <formula>1.5</formula>
    </cfRule>
    <cfRule type="cellIs" dxfId="986" priority="44" operator="greaterThan">
      <formula>2.5</formula>
    </cfRule>
  </conditionalFormatting>
  <conditionalFormatting sqref="P16:P17">
    <cfRule type="cellIs" dxfId="985" priority="41" operator="lessThan">
      <formula>4.5</formula>
    </cfRule>
    <cfRule type="cellIs" dxfId="984" priority="42" operator="greaterThan">
      <formula>7.5</formula>
    </cfRule>
  </conditionalFormatting>
  <conditionalFormatting sqref="R16:S17">
    <cfRule type="cellIs" dxfId="983" priority="39" operator="lessThan">
      <formula>2.5</formula>
    </cfRule>
    <cfRule type="cellIs" dxfId="982" priority="40" operator="greaterThan">
      <formula>4.5</formula>
    </cfRule>
  </conditionalFormatting>
  <conditionalFormatting sqref="T16:T17">
    <cfRule type="cellIs" dxfId="981" priority="37" operator="lessThan">
      <formula>2.5</formula>
    </cfRule>
    <cfRule type="cellIs" dxfId="980" priority="38" operator="greaterThan">
      <formula>4.5</formula>
    </cfRule>
  </conditionalFormatting>
  <conditionalFormatting sqref="U16:U17">
    <cfRule type="cellIs" dxfId="979" priority="36" operator="greaterThan">
      <formula>1.5</formula>
    </cfRule>
  </conditionalFormatting>
  <conditionalFormatting sqref="L16:V17">
    <cfRule type="expression" dxfId="978" priority="33">
      <formula>L16=""</formula>
    </cfRule>
  </conditionalFormatting>
  <conditionalFormatting sqref="S16:S17">
    <cfRule type="cellIs" dxfId="977" priority="34" operator="greaterThan">
      <formula>0.5</formula>
    </cfRule>
    <cfRule type="cellIs" dxfId="976" priority="35" operator="lessThan">
      <formula>0.5</formula>
    </cfRule>
  </conditionalFormatting>
  <conditionalFormatting sqref="L18:M18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8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8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8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8:S18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8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8">
    <cfRule type="cellIs" dxfId="963" priority="4" operator="greaterThan">
      <formula>1.5</formula>
    </cfRule>
  </conditionalFormatting>
  <conditionalFormatting sqref="L18:V18">
    <cfRule type="expression" dxfId="962" priority="1">
      <formula>L18=""</formula>
    </cfRule>
  </conditionalFormatting>
  <conditionalFormatting sqref="S18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43" zoomScale="85" zoomScaleNormal="85" workbookViewId="0">
      <selection activeCell="X89" sqref="X89:X10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2014:1:0:0:CENTRAL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2014:2:0:0:CENTRAL</v>
      </c>
      <c r="AB54" s="33">
        <f t="shared" ca="1" si="3"/>
        <v>29</v>
      </c>
      <c r="AC54" s="26">
        <f t="shared" ca="1" si="4"/>
        <v>2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2014:3:0:0:CENTRAL</v>
      </c>
      <c r="AB55" s="33">
        <f t="shared" ca="1" si="3"/>
        <v>37</v>
      </c>
      <c r="AC55" s="26">
        <f t="shared" ca="1" si="4"/>
        <v>11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2014:4:0:0:CENTRAL</v>
      </c>
      <c r="AB56" s="33">
        <f t="shared" ca="1" si="3"/>
        <v>45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2014:5:0:0:CENTRAL</v>
      </c>
      <c r="AB57" s="33">
        <f t="shared" ca="1" si="3"/>
        <v>53</v>
      </c>
      <c r="AC57" s="26">
        <f t="shared" ca="1" si="4"/>
        <v>10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2014:6:0:0:CENTRAL</v>
      </c>
      <c r="AB58" s="33">
        <f t="shared" ca="1" si="3"/>
        <v>61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2014:7:0:0:CENTRAL</v>
      </c>
      <c r="AB59" s="33">
        <f t="shared" ca="1" si="3"/>
        <v>69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2014:8:0:0:CENTRAL</v>
      </c>
      <c r="AB60" s="33">
        <f t="shared" ca="1" si="3"/>
        <v>77</v>
      </c>
      <c r="AC60" s="26">
        <f t="shared" ca="1" si="4"/>
        <v>4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2014:9:0:0:CENTRAL</v>
      </c>
      <c r="AB61" s="33">
        <f t="shared" ca="1" si="3"/>
        <v>85</v>
      </c>
      <c r="AC61" s="26">
        <f t="shared" ca="1" si="4"/>
        <v>3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2014:10:0:0:CENTRAL</v>
      </c>
      <c r="AB62" s="33">
        <f t="shared" ca="1" si="3"/>
        <v>2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2014:11:0:0:CENTRAL</v>
      </c>
      <c r="AB63" s="33">
        <f t="shared" ca="1" si="3"/>
        <v>11</v>
      </c>
      <c r="AC63" s="26">
        <f t="shared" ca="1" si="4"/>
        <v>3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2014:12:0:0:CENTRAL</v>
      </c>
      <c r="AB64" s="33">
        <f t="shared" ca="1" si="3"/>
        <v>20</v>
      </c>
      <c r="AC64" s="26">
        <f t="shared" ca="1" si="4"/>
        <v>7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2015:1:0:0:CENTRAL</v>
      </c>
      <c r="AB65" s="33">
        <f t="shared" ca="1" si="3"/>
        <v>124</v>
      </c>
      <c r="AC65" s="26">
        <f t="shared" ca="1" si="4"/>
        <v>4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2015:2:0:0:CENTRAL</v>
      </c>
      <c r="AB66" s="33">
        <f t="shared" ca="1" si="3"/>
        <v>133</v>
      </c>
      <c r="AC66" s="26">
        <f t="shared" ca="1" si="4"/>
        <v>10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2015:3:0:0:CENTRAL</v>
      </c>
      <c r="AB67" s="33">
        <f t="shared" ca="1" si="3"/>
        <v>143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2015:4:0:0:CENTRAL</v>
      </c>
      <c r="AB68" s="33">
        <f t="shared" ca="1" si="3"/>
        <v>153</v>
      </c>
      <c r="AC68" s="26">
        <f t="shared" ca="1" si="4"/>
        <v>10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2015:5:0:0:CENTRAL</v>
      </c>
      <c r="AB69" s="33">
        <f t="shared" ca="1" si="3"/>
        <v>163</v>
      </c>
      <c r="AC69" s="26">
        <f t="shared" ca="1" si="4"/>
        <v>10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2015:6:0:0:CENTRAL</v>
      </c>
      <c r="AB70" s="33">
        <f t="shared" ca="1" si="3"/>
        <v>173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2015:7:0:0:CENTRAL</v>
      </c>
      <c r="AB71" s="33">
        <f t="shared" ca="1" si="3"/>
        <v>183</v>
      </c>
      <c r="AC71" s="26">
        <f t="shared" ca="1" si="4"/>
        <v>4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2015:8:0:0:CENTRAL</v>
      </c>
      <c r="AB72" s="33">
        <f t="shared" ca="1" si="3"/>
        <v>193</v>
      </c>
      <c r="AC72" s="26">
        <f t="shared" ca="1" si="4"/>
        <v>6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2015:9:0:0:CENTRAL</v>
      </c>
      <c r="AB73" s="33">
        <f t="shared" ca="1" si="3"/>
        <v>203</v>
      </c>
      <c r="AC73" s="26">
        <f t="shared" ca="1" si="4"/>
        <v>8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2015:10:0:0:CENTRAL</v>
      </c>
      <c r="AB74" s="33">
        <f t="shared" ca="1" si="3"/>
        <v>93</v>
      </c>
      <c r="AC74" s="26">
        <f t="shared" ca="1" si="4"/>
        <v>4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2015:11:0:0:CENTRAL</v>
      </c>
      <c r="AB75" s="33">
        <f t="shared" ca="1" si="3"/>
        <v>103</v>
      </c>
      <c r="AC75" s="26">
        <f t="shared" ca="1" si="4"/>
        <v>6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2015:12:0:0:CENTRAL</v>
      </c>
      <c r="AB76" s="33">
        <f t="shared" ca="1" si="3"/>
        <v>113</v>
      </c>
      <c r="AC76" s="26">
        <f t="shared" ca="1" si="4"/>
        <v>10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2016:1:0:0:CENTRAL</v>
      </c>
      <c r="AB77" s="33">
        <f t="shared" ca="1" si="3"/>
        <v>213</v>
      </c>
      <c r="AC77" s="26">
        <f t="shared" ca="1" si="4"/>
        <v>8</v>
      </c>
      <c r="AD77" s="26">
        <f t="shared" si="5"/>
        <v>7</v>
      </c>
      <c r="AE77" s="33">
        <f t="shared" ca="1" si="6"/>
        <v>2</v>
      </c>
      <c r="AF77" s="11">
        <f t="shared" ca="1" si="8"/>
        <v>8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2015:12:4:7:CENTRAL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72</v>
      </c>
      <c r="AX77" s="26">
        <f t="shared" ref="AX77:AX88" si="16">3*$X$94</f>
        <v>36</v>
      </c>
      <c r="AY77" s="26">
        <f t="shared" ref="AY77:AY88" si="17">5*$X$94</f>
        <v>60</v>
      </c>
      <c r="AZ77" s="26">
        <f t="shared" ref="AZ77:AZ88" si="18">1*$X$94</f>
        <v>12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2016:2:0:0:CENTRAL</v>
      </c>
      <c r="AB78" s="33">
        <f t="shared" ca="1" si="3"/>
        <v>224</v>
      </c>
      <c r="AC78" s="26">
        <f t="shared" ca="1" si="4"/>
        <v>2</v>
      </c>
      <c r="AD78" s="26">
        <f t="shared" si="5"/>
        <v>7</v>
      </c>
      <c r="AE78" s="33">
        <f t="shared" ca="1" si="6"/>
        <v>13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1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2016:1:1:7:CENTRAL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3</v>
      </c>
      <c r="AW78" s="26">
        <f t="shared" si="15"/>
        <v>72</v>
      </c>
      <c r="AX78" s="26">
        <f t="shared" si="16"/>
        <v>36</v>
      </c>
      <c r="AY78" s="26">
        <f t="shared" si="17"/>
        <v>60</v>
      </c>
      <c r="AZ78" s="26">
        <f t="shared" si="18"/>
        <v>12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2016:3:0:0:CENTRAL</v>
      </c>
      <c r="AB79" s="33">
        <f t="shared" ca="1" si="3"/>
        <v>235</v>
      </c>
      <c r="AC79" s="26">
        <f t="shared" ca="1" si="4"/>
        <v>1</v>
      </c>
      <c r="AD79" s="26">
        <f t="shared" si="5"/>
        <v>7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2016:1:2:7:CENTRAL</v>
      </c>
      <c r="AP79" s="33">
        <f t="shared" ca="1" si="12"/>
        <v>2</v>
      </c>
      <c r="AQ79" s="26">
        <f t="shared" ca="1" si="13"/>
        <v>0</v>
      </c>
      <c r="AR79" s="26">
        <f t="shared" ca="1" si="13"/>
        <v>50</v>
      </c>
      <c r="AS79" s="26">
        <f t="shared" ca="1" si="13"/>
        <v>0</v>
      </c>
      <c r="AT79" s="26">
        <f t="shared" ca="1" si="13"/>
        <v>21</v>
      </c>
      <c r="AU79" s="26">
        <f t="shared" ca="1" si="13"/>
        <v>0</v>
      </c>
      <c r="AV79" s="26">
        <f t="shared" si="14"/>
        <v>3</v>
      </c>
      <c r="AW79" s="26">
        <f t="shared" si="15"/>
        <v>72</v>
      </c>
      <c r="AX79" s="26">
        <f t="shared" si="16"/>
        <v>36</v>
      </c>
      <c r="AY79" s="26">
        <f t="shared" si="17"/>
        <v>60</v>
      </c>
      <c r="AZ79" s="26">
        <f t="shared" si="18"/>
        <v>12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2016:4:0:0:CENTRAL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2016:1:3:7:CENTRAL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3</v>
      </c>
      <c r="AW80" s="26">
        <f t="shared" si="15"/>
        <v>72</v>
      </c>
      <c r="AX80" s="26">
        <f t="shared" si="16"/>
        <v>36</v>
      </c>
      <c r="AY80" s="26">
        <f t="shared" si="17"/>
        <v>60</v>
      </c>
      <c r="AZ80" s="26">
        <f t="shared" si="18"/>
        <v>12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2016:5:0:0:CENTRAL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2016:1:4:7:CENTRAL</v>
      </c>
      <c r="AP81" s="33">
        <f t="shared" ca="1" si="12"/>
        <v>13</v>
      </c>
      <c r="AQ81" s="26">
        <f t="shared" ca="1" si="13"/>
        <v>0</v>
      </c>
      <c r="AR81" s="26">
        <f t="shared" ca="1" si="13"/>
        <v>47</v>
      </c>
      <c r="AS81" s="26">
        <f t="shared" ca="1" si="13"/>
        <v>8</v>
      </c>
      <c r="AT81" s="26">
        <f t="shared" ca="1" si="13"/>
        <v>40</v>
      </c>
      <c r="AU81" s="26">
        <f t="shared" ca="1" si="13"/>
        <v>0</v>
      </c>
      <c r="AV81" s="26">
        <f t="shared" si="14"/>
        <v>3</v>
      </c>
      <c r="AW81" s="26">
        <f t="shared" si="15"/>
        <v>72</v>
      </c>
      <c r="AX81" s="26">
        <f t="shared" si="16"/>
        <v>36</v>
      </c>
      <c r="AY81" s="26">
        <f t="shared" si="17"/>
        <v>60</v>
      </c>
      <c r="AZ81" s="26">
        <f t="shared" si="18"/>
        <v>12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2016:6:0:0:CENTRAL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2016:1:5:7:CENTRAL</v>
      </c>
      <c r="AP82" s="33">
        <f t="shared" ca="1" si="12"/>
        <v>24</v>
      </c>
      <c r="AQ82" s="26">
        <f t="shared" ca="1" si="13"/>
        <v>4</v>
      </c>
      <c r="AR82" s="26">
        <f t="shared" ca="1" si="13"/>
        <v>42</v>
      </c>
      <c r="AS82" s="26">
        <f t="shared" ca="1" si="13"/>
        <v>9</v>
      </c>
      <c r="AT82" s="26">
        <f t="shared" ca="1" si="13"/>
        <v>38</v>
      </c>
      <c r="AU82" s="26">
        <f t="shared" ca="1" si="13"/>
        <v>0</v>
      </c>
      <c r="AV82" s="26">
        <f t="shared" si="14"/>
        <v>3</v>
      </c>
      <c r="AW82" s="26">
        <f t="shared" si="15"/>
        <v>72</v>
      </c>
      <c r="AX82" s="26">
        <f t="shared" si="16"/>
        <v>36</v>
      </c>
      <c r="AY82" s="26">
        <f t="shared" si="17"/>
        <v>60</v>
      </c>
      <c r="AZ82" s="26">
        <f t="shared" si="18"/>
        <v>12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2016:7:0:0:CENTRAL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2016:2:1:7:CENTRAL</v>
      </c>
      <c r="AP83" s="33">
        <f t="shared" ca="1" si="12"/>
        <v>35</v>
      </c>
      <c r="AQ83" s="26">
        <f t="shared" ca="1" si="13"/>
        <v>0</v>
      </c>
      <c r="AR83" s="26">
        <f t="shared" ca="1" si="13"/>
        <v>51</v>
      </c>
      <c r="AS83" s="26">
        <f t="shared" ca="1" si="13"/>
        <v>14</v>
      </c>
      <c r="AT83" s="26">
        <f t="shared" ca="1" si="13"/>
        <v>64</v>
      </c>
      <c r="AU83" s="26">
        <f t="shared" ca="1" si="13"/>
        <v>2</v>
      </c>
      <c r="AV83" s="26">
        <f t="shared" si="14"/>
        <v>3</v>
      </c>
      <c r="AW83" s="26">
        <f t="shared" si="15"/>
        <v>72</v>
      </c>
      <c r="AX83" s="26">
        <f t="shared" si="16"/>
        <v>36</v>
      </c>
      <c r="AY83" s="26">
        <f t="shared" si="17"/>
        <v>60</v>
      </c>
      <c r="AZ83" s="26">
        <f t="shared" si="18"/>
        <v>12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2016:8:0:0:CENTRAL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2016:2:2:7:CENTRAL</v>
      </c>
      <c r="AP84" s="33">
        <f t="shared" ca="1" si="12"/>
        <v>46</v>
      </c>
      <c r="AQ84" s="26">
        <f t="shared" ca="1" si="13"/>
        <v>0</v>
      </c>
      <c r="AR84" s="26">
        <f t="shared" ca="1" si="13"/>
        <v>61</v>
      </c>
      <c r="AS84" s="26">
        <f t="shared" ca="1" si="13"/>
        <v>16</v>
      </c>
      <c r="AT84" s="26">
        <f t="shared" ca="1" si="13"/>
        <v>56</v>
      </c>
      <c r="AU84" s="26">
        <f t="shared" ca="1" si="13"/>
        <v>5</v>
      </c>
      <c r="AV84" s="26">
        <f t="shared" si="14"/>
        <v>3</v>
      </c>
      <c r="AW84" s="26">
        <f t="shared" si="15"/>
        <v>72</v>
      </c>
      <c r="AX84" s="26">
        <f t="shared" si="16"/>
        <v>36</v>
      </c>
      <c r="AY84" s="26">
        <f t="shared" si="17"/>
        <v>60</v>
      </c>
      <c r="AZ84" s="26">
        <f t="shared" si="18"/>
        <v>12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2016:9:0:0:CENTRAL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2016:2:3:7:CENTRAL</v>
      </c>
      <c r="AP85" s="33">
        <f t="shared" ca="1" si="12"/>
        <v>57</v>
      </c>
      <c r="AQ85" s="26">
        <f t="shared" ca="1" si="13"/>
        <v>1</v>
      </c>
      <c r="AR85" s="26">
        <f t="shared" ca="1" si="13"/>
        <v>65</v>
      </c>
      <c r="AS85" s="26">
        <f t="shared" ca="1" si="13"/>
        <v>20</v>
      </c>
      <c r="AT85" s="26">
        <f t="shared" ca="1" si="13"/>
        <v>55</v>
      </c>
      <c r="AU85" s="26">
        <f t="shared" ca="1" si="13"/>
        <v>6</v>
      </c>
      <c r="AV85" s="26">
        <f t="shared" si="14"/>
        <v>3</v>
      </c>
      <c r="AW85" s="26">
        <f t="shared" si="15"/>
        <v>72</v>
      </c>
      <c r="AX85" s="26">
        <f t="shared" si="16"/>
        <v>36</v>
      </c>
      <c r="AY85" s="26">
        <f t="shared" si="17"/>
        <v>60</v>
      </c>
      <c r="AZ85" s="26">
        <f t="shared" si="18"/>
        <v>12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2016:10:0:0:CENTRAL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2016:2:4:7:CENTRAL</v>
      </c>
      <c r="AP86" s="33">
        <f t="shared" ca="1" si="12"/>
        <v>68</v>
      </c>
      <c r="AQ86" s="26">
        <f t="shared" ca="1" si="13"/>
        <v>1</v>
      </c>
      <c r="AR86" s="26">
        <f t="shared" ca="1" si="13"/>
        <v>63</v>
      </c>
      <c r="AS86" s="26">
        <f t="shared" ca="1" si="13"/>
        <v>24</v>
      </c>
      <c r="AT86" s="26">
        <f t="shared" ca="1" si="13"/>
        <v>45</v>
      </c>
      <c r="AU86" s="26">
        <f t="shared" ca="1" si="13"/>
        <v>5</v>
      </c>
      <c r="AV86" s="26">
        <f t="shared" si="14"/>
        <v>3</v>
      </c>
      <c r="AW86" s="26">
        <f t="shared" si="15"/>
        <v>72</v>
      </c>
      <c r="AX86" s="26">
        <f t="shared" si="16"/>
        <v>36</v>
      </c>
      <c r="AY86" s="26">
        <f t="shared" si="17"/>
        <v>60</v>
      </c>
      <c r="AZ86" s="26">
        <f t="shared" si="18"/>
        <v>12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2016:11:0:0:CENTRAL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2016:3:1:7:CENTRAL</v>
      </c>
      <c r="AP87" s="33">
        <f t="shared" ca="1" si="12"/>
        <v>79</v>
      </c>
      <c r="AQ87" s="26">
        <f t="shared" ca="1" si="13"/>
        <v>0</v>
      </c>
      <c r="AR87" s="26">
        <f t="shared" ca="1" si="13"/>
        <v>58</v>
      </c>
      <c r="AS87" s="26">
        <f t="shared" ca="1" si="13"/>
        <v>30</v>
      </c>
      <c r="AT87" s="26">
        <f t="shared" ca="1" si="13"/>
        <v>45</v>
      </c>
      <c r="AU87" s="26">
        <f t="shared" ca="1" si="13"/>
        <v>6</v>
      </c>
      <c r="AV87" s="26">
        <f t="shared" si="14"/>
        <v>3</v>
      </c>
      <c r="AW87" s="26">
        <f t="shared" si="15"/>
        <v>72</v>
      </c>
      <c r="AX87" s="26">
        <f t="shared" si="16"/>
        <v>36</v>
      </c>
      <c r="AY87" s="26">
        <f t="shared" si="17"/>
        <v>60</v>
      </c>
      <c r="AZ87" s="26">
        <f t="shared" si="18"/>
        <v>12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2016:12:0:0:CENTRAL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2016:3:2:7:CENTRAL</v>
      </c>
      <c r="AP88" s="33">
        <f t="shared" ca="1" si="12"/>
        <v>90</v>
      </c>
      <c r="AQ88" s="26">
        <f t="shared" ca="1" si="13"/>
        <v>1</v>
      </c>
      <c r="AR88" s="26">
        <f t="shared" ca="1" si="13"/>
        <v>78</v>
      </c>
      <c r="AS88" s="26">
        <f t="shared" ca="1" si="13"/>
        <v>21</v>
      </c>
      <c r="AT88" s="26">
        <f t="shared" ca="1" si="13"/>
        <v>71</v>
      </c>
      <c r="AU88" s="26">
        <f t="shared" ca="1" si="13"/>
        <v>4</v>
      </c>
      <c r="AV88" s="26">
        <f t="shared" si="14"/>
        <v>3</v>
      </c>
      <c r="AW88" s="26">
        <f t="shared" si="15"/>
        <v>72</v>
      </c>
      <c r="AX88" s="26">
        <f t="shared" si="16"/>
        <v>36</v>
      </c>
      <c r="AY88" s="26">
        <f t="shared" si="17"/>
        <v>60</v>
      </c>
      <c r="AZ88" s="26">
        <f t="shared" si="18"/>
        <v>12</v>
      </c>
    </row>
    <row r="89" spans="23:52">
      <c r="W89" s="8" t="s">
        <v>1937</v>
      </c>
      <c r="X89" s="2" t="s">
        <v>42</v>
      </c>
      <c r="AC89" s="8">
        <f ca="1">SUMIFS(AC53:AC88, $X53:$X88,YEAR,AC53:AC88,"&lt;&gt;#N/A")</f>
        <v>11</v>
      </c>
      <c r="AD89" s="33"/>
      <c r="AF89" s="8">
        <f t="shared" ref="AF89:AK89" ca="1" si="20">SUM(AF53:AF88)</f>
        <v>8</v>
      </c>
      <c r="AG89" s="8">
        <f t="shared" ca="1" si="20"/>
        <v>0</v>
      </c>
      <c r="AH89" s="8">
        <f t="shared" ca="1" si="20"/>
        <v>0</v>
      </c>
      <c r="AI89" s="8">
        <f t="shared" ca="1" si="20"/>
        <v>8</v>
      </c>
      <c r="AJ89" s="8">
        <f t="shared" ca="1" si="20"/>
        <v>0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9</v>
      </c>
      <c r="AN97" s="33"/>
    </row>
    <row r="98" spans="23:50">
      <c r="W98" s="8" t="s">
        <v>508</v>
      </c>
      <c r="X98" s="8">
        <f ca="1">SUM($AF$89:$AH$89)</f>
        <v>8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47%</v>
      </c>
      <c r="Y99" s="36">
        <f ca="1">IFERROR(X98/SUM(X97:X98),"0")</f>
        <v>0.47058823529411764</v>
      </c>
      <c r="Z99" s="8" t="str">
        <f ca="1">TEXT(Y99,"00%")</f>
        <v>47%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89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2014  68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2015  80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2016  11</v>
      </c>
      <c r="AN103" s="33"/>
    </row>
    <row r="104" spans="23:50" ht="23.25">
      <c r="W104" s="8" t="s">
        <v>1932</v>
      </c>
      <c r="X104" s="59" t="s">
        <v>708</v>
      </c>
    </row>
    <row r="105" spans="23:50">
      <c r="X105" s="57" t="s">
        <v>2016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2018</v>
      </c>
      <c r="B1" s="46" t="s">
        <v>2015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JINHUA_DISTRICT_GRAPH!$AC$89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697</v>
      </c>
      <c r="B10" s="23" t="s">
        <v>1991</v>
      </c>
      <c r="C10" s="4" t="s">
        <v>709</v>
      </c>
      <c r="D10" s="4" t="s">
        <v>710</v>
      </c>
      <c r="E10" s="4" t="str">
        <f t="shared" ref="E10:E13" si="0">CONCATENATE(YEAR,":",MONTH,":",WEEK,":",WEEKDAY,":",$A10)</f>
        <v>2016:3:2:7:NORTH_JINHUA_E</v>
      </c>
      <c r="F10" s="4">
        <f>MATCH($E10,REPORT_DATA_BY_COMP!$A:$A,0)</f>
        <v>821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1994</v>
      </c>
      <c r="B11" s="23" t="s">
        <v>1995</v>
      </c>
      <c r="C11" s="4" t="s">
        <v>2002</v>
      </c>
      <c r="D11" s="4" t="s">
        <v>710</v>
      </c>
      <c r="E11" s="4" t="str">
        <f t="shared" si="0"/>
        <v>2016:3:2:7:JINHUA_S</v>
      </c>
      <c r="F11" s="4">
        <f>MATCH($E11,REPORT_DATA_BY_COMP!$A:$A,0)</f>
        <v>810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52</v>
      </c>
      <c r="R11" s="11">
        <f>IFERROR(INDEX(REPORT_DATA_BY_COMP!$A:$AH,$F11,MATCH(R$8,REPORT_DATA_BY_COMP!$A$1:$AH$1,0)), "")</f>
        <v>12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700</v>
      </c>
      <c r="B12" s="23" t="s">
        <v>1997</v>
      </c>
      <c r="C12" s="4" t="s">
        <v>1998</v>
      </c>
      <c r="D12" s="4" t="s">
        <v>2003</v>
      </c>
      <c r="E12" s="4" t="str">
        <f t="shared" si="0"/>
        <v>2016:3:2:7:TOUR_S</v>
      </c>
      <c r="F12" s="4">
        <f>MATCH($E12,REPORT_DATA_BY_COMP!$A:$A,0)</f>
        <v>848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1</v>
      </c>
    </row>
    <row r="13" spans="1:22">
      <c r="A13" s="22" t="s">
        <v>1996</v>
      </c>
      <c r="B13" s="23" t="s">
        <v>1999</v>
      </c>
      <c r="C13" s="4" t="s">
        <v>2000</v>
      </c>
      <c r="D13" s="4" t="s">
        <v>2004</v>
      </c>
      <c r="E13" s="4" t="str">
        <f t="shared" si="0"/>
        <v>2016:3:2:7:OFFICE_E</v>
      </c>
      <c r="F13" s="4">
        <f>MATCH($E13,REPORT_DATA_BY_COMP!$A:$A,0)</f>
        <v>822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1">SUM(G10:G13)</f>
        <v>1</v>
      </c>
      <c r="H14" s="12">
        <f t="shared" si="1"/>
        <v>0</v>
      </c>
      <c r="I14" s="12">
        <f t="shared" si="1"/>
        <v>6</v>
      </c>
      <c r="J14" s="12">
        <f t="shared" si="1"/>
        <v>7</v>
      </c>
      <c r="K14" s="12">
        <f t="shared" si="1"/>
        <v>3</v>
      </c>
      <c r="L14" s="12">
        <f t="shared" si="1"/>
        <v>1</v>
      </c>
      <c r="M14" s="12">
        <f t="shared" si="1"/>
        <v>1</v>
      </c>
      <c r="N14" s="12">
        <f t="shared" si="1"/>
        <v>19</v>
      </c>
      <c r="O14" s="12">
        <f t="shared" si="1"/>
        <v>7</v>
      </c>
      <c r="P14" s="12">
        <f t="shared" si="1"/>
        <v>24</v>
      </c>
      <c r="Q14" s="12">
        <f t="shared" si="1"/>
        <v>91</v>
      </c>
      <c r="R14" s="12">
        <f t="shared" si="1"/>
        <v>28</v>
      </c>
      <c r="S14" s="12">
        <f t="shared" si="1"/>
        <v>0</v>
      </c>
      <c r="T14" s="12">
        <f t="shared" si="1"/>
        <v>10</v>
      </c>
      <c r="U14" s="12">
        <f t="shared" si="1"/>
        <v>2</v>
      </c>
      <c r="V14" s="12">
        <f t="shared" si="1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2016:3:1:7:JINHUA</v>
      </c>
      <c r="F17" s="14">
        <f>MATCH($E17,REPORT_DATA_BY_DISTRICT!$A:$A, 0)</f>
        <v>232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2016:3:2:7:JINHUA</v>
      </c>
      <c r="F18" s="14">
        <f>MATCH($E18,REPORT_DATA_BY_DISTRICT!$A:$A, 0)</f>
        <v>263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3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91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2016:3:3:7:JINHUA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2016:3:4:7:JINHUA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2016:3:5:7:JINHUA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3</v>
      </c>
      <c r="H22" s="19">
        <f t="shared" ref="H22:V22" si="2">SUM(H17:H21)</f>
        <v>1</v>
      </c>
      <c r="I22" s="19">
        <f t="shared" si="2"/>
        <v>9</v>
      </c>
      <c r="J22" s="19">
        <f>SUM(J17:J21)</f>
        <v>17</v>
      </c>
      <c r="K22" s="19">
        <f t="shared" si="2"/>
        <v>5</v>
      </c>
      <c r="L22" s="19">
        <f t="shared" si="2"/>
        <v>1</v>
      </c>
      <c r="M22" s="19">
        <f t="shared" si="2"/>
        <v>1</v>
      </c>
      <c r="N22" s="19">
        <f t="shared" si="2"/>
        <v>37</v>
      </c>
      <c r="O22" s="19">
        <f t="shared" si="2"/>
        <v>13</v>
      </c>
      <c r="P22" s="19">
        <f t="shared" si="2"/>
        <v>48</v>
      </c>
      <c r="Q22" s="19">
        <f t="shared" si="2"/>
        <v>127</v>
      </c>
      <c r="R22" s="19">
        <f t="shared" si="2"/>
        <v>45</v>
      </c>
      <c r="S22" s="19">
        <f t="shared" si="2"/>
        <v>0</v>
      </c>
      <c r="T22" s="19">
        <f t="shared" si="2"/>
        <v>19</v>
      </c>
      <c r="U22" s="19">
        <f t="shared" si="2"/>
        <v>4</v>
      </c>
      <c r="V22" s="19">
        <f t="shared" si="2"/>
        <v>1</v>
      </c>
    </row>
  </sheetData>
  <mergeCells count="18"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</mergeCells>
  <conditionalFormatting sqref="L10:M10">
    <cfRule type="cellIs" dxfId="959" priority="63" operator="lessThan">
      <formula>0.5</formula>
    </cfRule>
    <cfRule type="cellIs" dxfId="958" priority="64" operator="greaterThan">
      <formula>0.5</formula>
    </cfRule>
  </conditionalFormatting>
  <conditionalFormatting sqref="N10">
    <cfRule type="cellIs" dxfId="957" priority="61" operator="lessThan">
      <formula>4.5</formula>
    </cfRule>
    <cfRule type="cellIs" dxfId="956" priority="62" operator="greaterThan">
      <formula>5.5</formula>
    </cfRule>
  </conditionalFormatting>
  <conditionalFormatting sqref="O10">
    <cfRule type="cellIs" dxfId="955" priority="59" operator="lessThan">
      <formula>1.5</formula>
    </cfRule>
    <cfRule type="cellIs" dxfId="954" priority="60" operator="greaterThan">
      <formula>2.5</formula>
    </cfRule>
  </conditionalFormatting>
  <conditionalFormatting sqref="P10">
    <cfRule type="cellIs" dxfId="953" priority="57" operator="lessThan">
      <formula>4.5</formula>
    </cfRule>
    <cfRule type="cellIs" dxfId="952" priority="58" operator="greaterThan">
      <formula>7.5</formula>
    </cfRule>
  </conditionalFormatting>
  <conditionalFormatting sqref="R10:S10">
    <cfRule type="cellIs" dxfId="951" priority="55" operator="lessThan">
      <formula>2.5</formula>
    </cfRule>
    <cfRule type="cellIs" dxfId="950" priority="56" operator="greaterThan">
      <formula>4.5</formula>
    </cfRule>
  </conditionalFormatting>
  <conditionalFormatting sqref="T10">
    <cfRule type="cellIs" dxfId="949" priority="53" operator="lessThan">
      <formula>2.5</formula>
    </cfRule>
    <cfRule type="cellIs" dxfId="948" priority="54" operator="greaterThan">
      <formula>4.5</formula>
    </cfRule>
  </conditionalFormatting>
  <conditionalFormatting sqref="U10">
    <cfRule type="cellIs" dxfId="947" priority="52" operator="greaterThan">
      <formula>1.5</formula>
    </cfRule>
  </conditionalFormatting>
  <conditionalFormatting sqref="L10:V10">
    <cfRule type="expression" dxfId="946" priority="49">
      <formula>L10=""</formula>
    </cfRule>
  </conditionalFormatting>
  <conditionalFormatting sqref="S10">
    <cfRule type="cellIs" dxfId="945" priority="50" operator="greaterThan">
      <formula>0.5</formula>
    </cfRule>
    <cfRule type="cellIs" dxfId="944" priority="51" operator="lessThan">
      <formula>0.5</formula>
    </cfRule>
  </conditionalFormatting>
  <conditionalFormatting sqref="L11:M11">
    <cfRule type="cellIs" dxfId="943" priority="47" operator="lessThan">
      <formula>0.5</formula>
    </cfRule>
    <cfRule type="cellIs" dxfId="942" priority="48" operator="greaterThan">
      <formula>0.5</formula>
    </cfRule>
  </conditionalFormatting>
  <conditionalFormatting sqref="N11">
    <cfRule type="cellIs" dxfId="941" priority="45" operator="lessThan">
      <formula>4.5</formula>
    </cfRule>
    <cfRule type="cellIs" dxfId="940" priority="46" operator="greaterThan">
      <formula>5.5</formula>
    </cfRule>
  </conditionalFormatting>
  <conditionalFormatting sqref="O11">
    <cfRule type="cellIs" dxfId="939" priority="43" operator="lessThan">
      <formula>1.5</formula>
    </cfRule>
    <cfRule type="cellIs" dxfId="938" priority="44" operator="greaterThan">
      <formula>2.5</formula>
    </cfRule>
  </conditionalFormatting>
  <conditionalFormatting sqref="P11">
    <cfRule type="cellIs" dxfId="937" priority="41" operator="lessThan">
      <formula>4.5</formula>
    </cfRule>
    <cfRule type="cellIs" dxfId="936" priority="42" operator="greaterThan">
      <formula>7.5</formula>
    </cfRule>
  </conditionalFormatting>
  <conditionalFormatting sqref="R11:S11">
    <cfRule type="cellIs" dxfId="935" priority="39" operator="lessThan">
      <formula>2.5</formula>
    </cfRule>
    <cfRule type="cellIs" dxfId="934" priority="40" operator="greaterThan">
      <formula>4.5</formula>
    </cfRule>
  </conditionalFormatting>
  <conditionalFormatting sqref="T11">
    <cfRule type="cellIs" dxfId="933" priority="37" operator="lessThan">
      <formula>2.5</formula>
    </cfRule>
    <cfRule type="cellIs" dxfId="932" priority="38" operator="greaterThan">
      <formula>4.5</formula>
    </cfRule>
  </conditionalFormatting>
  <conditionalFormatting sqref="U11">
    <cfRule type="cellIs" dxfId="931" priority="36" operator="greaterThan">
      <formula>1.5</formula>
    </cfRule>
  </conditionalFormatting>
  <conditionalFormatting sqref="L11:V11">
    <cfRule type="expression" dxfId="930" priority="33">
      <formula>L11=""</formula>
    </cfRule>
  </conditionalFormatting>
  <conditionalFormatting sqref="S11">
    <cfRule type="cellIs" dxfId="929" priority="34" operator="greaterThan">
      <formula>0.5</formula>
    </cfRule>
    <cfRule type="cellIs" dxfId="928" priority="35" operator="lessThan">
      <formula>0.5</formula>
    </cfRule>
  </conditionalFormatting>
  <conditionalFormatting sqref="L12:M12">
    <cfRule type="cellIs" dxfId="927" priority="31" operator="lessThan">
      <formula>0.5</formula>
    </cfRule>
    <cfRule type="cellIs" dxfId="926" priority="32" operator="greaterThan">
      <formula>0.5</formula>
    </cfRule>
  </conditionalFormatting>
  <conditionalFormatting sqref="N12">
    <cfRule type="cellIs" dxfId="925" priority="29" operator="lessThan">
      <formula>4.5</formula>
    </cfRule>
    <cfRule type="cellIs" dxfId="924" priority="30" operator="greaterThan">
      <formula>5.5</formula>
    </cfRule>
  </conditionalFormatting>
  <conditionalFormatting sqref="O12">
    <cfRule type="cellIs" dxfId="923" priority="27" operator="lessThan">
      <formula>1.5</formula>
    </cfRule>
    <cfRule type="cellIs" dxfId="922" priority="28" operator="greaterThan">
      <formula>2.5</formula>
    </cfRule>
  </conditionalFormatting>
  <conditionalFormatting sqref="P12">
    <cfRule type="cellIs" dxfId="921" priority="25" operator="lessThan">
      <formula>4.5</formula>
    </cfRule>
    <cfRule type="cellIs" dxfId="920" priority="26" operator="greaterThan">
      <formula>7.5</formula>
    </cfRule>
  </conditionalFormatting>
  <conditionalFormatting sqref="R12:S12">
    <cfRule type="cellIs" dxfId="919" priority="23" operator="lessThan">
      <formula>2.5</formula>
    </cfRule>
    <cfRule type="cellIs" dxfId="918" priority="24" operator="greaterThan">
      <formula>4.5</formula>
    </cfRule>
  </conditionalFormatting>
  <conditionalFormatting sqref="T12">
    <cfRule type="cellIs" dxfId="917" priority="21" operator="lessThan">
      <formula>2.5</formula>
    </cfRule>
    <cfRule type="cellIs" dxfId="916" priority="22" operator="greaterThan">
      <formula>4.5</formula>
    </cfRule>
  </conditionalFormatting>
  <conditionalFormatting sqref="U12">
    <cfRule type="cellIs" dxfId="915" priority="20" operator="greaterThan">
      <formula>1.5</formula>
    </cfRule>
  </conditionalFormatting>
  <conditionalFormatting sqref="L12:V12">
    <cfRule type="expression" dxfId="914" priority="17">
      <formula>L12=""</formula>
    </cfRule>
  </conditionalFormatting>
  <conditionalFormatting sqref="S12">
    <cfRule type="cellIs" dxfId="913" priority="18" operator="greaterThan">
      <formula>0.5</formula>
    </cfRule>
    <cfRule type="cellIs" dxfId="912" priority="19" operator="lessThan">
      <formula>0.5</formula>
    </cfRule>
  </conditionalFormatting>
  <conditionalFormatting sqref="L13:M13">
    <cfRule type="cellIs" dxfId="911" priority="15" operator="lessThan">
      <formula>0.5</formula>
    </cfRule>
    <cfRule type="cellIs" dxfId="910" priority="16" operator="greaterThan">
      <formula>0.5</formula>
    </cfRule>
  </conditionalFormatting>
  <conditionalFormatting sqref="N13">
    <cfRule type="cellIs" dxfId="909" priority="13" operator="lessThan">
      <formula>4.5</formula>
    </cfRule>
    <cfRule type="cellIs" dxfId="908" priority="14" operator="greaterThan">
      <formula>5.5</formula>
    </cfRule>
  </conditionalFormatting>
  <conditionalFormatting sqref="O13">
    <cfRule type="cellIs" dxfId="907" priority="11" operator="lessThan">
      <formula>1.5</formula>
    </cfRule>
    <cfRule type="cellIs" dxfId="906" priority="12" operator="greaterThan">
      <formula>2.5</formula>
    </cfRule>
  </conditionalFormatting>
  <conditionalFormatting sqref="P13">
    <cfRule type="cellIs" dxfId="905" priority="9" operator="lessThan">
      <formula>4.5</formula>
    </cfRule>
    <cfRule type="cellIs" dxfId="904" priority="10" operator="greaterThan">
      <formula>7.5</formula>
    </cfRule>
  </conditionalFormatting>
  <conditionalFormatting sqref="R13:S13">
    <cfRule type="cellIs" dxfId="903" priority="7" operator="lessThan">
      <formula>2.5</formula>
    </cfRule>
    <cfRule type="cellIs" dxfId="902" priority="8" operator="greaterThan">
      <formula>4.5</formula>
    </cfRule>
  </conditionalFormatting>
  <conditionalFormatting sqref="T13">
    <cfRule type="cellIs" dxfId="901" priority="5" operator="lessThan">
      <formula>2.5</formula>
    </cfRule>
    <cfRule type="cellIs" dxfId="900" priority="6" operator="greaterThan">
      <formula>4.5</formula>
    </cfRule>
  </conditionalFormatting>
  <conditionalFormatting sqref="U13">
    <cfRule type="cellIs" dxfId="899" priority="4" operator="greaterThan">
      <formula>1.5</formula>
    </cfRule>
  </conditionalFormatting>
  <conditionalFormatting sqref="L13:V13">
    <cfRule type="expression" dxfId="898" priority="1">
      <formula>L13=""</formula>
    </cfRule>
  </conditionalFormatting>
  <conditionalFormatting sqref="S13">
    <cfRule type="cellIs" dxfId="897" priority="2" operator="greaterThan">
      <formula>0.5</formula>
    </cfRule>
    <cfRule type="cellIs" dxfId="8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2014:1:0:0:JINHUA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2014:2:0:0:JINHUA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2014:3:0:0:JINHUA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2014:4:0:0:JINHUA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2014:5:0:0:JINHUA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2014:6:0:0:JINHUA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2014:7:0:0:JINHUA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2014:8:0:0:JINHUA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2014:9:0:0:JINHUA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2014:10:0:0:JINHUA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2014:11:0:0:JINHUA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2014:12:0:0:JINHUA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2015:1:0:0:JINHUA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2015:2:0:0:JINHUA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2015:3:0:0:JINHUA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2015:4:0:0:JINHUA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2015:5:0:0:JINHUA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2015:6:0:0:JINHUA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2015:7:0:0:JINHUA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2015:8:0:0:JINHUA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2015:9:0:0:JINHUA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2015:10:0:0:JINHUA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2015:11:0:0:JINHUA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2015:12:0:0:JINHUA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2016:1:0:0:JINHUA</v>
      </c>
      <c r="AB77" s="33">
        <f t="shared" ca="1" si="3"/>
        <v>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2015:12:4:7:JINHUA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2016:2:0:0:JINHUA</v>
      </c>
      <c r="AB78" s="33">
        <f t="shared" ca="1" si="3"/>
        <v>45</v>
      </c>
      <c r="AC78" s="26">
        <f t="shared" ca="1" si="4"/>
        <v>1</v>
      </c>
      <c r="AD78" s="26">
        <f t="shared" si="5"/>
        <v>0</v>
      </c>
      <c r="AE78" s="33">
        <f t="shared" ca="1" si="6"/>
        <v>8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1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2016:1:1:7:JINHUA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2016:3:0:0:JINHUA</v>
      </c>
      <c r="AB79" s="33">
        <f t="shared" ca="1" si="3"/>
        <v>78</v>
      </c>
      <c r="AC79" s="26">
        <f t="shared" ca="1" si="4"/>
        <v>1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2016:1:2:7:JINHUA</v>
      </c>
      <c r="AP79" s="33">
        <f t="shared" ca="1" si="13"/>
        <v>9</v>
      </c>
      <c r="AQ79" s="26">
        <f t="shared" ca="1" si="14"/>
        <v>0</v>
      </c>
      <c r="AR79" s="26">
        <f t="shared" ca="1" si="14"/>
        <v>20</v>
      </c>
      <c r="AS79" s="26">
        <f t="shared" ca="1" si="14"/>
        <v>0</v>
      </c>
      <c r="AT79" s="26">
        <f t="shared" ca="1" si="14"/>
        <v>10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2016:4:0:0:JINHUA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2016:1:3:7:JINHUA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2016:5:0:0:JINHUA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2016:1:4:7:JINHUA</v>
      </c>
      <c r="AP81" s="33">
        <f t="shared" ca="1" si="13"/>
        <v>41</v>
      </c>
      <c r="AQ81" s="26">
        <f t="shared" ca="1" si="14"/>
        <v>0</v>
      </c>
      <c r="AR81" s="26">
        <f t="shared" ca="1" si="14"/>
        <v>17</v>
      </c>
      <c r="AS81" s="26">
        <f t="shared" ca="1" si="14"/>
        <v>3</v>
      </c>
      <c r="AT81" s="26">
        <f t="shared" ca="1" si="14"/>
        <v>15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2016:6:0:0:JINHUA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2016:1:5:7:JINHUA</v>
      </c>
      <c r="AP82" s="33">
        <f t="shared" ca="1" si="13"/>
        <v>73</v>
      </c>
      <c r="AQ82" s="26">
        <f t="shared" ca="1" si="14"/>
        <v>1</v>
      </c>
      <c r="AR82" s="26">
        <f t="shared" ca="1" si="14"/>
        <v>18</v>
      </c>
      <c r="AS82" s="26">
        <f t="shared" ca="1" si="14"/>
        <v>2</v>
      </c>
      <c r="AT82" s="26">
        <f t="shared" ca="1" si="14"/>
        <v>10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2016:7:0:0:JINHUA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2016:2:1:7:JINHUA</v>
      </c>
      <c r="AP83" s="33">
        <f t="shared" ca="1" si="13"/>
        <v>105</v>
      </c>
      <c r="AQ83" s="26">
        <f t="shared" ca="1" si="14"/>
        <v>0</v>
      </c>
      <c r="AR83" s="26">
        <f t="shared" ca="1" si="14"/>
        <v>19</v>
      </c>
      <c r="AS83" s="26">
        <f t="shared" ca="1" si="14"/>
        <v>4</v>
      </c>
      <c r="AT83" s="26">
        <f t="shared" ca="1" si="14"/>
        <v>14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2016:8:0:0:JINHUA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2016:2:2:7:JINHUA</v>
      </c>
      <c r="AP84" s="33">
        <f t="shared" ca="1" si="13"/>
        <v>137</v>
      </c>
      <c r="AQ84" s="26">
        <f t="shared" ca="1" si="14"/>
        <v>0</v>
      </c>
      <c r="AR84" s="26">
        <f t="shared" ca="1" si="14"/>
        <v>21</v>
      </c>
      <c r="AS84" s="26">
        <f t="shared" ca="1" si="14"/>
        <v>5</v>
      </c>
      <c r="AT84" s="26">
        <f t="shared" ca="1" si="14"/>
        <v>18</v>
      </c>
      <c r="AU84" s="26">
        <f t="shared" ca="1" si="14"/>
        <v>1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2016:9:0:0:JINHUA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2016:2:3:7:JINHUA</v>
      </c>
      <c r="AP85" s="33">
        <f t="shared" ca="1" si="13"/>
        <v>169</v>
      </c>
      <c r="AQ85" s="26">
        <f t="shared" ca="1" si="14"/>
        <v>1</v>
      </c>
      <c r="AR85" s="26">
        <f t="shared" ca="1" si="14"/>
        <v>24</v>
      </c>
      <c r="AS85" s="26">
        <f t="shared" ca="1" si="14"/>
        <v>13</v>
      </c>
      <c r="AT85" s="26">
        <f t="shared" ca="1" si="14"/>
        <v>16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2016:10:0:0:JINHUA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2016:2:4:7:JINHUA</v>
      </c>
      <c r="AP86" s="33">
        <f t="shared" ca="1" si="13"/>
        <v>201</v>
      </c>
      <c r="AQ86" s="26">
        <f t="shared" ca="1" si="14"/>
        <v>0</v>
      </c>
      <c r="AR86" s="26">
        <f t="shared" ca="1" si="14"/>
        <v>20</v>
      </c>
      <c r="AS86" s="26">
        <f t="shared" ca="1" si="14"/>
        <v>5</v>
      </c>
      <c r="AT86" s="26">
        <f t="shared" ca="1" si="14"/>
        <v>8</v>
      </c>
      <c r="AU86" s="26">
        <f t="shared" ca="1" si="14"/>
        <v>2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2016:11:0:0:JINHUA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2016:3:1:7:JINHUA</v>
      </c>
      <c r="AP87" s="33">
        <f t="shared" ca="1" si="13"/>
        <v>232</v>
      </c>
      <c r="AQ87" s="26">
        <f t="shared" ca="1" si="14"/>
        <v>0</v>
      </c>
      <c r="AR87" s="26">
        <f t="shared" ca="1" si="14"/>
        <v>18</v>
      </c>
      <c r="AS87" s="26">
        <f t="shared" ca="1" si="14"/>
        <v>6</v>
      </c>
      <c r="AT87" s="26">
        <f t="shared" ca="1" si="14"/>
        <v>17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2016:12:0:0:JINHUA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2016:3:2:7:JINHUA</v>
      </c>
      <c r="AP88" s="33">
        <f t="shared" ca="1" si="13"/>
        <v>263</v>
      </c>
      <c r="AQ88" s="26">
        <f t="shared" ca="1" si="14"/>
        <v>1</v>
      </c>
      <c r="AR88" s="26">
        <f t="shared" ca="1" si="14"/>
        <v>19</v>
      </c>
      <c r="AS88" s="26">
        <f t="shared" ca="1" si="14"/>
        <v>7</v>
      </c>
      <c r="AT88" s="26">
        <f t="shared" ca="1" si="14"/>
        <v>28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2018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1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2015</v>
      </c>
    </row>
    <row r="105" spans="23:50">
      <c r="X105" s="57" t="s">
        <v>2093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2020</v>
      </c>
      <c r="B1" s="46" t="s">
        <v>2019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XINAN_DISTRICT_GRAPH!$AC$89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2006</v>
      </c>
      <c r="B10" s="23" t="s">
        <v>2007</v>
      </c>
      <c r="C10" s="4" t="s">
        <v>2008</v>
      </c>
      <c r="D10" s="4" t="s">
        <v>2012</v>
      </c>
      <c r="E10" s="4" t="str">
        <f t="shared" ref="E10:E13" si="0">CONCATENATE(YEAR,":",MONTH,":",WEEK,":",WEEKDAY,":",$A10)</f>
        <v>2016:3:2:7:ASSISTANTS</v>
      </c>
      <c r="F10" s="4">
        <f>MATCH($E10,REPORT_DATA_BY_COMP!$A:$A,0)</f>
        <v>789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4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20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698</v>
      </c>
      <c r="B11" s="23" t="s">
        <v>2009</v>
      </c>
      <c r="C11" s="4" t="s">
        <v>711</v>
      </c>
      <c r="D11" s="4" t="s">
        <v>712</v>
      </c>
      <c r="E11" s="4" t="str">
        <f t="shared" si="0"/>
        <v>2016:3:2:7:WANDA_E</v>
      </c>
      <c r="F11" s="4">
        <f>MATCH($E11,REPORT_DATA_BY_COMP!$A:$A,0)</f>
        <v>851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27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2072</v>
      </c>
      <c r="B12" s="23" t="s">
        <v>1992</v>
      </c>
      <c r="C12" s="4" t="s">
        <v>2010</v>
      </c>
      <c r="D12" s="4" t="s">
        <v>2013</v>
      </c>
      <c r="E12" s="4" t="str">
        <f t="shared" si="0"/>
        <v>2016:3:2:7:WANDA_S</v>
      </c>
      <c r="F12" s="4">
        <f>MATCH($E12,REPORT_DATA_BY_COMP!$A:$A,0)</f>
        <v>852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2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699</v>
      </c>
      <c r="B13" s="23" t="s">
        <v>1993</v>
      </c>
      <c r="C13" s="4" t="s">
        <v>2011</v>
      </c>
      <c r="D13" s="4" t="s">
        <v>713</v>
      </c>
      <c r="E13" s="4" t="str">
        <f t="shared" si="0"/>
        <v>2016:3:2:7:XINAN_S</v>
      </c>
      <c r="F13" s="4">
        <f>MATCH($E13,REPORT_DATA_BY_COMP!$A:$A,0)</f>
        <v>854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5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2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1">SUM(G10:G13)</f>
        <v>0</v>
      </c>
      <c r="H14" s="12">
        <f t="shared" si="1"/>
        <v>6</v>
      </c>
      <c r="I14" s="12">
        <f t="shared" si="1"/>
        <v>14</v>
      </c>
      <c r="J14" s="12">
        <f t="shared" si="1"/>
        <v>14</v>
      </c>
      <c r="K14" s="12">
        <f t="shared" si="1"/>
        <v>1</v>
      </c>
      <c r="L14" s="12">
        <f t="shared" si="1"/>
        <v>0</v>
      </c>
      <c r="M14" s="12">
        <f t="shared" si="1"/>
        <v>0</v>
      </c>
      <c r="N14" s="12">
        <f t="shared" si="1"/>
        <v>41</v>
      </c>
      <c r="O14" s="12">
        <f t="shared" si="1"/>
        <v>12</v>
      </c>
      <c r="P14" s="12">
        <f t="shared" si="1"/>
        <v>28</v>
      </c>
      <c r="Q14" s="12">
        <f t="shared" si="1"/>
        <v>53</v>
      </c>
      <c r="R14" s="12">
        <f t="shared" si="1"/>
        <v>26</v>
      </c>
      <c r="S14" s="12">
        <f t="shared" si="1"/>
        <v>2</v>
      </c>
      <c r="T14" s="12">
        <f t="shared" si="1"/>
        <v>14</v>
      </c>
      <c r="U14" s="12">
        <f t="shared" si="1"/>
        <v>5</v>
      </c>
      <c r="V14" s="12">
        <f t="shared" si="1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2016:3:1:7:XINAN</v>
      </c>
      <c r="F17" s="14">
        <f>MATCH($E17,REPORT_DATA_BY_DISTRICT!$A:$A, 0)</f>
        <v>245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17</v>
      </c>
      <c r="J17" s="11">
        <f>IFERROR(INDEX(REPORT_DATA_BY_DISTRICT!$A:$AH,$F17,MATCH(J$8,REPORT_DATA_BY_DISTRICT!$A$1:$AH$1,0)), "")</f>
        <v>16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48</v>
      </c>
      <c r="O17" s="11">
        <f>IFERROR(INDEX(REPORT_DATA_BY_DISTRICT!$A:$AH,$F17,MATCH(O$8,REPORT_DATA_BY_DISTRICT!$A$1:$AH$1,0)), "")</f>
        <v>17</v>
      </c>
      <c r="P17" s="11">
        <f>IFERROR(INDEX(REPORT_DATA_BY_DISTRICT!$A:$AH,$F17,MATCH(P$8,REPORT_DATA_BY_DISTRICT!$A$1:$AH$1,0)), "")</f>
        <v>43</v>
      </c>
      <c r="Q17" s="11">
        <f>IFERROR(INDEX(REPORT_DATA_BY_DISTRICT!$A:$AH,$F17,MATCH(Q$8,REPORT_DATA_BY_DISTRICT!$A$1:$AH$1,0)), "")</f>
        <v>61</v>
      </c>
      <c r="R17" s="11">
        <f>IFERROR(INDEX(REPORT_DATA_BY_DISTRICT!$A:$AH,$F17,MATCH(R$8,REPORT_DATA_BY_DISTRICT!$A$1:$AH$1,0)), "")</f>
        <v>27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2016:3:2:7:XINAN</v>
      </c>
      <c r="F18" s="14">
        <f>MATCH($E18,REPORT_DATA_BY_DISTRICT!$A:$A, 0)</f>
        <v>274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6</v>
      </c>
      <c r="I18" s="11">
        <f>IFERROR(INDEX(REPORT_DATA_BY_DISTRICT!$A:$AH,$F18,MATCH(I$8,REPORT_DATA_BY_DISTRICT!$A$1:$AH$1,0)), "")</f>
        <v>14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41</v>
      </c>
      <c r="O18" s="11">
        <f>IFERROR(INDEX(REPORT_DATA_BY_DISTRICT!$A:$AH,$F18,MATCH(O$8,REPORT_DATA_BY_DISTRICT!$A$1:$AH$1,0)), "")</f>
        <v>12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14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2016:3:3:7:XINAN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2016:3:4:7:XINAN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2016:3:5:7:XINAN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2">SUM(H17:H21)</f>
        <v>9</v>
      </c>
      <c r="I22" s="19">
        <f t="shared" si="2"/>
        <v>31</v>
      </c>
      <c r="J22" s="19">
        <f>SUM(J17:J21)</f>
        <v>30</v>
      </c>
      <c r="K22" s="19">
        <f t="shared" si="2"/>
        <v>1</v>
      </c>
      <c r="L22" s="19">
        <f t="shared" si="2"/>
        <v>0</v>
      </c>
      <c r="M22" s="19">
        <f t="shared" si="2"/>
        <v>1</v>
      </c>
      <c r="N22" s="19">
        <f t="shared" si="2"/>
        <v>89</v>
      </c>
      <c r="O22" s="19">
        <f t="shared" si="2"/>
        <v>29</v>
      </c>
      <c r="P22" s="19">
        <f t="shared" si="2"/>
        <v>71</v>
      </c>
      <c r="Q22" s="19">
        <f t="shared" si="2"/>
        <v>114</v>
      </c>
      <c r="R22" s="19">
        <f t="shared" si="2"/>
        <v>53</v>
      </c>
      <c r="S22" s="19">
        <f t="shared" si="2"/>
        <v>4</v>
      </c>
      <c r="T22" s="19">
        <f t="shared" si="2"/>
        <v>28</v>
      </c>
      <c r="U22" s="19">
        <f t="shared" si="2"/>
        <v>10</v>
      </c>
      <c r="V22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95" priority="63" operator="lessThan">
      <formula>0.5</formula>
    </cfRule>
    <cfRule type="cellIs" dxfId="894" priority="64" operator="greaterThan">
      <formula>0.5</formula>
    </cfRule>
  </conditionalFormatting>
  <conditionalFormatting sqref="N10">
    <cfRule type="cellIs" dxfId="893" priority="61" operator="lessThan">
      <formula>4.5</formula>
    </cfRule>
    <cfRule type="cellIs" dxfId="892" priority="62" operator="greaterThan">
      <formula>5.5</formula>
    </cfRule>
  </conditionalFormatting>
  <conditionalFormatting sqref="O10">
    <cfRule type="cellIs" dxfId="891" priority="59" operator="lessThan">
      <formula>1.5</formula>
    </cfRule>
    <cfRule type="cellIs" dxfId="890" priority="60" operator="greaterThan">
      <formula>2.5</formula>
    </cfRule>
  </conditionalFormatting>
  <conditionalFormatting sqref="P10">
    <cfRule type="cellIs" dxfId="889" priority="57" operator="lessThan">
      <formula>4.5</formula>
    </cfRule>
    <cfRule type="cellIs" dxfId="888" priority="58" operator="greaterThan">
      <formula>7.5</formula>
    </cfRule>
  </conditionalFormatting>
  <conditionalFormatting sqref="R10:S10">
    <cfRule type="cellIs" dxfId="887" priority="55" operator="lessThan">
      <formula>2.5</formula>
    </cfRule>
    <cfRule type="cellIs" dxfId="886" priority="56" operator="greaterThan">
      <formula>4.5</formula>
    </cfRule>
  </conditionalFormatting>
  <conditionalFormatting sqref="T10">
    <cfRule type="cellIs" dxfId="885" priority="53" operator="lessThan">
      <formula>2.5</formula>
    </cfRule>
    <cfRule type="cellIs" dxfId="884" priority="54" operator="greaterThan">
      <formula>4.5</formula>
    </cfRule>
  </conditionalFormatting>
  <conditionalFormatting sqref="U10">
    <cfRule type="cellIs" dxfId="883" priority="52" operator="greaterThan">
      <formula>1.5</formula>
    </cfRule>
  </conditionalFormatting>
  <conditionalFormatting sqref="L10:V10">
    <cfRule type="expression" dxfId="882" priority="49">
      <formula>L10=""</formula>
    </cfRule>
  </conditionalFormatting>
  <conditionalFormatting sqref="S10">
    <cfRule type="cellIs" dxfId="881" priority="50" operator="greaterThan">
      <formula>0.5</formula>
    </cfRule>
    <cfRule type="cellIs" dxfId="880" priority="51" operator="lessThan">
      <formula>0.5</formula>
    </cfRule>
  </conditionalFormatting>
  <conditionalFormatting sqref="L11:M11">
    <cfRule type="cellIs" dxfId="879" priority="47" operator="lessThan">
      <formula>0.5</formula>
    </cfRule>
    <cfRule type="cellIs" dxfId="878" priority="48" operator="greaterThan">
      <formula>0.5</formula>
    </cfRule>
  </conditionalFormatting>
  <conditionalFormatting sqref="N11">
    <cfRule type="cellIs" dxfId="877" priority="45" operator="lessThan">
      <formula>4.5</formula>
    </cfRule>
    <cfRule type="cellIs" dxfId="876" priority="46" operator="greaterThan">
      <formula>5.5</formula>
    </cfRule>
  </conditionalFormatting>
  <conditionalFormatting sqref="O11">
    <cfRule type="cellIs" dxfId="875" priority="43" operator="lessThan">
      <formula>1.5</formula>
    </cfRule>
    <cfRule type="cellIs" dxfId="874" priority="44" operator="greaterThan">
      <formula>2.5</formula>
    </cfRule>
  </conditionalFormatting>
  <conditionalFormatting sqref="P11">
    <cfRule type="cellIs" dxfId="873" priority="41" operator="lessThan">
      <formula>4.5</formula>
    </cfRule>
    <cfRule type="cellIs" dxfId="872" priority="42" operator="greaterThan">
      <formula>7.5</formula>
    </cfRule>
  </conditionalFormatting>
  <conditionalFormatting sqref="R11:S11">
    <cfRule type="cellIs" dxfId="871" priority="39" operator="lessThan">
      <formula>2.5</formula>
    </cfRule>
    <cfRule type="cellIs" dxfId="870" priority="40" operator="greaterThan">
      <formula>4.5</formula>
    </cfRule>
  </conditionalFormatting>
  <conditionalFormatting sqref="T11">
    <cfRule type="cellIs" dxfId="869" priority="37" operator="lessThan">
      <formula>2.5</formula>
    </cfRule>
    <cfRule type="cellIs" dxfId="868" priority="38" operator="greaterThan">
      <formula>4.5</formula>
    </cfRule>
  </conditionalFormatting>
  <conditionalFormatting sqref="U11">
    <cfRule type="cellIs" dxfId="867" priority="36" operator="greaterThan">
      <formula>1.5</formula>
    </cfRule>
  </conditionalFormatting>
  <conditionalFormatting sqref="L11:V11">
    <cfRule type="expression" dxfId="866" priority="33">
      <formula>L11=""</formula>
    </cfRule>
  </conditionalFormatting>
  <conditionalFormatting sqref="S11">
    <cfRule type="cellIs" dxfId="865" priority="34" operator="greaterThan">
      <formula>0.5</formula>
    </cfRule>
    <cfRule type="cellIs" dxfId="864" priority="35" operator="lessThan">
      <formula>0.5</formula>
    </cfRule>
  </conditionalFormatting>
  <conditionalFormatting sqref="L12:M12">
    <cfRule type="cellIs" dxfId="863" priority="31" operator="lessThan">
      <formula>0.5</formula>
    </cfRule>
    <cfRule type="cellIs" dxfId="862" priority="32" operator="greaterThan">
      <formula>0.5</formula>
    </cfRule>
  </conditionalFormatting>
  <conditionalFormatting sqref="N12">
    <cfRule type="cellIs" dxfId="861" priority="29" operator="lessThan">
      <formula>4.5</formula>
    </cfRule>
    <cfRule type="cellIs" dxfId="860" priority="30" operator="greaterThan">
      <formula>5.5</formula>
    </cfRule>
  </conditionalFormatting>
  <conditionalFormatting sqref="O12">
    <cfRule type="cellIs" dxfId="859" priority="27" operator="lessThan">
      <formula>1.5</formula>
    </cfRule>
    <cfRule type="cellIs" dxfId="858" priority="28" operator="greaterThan">
      <formula>2.5</formula>
    </cfRule>
  </conditionalFormatting>
  <conditionalFormatting sqref="P12">
    <cfRule type="cellIs" dxfId="857" priority="25" operator="lessThan">
      <formula>4.5</formula>
    </cfRule>
    <cfRule type="cellIs" dxfId="856" priority="26" operator="greaterThan">
      <formula>7.5</formula>
    </cfRule>
  </conditionalFormatting>
  <conditionalFormatting sqref="R12:S12">
    <cfRule type="cellIs" dxfId="855" priority="23" operator="lessThan">
      <formula>2.5</formula>
    </cfRule>
    <cfRule type="cellIs" dxfId="854" priority="24" operator="greaterThan">
      <formula>4.5</formula>
    </cfRule>
  </conditionalFormatting>
  <conditionalFormatting sqref="T12">
    <cfRule type="cellIs" dxfId="853" priority="21" operator="lessThan">
      <formula>2.5</formula>
    </cfRule>
    <cfRule type="cellIs" dxfId="852" priority="22" operator="greaterThan">
      <formula>4.5</formula>
    </cfRule>
  </conditionalFormatting>
  <conditionalFormatting sqref="U12">
    <cfRule type="cellIs" dxfId="851" priority="20" operator="greaterThan">
      <formula>1.5</formula>
    </cfRule>
  </conditionalFormatting>
  <conditionalFormatting sqref="L12:V12">
    <cfRule type="expression" dxfId="850" priority="17">
      <formula>L12=""</formula>
    </cfRule>
  </conditionalFormatting>
  <conditionalFormatting sqref="S12">
    <cfRule type="cellIs" dxfId="849" priority="18" operator="greaterThan">
      <formula>0.5</formula>
    </cfRule>
    <cfRule type="cellIs" dxfId="848" priority="19" operator="lessThan">
      <formula>0.5</formula>
    </cfRule>
  </conditionalFormatting>
  <conditionalFormatting sqref="L13:M13">
    <cfRule type="cellIs" dxfId="847" priority="15" operator="lessThan">
      <formula>0.5</formula>
    </cfRule>
    <cfRule type="cellIs" dxfId="846" priority="16" operator="greaterThan">
      <formula>0.5</formula>
    </cfRule>
  </conditionalFormatting>
  <conditionalFormatting sqref="N13">
    <cfRule type="cellIs" dxfId="845" priority="13" operator="lessThan">
      <formula>4.5</formula>
    </cfRule>
    <cfRule type="cellIs" dxfId="844" priority="14" operator="greaterThan">
      <formula>5.5</formula>
    </cfRule>
  </conditionalFormatting>
  <conditionalFormatting sqref="O13">
    <cfRule type="cellIs" dxfId="843" priority="11" operator="lessThan">
      <formula>1.5</formula>
    </cfRule>
    <cfRule type="cellIs" dxfId="842" priority="12" operator="greaterThan">
      <formula>2.5</formula>
    </cfRule>
  </conditionalFormatting>
  <conditionalFormatting sqref="P13">
    <cfRule type="cellIs" dxfId="841" priority="9" operator="lessThan">
      <formula>4.5</formula>
    </cfRule>
    <cfRule type="cellIs" dxfId="840" priority="10" operator="greaterThan">
      <formula>7.5</formula>
    </cfRule>
  </conditionalFormatting>
  <conditionalFormatting sqref="R13:S13">
    <cfRule type="cellIs" dxfId="839" priority="7" operator="lessThan">
      <formula>2.5</formula>
    </cfRule>
    <cfRule type="cellIs" dxfId="838" priority="8" operator="greaterThan">
      <formula>4.5</formula>
    </cfRule>
  </conditionalFormatting>
  <conditionalFormatting sqref="T13">
    <cfRule type="cellIs" dxfId="837" priority="5" operator="lessThan">
      <formula>2.5</formula>
    </cfRule>
    <cfRule type="cellIs" dxfId="836" priority="6" operator="greaterThan">
      <formula>4.5</formula>
    </cfRule>
  </conditionalFormatting>
  <conditionalFormatting sqref="U13">
    <cfRule type="cellIs" dxfId="835" priority="4" operator="greaterThan">
      <formula>1.5</formula>
    </cfRule>
  </conditionalFormatting>
  <conditionalFormatting sqref="L13:V13">
    <cfRule type="expression" dxfId="834" priority="1">
      <formula>L13=""</formula>
    </cfRule>
  </conditionalFormatting>
  <conditionalFormatting sqref="S13">
    <cfRule type="cellIs" dxfId="833" priority="2" operator="greaterThan">
      <formula>0.5</formula>
    </cfRule>
    <cfRule type="cellIs" dxfId="83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2016:1:0:0:XINAN</v>
      </c>
      <c r="AB77" s="33">
        <f t="shared" ca="1" si="3"/>
        <v>27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2015:12:4:7:XINAN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2016:2:0:0:XINAN</v>
      </c>
      <c r="AB78" s="33">
        <f t="shared" ca="1" si="3"/>
        <v>60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2016:1:1:7:XINAN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2016:3:0:0:XINAN</v>
      </c>
      <c r="AB79" s="33">
        <f t="shared" ca="1" si="3"/>
        <v>91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2016:1:2:7:XINAN</v>
      </c>
      <c r="AP79" s="33">
        <f t="shared" ca="1" si="13"/>
        <v>23</v>
      </c>
      <c r="AQ79" s="26">
        <f t="shared" ca="1" si="14"/>
        <v>0</v>
      </c>
      <c r="AR79" s="26">
        <f t="shared" ca="1" si="14"/>
        <v>19</v>
      </c>
      <c r="AS79" s="26">
        <f t="shared" ca="1" si="14"/>
        <v>0</v>
      </c>
      <c r="AT79" s="26">
        <f t="shared" ca="1" si="14"/>
        <v>8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2016:1:3:7:XINAN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2016:1:4:7:XINAN</v>
      </c>
      <c r="AP81" s="33">
        <f t="shared" ca="1" si="13"/>
        <v>55</v>
      </c>
      <c r="AQ81" s="26">
        <f t="shared" ca="1" si="14"/>
        <v>0</v>
      </c>
      <c r="AR81" s="26">
        <f t="shared" ca="1" si="14"/>
        <v>35</v>
      </c>
      <c r="AS81" s="26">
        <f t="shared" ca="1" si="14"/>
        <v>6</v>
      </c>
      <c r="AT81" s="26">
        <f t="shared" ca="1" si="14"/>
        <v>24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2016:1:5:7:XINAN</v>
      </c>
      <c r="AP82" s="33">
        <f t="shared" ca="1" si="13"/>
        <v>87</v>
      </c>
      <c r="AQ82" s="26">
        <f t="shared" ca="1" si="14"/>
        <v>1</v>
      </c>
      <c r="AR82" s="26">
        <f t="shared" ca="1" si="14"/>
        <v>28</v>
      </c>
      <c r="AS82" s="26">
        <f t="shared" ca="1" si="14"/>
        <v>5</v>
      </c>
      <c r="AT82" s="26">
        <f t="shared" ca="1" si="14"/>
        <v>21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2016:2:1:7:XINAN</v>
      </c>
      <c r="AP83" s="33">
        <f t="shared" ca="1" si="13"/>
        <v>119</v>
      </c>
      <c r="AQ83" s="26">
        <f t="shared" ca="1" si="14"/>
        <v>0</v>
      </c>
      <c r="AR83" s="26">
        <f t="shared" ca="1" si="14"/>
        <v>41</v>
      </c>
      <c r="AS83" s="26">
        <f t="shared" ca="1" si="14"/>
        <v>4</v>
      </c>
      <c r="AT83" s="26">
        <f t="shared" ca="1" si="14"/>
        <v>31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2016:2:2:7:XINAN</v>
      </c>
      <c r="AP84" s="33">
        <f t="shared" ca="1" si="13"/>
        <v>151</v>
      </c>
      <c r="AQ84" s="26">
        <f t="shared" ca="1" si="14"/>
        <v>0</v>
      </c>
      <c r="AR84" s="26">
        <f t="shared" ca="1" si="14"/>
        <v>41</v>
      </c>
      <c r="AS84" s="26">
        <f t="shared" ca="1" si="14"/>
        <v>11</v>
      </c>
      <c r="AT84" s="26">
        <f t="shared" ca="1" si="14"/>
        <v>26</v>
      </c>
      <c r="AU84" s="26">
        <f t="shared" ca="1" si="14"/>
        <v>6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2016:2:3:7:XINAN</v>
      </c>
      <c r="AP85" s="33">
        <f t="shared" ca="1" si="13"/>
        <v>183</v>
      </c>
      <c r="AQ85" s="26">
        <f t="shared" ca="1" si="14"/>
        <v>0</v>
      </c>
      <c r="AR85" s="26">
        <f t="shared" ca="1" si="14"/>
        <v>50</v>
      </c>
      <c r="AS85" s="26">
        <f t="shared" ca="1" si="14"/>
        <v>13</v>
      </c>
      <c r="AT85" s="26">
        <f t="shared" ca="1" si="14"/>
        <v>22</v>
      </c>
      <c r="AU85" s="26">
        <f t="shared" ca="1" si="14"/>
        <v>4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2016:2:4:7:XINAN</v>
      </c>
      <c r="AP86" s="33">
        <f t="shared" ca="1" si="13"/>
        <v>214</v>
      </c>
      <c r="AQ86" s="26">
        <f t="shared" ca="1" si="14"/>
        <v>1</v>
      </c>
      <c r="AR86" s="26">
        <f t="shared" ca="1" si="14"/>
        <v>48</v>
      </c>
      <c r="AS86" s="26">
        <f t="shared" ca="1" si="14"/>
        <v>18</v>
      </c>
      <c r="AT86" s="26">
        <f t="shared" ca="1" si="14"/>
        <v>23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2016:3:1:7:XINAN</v>
      </c>
      <c r="AP87" s="33">
        <f t="shared" ca="1" si="13"/>
        <v>245</v>
      </c>
      <c r="AQ87" s="26">
        <f t="shared" ca="1" si="14"/>
        <v>0</v>
      </c>
      <c r="AR87" s="26">
        <f t="shared" ca="1" si="14"/>
        <v>48</v>
      </c>
      <c r="AS87" s="26">
        <f t="shared" ca="1" si="14"/>
        <v>17</v>
      </c>
      <c r="AT87" s="26">
        <f t="shared" ca="1" si="14"/>
        <v>27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2016:3:2:7:XINAN</v>
      </c>
      <c r="AP88" s="33">
        <f t="shared" ca="1" si="13"/>
        <v>274</v>
      </c>
      <c r="AQ88" s="26">
        <f t="shared" ca="1" si="14"/>
        <v>0</v>
      </c>
      <c r="AR88" s="26">
        <f t="shared" ca="1" si="14"/>
        <v>41</v>
      </c>
      <c r="AS88" s="26">
        <f t="shared" ca="1" si="14"/>
        <v>12</v>
      </c>
      <c r="AT88" s="26">
        <f t="shared" ca="1" si="14"/>
        <v>26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2020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2019</v>
      </c>
    </row>
    <row r="105" spans="23:50">
      <c r="X105" s="57" t="s">
        <v>2094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1409</v>
      </c>
      <c r="B1" s="46" t="s">
        <v>1408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SANCHONG_DISTRICT_GRAPH!$AC$89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2014</v>
      </c>
      <c r="C10" s="4" t="s">
        <v>714</v>
      </c>
      <c r="D10" s="4" t="s">
        <v>715</v>
      </c>
      <c r="E10" s="4" t="str">
        <f>CONCATENATE(YEAR,":",MONTH,":",WEEK,":",WEEKDAY,":",$A10)</f>
        <v>2016:3:2:7:SANCHONG_E</v>
      </c>
      <c r="F10" s="4">
        <f>MATCH($E10,REPORT_DATA_BY_COMP!$A:$A,0)</f>
        <v>823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706</v>
      </c>
      <c r="B11" s="23" t="s">
        <v>707</v>
      </c>
      <c r="C11" s="4" t="s">
        <v>720</v>
      </c>
      <c r="D11" s="4" t="s">
        <v>721</v>
      </c>
      <c r="E11" s="4" t="str">
        <f>CONCATENATE(YEAR,":",MONTH,":",WEEK,":",WEEKDAY,":",$A11)</f>
        <v>2016:3:2:7:SANCHONG_S</v>
      </c>
      <c r="F11" s="4">
        <f>MATCH($E11,REPORT_DATA_BY_COMP!$A:$A,0)</f>
        <v>824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702</v>
      </c>
      <c r="B12" s="23" t="s">
        <v>703</v>
      </c>
      <c r="C12" s="4" t="s">
        <v>716</v>
      </c>
      <c r="D12" s="4" t="s">
        <v>717</v>
      </c>
      <c r="E12" s="4" t="str">
        <f>CONCATENATE(YEAR,":",MONTH,":",WEEK,":",WEEKDAY,":",$A12)</f>
        <v>2016:3:2:7:LUZHOU_A_E</v>
      </c>
      <c r="F12" s="4">
        <f>MATCH($E12,REPORT_DATA_BY_COMP!$A:$A,0)</f>
        <v>814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704</v>
      </c>
      <c r="B13" s="23" t="s">
        <v>705</v>
      </c>
      <c r="C13" s="4" t="s">
        <v>718</v>
      </c>
      <c r="D13" s="4" t="s">
        <v>719</v>
      </c>
      <c r="E13" s="4" t="str">
        <f>CONCATENATE(YEAR,":",MONTH,":",WEEK,":",WEEKDAY,":",$A13)</f>
        <v>2016:3:2:7:LUZHOU_B_E</v>
      </c>
      <c r="F13" s="4">
        <f>MATCH($E13,REPORT_DATA_BY_COMP!$A:$A,0)</f>
        <v>815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14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18</v>
      </c>
      <c r="O14" s="12">
        <f t="shared" si="0"/>
        <v>2</v>
      </c>
      <c r="P14" s="12">
        <f t="shared" si="0"/>
        <v>27</v>
      </c>
      <c r="Q14" s="12">
        <f t="shared" si="0"/>
        <v>36</v>
      </c>
      <c r="R14" s="12">
        <f t="shared" si="0"/>
        <v>17</v>
      </c>
      <c r="S14" s="12">
        <f t="shared" si="0"/>
        <v>2</v>
      </c>
      <c r="T14" s="12">
        <f t="shared" si="0"/>
        <v>15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2016:3:2:7:SANCHONG</v>
      </c>
      <c r="F18" s="14">
        <f>MATCH($E18,REPORT_DATA_BY_DISTRICT!$A:$A, 0)</f>
        <v>264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2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2016:3:3:7:SANCHONG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17</v>
      </c>
      <c r="J22" s="19">
        <f>SUM(J17:J21)</f>
        <v>15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37</v>
      </c>
      <c r="O22" s="19">
        <f t="shared" si="1"/>
        <v>15</v>
      </c>
      <c r="P22" s="19">
        <f t="shared" si="1"/>
        <v>58</v>
      </c>
      <c r="Q22" s="19">
        <f t="shared" si="1"/>
        <v>65</v>
      </c>
      <c r="R22" s="19">
        <f t="shared" si="1"/>
        <v>26</v>
      </c>
      <c r="S22" s="19">
        <f t="shared" si="1"/>
        <v>6</v>
      </c>
      <c r="T22" s="19">
        <f t="shared" si="1"/>
        <v>32</v>
      </c>
      <c r="U22" s="19">
        <f t="shared" si="1"/>
        <v>5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31" priority="63" operator="lessThan">
      <formula>0.5</formula>
    </cfRule>
    <cfRule type="cellIs" dxfId="830" priority="64" operator="greaterThan">
      <formula>0.5</formula>
    </cfRule>
  </conditionalFormatting>
  <conditionalFormatting sqref="N10">
    <cfRule type="cellIs" dxfId="829" priority="61" operator="lessThan">
      <formula>4.5</formula>
    </cfRule>
    <cfRule type="cellIs" dxfId="828" priority="62" operator="greaterThan">
      <formula>5.5</formula>
    </cfRule>
  </conditionalFormatting>
  <conditionalFormatting sqref="O10">
    <cfRule type="cellIs" dxfId="827" priority="59" operator="lessThan">
      <formula>1.5</formula>
    </cfRule>
    <cfRule type="cellIs" dxfId="826" priority="60" operator="greaterThan">
      <formula>2.5</formula>
    </cfRule>
  </conditionalFormatting>
  <conditionalFormatting sqref="P10">
    <cfRule type="cellIs" dxfId="825" priority="57" operator="lessThan">
      <formula>4.5</formula>
    </cfRule>
    <cfRule type="cellIs" dxfId="824" priority="58" operator="greaterThan">
      <formula>7.5</formula>
    </cfRule>
  </conditionalFormatting>
  <conditionalFormatting sqref="R10:S10">
    <cfRule type="cellIs" dxfId="823" priority="55" operator="lessThan">
      <formula>2.5</formula>
    </cfRule>
    <cfRule type="cellIs" dxfId="822" priority="56" operator="greaterThan">
      <formula>4.5</formula>
    </cfRule>
  </conditionalFormatting>
  <conditionalFormatting sqref="T10">
    <cfRule type="cellIs" dxfId="821" priority="53" operator="lessThan">
      <formula>2.5</formula>
    </cfRule>
    <cfRule type="cellIs" dxfId="820" priority="54" operator="greaterThan">
      <formula>4.5</formula>
    </cfRule>
  </conditionalFormatting>
  <conditionalFormatting sqref="U10">
    <cfRule type="cellIs" dxfId="819" priority="52" operator="greaterThan">
      <formula>1.5</formula>
    </cfRule>
  </conditionalFormatting>
  <conditionalFormatting sqref="L10:V10">
    <cfRule type="expression" dxfId="818" priority="49">
      <formula>L10=""</formula>
    </cfRule>
  </conditionalFormatting>
  <conditionalFormatting sqref="S10">
    <cfRule type="cellIs" dxfId="817" priority="50" operator="greaterThan">
      <formula>0.5</formula>
    </cfRule>
    <cfRule type="cellIs" dxfId="816" priority="51" operator="lessThan">
      <formula>0.5</formula>
    </cfRule>
  </conditionalFormatting>
  <conditionalFormatting sqref="L11:M11">
    <cfRule type="cellIs" dxfId="815" priority="47" operator="lessThan">
      <formula>0.5</formula>
    </cfRule>
    <cfRule type="cellIs" dxfId="814" priority="48" operator="greaterThan">
      <formula>0.5</formula>
    </cfRule>
  </conditionalFormatting>
  <conditionalFormatting sqref="N11">
    <cfRule type="cellIs" dxfId="813" priority="45" operator="lessThan">
      <formula>4.5</formula>
    </cfRule>
    <cfRule type="cellIs" dxfId="812" priority="46" operator="greaterThan">
      <formula>5.5</formula>
    </cfRule>
  </conditionalFormatting>
  <conditionalFormatting sqref="O11">
    <cfRule type="cellIs" dxfId="811" priority="43" operator="lessThan">
      <formula>1.5</formula>
    </cfRule>
    <cfRule type="cellIs" dxfId="810" priority="44" operator="greaterThan">
      <formula>2.5</formula>
    </cfRule>
  </conditionalFormatting>
  <conditionalFormatting sqref="P11">
    <cfRule type="cellIs" dxfId="809" priority="41" operator="lessThan">
      <formula>4.5</formula>
    </cfRule>
    <cfRule type="cellIs" dxfId="808" priority="42" operator="greaterThan">
      <formula>7.5</formula>
    </cfRule>
  </conditionalFormatting>
  <conditionalFormatting sqref="R11:S11">
    <cfRule type="cellIs" dxfId="807" priority="39" operator="lessThan">
      <formula>2.5</formula>
    </cfRule>
    <cfRule type="cellIs" dxfId="806" priority="40" operator="greaterThan">
      <formula>4.5</formula>
    </cfRule>
  </conditionalFormatting>
  <conditionalFormatting sqref="T11">
    <cfRule type="cellIs" dxfId="805" priority="37" operator="lessThan">
      <formula>2.5</formula>
    </cfRule>
    <cfRule type="cellIs" dxfId="804" priority="38" operator="greaterThan">
      <formula>4.5</formula>
    </cfRule>
  </conditionalFormatting>
  <conditionalFormatting sqref="U11">
    <cfRule type="cellIs" dxfId="803" priority="36" operator="greaterThan">
      <formula>1.5</formula>
    </cfRule>
  </conditionalFormatting>
  <conditionalFormatting sqref="L11:V11">
    <cfRule type="expression" dxfId="802" priority="33">
      <formula>L11=""</formula>
    </cfRule>
  </conditionalFormatting>
  <conditionalFormatting sqref="S11">
    <cfRule type="cellIs" dxfId="801" priority="34" operator="greaterThan">
      <formula>0.5</formula>
    </cfRule>
    <cfRule type="cellIs" dxfId="800" priority="35" operator="lessThan">
      <formula>0.5</formula>
    </cfRule>
  </conditionalFormatting>
  <conditionalFormatting sqref="L12:M12">
    <cfRule type="cellIs" dxfId="799" priority="31" operator="lessThan">
      <formula>0.5</formula>
    </cfRule>
    <cfRule type="cellIs" dxfId="798" priority="32" operator="greaterThan">
      <formula>0.5</formula>
    </cfRule>
  </conditionalFormatting>
  <conditionalFormatting sqref="N12">
    <cfRule type="cellIs" dxfId="797" priority="29" operator="lessThan">
      <formula>4.5</formula>
    </cfRule>
    <cfRule type="cellIs" dxfId="796" priority="30" operator="greaterThan">
      <formula>5.5</formula>
    </cfRule>
  </conditionalFormatting>
  <conditionalFormatting sqref="O12">
    <cfRule type="cellIs" dxfId="795" priority="27" operator="lessThan">
      <formula>1.5</formula>
    </cfRule>
    <cfRule type="cellIs" dxfId="794" priority="28" operator="greaterThan">
      <formula>2.5</formula>
    </cfRule>
  </conditionalFormatting>
  <conditionalFormatting sqref="P12">
    <cfRule type="cellIs" dxfId="793" priority="25" operator="lessThan">
      <formula>4.5</formula>
    </cfRule>
    <cfRule type="cellIs" dxfId="792" priority="26" operator="greaterThan">
      <formula>7.5</formula>
    </cfRule>
  </conditionalFormatting>
  <conditionalFormatting sqref="R12:S12">
    <cfRule type="cellIs" dxfId="791" priority="23" operator="lessThan">
      <formula>2.5</formula>
    </cfRule>
    <cfRule type="cellIs" dxfId="790" priority="24" operator="greaterThan">
      <formula>4.5</formula>
    </cfRule>
  </conditionalFormatting>
  <conditionalFormatting sqref="T12">
    <cfRule type="cellIs" dxfId="789" priority="21" operator="lessThan">
      <formula>2.5</formula>
    </cfRule>
    <cfRule type="cellIs" dxfId="788" priority="22" operator="greaterThan">
      <formula>4.5</formula>
    </cfRule>
  </conditionalFormatting>
  <conditionalFormatting sqref="U12">
    <cfRule type="cellIs" dxfId="787" priority="20" operator="greaterThan">
      <formula>1.5</formula>
    </cfRule>
  </conditionalFormatting>
  <conditionalFormatting sqref="L12:V12">
    <cfRule type="expression" dxfId="786" priority="17">
      <formula>L12=""</formula>
    </cfRule>
  </conditionalFormatting>
  <conditionalFormatting sqref="S12">
    <cfRule type="cellIs" dxfId="785" priority="18" operator="greaterThan">
      <formula>0.5</formula>
    </cfRule>
    <cfRule type="cellIs" dxfId="784" priority="19" operator="lessThan">
      <formula>0.5</formula>
    </cfRule>
  </conditionalFormatting>
  <conditionalFormatting sqref="L13:M13">
    <cfRule type="cellIs" dxfId="783" priority="15" operator="lessThan">
      <formula>0.5</formula>
    </cfRule>
    <cfRule type="cellIs" dxfId="782" priority="16" operator="greaterThan">
      <formula>0.5</formula>
    </cfRule>
  </conditionalFormatting>
  <conditionalFormatting sqref="N13">
    <cfRule type="cellIs" dxfId="781" priority="13" operator="lessThan">
      <formula>4.5</formula>
    </cfRule>
    <cfRule type="cellIs" dxfId="780" priority="14" operator="greaterThan">
      <formula>5.5</formula>
    </cfRule>
  </conditionalFormatting>
  <conditionalFormatting sqref="O13">
    <cfRule type="cellIs" dxfId="779" priority="11" operator="lessThan">
      <formula>1.5</formula>
    </cfRule>
    <cfRule type="cellIs" dxfId="778" priority="12" operator="greaterThan">
      <formula>2.5</formula>
    </cfRule>
  </conditionalFormatting>
  <conditionalFormatting sqref="P13">
    <cfRule type="cellIs" dxfId="777" priority="9" operator="lessThan">
      <formula>4.5</formula>
    </cfRule>
    <cfRule type="cellIs" dxfId="776" priority="10" operator="greaterThan">
      <formula>7.5</formula>
    </cfRule>
  </conditionalFormatting>
  <conditionalFormatting sqref="R13:S13">
    <cfRule type="cellIs" dxfId="775" priority="7" operator="lessThan">
      <formula>2.5</formula>
    </cfRule>
    <cfRule type="cellIs" dxfId="774" priority="8" operator="greaterThan">
      <formula>4.5</formula>
    </cfRule>
  </conditionalFormatting>
  <conditionalFormatting sqref="T13">
    <cfRule type="cellIs" dxfId="773" priority="5" operator="lessThan">
      <formula>2.5</formula>
    </cfRule>
    <cfRule type="cellIs" dxfId="772" priority="6" operator="greaterThan">
      <formula>4.5</formula>
    </cfRule>
  </conditionalFormatting>
  <conditionalFormatting sqref="U13">
    <cfRule type="cellIs" dxfId="771" priority="4" operator="greaterThan">
      <formula>1.5</formula>
    </cfRule>
  </conditionalFormatting>
  <conditionalFormatting sqref="L13:V13">
    <cfRule type="expression" dxfId="770" priority="1">
      <formula>L13=""</formula>
    </cfRule>
  </conditionalFormatting>
  <conditionalFormatting sqref="S13">
    <cfRule type="cellIs" dxfId="769" priority="2" operator="greaterThan">
      <formula>0.5</formula>
    </cfRule>
    <cfRule type="cellIs" dxfId="7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2014:1:0:0:SANCHONG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2014:2:0:0:SANCHONG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2014:3:0:0:SANCHONG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2014:4:0:0:SANCHONG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2014:5:0:0:SANCHONG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2014:6:0:0:SANCHONG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2014:7:0:0:SANCHONG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2014:8:0:0:SANCHONG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2014:9:0:0:SANCHONG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2014:10:0:0:SANCHONG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2014:11:0:0:SANCHONG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2014:12:0:0:SANCHONG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2015:1:0:0:SANCHONG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2015:2:0:0:SANCHONG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2015:3:0:0:SANCHONG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2015:4:0:0:SANCHONG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2015:5:0:0:SANCHONG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2015:6:0:0:SANCHONG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2015:7:0:0:SANCHONG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2015:8:0:0:SANCHONG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2015:9:0:0:SANCHONG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2015:10:0:0:SANCHONG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2015:11:0:0:SANCHONG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2015:12:0:0:SANCHONG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2016:1:0:0:SANCHONG</v>
      </c>
      <c r="AB77" s="33">
        <f t="shared" ca="1" si="3"/>
        <v>11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2015:12:4:7:SANCHONG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2016:2:0:0:SANCHONG</v>
      </c>
      <c r="AB78" s="33">
        <f t="shared" ca="1" si="3"/>
        <v>47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2016:1:1:7:SANCHONG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2016:3:0:0:SANCHONG</v>
      </c>
      <c r="AB79" s="33">
        <f t="shared" ca="1" si="3"/>
        <v>80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2016:1:2:7:SANCHONG</v>
      </c>
      <c r="AP79" s="33">
        <f t="shared" ca="1" si="13"/>
        <v>11</v>
      </c>
      <c r="AQ79" s="26">
        <f t="shared" ca="1" si="14"/>
        <v>0</v>
      </c>
      <c r="AR79" s="26">
        <f t="shared" ca="1" si="14"/>
        <v>12</v>
      </c>
      <c r="AS79" s="26">
        <f t="shared" ca="1" si="14"/>
        <v>0</v>
      </c>
      <c r="AT79" s="26">
        <f t="shared" ca="1" si="14"/>
        <v>3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2016:4:0:0:SANCHONG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2016:1:3:7:SANCHONG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2016:5:0:0:SANCHONG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2016:1:4:7:SANCHONG</v>
      </c>
      <c r="AP81" s="33">
        <f t="shared" ca="1" si="13"/>
        <v>43</v>
      </c>
      <c r="AQ81" s="26">
        <f t="shared" ca="1" si="14"/>
        <v>0</v>
      </c>
      <c r="AR81" s="26">
        <f t="shared" ca="1" si="14"/>
        <v>13</v>
      </c>
      <c r="AS81" s="26">
        <f t="shared" ca="1" si="14"/>
        <v>4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2016:6:0:0:SANCHONG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2016:1:5:7:SANCHONG</v>
      </c>
      <c r="AP82" s="33">
        <f t="shared" ca="1" si="13"/>
        <v>75</v>
      </c>
      <c r="AQ82" s="26">
        <f t="shared" ca="1" si="14"/>
        <v>2</v>
      </c>
      <c r="AR82" s="26">
        <f t="shared" ca="1" si="14"/>
        <v>11</v>
      </c>
      <c r="AS82" s="26">
        <f t="shared" ca="1" si="14"/>
        <v>5</v>
      </c>
      <c r="AT82" s="26">
        <f t="shared" ca="1" si="14"/>
        <v>14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2016:7:0:0:SANCHONG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2016:2:1:7:SANCHONG</v>
      </c>
      <c r="AP83" s="33">
        <f t="shared" ca="1" si="13"/>
        <v>107</v>
      </c>
      <c r="AQ83" s="26">
        <f t="shared" ca="1" si="14"/>
        <v>0</v>
      </c>
      <c r="AR83" s="26">
        <f t="shared" ca="1" si="14"/>
        <v>16</v>
      </c>
      <c r="AS83" s="26">
        <f t="shared" ca="1" si="14"/>
        <v>7</v>
      </c>
      <c r="AT83" s="26">
        <f t="shared" ca="1" si="14"/>
        <v>26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2016:8:0:0:SANCHONG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2016:2:2:7:SANCHONG</v>
      </c>
      <c r="AP84" s="33">
        <f t="shared" ca="1" si="13"/>
        <v>139</v>
      </c>
      <c r="AQ84" s="26">
        <f t="shared" ca="1" si="14"/>
        <v>0</v>
      </c>
      <c r="AR84" s="26">
        <f t="shared" ca="1" si="14"/>
        <v>19</v>
      </c>
      <c r="AS84" s="26">
        <f t="shared" ca="1" si="14"/>
        <v>6</v>
      </c>
      <c r="AT84" s="26">
        <f t="shared" ca="1" si="14"/>
        <v>19</v>
      </c>
      <c r="AU84" s="26">
        <f t="shared" ca="1" si="14"/>
        <v>1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2016:9:0:0:SANCHONG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2016:2:3:7:SANCHONG</v>
      </c>
      <c r="AP85" s="33">
        <f t="shared" ca="1" si="13"/>
        <v>171</v>
      </c>
      <c r="AQ85" s="26">
        <f t="shared" ca="1" si="14"/>
        <v>0</v>
      </c>
      <c r="AR85" s="26">
        <f t="shared" ca="1" si="14"/>
        <v>19</v>
      </c>
      <c r="AS85" s="26">
        <f t="shared" ca="1" si="14"/>
        <v>3</v>
      </c>
      <c r="AT85" s="26">
        <f t="shared" ca="1" si="14"/>
        <v>25</v>
      </c>
      <c r="AU85" s="26">
        <f t="shared" ca="1" si="14"/>
        <v>4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2016:10:0:0:SANCHONG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2016:2:4:7:SANCHONG</v>
      </c>
      <c r="AP86" s="33">
        <f t="shared" ca="1" si="13"/>
        <v>203</v>
      </c>
      <c r="AQ86" s="26">
        <f t="shared" ca="1" si="14"/>
        <v>0</v>
      </c>
      <c r="AR86" s="26">
        <f t="shared" ca="1" si="14"/>
        <v>20</v>
      </c>
      <c r="AS86" s="26">
        <f t="shared" ca="1" si="14"/>
        <v>8</v>
      </c>
      <c r="AT86" s="26">
        <f t="shared" ca="1" si="14"/>
        <v>16</v>
      </c>
      <c r="AU86" s="26">
        <f t="shared" ca="1" si="14"/>
        <v>2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2016:11:0:0:SANCHONG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2016:3:1:7:SANCHONG</v>
      </c>
      <c r="AP87" s="33">
        <f t="shared" ca="1" si="13"/>
        <v>234</v>
      </c>
      <c r="AQ87" s="26">
        <f t="shared" ca="1" si="14"/>
        <v>0</v>
      </c>
      <c r="AR87" s="26">
        <f t="shared" ca="1" si="14"/>
        <v>19</v>
      </c>
      <c r="AS87" s="26">
        <f t="shared" ca="1" si="14"/>
        <v>13</v>
      </c>
      <c r="AT87" s="26">
        <f t="shared" ca="1" si="14"/>
        <v>9</v>
      </c>
      <c r="AU87" s="26">
        <f t="shared" ca="1" si="14"/>
        <v>4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2016:12:0:0:SANCHONG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2016:3:2:7:SANCHONG</v>
      </c>
      <c r="AP88" s="33">
        <f t="shared" ca="1" si="13"/>
        <v>264</v>
      </c>
      <c r="AQ88" s="26">
        <f t="shared" ca="1" si="14"/>
        <v>0</v>
      </c>
      <c r="AR88" s="26">
        <f t="shared" ca="1" si="14"/>
        <v>18</v>
      </c>
      <c r="AS88" s="26">
        <f t="shared" ca="1" si="14"/>
        <v>2</v>
      </c>
      <c r="AT88" s="26">
        <f t="shared" ca="1" si="14"/>
        <v>17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1409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1408</v>
      </c>
    </row>
    <row r="105" spans="23:50">
      <c r="X105" s="57" t="s">
        <v>2095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776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$L$28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722</v>
      </c>
      <c r="B10" s="23" t="s">
        <v>2023</v>
      </c>
      <c r="C10" s="4" t="s">
        <v>727</v>
      </c>
      <c r="D10" s="4" t="s">
        <v>728</v>
      </c>
      <c r="E10" s="4" t="str">
        <f>CONCATENATE(YEAR,":",MONTH,":",WEEK,":",WEEKDAY,":",$A10)</f>
        <v>2016:3:2:7:SHILIN_E</v>
      </c>
      <c r="F10" s="4">
        <f>MATCH($E10,REPORT_DATA_BY_COMP!$A:$A,0)</f>
        <v>827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2021</v>
      </c>
      <c r="B11" s="23" t="s">
        <v>2024</v>
      </c>
      <c r="C11" s="4" t="s">
        <v>2025</v>
      </c>
      <c r="D11" s="4" t="s">
        <v>2029</v>
      </c>
      <c r="E11" s="4" t="str">
        <f>CONCATENATE(YEAR,":",MONTH,":",WEEK,":",WEEKDAY,":",$A11)</f>
        <v>2016:3:2:7:TIANMU_A_E</v>
      </c>
      <c r="F11" s="4">
        <f>MATCH($E11,REPORT_DATA_BY_COMP!$A:$A,0)</f>
        <v>845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20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2022</v>
      </c>
      <c r="B12" s="23" t="s">
        <v>2027</v>
      </c>
      <c r="C12" s="4" t="s">
        <v>2026</v>
      </c>
      <c r="D12" s="4" t="s">
        <v>2030</v>
      </c>
      <c r="E12" s="4" t="str">
        <f>CONCATENATE(YEAR,":",MONTH,":",WEEK,":",WEEKDAY,":",$A12)</f>
        <v>2016:3:2:7:TIANMU_B_E</v>
      </c>
      <c r="F12" s="4">
        <f>MATCH($E12,REPORT_DATA_BY_COMP!$A:$A,0)</f>
        <v>846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723</v>
      </c>
      <c r="B13" s="23" t="s">
        <v>2028</v>
      </c>
      <c r="C13" s="4" t="s">
        <v>729</v>
      </c>
      <c r="D13" s="4" t="s">
        <v>730</v>
      </c>
      <c r="E13" s="4" t="str">
        <f>CONCATENATE(YEAR,":",MONTH,":",WEEK,":",WEEKDAY,":",$A13)</f>
        <v>2016:3:2:7:SHILIN_S</v>
      </c>
      <c r="F13" s="4">
        <f>MATCH($E13,REPORT_DATA_BY_COMP!$A:$A,0)</f>
        <v>828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0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12</v>
      </c>
      <c r="O14" s="12">
        <f t="shared" si="0"/>
        <v>10</v>
      </c>
      <c r="P14" s="12">
        <f t="shared" si="0"/>
        <v>27</v>
      </c>
      <c r="Q14" s="12">
        <f t="shared" si="0"/>
        <v>63</v>
      </c>
      <c r="R14" s="12">
        <f t="shared" si="0"/>
        <v>25</v>
      </c>
      <c r="S14" s="12">
        <f t="shared" si="0"/>
        <v>3</v>
      </c>
      <c r="T14" s="12">
        <f t="shared" si="0"/>
        <v>12</v>
      </c>
      <c r="U14" s="12">
        <f t="shared" si="0"/>
        <v>5</v>
      </c>
      <c r="V14" s="12">
        <f t="shared" si="0"/>
        <v>0</v>
      </c>
    </row>
    <row r="15" spans="1:22">
      <c r="B15" s="5" t="s">
        <v>1187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724</v>
      </c>
      <c r="B16" s="23" t="s">
        <v>726</v>
      </c>
      <c r="C16" s="4" t="s">
        <v>731</v>
      </c>
      <c r="D16" s="4" t="s">
        <v>732</v>
      </c>
      <c r="E16" s="4" t="str">
        <f>CONCATENATE(YEAR,":",MONTH,":",WEEK,":",WEEKDAY,":",$A16)</f>
        <v>2016:3:2:7:BEITOU_E</v>
      </c>
      <c r="F16" s="4">
        <f>MATCH($E16,REPORT_DATA_BY_COMP!$A:$A,0)</f>
        <v>794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725</v>
      </c>
      <c r="B17" s="23" t="s">
        <v>2033</v>
      </c>
      <c r="C17" s="4" t="s">
        <v>735</v>
      </c>
      <c r="D17" s="4" t="s">
        <v>736</v>
      </c>
      <c r="E17" s="4" t="str">
        <f>CONCATENATE(YEAR,":",MONTH,":",WEEK,":",WEEKDAY,":",$A17)</f>
        <v>2016:3:2:7:BEITOU_S</v>
      </c>
      <c r="F17" s="4">
        <f>MATCH($E17,REPORT_DATA_BY_COMP!$A:$A,0)</f>
        <v>795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5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7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12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7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778</v>
      </c>
      <c r="B18" s="23" t="s">
        <v>2034</v>
      </c>
      <c r="C18" s="4" t="s">
        <v>734</v>
      </c>
      <c r="D18" s="4" t="s">
        <v>2032</v>
      </c>
      <c r="E18" s="4" t="str">
        <f>CONCATENATE(YEAR,":",MONTH,":",WEEK,":",WEEKDAY,":",$A18)</f>
        <v>2016:3:2:7:DANSHUI_A_E</v>
      </c>
      <c r="F18" s="4">
        <f>MATCH($E18,REPORT_DATA_BY_COMP!$A:$A,0)</f>
        <v>797</v>
      </c>
      <c r="G18" s="11">
        <f>IFERROR(INDEX(REPORT_DATA_BY_COMP!$A:$AH,$F18,MATCH(G$8,REPORT_DATA_BY_COMP!$A$1:$AH$1,0)), "")</f>
        <v>1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3</v>
      </c>
      <c r="Q18" s="11">
        <f>IFERROR(INDEX(REPORT_DATA_BY_COMP!$A:$AH,$F18,MATCH(Q$8,REPORT_DATA_BY_COMP!$A$1:$AH$1,0)), "")</f>
        <v>6</v>
      </c>
      <c r="R18" s="11">
        <f>IFERROR(INDEX(REPORT_DATA_BY_COMP!$A:$AH,$F18,MATCH(R$8,REPORT_DATA_BY_COMP!$A$1:$AH$1,0)), "")</f>
        <v>1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A19" s="22" t="s">
        <v>777</v>
      </c>
      <c r="B19" s="23" t="s">
        <v>2035</v>
      </c>
      <c r="C19" s="4" t="s">
        <v>733</v>
      </c>
      <c r="D19" s="4" t="s">
        <v>2031</v>
      </c>
      <c r="E19" s="4" t="str">
        <f>CONCATENATE(YEAR,":",MONTH,":",WEEK,":",WEEKDAY,":",$A19)</f>
        <v>2016:3:2:7:DANSHUI_B_E</v>
      </c>
      <c r="F19" s="4">
        <f>MATCH($E19,REPORT_DATA_BY_COMP!$A:$A,0)</f>
        <v>798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2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1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7</v>
      </c>
      <c r="Q19" s="11">
        <f>IFERROR(INDEX(REPORT_DATA_BY_COMP!$A:$AH,$F19,MATCH(Q$8,REPORT_DATA_BY_COMP!$A$1:$AH$1,0)), "")</f>
        <v>2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B20" s="9" t="s">
        <v>1161</v>
      </c>
      <c r="C20" s="10"/>
      <c r="D20" s="10"/>
      <c r="E20" s="10"/>
      <c r="F20" s="10"/>
      <c r="G20" s="12">
        <f t="shared" ref="G20:V20" si="1">SUM(G16:G19)</f>
        <v>1</v>
      </c>
      <c r="H20" s="12">
        <f t="shared" si="1"/>
        <v>2</v>
      </c>
      <c r="I20" s="12">
        <f t="shared" si="1"/>
        <v>6</v>
      </c>
      <c r="J20" s="12">
        <f t="shared" si="1"/>
        <v>7</v>
      </c>
      <c r="K20" s="12">
        <f t="shared" si="1"/>
        <v>1</v>
      </c>
      <c r="L20" s="12">
        <f t="shared" si="1"/>
        <v>0</v>
      </c>
      <c r="M20" s="12">
        <f t="shared" si="1"/>
        <v>0</v>
      </c>
      <c r="N20" s="12">
        <f t="shared" si="1"/>
        <v>19</v>
      </c>
      <c r="O20" s="12">
        <f t="shared" si="1"/>
        <v>8</v>
      </c>
      <c r="P20" s="12">
        <f t="shared" si="1"/>
        <v>31</v>
      </c>
      <c r="Q20" s="12">
        <f t="shared" si="1"/>
        <v>23</v>
      </c>
      <c r="R20" s="12">
        <f t="shared" si="1"/>
        <v>18</v>
      </c>
      <c r="S20" s="12">
        <f t="shared" si="1"/>
        <v>1</v>
      </c>
      <c r="T20" s="12">
        <f t="shared" si="1"/>
        <v>17</v>
      </c>
      <c r="U20" s="12">
        <f t="shared" si="1"/>
        <v>2</v>
      </c>
      <c r="V20" s="12">
        <f t="shared" si="1"/>
        <v>0</v>
      </c>
    </row>
    <row r="21" spans="1:22">
      <c r="A21" s="55"/>
      <c r="B21" s="3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32"/>
    </row>
    <row r="22" spans="1:22">
      <c r="B22" s="13" t="s">
        <v>1160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</row>
    <row r="23" spans="1:22">
      <c r="B23" s="24" t="s">
        <v>1135</v>
      </c>
      <c r="C23" s="14"/>
      <c r="D23" s="14"/>
      <c r="E23" s="14" t="str">
        <f>CONCATENATE(YEAR,":",MONTH,":1:",WEEKLY_REPORT_DAY,":", $A$1)</f>
        <v>2016:3:1:7:NORTH</v>
      </c>
      <c r="F23" s="14">
        <f>MATCH($E23,REPORT_DATA_BY_ZONE!$A:$A, 0)</f>
        <v>82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3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7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1</v>
      </c>
      <c r="N23" s="11">
        <f>IFERROR(INDEX(REPORT_DATA_BY_ZONE!$A:$AH,$F23,MATCH(N$8,REPORT_DATA_BY_ZONE!$A$1:$AH$1,0)), "")</f>
        <v>20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59</v>
      </c>
      <c r="Q23" s="11">
        <f>IFERROR(INDEX(REPORT_DATA_BY_ZONE!$A:$AH,$F23,MATCH(Q$8,REPORT_DATA_BY_ZONE!$A$1:$AH$1,0)), "")</f>
        <v>61</v>
      </c>
      <c r="R23" s="11">
        <f>IFERROR(INDEX(REPORT_DATA_BY_ZONE!$A:$AH,$F23,MATCH(R$8,REPORT_DATA_BY_ZONE!$A$1:$AH$1,0)), "")</f>
        <v>33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10</v>
      </c>
      <c r="V23" s="11">
        <f>IFERROR(INDEX(REPORT_DATA_BY_ZONE!$A:$AH,$F23,MATCH(V$8,REPORT_DATA_BY_ZONE!$A$1:$AH$1,0)), "")</f>
        <v>0</v>
      </c>
    </row>
    <row r="24" spans="1:22">
      <c r="B24" s="24" t="s">
        <v>1134</v>
      </c>
      <c r="C24" s="14"/>
      <c r="D24" s="14"/>
      <c r="E24" s="14" t="str">
        <f>CONCATENATE(YEAR,":",MONTH,":2:",WEEKLY_REPORT_DAY,":", $A$1)</f>
        <v>2016:3:2:7:NORTH</v>
      </c>
      <c r="F24" s="14">
        <f>MATCH($E24,REPORT_DATA_BY_ZONE!$A:$A, 0)</f>
        <v>93</v>
      </c>
      <c r="G24" s="11">
        <f>IFERROR(INDEX(REPORT_DATA_BY_ZONE!$A:$AH,$F24,MATCH(G$8,REPORT_DATA_BY_ZONE!$A$1:$AH$1,0)), "")</f>
        <v>1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13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31</v>
      </c>
      <c r="O24" s="11">
        <f>IFERROR(INDEX(REPORT_DATA_BY_ZONE!$A:$AH,$F24,MATCH(O$8,REPORT_DATA_BY_ZONE!$A$1:$AH$1,0)), "")</f>
        <v>18</v>
      </c>
      <c r="P24" s="11">
        <f>IFERROR(INDEX(REPORT_DATA_BY_ZONE!$A:$AH,$F24,MATCH(P$8,REPORT_DATA_BY_ZONE!$A$1:$AH$1,0)), "")</f>
        <v>58</v>
      </c>
      <c r="Q24" s="11">
        <f>IFERROR(INDEX(REPORT_DATA_BY_ZONE!$A:$AH,$F24,MATCH(Q$8,REPORT_DATA_BY_ZONE!$A$1:$AH$1,0)), "")</f>
        <v>86</v>
      </c>
      <c r="R24" s="11">
        <f>IFERROR(INDEX(REPORT_DATA_BY_ZONE!$A:$AH,$F24,MATCH(R$8,REPORT_DATA_BY_ZONE!$A$1:$AH$1,0)), "")</f>
        <v>43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29</v>
      </c>
      <c r="U24" s="11">
        <f>IFERROR(INDEX(REPORT_DATA_BY_ZONE!$A:$AH,$F24,MATCH(U$8,REPORT_DATA_BY_ZONE!$A$1:$AH$1,0)), "")</f>
        <v>7</v>
      </c>
      <c r="V24" s="11">
        <f>IFERROR(INDEX(REPORT_DATA_BY_ZONE!$A:$AH,$F24,MATCH(V$8,REPORT_DATA_BY_ZONE!$A$1:$AH$1,0)), "")</f>
        <v>0</v>
      </c>
    </row>
    <row r="25" spans="1:22">
      <c r="B25" s="24" t="s">
        <v>1136</v>
      </c>
      <c r="C25" s="14"/>
      <c r="D25" s="14"/>
      <c r="E25" s="14" t="str">
        <f>CONCATENATE(YEAR,":",MONTH,":3:",WEEKLY_REPORT_DAY,":", $A$1)</f>
        <v>2016:3:3:7:NORTH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1137</v>
      </c>
      <c r="C26" s="14"/>
      <c r="D26" s="14"/>
      <c r="E26" s="14" t="str">
        <f>CONCATENATE(YEAR,":",MONTH,":4:",WEEKLY_REPORT_DAY,":", $A$1)</f>
        <v>2016:3:4:7:NORTH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1138</v>
      </c>
      <c r="C27" s="14"/>
      <c r="D27" s="14"/>
      <c r="E27" s="14" t="str">
        <f>CONCATENATE(YEAR,":",MONTH,":5:",WEEKLY_REPORT_DAY,":", $A$1)</f>
        <v>2016:3:5:7:NORTH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18" t="s">
        <v>1161</v>
      </c>
      <c r="C28" s="15"/>
      <c r="D28" s="15"/>
      <c r="E28" s="15"/>
      <c r="F28" s="15"/>
      <c r="G28" s="19">
        <f>SUM(G23:G27)</f>
        <v>1</v>
      </c>
      <c r="H28" s="19">
        <f t="shared" ref="H28:V28" si="2">SUM(H23:H27)</f>
        <v>5</v>
      </c>
      <c r="I28" s="19">
        <f t="shared" si="2"/>
        <v>10</v>
      </c>
      <c r="J28" s="19">
        <f t="shared" si="2"/>
        <v>20</v>
      </c>
      <c r="K28" s="19">
        <f t="shared" si="2"/>
        <v>1</v>
      </c>
      <c r="L28" s="19">
        <f t="shared" si="2"/>
        <v>0</v>
      </c>
      <c r="M28" s="19">
        <f t="shared" si="2"/>
        <v>1</v>
      </c>
      <c r="N28" s="19">
        <f t="shared" si="2"/>
        <v>51</v>
      </c>
      <c r="O28" s="19">
        <f t="shared" si="2"/>
        <v>31</v>
      </c>
      <c r="P28" s="19">
        <f t="shared" si="2"/>
        <v>117</v>
      </c>
      <c r="Q28" s="19">
        <f t="shared" si="2"/>
        <v>147</v>
      </c>
      <c r="R28" s="19">
        <f t="shared" si="2"/>
        <v>76</v>
      </c>
      <c r="S28" s="19">
        <f t="shared" si="2"/>
        <v>9</v>
      </c>
      <c r="T28" s="19">
        <f t="shared" si="2"/>
        <v>53</v>
      </c>
      <c r="U28" s="19">
        <f t="shared" si="2"/>
        <v>17</v>
      </c>
      <c r="V28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767" priority="143" operator="lessThan">
      <formula>0.5</formula>
    </cfRule>
    <cfRule type="cellIs" dxfId="766" priority="144" operator="greaterThan">
      <formula>0.5</formula>
    </cfRule>
  </conditionalFormatting>
  <conditionalFormatting sqref="N10 N12">
    <cfRule type="cellIs" dxfId="765" priority="141" operator="lessThan">
      <formula>4.5</formula>
    </cfRule>
    <cfRule type="cellIs" dxfId="764" priority="142" operator="greaterThan">
      <formula>5.5</formula>
    </cfRule>
  </conditionalFormatting>
  <conditionalFormatting sqref="O10 O12">
    <cfRule type="cellIs" dxfId="763" priority="139" operator="lessThan">
      <formula>1.5</formula>
    </cfRule>
    <cfRule type="cellIs" dxfId="762" priority="140" operator="greaterThan">
      <formula>2.5</formula>
    </cfRule>
  </conditionalFormatting>
  <conditionalFormatting sqref="P10 P12">
    <cfRule type="cellIs" dxfId="761" priority="137" operator="lessThan">
      <formula>4.5</formula>
    </cfRule>
    <cfRule type="cellIs" dxfId="760" priority="138" operator="greaterThan">
      <formula>7.5</formula>
    </cfRule>
  </conditionalFormatting>
  <conditionalFormatting sqref="R10:S10 R12:S12">
    <cfRule type="cellIs" dxfId="759" priority="135" operator="lessThan">
      <formula>2.5</formula>
    </cfRule>
    <cfRule type="cellIs" dxfId="758" priority="136" operator="greaterThan">
      <formula>4.5</formula>
    </cfRule>
  </conditionalFormatting>
  <conditionalFormatting sqref="T10 T12">
    <cfRule type="cellIs" dxfId="757" priority="133" operator="lessThan">
      <formula>2.5</formula>
    </cfRule>
    <cfRule type="cellIs" dxfId="756" priority="134" operator="greaterThan">
      <formula>4.5</formula>
    </cfRule>
  </conditionalFormatting>
  <conditionalFormatting sqref="U10 U12">
    <cfRule type="cellIs" dxfId="755" priority="132" operator="greaterThan">
      <formula>1.5</formula>
    </cfRule>
  </conditionalFormatting>
  <conditionalFormatting sqref="L10:V10 L12:V12">
    <cfRule type="expression" dxfId="754" priority="129">
      <formula>L10=""</formula>
    </cfRule>
  </conditionalFormatting>
  <conditionalFormatting sqref="S10 S12">
    <cfRule type="cellIs" dxfId="753" priority="130" operator="greaterThan">
      <formula>0.5</formula>
    </cfRule>
    <cfRule type="cellIs" dxfId="752" priority="131" operator="lessThan">
      <formula>0.5</formula>
    </cfRule>
  </conditionalFormatting>
  <conditionalFormatting sqref="L16:M17">
    <cfRule type="cellIs" dxfId="751" priority="95" operator="lessThan">
      <formula>0.5</formula>
    </cfRule>
    <cfRule type="cellIs" dxfId="750" priority="96" operator="greaterThan">
      <formula>0.5</formula>
    </cfRule>
  </conditionalFormatting>
  <conditionalFormatting sqref="N16:N17">
    <cfRule type="cellIs" dxfId="749" priority="93" operator="lessThan">
      <formula>4.5</formula>
    </cfRule>
    <cfRule type="cellIs" dxfId="748" priority="94" operator="greaterThan">
      <formula>5.5</formula>
    </cfRule>
  </conditionalFormatting>
  <conditionalFormatting sqref="O16:O17">
    <cfRule type="cellIs" dxfId="747" priority="91" operator="lessThan">
      <formula>1.5</formula>
    </cfRule>
    <cfRule type="cellIs" dxfId="746" priority="92" operator="greaterThan">
      <formula>2.5</formula>
    </cfRule>
  </conditionalFormatting>
  <conditionalFormatting sqref="P16:P17">
    <cfRule type="cellIs" dxfId="745" priority="89" operator="lessThan">
      <formula>4.5</formula>
    </cfRule>
    <cfRule type="cellIs" dxfId="744" priority="90" operator="greaterThan">
      <formula>7.5</formula>
    </cfRule>
  </conditionalFormatting>
  <conditionalFormatting sqref="R16:S17">
    <cfRule type="cellIs" dxfId="743" priority="87" operator="lessThan">
      <formula>2.5</formula>
    </cfRule>
    <cfRule type="cellIs" dxfId="742" priority="88" operator="greaterThan">
      <formula>4.5</formula>
    </cfRule>
  </conditionalFormatting>
  <conditionalFormatting sqref="T16:T17">
    <cfRule type="cellIs" dxfId="741" priority="85" operator="lessThan">
      <formula>2.5</formula>
    </cfRule>
    <cfRule type="cellIs" dxfId="740" priority="86" operator="greaterThan">
      <formula>4.5</formula>
    </cfRule>
  </conditionalFormatting>
  <conditionalFormatting sqref="U16:U17">
    <cfRule type="cellIs" dxfId="739" priority="84" operator="greaterThan">
      <formula>1.5</formula>
    </cfRule>
  </conditionalFormatting>
  <conditionalFormatting sqref="L16:V17">
    <cfRule type="expression" dxfId="738" priority="81">
      <formula>L16=""</formula>
    </cfRule>
  </conditionalFormatting>
  <conditionalFormatting sqref="S16:S17">
    <cfRule type="cellIs" dxfId="737" priority="82" operator="greaterThan">
      <formula>0.5</formula>
    </cfRule>
    <cfRule type="cellIs" dxfId="736" priority="83" operator="lessThan">
      <formula>0.5</formula>
    </cfRule>
  </conditionalFormatting>
  <conditionalFormatting sqref="L19:M19">
    <cfRule type="cellIs" dxfId="735" priority="79" operator="lessThan">
      <formula>0.5</formula>
    </cfRule>
    <cfRule type="cellIs" dxfId="734" priority="80" operator="greaterThan">
      <formula>0.5</formula>
    </cfRule>
  </conditionalFormatting>
  <conditionalFormatting sqref="N19">
    <cfRule type="cellIs" dxfId="733" priority="77" operator="lessThan">
      <formula>4.5</formula>
    </cfRule>
    <cfRule type="cellIs" dxfId="732" priority="78" operator="greaterThan">
      <formula>5.5</formula>
    </cfRule>
  </conditionalFormatting>
  <conditionalFormatting sqref="O19">
    <cfRule type="cellIs" dxfId="731" priority="75" operator="lessThan">
      <formula>1.5</formula>
    </cfRule>
    <cfRule type="cellIs" dxfId="730" priority="76" operator="greaterThan">
      <formula>2.5</formula>
    </cfRule>
  </conditionalFormatting>
  <conditionalFormatting sqref="P19">
    <cfRule type="cellIs" dxfId="729" priority="73" operator="lessThan">
      <formula>4.5</formula>
    </cfRule>
    <cfRule type="cellIs" dxfId="728" priority="74" operator="greaterThan">
      <formula>7.5</formula>
    </cfRule>
  </conditionalFormatting>
  <conditionalFormatting sqref="R19:S19">
    <cfRule type="cellIs" dxfId="727" priority="71" operator="lessThan">
      <formula>2.5</formula>
    </cfRule>
    <cfRule type="cellIs" dxfId="726" priority="72" operator="greaterThan">
      <formula>4.5</formula>
    </cfRule>
  </conditionalFormatting>
  <conditionalFormatting sqref="T19">
    <cfRule type="cellIs" dxfId="725" priority="69" operator="lessThan">
      <formula>2.5</formula>
    </cfRule>
    <cfRule type="cellIs" dxfId="724" priority="70" operator="greaterThan">
      <formula>4.5</formula>
    </cfRule>
  </conditionalFormatting>
  <conditionalFormatting sqref="U19">
    <cfRule type="cellIs" dxfId="723" priority="68" operator="greaterThan">
      <formula>1.5</formula>
    </cfRule>
  </conditionalFormatting>
  <conditionalFormatting sqref="L19:V19">
    <cfRule type="expression" dxfId="722" priority="65">
      <formula>L19=""</formula>
    </cfRule>
  </conditionalFormatting>
  <conditionalFormatting sqref="S19">
    <cfRule type="cellIs" dxfId="721" priority="66" operator="greaterThan">
      <formula>0.5</formula>
    </cfRule>
    <cfRule type="cellIs" dxfId="720" priority="67" operator="lessThan">
      <formula>0.5</formula>
    </cfRule>
  </conditionalFormatting>
  <conditionalFormatting sqref="L18:M18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8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8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8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8:S18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8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8">
    <cfRule type="cellIs" dxfId="707" priority="52" operator="greaterThan">
      <formula>1.5</formula>
    </cfRule>
  </conditionalFormatting>
  <conditionalFormatting sqref="L18:V18">
    <cfRule type="expression" dxfId="706" priority="49">
      <formula>L18=""</formula>
    </cfRule>
  </conditionalFormatting>
  <conditionalFormatting sqref="S18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3:M13">
    <cfRule type="cellIs" dxfId="703" priority="31" operator="lessThan">
      <formula>0.5</formula>
    </cfRule>
    <cfRule type="cellIs" dxfId="702" priority="32" operator="greaterThan">
      <formula>0.5</formula>
    </cfRule>
  </conditionalFormatting>
  <conditionalFormatting sqref="N13">
    <cfRule type="cellIs" dxfId="701" priority="29" operator="lessThan">
      <formula>4.5</formula>
    </cfRule>
    <cfRule type="cellIs" dxfId="700" priority="30" operator="greaterThan">
      <formula>5.5</formula>
    </cfRule>
  </conditionalFormatting>
  <conditionalFormatting sqref="O13">
    <cfRule type="cellIs" dxfId="699" priority="27" operator="lessThan">
      <formula>1.5</formula>
    </cfRule>
    <cfRule type="cellIs" dxfId="698" priority="28" operator="greaterThan">
      <formula>2.5</formula>
    </cfRule>
  </conditionalFormatting>
  <conditionalFormatting sqref="P13">
    <cfRule type="cellIs" dxfId="697" priority="25" operator="lessThan">
      <formula>4.5</formula>
    </cfRule>
    <cfRule type="cellIs" dxfId="696" priority="26" operator="greaterThan">
      <formula>7.5</formula>
    </cfRule>
  </conditionalFormatting>
  <conditionalFormatting sqref="R13:S13">
    <cfRule type="cellIs" dxfId="695" priority="23" operator="lessThan">
      <formula>2.5</formula>
    </cfRule>
    <cfRule type="cellIs" dxfId="694" priority="24" operator="greaterThan">
      <formula>4.5</formula>
    </cfRule>
  </conditionalFormatting>
  <conditionalFormatting sqref="T13">
    <cfRule type="cellIs" dxfId="693" priority="21" operator="lessThan">
      <formula>2.5</formula>
    </cfRule>
    <cfRule type="cellIs" dxfId="692" priority="22" operator="greaterThan">
      <formula>4.5</formula>
    </cfRule>
  </conditionalFormatting>
  <conditionalFormatting sqref="U13">
    <cfRule type="cellIs" dxfId="691" priority="20" operator="greaterThan">
      <formula>1.5</formula>
    </cfRule>
  </conditionalFormatting>
  <conditionalFormatting sqref="L13:V13">
    <cfRule type="expression" dxfId="690" priority="17">
      <formula>L13=""</formula>
    </cfRule>
  </conditionalFormatting>
  <conditionalFormatting sqref="S13">
    <cfRule type="cellIs" dxfId="689" priority="18" operator="greaterThan">
      <formula>0.5</formula>
    </cfRule>
    <cfRule type="cellIs" dxfId="688" priority="19" operator="lessThan">
      <formula>0.5</formula>
    </cfRule>
  </conditionalFormatting>
  <conditionalFormatting sqref="L11:M11">
    <cfRule type="cellIs" dxfId="687" priority="15" operator="lessThan">
      <formula>0.5</formula>
    </cfRule>
    <cfRule type="cellIs" dxfId="686" priority="16" operator="greaterThan">
      <formula>0.5</formula>
    </cfRule>
  </conditionalFormatting>
  <conditionalFormatting sqref="N11">
    <cfRule type="cellIs" dxfId="685" priority="13" operator="lessThan">
      <formula>4.5</formula>
    </cfRule>
    <cfRule type="cellIs" dxfId="684" priority="14" operator="greaterThan">
      <formula>5.5</formula>
    </cfRule>
  </conditionalFormatting>
  <conditionalFormatting sqref="O11">
    <cfRule type="cellIs" dxfId="683" priority="11" operator="lessThan">
      <formula>1.5</formula>
    </cfRule>
    <cfRule type="cellIs" dxfId="682" priority="12" operator="greaterThan">
      <formula>2.5</formula>
    </cfRule>
  </conditionalFormatting>
  <conditionalFormatting sqref="P11">
    <cfRule type="cellIs" dxfId="681" priority="9" operator="lessThan">
      <formula>4.5</formula>
    </cfRule>
    <cfRule type="cellIs" dxfId="680" priority="10" operator="greaterThan">
      <formula>7.5</formula>
    </cfRule>
  </conditionalFormatting>
  <conditionalFormatting sqref="R11:S11">
    <cfRule type="cellIs" dxfId="679" priority="7" operator="lessThan">
      <formula>2.5</formula>
    </cfRule>
    <cfRule type="cellIs" dxfId="678" priority="8" operator="greaterThan">
      <formula>4.5</formula>
    </cfRule>
  </conditionalFormatting>
  <conditionalFormatting sqref="T11">
    <cfRule type="cellIs" dxfId="677" priority="5" operator="lessThan">
      <formula>2.5</formula>
    </cfRule>
    <cfRule type="cellIs" dxfId="676" priority="6" operator="greaterThan">
      <formula>4.5</formula>
    </cfRule>
  </conditionalFormatting>
  <conditionalFormatting sqref="U11">
    <cfRule type="cellIs" dxfId="675" priority="4" operator="greaterThan">
      <formula>1.5</formula>
    </cfRule>
  </conditionalFormatting>
  <conditionalFormatting sqref="L11:V11">
    <cfRule type="expression" dxfId="674" priority="1">
      <formula>L11=""</formula>
    </cfRule>
  </conditionalFormatting>
  <conditionalFormatting sqref="S11">
    <cfRule type="cellIs" dxfId="673" priority="2" operator="greaterThan">
      <formula>0.5</formula>
    </cfRule>
    <cfRule type="cellIs" dxfId="6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79" zoomScale="85" zoomScaleNormal="85" workbookViewId="0">
      <selection activeCell="X89" sqref="X89:X10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2014:1:0:0:NORTH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2014:2:0:0:NORTH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2014:3:0:0:NORTH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2014:4:0:0:NORTH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2014:5:0:0:NORTH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2014:6:0:0:NORTH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2014:7:0:0:NORTH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2014:8:0:0:NORTH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2014:9:0:0:NORTH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2014:10:0:0:NORTH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2014:11:0:0:NORTH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2014:12:0:0:NORTH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2015:1:0:0:NORTH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2015:2:0:0:NORTH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2015:3:0:0:NORTH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2015:4:0:0:NORTH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2015:5:0:0:NORTH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2015:6:0:0:NORTH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2015:7:0:0:NORTH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2015:8:0:0:NORTH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2015:9:0:0:NORTH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2015:10:0:0:NORTH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2015:11:0:0:NORTH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2015:12:0:0:NORTH</v>
      </c>
      <c r="AB76" s="33">
        <f t="shared" ca="1" si="3"/>
        <v>116</v>
      </c>
      <c r="AC76" s="26">
        <f t="shared" ca="1" si="4"/>
        <v>2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2016:1:0:0:NORTH</v>
      </c>
      <c r="AB77" s="33">
        <f t="shared" ca="1" si="3"/>
        <v>216</v>
      </c>
      <c r="AC77" s="26">
        <f t="shared" ca="1" si="4"/>
        <v>2</v>
      </c>
      <c r="AD77" s="26">
        <f t="shared" si="5"/>
        <v>5</v>
      </c>
      <c r="AE77" s="33">
        <f t="shared" ca="1" si="6"/>
        <v>5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3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2015:12:4:7:NORTH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48</v>
      </c>
      <c r="AX77" s="26">
        <f t="shared" ref="AX77:AX88" si="16">3*$X$94</f>
        <v>24</v>
      </c>
      <c r="AY77" s="26">
        <f t="shared" ref="AY77:AY88" si="17">5*$X$94</f>
        <v>40</v>
      </c>
      <c r="AZ77" s="26">
        <f t="shared" ref="AZ77:AZ88" si="18">1*$X$94</f>
        <v>8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2016:2:0:0:NORTH</v>
      </c>
      <c r="AB78" s="33">
        <f t="shared" ca="1" si="3"/>
        <v>227</v>
      </c>
      <c r="AC78" s="26">
        <f t="shared" ca="1" si="4"/>
        <v>1</v>
      </c>
      <c r="AD78" s="26">
        <f t="shared" si="5"/>
        <v>5</v>
      </c>
      <c r="AE78" s="33">
        <f t="shared" ca="1" si="6"/>
        <v>16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2016:1:1:7:NORTH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2</v>
      </c>
      <c r="AW78" s="26">
        <f t="shared" si="15"/>
        <v>48</v>
      </c>
      <c r="AX78" s="26">
        <f t="shared" si="16"/>
        <v>24</v>
      </c>
      <c r="AY78" s="26">
        <f t="shared" si="17"/>
        <v>40</v>
      </c>
      <c r="AZ78" s="26">
        <f t="shared" si="18"/>
        <v>8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2016:3:0:0:NORTH</v>
      </c>
      <c r="AB79" s="33">
        <f t="shared" ca="1" si="3"/>
        <v>238</v>
      </c>
      <c r="AC79" s="26">
        <f t="shared" ca="1" si="4"/>
        <v>0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2016:1:2:7:NORTH</v>
      </c>
      <c r="AP79" s="33">
        <f t="shared" ca="1" si="12"/>
        <v>5</v>
      </c>
      <c r="AQ79" s="26">
        <f t="shared" ca="1" si="13"/>
        <v>1</v>
      </c>
      <c r="AR79" s="26">
        <f t="shared" ca="1" si="13"/>
        <v>32</v>
      </c>
      <c r="AS79" s="26">
        <f t="shared" ca="1" si="13"/>
        <v>0</v>
      </c>
      <c r="AT79" s="26">
        <f t="shared" ca="1" si="13"/>
        <v>18</v>
      </c>
      <c r="AU79" s="26">
        <f t="shared" ca="1" si="13"/>
        <v>0</v>
      </c>
      <c r="AV79" s="26">
        <f t="shared" si="14"/>
        <v>2</v>
      </c>
      <c r="AW79" s="26">
        <f t="shared" si="15"/>
        <v>48</v>
      </c>
      <c r="AX79" s="26">
        <f t="shared" si="16"/>
        <v>24</v>
      </c>
      <c r="AY79" s="26">
        <f t="shared" si="17"/>
        <v>40</v>
      </c>
      <c r="AZ79" s="26">
        <f t="shared" si="18"/>
        <v>8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2016:4:0:0:NORTH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2016:1:3:7:NORTH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2</v>
      </c>
      <c r="AW80" s="26">
        <f t="shared" si="15"/>
        <v>48</v>
      </c>
      <c r="AX80" s="26">
        <f t="shared" si="16"/>
        <v>24</v>
      </c>
      <c r="AY80" s="26">
        <f t="shared" si="17"/>
        <v>40</v>
      </c>
      <c r="AZ80" s="26">
        <f t="shared" si="18"/>
        <v>8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2016:5:0:0:NORTH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2016:1:4:7:NORTH</v>
      </c>
      <c r="AP81" s="33">
        <f t="shared" ca="1" si="12"/>
        <v>16</v>
      </c>
      <c r="AQ81" s="26">
        <f t="shared" ca="1" si="13"/>
        <v>1</v>
      </c>
      <c r="AR81" s="26">
        <f t="shared" ca="1" si="13"/>
        <v>31</v>
      </c>
      <c r="AS81" s="26">
        <f t="shared" ca="1" si="13"/>
        <v>9</v>
      </c>
      <c r="AT81" s="26">
        <f t="shared" ca="1" si="13"/>
        <v>34</v>
      </c>
      <c r="AU81" s="26">
        <f t="shared" ca="1" si="13"/>
        <v>0</v>
      </c>
      <c r="AV81" s="26">
        <f t="shared" si="14"/>
        <v>2</v>
      </c>
      <c r="AW81" s="26">
        <f t="shared" si="15"/>
        <v>48</v>
      </c>
      <c r="AX81" s="26">
        <f t="shared" si="16"/>
        <v>24</v>
      </c>
      <c r="AY81" s="26">
        <f t="shared" si="17"/>
        <v>40</v>
      </c>
      <c r="AZ81" s="26">
        <f t="shared" si="18"/>
        <v>8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2016:6:0:0:NORTH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2016:1:5:7:NORTH</v>
      </c>
      <c r="AP82" s="33">
        <f t="shared" ca="1" si="12"/>
        <v>27</v>
      </c>
      <c r="AQ82" s="26">
        <f t="shared" ca="1" si="13"/>
        <v>0</v>
      </c>
      <c r="AR82" s="26">
        <f t="shared" ca="1" si="13"/>
        <v>25</v>
      </c>
      <c r="AS82" s="26">
        <f t="shared" ca="1" si="13"/>
        <v>5</v>
      </c>
      <c r="AT82" s="26">
        <f t="shared" ca="1" si="13"/>
        <v>27</v>
      </c>
      <c r="AU82" s="26">
        <f t="shared" ca="1" si="13"/>
        <v>0</v>
      </c>
      <c r="AV82" s="26">
        <f t="shared" si="14"/>
        <v>2</v>
      </c>
      <c r="AW82" s="26">
        <f t="shared" si="15"/>
        <v>48</v>
      </c>
      <c r="AX82" s="26">
        <f t="shared" si="16"/>
        <v>24</v>
      </c>
      <c r="AY82" s="26">
        <f t="shared" si="17"/>
        <v>40</v>
      </c>
      <c r="AZ82" s="26">
        <f t="shared" si="18"/>
        <v>8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2016:7:0:0:NORTH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2016:2:1:7:NORTH</v>
      </c>
      <c r="AP83" s="33">
        <f t="shared" ca="1" si="12"/>
        <v>38</v>
      </c>
      <c r="AQ83" s="26">
        <f t="shared" ca="1" si="13"/>
        <v>0</v>
      </c>
      <c r="AR83" s="26">
        <f t="shared" ca="1" si="13"/>
        <v>31</v>
      </c>
      <c r="AS83" s="26">
        <f t="shared" ca="1" si="13"/>
        <v>5</v>
      </c>
      <c r="AT83" s="26">
        <f t="shared" ca="1" si="13"/>
        <v>21</v>
      </c>
      <c r="AU83" s="26">
        <f t="shared" ca="1" si="13"/>
        <v>2</v>
      </c>
      <c r="AV83" s="26">
        <f t="shared" si="14"/>
        <v>2</v>
      </c>
      <c r="AW83" s="26">
        <f t="shared" si="15"/>
        <v>48</v>
      </c>
      <c r="AX83" s="26">
        <f t="shared" si="16"/>
        <v>24</v>
      </c>
      <c r="AY83" s="26">
        <f t="shared" si="17"/>
        <v>40</v>
      </c>
      <c r="AZ83" s="26">
        <f t="shared" si="18"/>
        <v>8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2016:8:0:0:NORTH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2016:2:2:7:NORTH</v>
      </c>
      <c r="AP84" s="33">
        <f t="shared" ca="1" si="12"/>
        <v>49</v>
      </c>
      <c r="AQ84" s="26">
        <f t="shared" ca="1" si="13"/>
        <v>0</v>
      </c>
      <c r="AR84" s="26">
        <f t="shared" ca="1" si="13"/>
        <v>28</v>
      </c>
      <c r="AS84" s="26">
        <f t="shared" ca="1" si="13"/>
        <v>13</v>
      </c>
      <c r="AT84" s="26">
        <f t="shared" ca="1" si="13"/>
        <v>30</v>
      </c>
      <c r="AU84" s="26">
        <f t="shared" ca="1" si="13"/>
        <v>5</v>
      </c>
      <c r="AV84" s="26">
        <f t="shared" si="14"/>
        <v>2</v>
      </c>
      <c r="AW84" s="26">
        <f t="shared" si="15"/>
        <v>48</v>
      </c>
      <c r="AX84" s="26">
        <f t="shared" si="16"/>
        <v>24</v>
      </c>
      <c r="AY84" s="26">
        <f t="shared" si="17"/>
        <v>40</v>
      </c>
      <c r="AZ84" s="26">
        <f t="shared" si="18"/>
        <v>8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2016:9:0:0:NORTH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2016:2:3:7:NORTH</v>
      </c>
      <c r="AP85" s="33">
        <f t="shared" ca="1" si="12"/>
        <v>60</v>
      </c>
      <c r="AQ85" s="26">
        <f t="shared" ca="1" si="13"/>
        <v>0</v>
      </c>
      <c r="AR85" s="26">
        <f t="shared" ca="1" si="13"/>
        <v>28</v>
      </c>
      <c r="AS85" s="26">
        <f t="shared" ca="1" si="13"/>
        <v>10</v>
      </c>
      <c r="AT85" s="26">
        <f t="shared" ca="1" si="13"/>
        <v>37</v>
      </c>
      <c r="AU85" s="26">
        <f t="shared" ca="1" si="13"/>
        <v>0</v>
      </c>
      <c r="AV85" s="26">
        <f t="shared" si="14"/>
        <v>2</v>
      </c>
      <c r="AW85" s="26">
        <f t="shared" si="15"/>
        <v>48</v>
      </c>
      <c r="AX85" s="26">
        <f t="shared" si="16"/>
        <v>24</v>
      </c>
      <c r="AY85" s="26">
        <f t="shared" si="17"/>
        <v>40</v>
      </c>
      <c r="AZ85" s="26">
        <f t="shared" si="18"/>
        <v>8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2016:10:0:0:NORTH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2016:2:4:7:NORTH</v>
      </c>
      <c r="AP86" s="33">
        <f t="shared" ca="1" si="12"/>
        <v>71</v>
      </c>
      <c r="AQ86" s="26">
        <f t="shared" ca="1" si="13"/>
        <v>1</v>
      </c>
      <c r="AR86" s="26">
        <f t="shared" ca="1" si="13"/>
        <v>21</v>
      </c>
      <c r="AS86" s="26">
        <f t="shared" ca="1" si="13"/>
        <v>14</v>
      </c>
      <c r="AT86" s="26">
        <f t="shared" ca="1" si="13"/>
        <v>24</v>
      </c>
      <c r="AU86" s="26">
        <f t="shared" ca="1" si="13"/>
        <v>1</v>
      </c>
      <c r="AV86" s="26">
        <f t="shared" si="14"/>
        <v>2</v>
      </c>
      <c r="AW86" s="26">
        <f t="shared" si="15"/>
        <v>48</v>
      </c>
      <c r="AX86" s="26">
        <f t="shared" si="16"/>
        <v>24</v>
      </c>
      <c r="AY86" s="26">
        <f t="shared" si="17"/>
        <v>40</v>
      </c>
      <c r="AZ86" s="26">
        <f t="shared" si="18"/>
        <v>8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2016:11:0:0:NORTH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2016:3:1:7:NORTH</v>
      </c>
      <c r="AP87" s="33">
        <f t="shared" ca="1" si="12"/>
        <v>82</v>
      </c>
      <c r="AQ87" s="26">
        <f t="shared" ca="1" si="13"/>
        <v>0</v>
      </c>
      <c r="AR87" s="26">
        <f t="shared" ca="1" si="13"/>
        <v>20</v>
      </c>
      <c r="AS87" s="26">
        <f t="shared" ca="1" si="13"/>
        <v>13</v>
      </c>
      <c r="AT87" s="26">
        <f t="shared" ca="1" si="13"/>
        <v>33</v>
      </c>
      <c r="AU87" s="26">
        <f t="shared" ca="1" si="13"/>
        <v>5</v>
      </c>
      <c r="AV87" s="26">
        <f t="shared" si="14"/>
        <v>2</v>
      </c>
      <c r="AW87" s="26">
        <f t="shared" si="15"/>
        <v>48</v>
      </c>
      <c r="AX87" s="26">
        <f t="shared" si="16"/>
        <v>24</v>
      </c>
      <c r="AY87" s="26">
        <f t="shared" si="17"/>
        <v>40</v>
      </c>
      <c r="AZ87" s="26">
        <f t="shared" si="18"/>
        <v>8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2016:12:0:0:NORTH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2016:3:2:7:NORTH</v>
      </c>
      <c r="AP88" s="33">
        <f t="shared" ca="1" si="12"/>
        <v>93</v>
      </c>
      <c r="AQ88" s="26">
        <f t="shared" ca="1" si="13"/>
        <v>0</v>
      </c>
      <c r="AR88" s="26">
        <f t="shared" ca="1" si="13"/>
        <v>31</v>
      </c>
      <c r="AS88" s="26">
        <f t="shared" ca="1" si="13"/>
        <v>18</v>
      </c>
      <c r="AT88" s="26">
        <f t="shared" ca="1" si="13"/>
        <v>43</v>
      </c>
      <c r="AU88" s="26">
        <f t="shared" ca="1" si="13"/>
        <v>4</v>
      </c>
      <c r="AV88" s="26">
        <f t="shared" si="14"/>
        <v>2</v>
      </c>
      <c r="AW88" s="26">
        <f t="shared" si="15"/>
        <v>48</v>
      </c>
      <c r="AX88" s="26">
        <f t="shared" si="16"/>
        <v>24</v>
      </c>
      <c r="AY88" s="26">
        <f t="shared" si="17"/>
        <v>40</v>
      </c>
      <c r="AZ88" s="26">
        <f t="shared" si="18"/>
        <v>8</v>
      </c>
    </row>
    <row r="89" spans="23:52">
      <c r="W89" s="8" t="s">
        <v>1937</v>
      </c>
      <c r="X89" s="2" t="s">
        <v>38</v>
      </c>
      <c r="AC89" s="8">
        <f ca="1">SUMIFS(AC53:AC88, $X53:$X88,YEAR,AC53:AC88,"&lt;&gt;#N/A")</f>
        <v>3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4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8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4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43%</v>
      </c>
      <c r="Y99" s="36">
        <f ca="1">IFERROR(X98/SUM(X97:X98),"0")</f>
        <v>0.42857142857142855</v>
      </c>
      <c r="Z99" s="8" t="str">
        <f ca="1">TEXT(Y99,"00%")</f>
        <v>43%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776</v>
      </c>
    </row>
    <row r="105" spans="23:50">
      <c r="X105" s="57" t="s">
        <v>2037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1411</v>
      </c>
      <c r="B1" s="46" t="s">
        <v>1410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SHILIN_DISTRICT_GRAPH!$AC$89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722</v>
      </c>
      <c r="B10" s="23" t="s">
        <v>2023</v>
      </c>
      <c r="C10" s="4" t="s">
        <v>727</v>
      </c>
      <c r="D10" s="4" t="s">
        <v>728</v>
      </c>
      <c r="E10" s="4" t="str">
        <f>CONCATENATE(YEAR,":",MONTH,":",WEEK,":",WEEKDAY,":",$A10)</f>
        <v>2016:3:2:7:SHILIN_E</v>
      </c>
      <c r="F10" s="4">
        <f>MATCH($E10,REPORT_DATA_BY_COMP!$A:$A,0)</f>
        <v>827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2021</v>
      </c>
      <c r="B11" s="23" t="s">
        <v>2024</v>
      </c>
      <c r="C11" s="4" t="s">
        <v>2025</v>
      </c>
      <c r="D11" s="4" t="s">
        <v>2029</v>
      </c>
      <c r="E11" s="4" t="str">
        <f>CONCATENATE(YEAR,":",MONTH,":",WEEK,":",WEEKDAY,":",$A11)</f>
        <v>2016:3:2:7:TIANMU_A_E</v>
      </c>
      <c r="F11" s="4">
        <f>MATCH($E11,REPORT_DATA_BY_COMP!$A:$A,0)</f>
        <v>845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20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2022</v>
      </c>
      <c r="B12" s="23" t="s">
        <v>2027</v>
      </c>
      <c r="C12" s="4" t="s">
        <v>2026</v>
      </c>
      <c r="D12" s="4" t="s">
        <v>2030</v>
      </c>
      <c r="E12" s="4" t="str">
        <f>CONCATENATE(YEAR,":",MONTH,":",WEEK,":",WEEKDAY,":",$A12)</f>
        <v>2016:3:2:7:TIANMU_B_E</v>
      </c>
      <c r="F12" s="4">
        <f>MATCH($E12,REPORT_DATA_BY_COMP!$A:$A,0)</f>
        <v>846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723</v>
      </c>
      <c r="B13" s="23" t="s">
        <v>2028</v>
      </c>
      <c r="C13" s="4" t="s">
        <v>729</v>
      </c>
      <c r="D13" s="4" t="s">
        <v>730</v>
      </c>
      <c r="E13" s="4" t="str">
        <f>CONCATENATE(YEAR,":",MONTH,":",WEEK,":",WEEKDAY,":",$A13)</f>
        <v>2016:3:2:7:SHILIN_S</v>
      </c>
      <c r="F13" s="4">
        <f>MATCH($E13,REPORT_DATA_BY_COMP!$A:$A,0)</f>
        <v>828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0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12</v>
      </c>
      <c r="O14" s="12">
        <f t="shared" si="0"/>
        <v>10</v>
      </c>
      <c r="P14" s="12">
        <f t="shared" si="0"/>
        <v>27</v>
      </c>
      <c r="Q14" s="12">
        <f t="shared" si="0"/>
        <v>63</v>
      </c>
      <c r="R14" s="12">
        <f t="shared" si="0"/>
        <v>25</v>
      </c>
      <c r="S14" s="12">
        <f t="shared" si="0"/>
        <v>3</v>
      </c>
      <c r="T14" s="12">
        <f t="shared" si="0"/>
        <v>12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2016:3:1:7:SHILIN</v>
      </c>
      <c r="F17" s="14">
        <f>MATCH($E17,REPORT_DATA_BY_DISTRICT!$A:$A, 0)</f>
        <v>235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2016:3:2:7:SHILIN</v>
      </c>
      <c r="F18" s="14">
        <f>MATCH($E18,REPORT_DATA_BY_DISTRICT!$A:$A, 0)</f>
        <v>265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63</v>
      </c>
      <c r="R18" s="11">
        <f>IFERROR(INDEX(REPORT_DATA_BY_DISTRICT!$A:$AH,$F18,MATCH(R$8,REPORT_DATA_BY_DISTRICT!$A$1:$AH$1,0)), "")</f>
        <v>25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2016:3:5:7:SHILIN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0</v>
      </c>
      <c r="J22" s="19">
        <f>SUM(J17:J21)</f>
        <v>7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17</v>
      </c>
      <c r="O22" s="19">
        <f t="shared" si="1"/>
        <v>13</v>
      </c>
      <c r="P22" s="19">
        <f t="shared" si="1"/>
        <v>41</v>
      </c>
      <c r="Q22" s="19">
        <f t="shared" si="1"/>
        <v>99</v>
      </c>
      <c r="R22" s="19">
        <f t="shared" si="1"/>
        <v>41</v>
      </c>
      <c r="S22" s="19">
        <f t="shared" si="1"/>
        <v>4</v>
      </c>
      <c r="T22" s="19">
        <f t="shared" si="1"/>
        <v>20</v>
      </c>
      <c r="U22" s="19">
        <f t="shared" si="1"/>
        <v>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71" priority="79" operator="lessThan">
      <formula>0.5</formula>
    </cfRule>
    <cfRule type="cellIs" dxfId="670" priority="80" operator="greaterThan">
      <formula>0.5</formula>
    </cfRule>
  </conditionalFormatting>
  <conditionalFormatting sqref="N10">
    <cfRule type="cellIs" dxfId="669" priority="77" operator="lessThan">
      <formula>4.5</formula>
    </cfRule>
    <cfRule type="cellIs" dxfId="668" priority="78" operator="greaterThan">
      <formula>5.5</formula>
    </cfRule>
  </conditionalFormatting>
  <conditionalFormatting sqref="O10">
    <cfRule type="cellIs" dxfId="667" priority="75" operator="lessThan">
      <formula>1.5</formula>
    </cfRule>
    <cfRule type="cellIs" dxfId="666" priority="76" operator="greaterThan">
      <formula>2.5</formula>
    </cfRule>
  </conditionalFormatting>
  <conditionalFormatting sqref="P10">
    <cfRule type="cellIs" dxfId="665" priority="73" operator="lessThan">
      <formula>4.5</formula>
    </cfRule>
    <cfRule type="cellIs" dxfId="664" priority="74" operator="greaterThan">
      <formula>7.5</formula>
    </cfRule>
  </conditionalFormatting>
  <conditionalFormatting sqref="R10:S10">
    <cfRule type="cellIs" dxfId="663" priority="71" operator="lessThan">
      <formula>2.5</formula>
    </cfRule>
    <cfRule type="cellIs" dxfId="662" priority="72" operator="greaterThan">
      <formula>4.5</formula>
    </cfRule>
  </conditionalFormatting>
  <conditionalFormatting sqref="T10">
    <cfRule type="cellIs" dxfId="661" priority="69" operator="lessThan">
      <formula>2.5</formula>
    </cfRule>
    <cfRule type="cellIs" dxfId="660" priority="70" operator="greaterThan">
      <formula>4.5</formula>
    </cfRule>
  </conditionalFormatting>
  <conditionalFormatting sqref="U10">
    <cfRule type="cellIs" dxfId="659" priority="68" operator="greaterThan">
      <formula>1.5</formula>
    </cfRule>
  </conditionalFormatting>
  <conditionalFormatting sqref="L10:V10">
    <cfRule type="expression" dxfId="658" priority="65">
      <formula>L10=""</formula>
    </cfRule>
  </conditionalFormatting>
  <conditionalFormatting sqref="S10">
    <cfRule type="cellIs" dxfId="657" priority="66" operator="greaterThan">
      <formula>0.5</formula>
    </cfRule>
    <cfRule type="cellIs" dxfId="656" priority="67" operator="lessThan">
      <formula>0.5</formula>
    </cfRule>
  </conditionalFormatting>
  <conditionalFormatting sqref="L11:M11">
    <cfRule type="cellIs" dxfId="655" priority="63" operator="lessThan">
      <formula>0.5</formula>
    </cfRule>
    <cfRule type="cellIs" dxfId="654" priority="64" operator="greaterThan">
      <formula>0.5</formula>
    </cfRule>
  </conditionalFormatting>
  <conditionalFormatting sqref="N11">
    <cfRule type="cellIs" dxfId="653" priority="61" operator="lessThan">
      <formula>4.5</formula>
    </cfRule>
    <cfRule type="cellIs" dxfId="652" priority="62" operator="greaterThan">
      <formula>5.5</formula>
    </cfRule>
  </conditionalFormatting>
  <conditionalFormatting sqref="O11">
    <cfRule type="cellIs" dxfId="651" priority="59" operator="lessThan">
      <formula>1.5</formula>
    </cfRule>
    <cfRule type="cellIs" dxfId="650" priority="60" operator="greaterThan">
      <formula>2.5</formula>
    </cfRule>
  </conditionalFormatting>
  <conditionalFormatting sqref="P11">
    <cfRule type="cellIs" dxfId="649" priority="57" operator="lessThan">
      <formula>4.5</formula>
    </cfRule>
    <cfRule type="cellIs" dxfId="648" priority="58" operator="greaterThan">
      <formula>7.5</formula>
    </cfRule>
  </conditionalFormatting>
  <conditionalFormatting sqref="R11:S11">
    <cfRule type="cellIs" dxfId="647" priority="55" operator="lessThan">
      <formula>2.5</formula>
    </cfRule>
    <cfRule type="cellIs" dxfId="646" priority="56" operator="greaterThan">
      <formula>4.5</formula>
    </cfRule>
  </conditionalFormatting>
  <conditionalFormatting sqref="T11">
    <cfRule type="cellIs" dxfId="645" priority="53" operator="lessThan">
      <formula>2.5</formula>
    </cfRule>
    <cfRule type="cellIs" dxfId="644" priority="54" operator="greaterThan">
      <formula>4.5</formula>
    </cfRule>
  </conditionalFormatting>
  <conditionalFormatting sqref="U11">
    <cfRule type="cellIs" dxfId="643" priority="52" operator="greaterThan">
      <formula>1.5</formula>
    </cfRule>
  </conditionalFormatting>
  <conditionalFormatting sqref="L11:V11">
    <cfRule type="expression" dxfId="642" priority="49">
      <formula>L11=""</formula>
    </cfRule>
  </conditionalFormatting>
  <conditionalFormatting sqref="S11">
    <cfRule type="cellIs" dxfId="641" priority="50" operator="greaterThan">
      <formula>0.5</formula>
    </cfRule>
    <cfRule type="cellIs" dxfId="640" priority="51" operator="lessThan">
      <formula>0.5</formula>
    </cfRule>
  </conditionalFormatting>
  <conditionalFormatting sqref="L13:M13">
    <cfRule type="cellIs" dxfId="639" priority="47" operator="lessThan">
      <formula>0.5</formula>
    </cfRule>
    <cfRule type="cellIs" dxfId="638" priority="48" operator="greaterThan">
      <formula>0.5</formula>
    </cfRule>
  </conditionalFormatting>
  <conditionalFormatting sqref="N13">
    <cfRule type="cellIs" dxfId="637" priority="45" operator="lessThan">
      <formula>4.5</formula>
    </cfRule>
    <cfRule type="cellIs" dxfId="636" priority="46" operator="greaterThan">
      <formula>5.5</formula>
    </cfRule>
  </conditionalFormatting>
  <conditionalFormatting sqref="O13">
    <cfRule type="cellIs" dxfId="635" priority="43" operator="lessThan">
      <formula>1.5</formula>
    </cfRule>
    <cfRule type="cellIs" dxfId="634" priority="44" operator="greaterThan">
      <formula>2.5</formula>
    </cfRule>
  </conditionalFormatting>
  <conditionalFormatting sqref="P13">
    <cfRule type="cellIs" dxfId="633" priority="41" operator="lessThan">
      <formula>4.5</formula>
    </cfRule>
    <cfRule type="cellIs" dxfId="632" priority="42" operator="greaterThan">
      <formula>7.5</formula>
    </cfRule>
  </conditionalFormatting>
  <conditionalFormatting sqref="R13:S13">
    <cfRule type="cellIs" dxfId="631" priority="39" operator="lessThan">
      <formula>2.5</formula>
    </cfRule>
    <cfRule type="cellIs" dxfId="630" priority="40" operator="greaterThan">
      <formula>4.5</formula>
    </cfRule>
  </conditionalFormatting>
  <conditionalFormatting sqref="T13">
    <cfRule type="cellIs" dxfId="629" priority="37" operator="lessThan">
      <formula>2.5</formula>
    </cfRule>
    <cfRule type="cellIs" dxfId="628" priority="38" operator="greaterThan">
      <formula>4.5</formula>
    </cfRule>
  </conditionalFormatting>
  <conditionalFormatting sqref="U13">
    <cfRule type="cellIs" dxfId="627" priority="36" operator="greaterThan">
      <formula>1.5</formula>
    </cfRule>
  </conditionalFormatting>
  <conditionalFormatting sqref="L13:V13">
    <cfRule type="expression" dxfId="626" priority="33">
      <formula>L13=""</formula>
    </cfRule>
  </conditionalFormatting>
  <conditionalFormatting sqref="S13">
    <cfRule type="cellIs" dxfId="625" priority="34" operator="greaterThan">
      <formula>0.5</formula>
    </cfRule>
    <cfRule type="cellIs" dxfId="624" priority="35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2014:1:0:0:SHILIN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2014:2:0:0:SHILIN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2014:3:0:0:SHILIN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2014:4:0:0:SHILIN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2014:5:0:0:SHILIN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2014:6:0:0:SHILIN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2014:7:0:0:SHILIN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2014:8:0:0:SHILIN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2014:9:0:0:SHILIN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2014:10:0:0:SHILIN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2014:11:0:0:SHILIN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2014:12:0:0:SHILIN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2015:1:0:0:SHILIN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2015:2:0:0:SHILIN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2015:3:0:0:SHILIN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2015:4:0:0:SHILIN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2015:5:0:0:SHILIN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2015:6:0:0:SHILIN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2015:7:0:0:SHILIN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2015:8:0:0:SHILIN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2015:9:0:0:SHILIN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2015:10:0:0:SHILIN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2015:11:0:0:SHILIN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2015:12:0:0:SHILIN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2016:1:0:0:SHILIN</v>
      </c>
      <c r="AB77" s="33">
        <f t="shared" ca="1" si="3"/>
        <v>12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2015:12:4:7:SHILIN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2016:2:0:0:SHILIN</v>
      </c>
      <c r="AB78" s="33">
        <f t="shared" ca="1" si="3"/>
        <v>48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2016:1:1:7:SHILIN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2016:3:0:0:SHILIN</v>
      </c>
      <c r="AB79" s="33">
        <f t="shared" ca="1" si="3"/>
        <v>81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2016:1:2:7:SHILIN</v>
      </c>
      <c r="AP79" s="33">
        <f t="shared" ca="1" si="13"/>
        <v>12</v>
      </c>
      <c r="AQ79" s="26">
        <f t="shared" ca="1" si="14"/>
        <v>0</v>
      </c>
      <c r="AR79" s="26">
        <f t="shared" ca="1" si="14"/>
        <v>11</v>
      </c>
      <c r="AS79" s="26">
        <f t="shared" ca="1" si="14"/>
        <v>0</v>
      </c>
      <c r="AT79" s="26">
        <f t="shared" ca="1" si="14"/>
        <v>8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2016:4:0:0:SHILIN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2016:1:3:7:SHILIN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2016:5:0:0:SHILIN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2016:1:4:7:SHILIN</v>
      </c>
      <c r="AP81" s="33">
        <f t="shared" ca="1" si="13"/>
        <v>44</v>
      </c>
      <c r="AQ81" s="26">
        <f t="shared" ca="1" si="14"/>
        <v>1</v>
      </c>
      <c r="AR81" s="26">
        <f t="shared" ca="1" si="14"/>
        <v>11</v>
      </c>
      <c r="AS81" s="26">
        <f t="shared" ca="1" si="14"/>
        <v>2</v>
      </c>
      <c r="AT81" s="26">
        <f t="shared" ca="1" si="14"/>
        <v>15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2016:6:0:0:SHILIN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2016:1:5:7:SHILIN</v>
      </c>
      <c r="AP82" s="33">
        <f t="shared" ca="1" si="13"/>
        <v>76</v>
      </c>
      <c r="AQ82" s="26">
        <f t="shared" ca="1" si="14"/>
        <v>0</v>
      </c>
      <c r="AR82" s="26">
        <f t="shared" ca="1" si="14"/>
        <v>4</v>
      </c>
      <c r="AS82" s="26">
        <f t="shared" ca="1" si="14"/>
        <v>1</v>
      </c>
      <c r="AT82" s="26">
        <f t="shared" ca="1" si="14"/>
        <v>7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2016:7:0:0:SHILIN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2016:2:1:7:SHILIN</v>
      </c>
      <c r="AP83" s="33">
        <f t="shared" ca="1" si="13"/>
        <v>108</v>
      </c>
      <c r="AQ83" s="26">
        <f t="shared" ca="1" si="14"/>
        <v>0</v>
      </c>
      <c r="AR83" s="26">
        <f t="shared" ca="1" si="14"/>
        <v>6</v>
      </c>
      <c r="AS83" s="26">
        <f t="shared" ca="1" si="14"/>
        <v>1</v>
      </c>
      <c r="AT83" s="26">
        <f t="shared" ca="1" si="14"/>
        <v>5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2016:8:0:0:SHILIN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2016:2:2:7:SHILIN</v>
      </c>
      <c r="AP84" s="33">
        <f t="shared" ca="1" si="13"/>
        <v>140</v>
      </c>
      <c r="AQ84" s="26">
        <f t="shared" ca="1" si="14"/>
        <v>0</v>
      </c>
      <c r="AR84" s="26">
        <f t="shared" ca="1" si="14"/>
        <v>6</v>
      </c>
      <c r="AS84" s="26">
        <f t="shared" ca="1" si="14"/>
        <v>4</v>
      </c>
      <c r="AT84" s="26">
        <f t="shared" ca="1" si="14"/>
        <v>15</v>
      </c>
      <c r="AU84" s="26">
        <f t="shared" ca="1" si="14"/>
        <v>1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2016:9:0:0:SHILIN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2016:2:3:7:SHILIN</v>
      </c>
      <c r="AP85" s="33">
        <f t="shared" ca="1" si="13"/>
        <v>172</v>
      </c>
      <c r="AQ85" s="26">
        <f t="shared" ca="1" si="14"/>
        <v>0</v>
      </c>
      <c r="AR85" s="26">
        <f t="shared" ca="1" si="14"/>
        <v>10</v>
      </c>
      <c r="AS85" s="26">
        <f t="shared" ca="1" si="14"/>
        <v>1</v>
      </c>
      <c r="AT85" s="26">
        <f t="shared" ca="1" si="14"/>
        <v>15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2016:10:0:0:SHILIN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2016:2:4:7:SHILIN</v>
      </c>
      <c r="AP86" s="33">
        <f t="shared" ca="1" si="13"/>
        <v>204</v>
      </c>
      <c r="AQ86" s="26">
        <f t="shared" ca="1" si="14"/>
        <v>0</v>
      </c>
      <c r="AR86" s="26">
        <f t="shared" ca="1" si="14"/>
        <v>6</v>
      </c>
      <c r="AS86" s="26">
        <f t="shared" ca="1" si="14"/>
        <v>1</v>
      </c>
      <c r="AT86" s="26">
        <f t="shared" ca="1" si="14"/>
        <v>6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2016:11:0:0:SHILIN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2016:3:1:7:SHILIN</v>
      </c>
      <c r="AP87" s="33">
        <f t="shared" ca="1" si="13"/>
        <v>235</v>
      </c>
      <c r="AQ87" s="26">
        <f t="shared" ca="1" si="14"/>
        <v>0</v>
      </c>
      <c r="AR87" s="26">
        <f t="shared" ca="1" si="14"/>
        <v>5</v>
      </c>
      <c r="AS87" s="26">
        <f t="shared" ca="1" si="14"/>
        <v>3</v>
      </c>
      <c r="AT87" s="26">
        <f t="shared" ca="1" si="14"/>
        <v>16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2016:12:0:0:SHILIN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2016:3:2:7:SHILIN</v>
      </c>
      <c r="AP88" s="33">
        <f t="shared" ca="1" si="13"/>
        <v>265</v>
      </c>
      <c r="AQ88" s="26">
        <f t="shared" ca="1" si="14"/>
        <v>0</v>
      </c>
      <c r="AR88" s="26">
        <f t="shared" ca="1" si="14"/>
        <v>12</v>
      </c>
      <c r="AS88" s="26">
        <f t="shared" ca="1" si="14"/>
        <v>10</v>
      </c>
      <c r="AT88" s="26">
        <f t="shared" ca="1" si="14"/>
        <v>25</v>
      </c>
      <c r="AU88" s="26">
        <f t="shared" ca="1" si="14"/>
        <v>3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1410</v>
      </c>
    </row>
    <row r="105" spans="23:50">
      <c r="X105" s="57" t="s">
        <v>2096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1412</v>
      </c>
      <c r="B1" s="46" t="s">
        <v>1413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BEITOU_DISTRICT_GRAPH!$AC$89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724</v>
      </c>
      <c r="B10" s="23" t="s">
        <v>726</v>
      </c>
      <c r="C10" s="4" t="s">
        <v>731</v>
      </c>
      <c r="D10" s="4" t="s">
        <v>732</v>
      </c>
      <c r="E10" s="4" t="str">
        <f>CONCATENATE(YEAR,":",MONTH,":",WEEK,":",WEEKDAY,":",$A10)</f>
        <v>2016:3:2:7:BEITOU_E</v>
      </c>
      <c r="F10" s="4">
        <f>MATCH($E10,REPORT_DATA_BY_COMP!$A:$A,0)</f>
        <v>794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725</v>
      </c>
      <c r="B11" s="23" t="s">
        <v>2033</v>
      </c>
      <c r="C11" s="4" t="s">
        <v>735</v>
      </c>
      <c r="D11" s="4" t="s">
        <v>736</v>
      </c>
      <c r="E11" s="4" t="str">
        <f>CONCATENATE(YEAR,":",MONTH,":",WEEK,":",WEEKDAY,":",$A11)</f>
        <v>2016:3:2:7:BEITOU_S</v>
      </c>
      <c r="F11" s="4">
        <f>MATCH($E11,REPORT_DATA_BY_COMP!$A:$A,0)</f>
        <v>795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2034</v>
      </c>
      <c r="C12" s="4" t="s">
        <v>734</v>
      </c>
      <c r="D12" s="4" t="s">
        <v>2032</v>
      </c>
      <c r="E12" s="4" t="str">
        <f>CONCATENATE(YEAR,":",MONTH,":",WEEK,":",WEEKDAY,":",$A12)</f>
        <v>2016:3:2:7:DANSHUI_A_E</v>
      </c>
      <c r="F12" s="4">
        <f>MATCH($E12,REPORT_DATA_BY_COMP!$A:$A,0)</f>
        <v>797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777</v>
      </c>
      <c r="B13" s="23" t="s">
        <v>2035</v>
      </c>
      <c r="C13" s="4" t="s">
        <v>733</v>
      </c>
      <c r="D13" s="4" t="s">
        <v>2031</v>
      </c>
      <c r="E13" s="4" t="str">
        <f>CONCATENATE(YEAR,":",MONTH,":",WEEK,":",WEEKDAY,":",$A13)</f>
        <v>2016:3:2:7:DANSHUI_B_E</v>
      </c>
      <c r="F13" s="4">
        <f>MATCH($E13,REPORT_DATA_BY_COMP!$A:$A,0)</f>
        <v>798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6</v>
      </c>
      <c r="J14" s="12">
        <f t="shared" si="0"/>
        <v>7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8</v>
      </c>
      <c r="P14" s="12">
        <f t="shared" si="0"/>
        <v>31</v>
      </c>
      <c r="Q14" s="12">
        <f t="shared" si="0"/>
        <v>23</v>
      </c>
      <c r="R14" s="12">
        <f t="shared" si="0"/>
        <v>18</v>
      </c>
      <c r="S14" s="12">
        <f t="shared" si="0"/>
        <v>1</v>
      </c>
      <c r="T14" s="12">
        <f t="shared" si="0"/>
        <v>17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227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2016:3:2:7:BEITOU</v>
      </c>
      <c r="F18" s="14">
        <f>MATCH($E18,REPORT_DATA_BY_DISTRICT!$A:$A, 0)</f>
        <v>258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2016:3:3:7:BEITOU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5</v>
      </c>
      <c r="I22" s="19">
        <f t="shared" si="1"/>
        <v>10</v>
      </c>
      <c r="J22" s="19">
        <f>SUM(J17:J21)</f>
        <v>13</v>
      </c>
      <c r="K22" s="19">
        <f t="shared" si="1"/>
        <v>1</v>
      </c>
      <c r="L22" s="19">
        <f t="shared" si="1"/>
        <v>0</v>
      </c>
      <c r="M22" s="19">
        <f t="shared" si="1"/>
        <v>1</v>
      </c>
      <c r="N22" s="19">
        <f t="shared" si="1"/>
        <v>34</v>
      </c>
      <c r="O22" s="19">
        <f t="shared" si="1"/>
        <v>18</v>
      </c>
      <c r="P22" s="19">
        <f t="shared" si="1"/>
        <v>76</v>
      </c>
      <c r="Q22" s="19">
        <f t="shared" si="1"/>
        <v>48</v>
      </c>
      <c r="R22" s="19">
        <f t="shared" si="1"/>
        <v>35</v>
      </c>
      <c r="S22" s="19">
        <f t="shared" si="1"/>
        <v>5</v>
      </c>
      <c r="T22" s="19">
        <f t="shared" si="1"/>
        <v>33</v>
      </c>
      <c r="U22" s="19">
        <f t="shared" si="1"/>
        <v>11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07" priority="63" operator="lessThan">
      <formula>0.5</formula>
    </cfRule>
    <cfRule type="cellIs" dxfId="606" priority="64" operator="greaterThan">
      <formula>0.5</formula>
    </cfRule>
  </conditionalFormatting>
  <conditionalFormatting sqref="N10">
    <cfRule type="cellIs" dxfId="605" priority="61" operator="lessThan">
      <formula>4.5</formula>
    </cfRule>
    <cfRule type="cellIs" dxfId="604" priority="62" operator="greaterThan">
      <formula>5.5</formula>
    </cfRule>
  </conditionalFormatting>
  <conditionalFormatting sqref="O10">
    <cfRule type="cellIs" dxfId="603" priority="59" operator="lessThan">
      <formula>1.5</formula>
    </cfRule>
    <cfRule type="cellIs" dxfId="602" priority="60" operator="greaterThan">
      <formula>2.5</formula>
    </cfRule>
  </conditionalFormatting>
  <conditionalFormatting sqref="P10">
    <cfRule type="cellIs" dxfId="601" priority="57" operator="lessThan">
      <formula>4.5</formula>
    </cfRule>
    <cfRule type="cellIs" dxfId="600" priority="58" operator="greaterThan">
      <formula>7.5</formula>
    </cfRule>
  </conditionalFormatting>
  <conditionalFormatting sqref="R10:S10">
    <cfRule type="cellIs" dxfId="599" priority="55" operator="lessThan">
      <formula>2.5</formula>
    </cfRule>
    <cfRule type="cellIs" dxfId="598" priority="56" operator="greaterThan">
      <formula>4.5</formula>
    </cfRule>
  </conditionalFormatting>
  <conditionalFormatting sqref="T10">
    <cfRule type="cellIs" dxfId="597" priority="53" operator="lessThan">
      <formula>2.5</formula>
    </cfRule>
    <cfRule type="cellIs" dxfId="596" priority="54" operator="greaterThan">
      <formula>4.5</formula>
    </cfRule>
  </conditionalFormatting>
  <conditionalFormatting sqref="U10">
    <cfRule type="cellIs" dxfId="595" priority="52" operator="greaterThan">
      <formula>1.5</formula>
    </cfRule>
  </conditionalFormatting>
  <conditionalFormatting sqref="L10:V10">
    <cfRule type="expression" dxfId="594" priority="49">
      <formula>L10=""</formula>
    </cfRule>
  </conditionalFormatting>
  <conditionalFormatting sqref="S10">
    <cfRule type="cellIs" dxfId="593" priority="50" operator="greaterThan">
      <formula>0.5</formula>
    </cfRule>
    <cfRule type="cellIs" dxfId="592" priority="51" operator="lessThan">
      <formula>0.5</formula>
    </cfRule>
  </conditionalFormatting>
  <conditionalFormatting sqref="L11:M11">
    <cfRule type="cellIs" dxfId="591" priority="47" operator="lessThan">
      <formula>0.5</formula>
    </cfRule>
    <cfRule type="cellIs" dxfId="590" priority="48" operator="greaterThan">
      <formula>0.5</formula>
    </cfRule>
  </conditionalFormatting>
  <conditionalFormatting sqref="N11">
    <cfRule type="cellIs" dxfId="589" priority="45" operator="lessThan">
      <formula>4.5</formula>
    </cfRule>
    <cfRule type="cellIs" dxfId="588" priority="46" operator="greaterThan">
      <formula>5.5</formula>
    </cfRule>
  </conditionalFormatting>
  <conditionalFormatting sqref="O11">
    <cfRule type="cellIs" dxfId="587" priority="43" operator="lessThan">
      <formula>1.5</formula>
    </cfRule>
    <cfRule type="cellIs" dxfId="586" priority="44" operator="greaterThan">
      <formula>2.5</formula>
    </cfRule>
  </conditionalFormatting>
  <conditionalFormatting sqref="P11">
    <cfRule type="cellIs" dxfId="585" priority="41" operator="lessThan">
      <formula>4.5</formula>
    </cfRule>
    <cfRule type="cellIs" dxfId="584" priority="42" operator="greaterThan">
      <formula>7.5</formula>
    </cfRule>
  </conditionalFormatting>
  <conditionalFormatting sqref="R11:S11">
    <cfRule type="cellIs" dxfId="583" priority="39" operator="lessThan">
      <formula>2.5</formula>
    </cfRule>
    <cfRule type="cellIs" dxfId="582" priority="40" operator="greaterThan">
      <formula>4.5</formula>
    </cfRule>
  </conditionalFormatting>
  <conditionalFormatting sqref="T11">
    <cfRule type="cellIs" dxfId="581" priority="37" operator="lessThan">
      <formula>2.5</formula>
    </cfRule>
    <cfRule type="cellIs" dxfId="580" priority="38" operator="greaterThan">
      <formula>4.5</formula>
    </cfRule>
  </conditionalFormatting>
  <conditionalFormatting sqref="U11">
    <cfRule type="cellIs" dxfId="579" priority="36" operator="greaterThan">
      <formula>1.5</formula>
    </cfRule>
  </conditionalFormatting>
  <conditionalFormatting sqref="L11:V11">
    <cfRule type="expression" dxfId="578" priority="33">
      <formula>L11=""</formula>
    </cfRule>
  </conditionalFormatting>
  <conditionalFormatting sqref="S11">
    <cfRule type="cellIs" dxfId="577" priority="34" operator="greaterThan">
      <formula>0.5</formula>
    </cfRule>
    <cfRule type="cellIs" dxfId="576" priority="35" operator="lessThan">
      <formula>0.5</formula>
    </cfRule>
  </conditionalFormatting>
  <conditionalFormatting sqref="L13:M13">
    <cfRule type="cellIs" dxfId="575" priority="31" operator="lessThan">
      <formula>0.5</formula>
    </cfRule>
    <cfRule type="cellIs" dxfId="574" priority="32" operator="greaterThan">
      <formula>0.5</formula>
    </cfRule>
  </conditionalFormatting>
  <conditionalFormatting sqref="N13">
    <cfRule type="cellIs" dxfId="573" priority="29" operator="lessThan">
      <formula>4.5</formula>
    </cfRule>
    <cfRule type="cellIs" dxfId="572" priority="30" operator="greaterThan">
      <formula>5.5</formula>
    </cfRule>
  </conditionalFormatting>
  <conditionalFormatting sqref="O13">
    <cfRule type="cellIs" dxfId="571" priority="27" operator="lessThan">
      <formula>1.5</formula>
    </cfRule>
    <cfRule type="cellIs" dxfId="570" priority="28" operator="greaterThan">
      <formula>2.5</formula>
    </cfRule>
  </conditionalFormatting>
  <conditionalFormatting sqref="P13">
    <cfRule type="cellIs" dxfId="569" priority="25" operator="lessThan">
      <formula>4.5</formula>
    </cfRule>
    <cfRule type="cellIs" dxfId="568" priority="26" operator="greaterThan">
      <formula>7.5</formula>
    </cfRule>
  </conditionalFormatting>
  <conditionalFormatting sqref="R13:S13">
    <cfRule type="cellIs" dxfId="567" priority="23" operator="lessThan">
      <formula>2.5</formula>
    </cfRule>
    <cfRule type="cellIs" dxfId="566" priority="24" operator="greaterThan">
      <formula>4.5</formula>
    </cfRule>
  </conditionalFormatting>
  <conditionalFormatting sqref="T13">
    <cfRule type="cellIs" dxfId="565" priority="21" operator="lessThan">
      <formula>2.5</formula>
    </cfRule>
    <cfRule type="cellIs" dxfId="564" priority="22" operator="greaterThan">
      <formula>4.5</formula>
    </cfRule>
  </conditionalFormatting>
  <conditionalFormatting sqref="U13">
    <cfRule type="cellIs" dxfId="563" priority="20" operator="greaterThan">
      <formula>1.5</formula>
    </cfRule>
  </conditionalFormatting>
  <conditionalFormatting sqref="L13:V13">
    <cfRule type="expression" dxfId="562" priority="17">
      <formula>L13=""</formula>
    </cfRule>
  </conditionalFormatting>
  <conditionalFormatting sqref="S13">
    <cfRule type="cellIs" dxfId="561" priority="18" operator="greaterThan">
      <formula>0.5</formula>
    </cfRule>
    <cfRule type="cellIs" dxfId="560" priority="19" operator="lessThan">
      <formula>0.5</formula>
    </cfRule>
  </conditionalFormatting>
  <conditionalFormatting sqref="L12:M12">
    <cfRule type="cellIs" dxfId="559" priority="15" operator="lessThan">
      <formula>0.5</formula>
    </cfRule>
    <cfRule type="cellIs" dxfId="558" priority="16" operator="greaterThan">
      <formula>0.5</formula>
    </cfRule>
  </conditionalFormatting>
  <conditionalFormatting sqref="N12">
    <cfRule type="cellIs" dxfId="557" priority="13" operator="lessThan">
      <formula>4.5</formula>
    </cfRule>
    <cfRule type="cellIs" dxfId="556" priority="14" operator="greaterThan">
      <formula>5.5</formula>
    </cfRule>
  </conditionalFormatting>
  <conditionalFormatting sqref="O12">
    <cfRule type="cellIs" dxfId="555" priority="11" operator="lessThan">
      <formula>1.5</formula>
    </cfRule>
    <cfRule type="cellIs" dxfId="554" priority="12" operator="greaterThan">
      <formula>2.5</formula>
    </cfRule>
  </conditionalFormatting>
  <conditionalFormatting sqref="P12">
    <cfRule type="cellIs" dxfId="553" priority="9" operator="lessThan">
      <formula>4.5</formula>
    </cfRule>
    <cfRule type="cellIs" dxfId="552" priority="10" operator="greaterThan">
      <formula>7.5</formula>
    </cfRule>
  </conditionalFormatting>
  <conditionalFormatting sqref="R12:S12">
    <cfRule type="cellIs" dxfId="551" priority="7" operator="lessThan">
      <formula>2.5</formula>
    </cfRule>
    <cfRule type="cellIs" dxfId="550" priority="8" operator="greaterThan">
      <formula>4.5</formula>
    </cfRule>
  </conditionalFormatting>
  <conditionalFormatting sqref="T12">
    <cfRule type="cellIs" dxfId="549" priority="5" operator="lessThan">
      <formula>2.5</formula>
    </cfRule>
    <cfRule type="cellIs" dxfId="548" priority="6" operator="greaterThan">
      <formula>4.5</formula>
    </cfRule>
  </conditionalFormatting>
  <conditionalFormatting sqref="U12">
    <cfRule type="cellIs" dxfId="547" priority="4" operator="greaterThan">
      <formula>1.5</formula>
    </cfRule>
  </conditionalFormatting>
  <conditionalFormatting sqref="L12:V12">
    <cfRule type="expression" dxfId="546" priority="1">
      <formula>L12=""</formula>
    </cfRule>
  </conditionalFormatting>
  <conditionalFormatting sqref="S12">
    <cfRule type="cellIs" dxfId="545" priority="2" operator="greaterThan">
      <formula>0.5</formula>
    </cfRule>
    <cfRule type="cellIs" dxfId="5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2014:1:0:0:BEITOU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2014:2:0:0:BEITOU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2014:3:0:0:BEITOU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2014:4:0:0:BEITOU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2014:5:0:0:BEITOU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2014:6:0:0:BEITOU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2014:7:0:0:BEITOU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2014:8:0:0:BEITOU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2014:9:0:0:BEITOU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2014:10:0:0:BEITOU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2014:11:0:0:BEITOU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2014:12:0:0:BEITOU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2015:1:0:0:BEITOU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2015:2:0:0:BEITOU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2015:3:0:0:BEITOU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2015:4:0:0:BEITOU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2015:5:0:0:BEITOU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2015:6:0:0:BEITOU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2015:7:0:0:BEITOU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2015:8:0:0:BEITOU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2015:9:0:0:BEITOU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2015:10:0:0:BEITOU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2015:11:0:0:BEITOU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2015:12:0:0:BEITOU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2016:1:0:0:BEITOU</v>
      </c>
      <c r="AB77" s="33">
        <f t="shared" ca="1" si="3"/>
        <v>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2015:12:4:7:BEITOU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2016:2:0:0:BEITOU</v>
      </c>
      <c r="AB78" s="33">
        <f t="shared" ca="1" si="3"/>
        <v>40</v>
      </c>
      <c r="AC78" s="26">
        <f t="shared" ca="1" si="4"/>
        <v>1</v>
      </c>
      <c r="AD78" s="26">
        <f t="shared" si="5"/>
        <v>0</v>
      </c>
      <c r="AE78" s="33">
        <f t="shared" ca="1" si="6"/>
        <v>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2016:1:1:7:BEITOU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2016:3:0:0:BEITOU</v>
      </c>
      <c r="AB79" s="33">
        <f t="shared" ca="1" si="3"/>
        <v>73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2016:1:2:7:BEITOU</v>
      </c>
      <c r="AP79" s="33">
        <f t="shared" ca="1" si="13"/>
        <v>4</v>
      </c>
      <c r="AQ79" s="26">
        <f t="shared" ca="1" si="14"/>
        <v>0</v>
      </c>
      <c r="AR79" s="26">
        <f t="shared" ca="1" si="14"/>
        <v>21</v>
      </c>
      <c r="AS79" s="26">
        <f t="shared" ca="1" si="14"/>
        <v>0</v>
      </c>
      <c r="AT79" s="26">
        <f t="shared" ca="1" si="14"/>
        <v>10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2016:4:0:0:BEITOU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2016:1:3:7:BEITOU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2016:5:0:0:BEITOU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2016:1:4:7:BEITOU</v>
      </c>
      <c r="AP81" s="33">
        <f t="shared" ca="1" si="13"/>
        <v>36</v>
      </c>
      <c r="AQ81" s="26">
        <f t="shared" ca="1" si="14"/>
        <v>0</v>
      </c>
      <c r="AR81" s="26">
        <f t="shared" ca="1" si="14"/>
        <v>20</v>
      </c>
      <c r="AS81" s="26">
        <f t="shared" ca="1" si="14"/>
        <v>7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2016:6:0:0:BEITOU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2016:1:5:7:BEITOU</v>
      </c>
      <c r="AP82" s="33">
        <f t="shared" ca="1" si="13"/>
        <v>68</v>
      </c>
      <c r="AQ82" s="26">
        <f t="shared" ca="1" si="14"/>
        <v>0</v>
      </c>
      <c r="AR82" s="26">
        <f t="shared" ca="1" si="14"/>
        <v>21</v>
      </c>
      <c r="AS82" s="26">
        <f t="shared" ca="1" si="14"/>
        <v>4</v>
      </c>
      <c r="AT82" s="26">
        <f t="shared" ca="1" si="14"/>
        <v>20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2016:7:0:0:BEITOU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2016:2:1:7:BEITOU</v>
      </c>
      <c r="AP83" s="33">
        <f t="shared" ca="1" si="13"/>
        <v>100</v>
      </c>
      <c r="AQ83" s="26">
        <f t="shared" ca="1" si="14"/>
        <v>0</v>
      </c>
      <c r="AR83" s="26">
        <f t="shared" ca="1" si="14"/>
        <v>25</v>
      </c>
      <c r="AS83" s="26">
        <f t="shared" ca="1" si="14"/>
        <v>4</v>
      </c>
      <c r="AT83" s="26">
        <f t="shared" ca="1" si="14"/>
        <v>16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2016:8:0:0:BEITOU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2016:2:2:7:BEITOU</v>
      </c>
      <c r="AP84" s="33">
        <f t="shared" ca="1" si="13"/>
        <v>132</v>
      </c>
      <c r="AQ84" s="26">
        <f t="shared" ca="1" si="14"/>
        <v>0</v>
      </c>
      <c r="AR84" s="26">
        <f t="shared" ca="1" si="14"/>
        <v>22</v>
      </c>
      <c r="AS84" s="26">
        <f t="shared" ca="1" si="14"/>
        <v>9</v>
      </c>
      <c r="AT84" s="26">
        <f t="shared" ca="1" si="14"/>
        <v>15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2016:9:0:0:BEITOU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2016:2:3:7:BEITOU</v>
      </c>
      <c r="AP85" s="33">
        <f t="shared" ca="1" si="13"/>
        <v>164</v>
      </c>
      <c r="AQ85" s="26">
        <f t="shared" ca="1" si="14"/>
        <v>0</v>
      </c>
      <c r="AR85" s="26">
        <f t="shared" ca="1" si="14"/>
        <v>18</v>
      </c>
      <c r="AS85" s="26">
        <f t="shared" ca="1" si="14"/>
        <v>9</v>
      </c>
      <c r="AT85" s="26">
        <f t="shared" ca="1" si="14"/>
        <v>22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2016:10:0:0:BEITOU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2016:2:4:7:BEITOU</v>
      </c>
      <c r="AP86" s="33">
        <f t="shared" ca="1" si="13"/>
        <v>196</v>
      </c>
      <c r="AQ86" s="26">
        <f t="shared" ca="1" si="14"/>
        <v>1</v>
      </c>
      <c r="AR86" s="26">
        <f t="shared" ca="1" si="14"/>
        <v>15</v>
      </c>
      <c r="AS86" s="26">
        <f t="shared" ca="1" si="14"/>
        <v>13</v>
      </c>
      <c r="AT86" s="26">
        <f t="shared" ca="1" si="14"/>
        <v>18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2016:11:0:0:BEITOU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2016:3:1:7:BEITOU</v>
      </c>
      <c r="AP87" s="33">
        <f t="shared" ca="1" si="13"/>
        <v>227</v>
      </c>
      <c r="AQ87" s="26">
        <f t="shared" ca="1" si="14"/>
        <v>0</v>
      </c>
      <c r="AR87" s="26">
        <f t="shared" ca="1" si="14"/>
        <v>15</v>
      </c>
      <c r="AS87" s="26">
        <f t="shared" ca="1" si="14"/>
        <v>10</v>
      </c>
      <c r="AT87" s="26">
        <f t="shared" ca="1" si="14"/>
        <v>17</v>
      </c>
      <c r="AU87" s="26">
        <f t="shared" ca="1" si="14"/>
        <v>4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2016:12:0:0:BEITOU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2016:3:2:7:BEITOU</v>
      </c>
      <c r="AP88" s="33">
        <f t="shared" ca="1" si="13"/>
        <v>258</v>
      </c>
      <c r="AQ88" s="26">
        <f t="shared" ca="1" si="14"/>
        <v>0</v>
      </c>
      <c r="AR88" s="26">
        <f t="shared" ca="1" si="14"/>
        <v>19</v>
      </c>
      <c r="AS88" s="26">
        <f t="shared" ca="1" si="14"/>
        <v>8</v>
      </c>
      <c r="AT88" s="26">
        <f t="shared" ca="1" si="14"/>
        <v>18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1412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1413</v>
      </c>
    </row>
    <row r="105" spans="23:50">
      <c r="X105" s="57" t="s">
        <v>2097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738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>
        <v>120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30</v>
      </c>
      <c r="H4" s="76"/>
      <c r="I4" s="76"/>
      <c r="J4" s="77"/>
      <c r="K4" s="47">
        <f>ROUND($D$2/12,0)</f>
        <v>10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$L$33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739</v>
      </c>
      <c r="B10" s="23" t="s">
        <v>2040</v>
      </c>
      <c r="C10" s="4" t="s">
        <v>883</v>
      </c>
      <c r="D10" s="4" t="s">
        <v>894</v>
      </c>
      <c r="E10" s="4" t="str">
        <f>CONCATENATE(YEAR,":",MONTH,":",WEEK,":",WEEKDAY,":",$A10)</f>
        <v>2016:3:2:7:JINGXIN_E</v>
      </c>
      <c r="F10" s="4">
        <f>MATCH($E10,REPORT_DATA_BY_COMP!$A:$A,0)</f>
        <v>808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0</v>
      </c>
    </row>
    <row r="11" spans="1:22">
      <c r="A11" s="22" t="s">
        <v>741</v>
      </c>
      <c r="B11" s="23" t="s">
        <v>2041</v>
      </c>
      <c r="C11" s="4" t="s">
        <v>885</v>
      </c>
      <c r="D11" s="4" t="s">
        <v>896</v>
      </c>
      <c r="E11" s="4" t="str">
        <f>CONCATENATE(YEAR,":",MONTH,":",WEEK,":",WEEKDAY,":",$A11)</f>
        <v>2016:3:2:7:JINGXIN_S</v>
      </c>
      <c r="F11" s="4">
        <f>MATCH($E11,REPORT_DATA_BY_COMP!$A:$A,0)</f>
        <v>809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2042</v>
      </c>
      <c r="C12" s="4" t="s">
        <v>884</v>
      </c>
      <c r="D12" s="4" t="s">
        <v>895</v>
      </c>
      <c r="E12" s="4" t="str">
        <f>CONCATENATE(YEAR,":",MONTH,":",WEEK,":",WEEKDAY,":",$A12)</f>
        <v>2016:3:2:7:MUZHA_E</v>
      </c>
      <c r="F12" s="4">
        <f>MATCH($E12,REPORT_DATA_BY_COMP!$A:$A,0)</f>
        <v>817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742</v>
      </c>
      <c r="B13" s="23" t="s">
        <v>2043</v>
      </c>
      <c r="C13" s="4" t="s">
        <v>886</v>
      </c>
      <c r="D13" s="4" t="s">
        <v>897</v>
      </c>
      <c r="E13" s="4" t="str">
        <f>CONCATENATE(YEAR,":",MONTH,":",WEEK,":",WEEKDAY,":",$A13)</f>
        <v>2016:3:2:7:MUZHA_S</v>
      </c>
      <c r="F13" s="4">
        <f>MATCH($E13,REPORT_DATA_BY_COMP!$A:$A,0)</f>
        <v>818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11</v>
      </c>
      <c r="P14" s="12">
        <f t="shared" si="0"/>
        <v>25</v>
      </c>
      <c r="Q14" s="12">
        <f t="shared" si="0"/>
        <v>46</v>
      </c>
      <c r="R14" s="12">
        <f t="shared" si="0"/>
        <v>26</v>
      </c>
      <c r="S14" s="12">
        <f t="shared" si="0"/>
        <v>1</v>
      </c>
      <c r="T14" s="12">
        <f t="shared" si="0"/>
        <v>20</v>
      </c>
      <c r="U14" s="12">
        <f t="shared" si="0"/>
        <v>11</v>
      </c>
      <c r="V14" s="12">
        <f t="shared" si="0"/>
        <v>0</v>
      </c>
    </row>
    <row r="15" spans="1:22">
      <c r="B15" s="5" t="s">
        <v>1189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743</v>
      </c>
      <c r="B16" s="23" t="s">
        <v>2044</v>
      </c>
      <c r="C16" s="4" t="s">
        <v>887</v>
      </c>
      <c r="D16" s="4" t="s">
        <v>898</v>
      </c>
      <c r="E16" s="4" t="str">
        <f>CONCATENATE(YEAR,":",MONTH,":",WEEK,":",WEEKDAY,":",$A16)</f>
        <v>2016:3:2:7:XINDIAN_E</v>
      </c>
      <c r="F16" s="4">
        <f>MATCH($E16,REPORT_DATA_BY_COMP!$A:$A,0)</f>
        <v>856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744</v>
      </c>
      <c r="B17" s="23" t="s">
        <v>2045</v>
      </c>
      <c r="C17" s="4" t="s">
        <v>888</v>
      </c>
      <c r="D17" s="4" t="s">
        <v>899</v>
      </c>
      <c r="E17" s="4" t="str">
        <f>CONCATENATE(YEAR,":",MONTH,":",WEEK,":",WEEKDAY,":",$A17)</f>
        <v>2016:3:2:7:ANKANG_E</v>
      </c>
      <c r="F17" s="4">
        <f>MATCH($E17,REPORT_DATA_BY_COMP!$A:$A,0)</f>
        <v>788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4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6</v>
      </c>
      <c r="P17" s="11">
        <f>IFERROR(INDEX(REPORT_DATA_BY_COMP!$A:$AH,$F17,MATCH(P$8,REPORT_DATA_BY_COMP!$A$1:$AH$1,0)), "")</f>
        <v>11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12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A18" s="22" t="s">
        <v>745</v>
      </c>
      <c r="B18" s="23" t="s">
        <v>2046</v>
      </c>
      <c r="C18" s="4" t="s">
        <v>889</v>
      </c>
      <c r="D18" s="4" t="s">
        <v>900</v>
      </c>
      <c r="E18" s="4" t="str">
        <f>CONCATENATE(YEAR,":",MONTH,":",WEEK,":",WEEKDAY,":",$A18)</f>
        <v>2016:3:2:7:XINDIAN_S</v>
      </c>
      <c r="F18" s="4">
        <f>MATCH($E18,REPORT_DATA_BY_COMP!$A:$A,0)</f>
        <v>857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4</v>
      </c>
      <c r="J18" s="11">
        <f>IFERROR(INDEX(REPORT_DATA_BY_COMP!$A:$AH,$F18,MATCH(J$8,REPORT_DATA_BY_COMP!$A$1:$AH$1,0)), "")</f>
        <v>5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4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9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1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1161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10</v>
      </c>
      <c r="J19" s="12">
        <f t="shared" si="1"/>
        <v>5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12</v>
      </c>
      <c r="O19" s="12">
        <f t="shared" si="1"/>
        <v>10</v>
      </c>
      <c r="P19" s="12">
        <f t="shared" si="1"/>
        <v>27</v>
      </c>
      <c r="Q19" s="12">
        <f t="shared" si="1"/>
        <v>25</v>
      </c>
      <c r="R19" s="12">
        <f t="shared" si="1"/>
        <v>15</v>
      </c>
      <c r="S19" s="12">
        <f t="shared" si="1"/>
        <v>2</v>
      </c>
      <c r="T19" s="12">
        <f t="shared" si="1"/>
        <v>17</v>
      </c>
      <c r="U19" s="12">
        <f t="shared" si="1"/>
        <v>4</v>
      </c>
      <c r="V19" s="12">
        <f t="shared" si="1"/>
        <v>0</v>
      </c>
    </row>
    <row r="20" spans="1:22">
      <c r="B20" s="5" t="s">
        <v>1190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746</v>
      </c>
      <c r="B21" s="23" t="s">
        <v>2047</v>
      </c>
      <c r="C21" s="4" t="s">
        <v>890</v>
      </c>
      <c r="D21" s="4" t="s">
        <v>901</v>
      </c>
      <c r="E21" s="4" t="str">
        <f>CONCATENATE(YEAR,":",MONTH,":",WEEK,":",WEEKDAY,":",$A21)</f>
        <v>2016:3:2:7:ZHONGHE_1_E</v>
      </c>
      <c r="F21" s="4">
        <f>MATCH($E21,REPORT_DATA_BY_COMP!$A:$A,0)</f>
        <v>871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7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6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747</v>
      </c>
      <c r="B22" s="23" t="s">
        <v>2048</v>
      </c>
      <c r="C22" s="4" t="s">
        <v>891</v>
      </c>
      <c r="D22" s="4" t="s">
        <v>902</v>
      </c>
      <c r="E22" s="4" t="str">
        <f>CONCATENATE(YEAR,":",MONTH,":",WEEK,":",WEEKDAY,":",$A22)</f>
        <v>2016:3:2:7:ZHONGHE_2_E</v>
      </c>
      <c r="F22" s="4">
        <f>MATCH($E22,REPORT_DATA_BY_COMP!$A:$A,0)</f>
        <v>872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5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7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7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A23" s="22" t="s">
        <v>748</v>
      </c>
      <c r="B23" s="23" t="s">
        <v>2049</v>
      </c>
      <c r="C23" s="4" t="s">
        <v>892</v>
      </c>
      <c r="D23" s="4" t="s">
        <v>903</v>
      </c>
      <c r="E23" s="4" t="str">
        <f>CONCATENATE(YEAR,":",MONTH,":",WEEK,":",WEEKDAY,":",$A23)</f>
        <v>2016:3:2:7:ZHONGHE_2_S</v>
      </c>
      <c r="F23" s="4">
        <f>MATCH($E23,REPORT_DATA_BY_COMP!$A:$A,0)</f>
        <v>873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5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10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10</v>
      </c>
      <c r="Q23" s="11">
        <f>IFERROR(INDEX(REPORT_DATA_BY_COMP!$A:$AH,$F23,MATCH(Q$8,REPORT_DATA_BY_COMP!$A$1:$AH$1,0)), "")</f>
        <v>1</v>
      </c>
      <c r="R23" s="11">
        <f>IFERROR(INDEX(REPORT_DATA_BY_COMP!$A:$AH,$F23,MATCH(R$8,REPORT_DATA_BY_COMP!$A$1:$AH$1,0)), "")</f>
        <v>1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A24" s="22" t="s">
        <v>749</v>
      </c>
      <c r="B24" s="23" t="s">
        <v>2050</v>
      </c>
      <c r="C24" s="4" t="s">
        <v>893</v>
      </c>
      <c r="D24" s="4" t="s">
        <v>904</v>
      </c>
      <c r="E24" s="4" t="str">
        <f>CONCATENATE(YEAR,":",MONTH,":",WEEK,":",WEEKDAY,":",$A24)</f>
        <v>2016:3:2:7:YONGHE_S</v>
      </c>
      <c r="F24" s="4">
        <f>MATCH($E24,REPORT_DATA_BY_COMP!$A:$A,0)</f>
        <v>868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4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7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8</v>
      </c>
      <c r="Q24" s="11">
        <f>IFERROR(INDEX(REPORT_DATA_BY_COMP!$A:$AH,$F24,MATCH(Q$8,REPORT_DATA_BY_COMP!$A$1:$AH$1,0)), "")</f>
        <v>9</v>
      </c>
      <c r="R24" s="11">
        <f>IFERROR(INDEX(REPORT_DATA_BY_COMP!$A:$AH,$F24,MATCH(R$8,REPORT_DATA_BY_COMP!$A$1:$AH$1,0)), "")</f>
        <v>6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1161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0</v>
      </c>
      <c r="I25" s="12">
        <f t="shared" si="2"/>
        <v>15</v>
      </c>
      <c r="J25" s="12">
        <f t="shared" si="2"/>
        <v>9</v>
      </c>
      <c r="K25" s="12">
        <f t="shared" si="2"/>
        <v>1</v>
      </c>
      <c r="L25" s="12">
        <f t="shared" si="2"/>
        <v>0</v>
      </c>
      <c r="M25" s="12">
        <f t="shared" si="2"/>
        <v>0</v>
      </c>
      <c r="N25" s="12">
        <f t="shared" si="2"/>
        <v>31</v>
      </c>
      <c r="O25" s="12">
        <f t="shared" si="2"/>
        <v>10</v>
      </c>
      <c r="P25" s="12">
        <f t="shared" si="2"/>
        <v>30</v>
      </c>
      <c r="Q25" s="12">
        <f t="shared" si="2"/>
        <v>21</v>
      </c>
      <c r="R25" s="12">
        <f t="shared" si="2"/>
        <v>15</v>
      </c>
      <c r="S25" s="12">
        <f t="shared" si="2"/>
        <v>2</v>
      </c>
      <c r="T25" s="12">
        <f t="shared" si="2"/>
        <v>19</v>
      </c>
      <c r="U25" s="12">
        <f t="shared" si="2"/>
        <v>7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1160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1135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1134</v>
      </c>
      <c r="C29" s="14"/>
      <c r="D29" s="14"/>
      <c r="E29" s="14" t="str">
        <f>CONCATENATE(YEAR,":",MONTH,":2:",WEEKLY_REPORT_DAY,":", $A$1)</f>
        <v>2016:3:2:7:SOUTH</v>
      </c>
      <c r="F29" s="14">
        <f>MATCH($E29,REPORT_DATA_BY_ZONE!$A:$A, 0)</f>
        <v>94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32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63</v>
      </c>
      <c r="O29" s="11">
        <f>IFERROR(INDEX(REPORT_DATA_BY_ZONE!$A:$AH,$F29,MATCH(O$8,REPORT_DATA_BY_ZONE!$A$1:$AH$1,0)), "")</f>
        <v>31</v>
      </c>
      <c r="P29" s="11">
        <f>IFERROR(INDEX(REPORT_DATA_BY_ZONE!$A:$AH,$F29,MATCH(P$8,REPORT_DATA_BY_ZONE!$A$1:$AH$1,0)), "")</f>
        <v>82</v>
      </c>
      <c r="Q29" s="11">
        <f>IFERROR(INDEX(REPORT_DATA_BY_ZONE!$A:$AH,$F29,MATCH(Q$8,REPORT_DATA_BY_ZONE!$A$1:$AH$1,0)), "")</f>
        <v>92</v>
      </c>
      <c r="R29" s="11">
        <f>IFERROR(INDEX(REPORT_DATA_BY_ZONE!$A:$AH,$F29,MATCH(R$8,REPORT_DATA_BY_ZONE!$A$1:$AH$1,0)), "")</f>
        <v>56</v>
      </c>
      <c r="S29" s="11">
        <f>IFERROR(INDEX(REPORT_DATA_BY_ZONE!$A:$AH,$F29,MATCH(S$8,REPORT_DATA_BY_ZONE!$A$1:$AH$1,0)), "")</f>
        <v>5</v>
      </c>
      <c r="T29" s="11">
        <f>IFERROR(INDEX(REPORT_DATA_BY_ZONE!$A:$AH,$F29,MATCH(T$8,REPORT_DATA_BY_ZONE!$A$1:$AH$1,0)), "")</f>
        <v>56</v>
      </c>
      <c r="U29" s="11">
        <f>IFERROR(INDEX(REPORT_DATA_BY_ZONE!$A:$AH,$F29,MATCH(U$8,REPORT_DATA_BY_ZONE!$A$1:$AH$1,0)), "")</f>
        <v>22</v>
      </c>
      <c r="V29" s="11">
        <f>IFERROR(INDEX(REPORT_DATA_BY_ZONE!$A:$AH,$F29,MATCH(V$8,REPORT_DATA_BY_ZONE!$A$1:$AH$1,0)), "")</f>
        <v>0</v>
      </c>
    </row>
    <row r="30" spans="1:22">
      <c r="B30" s="24" t="s">
        <v>1136</v>
      </c>
      <c r="C30" s="14"/>
      <c r="D30" s="14"/>
      <c r="E30" s="14" t="str">
        <f>CONCATENATE(YEAR,":",MONTH,":3:",WEEKLY_REPORT_DAY,":", $A$1)</f>
        <v>2016:3:3:7:SOUTH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1137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1138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1161</v>
      </c>
      <c r="C33" s="15"/>
      <c r="D33" s="15"/>
      <c r="E33" s="15"/>
      <c r="F33" s="15"/>
      <c r="G33" s="19">
        <f>SUM(G28:G32)</f>
        <v>0</v>
      </c>
      <c r="H33" s="19">
        <f t="shared" ref="H33:V33" si="3">SUM(H28:H32)</f>
        <v>3</v>
      </c>
      <c r="I33" s="19">
        <f t="shared" si="3"/>
        <v>59</v>
      </c>
      <c r="J33" s="19">
        <f t="shared" si="3"/>
        <v>43</v>
      </c>
      <c r="K33" s="19">
        <f t="shared" si="3"/>
        <v>2</v>
      </c>
      <c r="L33" s="19">
        <f t="shared" si="3"/>
        <v>3</v>
      </c>
      <c r="M33" s="19">
        <f t="shared" si="3"/>
        <v>4</v>
      </c>
      <c r="N33" s="19">
        <f t="shared" si="3"/>
        <v>131</v>
      </c>
      <c r="O33" s="19">
        <f t="shared" si="3"/>
        <v>66</v>
      </c>
      <c r="P33" s="19">
        <f t="shared" si="3"/>
        <v>173</v>
      </c>
      <c r="Q33" s="19">
        <f t="shared" si="3"/>
        <v>182</v>
      </c>
      <c r="R33" s="19">
        <f t="shared" si="3"/>
        <v>120</v>
      </c>
      <c r="S33" s="19">
        <f t="shared" si="3"/>
        <v>10</v>
      </c>
      <c r="T33" s="19">
        <f t="shared" si="3"/>
        <v>116</v>
      </c>
      <c r="U33" s="19">
        <f t="shared" si="3"/>
        <v>42</v>
      </c>
      <c r="V33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543" priority="143" operator="lessThan">
      <formula>0.5</formula>
    </cfRule>
    <cfRule type="cellIs" dxfId="542" priority="144" operator="greaterThan">
      <formula>0.5</formula>
    </cfRule>
  </conditionalFormatting>
  <conditionalFormatting sqref="N10:N11">
    <cfRule type="cellIs" dxfId="541" priority="141" operator="lessThan">
      <formula>4.5</formula>
    </cfRule>
    <cfRule type="cellIs" dxfId="540" priority="142" operator="greaterThan">
      <formula>5.5</formula>
    </cfRule>
  </conditionalFormatting>
  <conditionalFormatting sqref="O10:O11">
    <cfRule type="cellIs" dxfId="539" priority="139" operator="lessThan">
      <formula>1.5</formula>
    </cfRule>
    <cfRule type="cellIs" dxfId="538" priority="140" operator="greaterThan">
      <formula>2.5</formula>
    </cfRule>
  </conditionalFormatting>
  <conditionalFormatting sqref="P10:P11">
    <cfRule type="cellIs" dxfId="537" priority="137" operator="lessThan">
      <formula>4.5</formula>
    </cfRule>
    <cfRule type="cellIs" dxfId="536" priority="138" operator="greaterThan">
      <formula>7.5</formula>
    </cfRule>
  </conditionalFormatting>
  <conditionalFormatting sqref="R10:S11">
    <cfRule type="cellIs" dxfId="535" priority="135" operator="lessThan">
      <formula>2.5</formula>
    </cfRule>
    <cfRule type="cellIs" dxfId="534" priority="136" operator="greaterThan">
      <formula>4.5</formula>
    </cfRule>
  </conditionalFormatting>
  <conditionalFormatting sqref="T10:T11">
    <cfRule type="cellIs" dxfId="533" priority="133" operator="lessThan">
      <formula>2.5</formula>
    </cfRule>
    <cfRule type="cellIs" dxfId="532" priority="134" operator="greaterThan">
      <formula>4.5</formula>
    </cfRule>
  </conditionalFormatting>
  <conditionalFormatting sqref="U10:U11">
    <cfRule type="cellIs" dxfId="531" priority="132" operator="greaterThan">
      <formula>1.5</formula>
    </cfRule>
  </conditionalFormatting>
  <conditionalFormatting sqref="L10:V11">
    <cfRule type="expression" dxfId="530" priority="129">
      <formula>L10=""</formula>
    </cfRule>
  </conditionalFormatting>
  <conditionalFormatting sqref="S10:S11">
    <cfRule type="cellIs" dxfId="529" priority="130" operator="greaterThan">
      <formula>0.5</formula>
    </cfRule>
    <cfRule type="cellIs" dxfId="528" priority="131" operator="lessThan">
      <formula>0.5</formula>
    </cfRule>
  </conditionalFormatting>
  <conditionalFormatting sqref="L16:M17">
    <cfRule type="cellIs" dxfId="527" priority="127" operator="lessThan">
      <formula>0.5</formula>
    </cfRule>
    <cfRule type="cellIs" dxfId="526" priority="128" operator="greaterThan">
      <formula>0.5</formula>
    </cfRule>
  </conditionalFormatting>
  <conditionalFormatting sqref="N16:N17">
    <cfRule type="cellIs" dxfId="525" priority="125" operator="lessThan">
      <formula>4.5</formula>
    </cfRule>
    <cfRule type="cellIs" dxfId="524" priority="126" operator="greaterThan">
      <formula>5.5</formula>
    </cfRule>
  </conditionalFormatting>
  <conditionalFormatting sqref="O16:O17">
    <cfRule type="cellIs" dxfId="523" priority="123" operator="lessThan">
      <formula>1.5</formula>
    </cfRule>
    <cfRule type="cellIs" dxfId="522" priority="124" operator="greaterThan">
      <formula>2.5</formula>
    </cfRule>
  </conditionalFormatting>
  <conditionalFormatting sqref="P16:P17">
    <cfRule type="cellIs" dxfId="521" priority="121" operator="lessThan">
      <formula>4.5</formula>
    </cfRule>
    <cfRule type="cellIs" dxfId="520" priority="122" operator="greaterThan">
      <formula>7.5</formula>
    </cfRule>
  </conditionalFormatting>
  <conditionalFormatting sqref="R16:S17">
    <cfRule type="cellIs" dxfId="519" priority="119" operator="lessThan">
      <formula>2.5</formula>
    </cfRule>
    <cfRule type="cellIs" dxfId="518" priority="120" operator="greaterThan">
      <formula>4.5</formula>
    </cfRule>
  </conditionalFormatting>
  <conditionalFormatting sqref="T16:T17">
    <cfRule type="cellIs" dxfId="517" priority="117" operator="lessThan">
      <formula>2.5</formula>
    </cfRule>
    <cfRule type="cellIs" dxfId="516" priority="118" operator="greaterThan">
      <formula>4.5</formula>
    </cfRule>
  </conditionalFormatting>
  <conditionalFormatting sqref="U16:U17">
    <cfRule type="cellIs" dxfId="515" priority="116" operator="greaterThan">
      <formula>1.5</formula>
    </cfRule>
  </conditionalFormatting>
  <conditionalFormatting sqref="L16:V17">
    <cfRule type="expression" dxfId="514" priority="113">
      <formula>L16=""</formula>
    </cfRule>
  </conditionalFormatting>
  <conditionalFormatting sqref="S16:S17">
    <cfRule type="cellIs" dxfId="513" priority="114" operator="greaterThan">
      <formula>0.5</formula>
    </cfRule>
    <cfRule type="cellIs" dxfId="512" priority="115" operator="lessThan">
      <formula>0.5</formula>
    </cfRule>
  </conditionalFormatting>
  <conditionalFormatting sqref="L18:M18">
    <cfRule type="cellIs" dxfId="511" priority="95" operator="lessThan">
      <formula>0.5</formula>
    </cfRule>
    <cfRule type="cellIs" dxfId="510" priority="96" operator="greaterThan">
      <formula>0.5</formula>
    </cfRule>
  </conditionalFormatting>
  <conditionalFormatting sqref="N18">
    <cfRule type="cellIs" dxfId="509" priority="93" operator="lessThan">
      <formula>4.5</formula>
    </cfRule>
    <cfRule type="cellIs" dxfId="508" priority="94" operator="greaterThan">
      <formula>5.5</formula>
    </cfRule>
  </conditionalFormatting>
  <conditionalFormatting sqref="O18">
    <cfRule type="cellIs" dxfId="507" priority="91" operator="lessThan">
      <formula>1.5</formula>
    </cfRule>
    <cfRule type="cellIs" dxfId="506" priority="92" operator="greaterThan">
      <formula>2.5</formula>
    </cfRule>
  </conditionalFormatting>
  <conditionalFormatting sqref="P18">
    <cfRule type="cellIs" dxfId="505" priority="89" operator="lessThan">
      <formula>4.5</formula>
    </cfRule>
    <cfRule type="cellIs" dxfId="504" priority="90" operator="greaterThan">
      <formula>7.5</formula>
    </cfRule>
  </conditionalFormatting>
  <conditionalFormatting sqref="R18:S18">
    <cfRule type="cellIs" dxfId="503" priority="87" operator="lessThan">
      <formula>2.5</formula>
    </cfRule>
    <cfRule type="cellIs" dxfId="502" priority="88" operator="greaterThan">
      <formula>4.5</formula>
    </cfRule>
  </conditionalFormatting>
  <conditionalFormatting sqref="T18">
    <cfRule type="cellIs" dxfId="501" priority="85" operator="lessThan">
      <formula>2.5</formula>
    </cfRule>
    <cfRule type="cellIs" dxfId="500" priority="86" operator="greaterThan">
      <formula>4.5</formula>
    </cfRule>
  </conditionalFormatting>
  <conditionalFormatting sqref="U18">
    <cfRule type="cellIs" dxfId="499" priority="84" operator="greaterThan">
      <formula>1.5</formula>
    </cfRule>
  </conditionalFormatting>
  <conditionalFormatting sqref="L18:V18">
    <cfRule type="expression" dxfId="498" priority="81">
      <formula>L18=""</formula>
    </cfRule>
  </conditionalFormatting>
  <conditionalFormatting sqref="S18">
    <cfRule type="cellIs" dxfId="497" priority="82" operator="greaterThan">
      <formula>0.5</formula>
    </cfRule>
    <cfRule type="cellIs" dxfId="496" priority="83" operator="lessThan">
      <formula>0.5</formula>
    </cfRule>
  </conditionalFormatting>
  <conditionalFormatting sqref="L13:M13">
    <cfRule type="cellIs" dxfId="495" priority="79" operator="lessThan">
      <formula>0.5</formula>
    </cfRule>
    <cfRule type="cellIs" dxfId="494" priority="80" operator="greaterThan">
      <formula>0.5</formula>
    </cfRule>
  </conditionalFormatting>
  <conditionalFormatting sqref="N13">
    <cfRule type="cellIs" dxfId="493" priority="77" operator="lessThan">
      <formula>4.5</formula>
    </cfRule>
    <cfRule type="cellIs" dxfId="492" priority="78" operator="greaterThan">
      <formula>5.5</formula>
    </cfRule>
  </conditionalFormatting>
  <conditionalFormatting sqref="O13">
    <cfRule type="cellIs" dxfId="491" priority="75" operator="lessThan">
      <formula>1.5</formula>
    </cfRule>
    <cfRule type="cellIs" dxfId="490" priority="76" operator="greaterThan">
      <formula>2.5</formula>
    </cfRule>
  </conditionalFormatting>
  <conditionalFormatting sqref="P13">
    <cfRule type="cellIs" dxfId="489" priority="73" operator="lessThan">
      <formula>4.5</formula>
    </cfRule>
    <cfRule type="cellIs" dxfId="488" priority="74" operator="greaterThan">
      <formula>7.5</formula>
    </cfRule>
  </conditionalFormatting>
  <conditionalFormatting sqref="R13:S13">
    <cfRule type="cellIs" dxfId="487" priority="71" operator="lessThan">
      <formula>2.5</formula>
    </cfRule>
    <cfRule type="cellIs" dxfId="486" priority="72" operator="greaterThan">
      <formula>4.5</formula>
    </cfRule>
  </conditionalFormatting>
  <conditionalFormatting sqref="T13">
    <cfRule type="cellIs" dxfId="485" priority="69" operator="lessThan">
      <formula>2.5</formula>
    </cfRule>
    <cfRule type="cellIs" dxfId="484" priority="70" operator="greaterThan">
      <formula>4.5</formula>
    </cfRule>
  </conditionalFormatting>
  <conditionalFormatting sqref="U13">
    <cfRule type="cellIs" dxfId="483" priority="68" operator="greaterThan">
      <formula>1.5</formula>
    </cfRule>
  </conditionalFormatting>
  <conditionalFormatting sqref="L13:V13">
    <cfRule type="expression" dxfId="482" priority="65">
      <formula>L13=""</formula>
    </cfRule>
  </conditionalFormatting>
  <conditionalFormatting sqref="S13">
    <cfRule type="cellIs" dxfId="481" priority="66" operator="greaterThan">
      <formula>0.5</formula>
    </cfRule>
    <cfRule type="cellIs" dxfId="480" priority="67" operator="lessThan">
      <formula>0.5</formula>
    </cfRule>
  </conditionalFormatting>
  <conditionalFormatting sqref="L21:M22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21:N22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21:O22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21:P22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21:S22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21:T22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21:U22">
    <cfRule type="cellIs" dxfId="467" priority="52" operator="greaterThan">
      <formula>1.5</formula>
    </cfRule>
  </conditionalFormatting>
  <conditionalFormatting sqref="L21:V22">
    <cfRule type="expression" dxfId="466" priority="49">
      <formula>L21=""</formula>
    </cfRule>
  </conditionalFormatting>
  <conditionalFormatting sqref="S21:S22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24:M24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24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24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24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24:S24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24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24">
    <cfRule type="cellIs" dxfId="451" priority="36" operator="greaterThan">
      <formula>1.5</formula>
    </cfRule>
  </conditionalFormatting>
  <conditionalFormatting sqref="L24:V24">
    <cfRule type="expression" dxfId="450" priority="33">
      <formula>L24=""</formula>
    </cfRule>
  </conditionalFormatting>
  <conditionalFormatting sqref="S24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23:M2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2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2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2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23:S2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2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23">
    <cfRule type="cellIs" dxfId="435" priority="20" operator="greaterThan">
      <formula>1.5</formula>
    </cfRule>
  </conditionalFormatting>
  <conditionalFormatting sqref="L23:V23">
    <cfRule type="expression" dxfId="434" priority="17">
      <formula>L23=""</formula>
    </cfRule>
  </conditionalFormatting>
  <conditionalFormatting sqref="S2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79" zoomScale="85" zoomScaleNormal="85" workbookViewId="0">
      <selection activeCell="X89" sqref="X89:X10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2014:1:0:0:SOUTH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10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2014:2:0:0:SOUTH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10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2014:3:0:0:SOUTH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10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2014:4:0:0:SOUTH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10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2014:5:0:0:SOUTH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10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2014:6:0:0:SOUTH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10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2014:7:0:0:SOUTH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10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2014:8:0:0:SOUTH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10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2014:9:0:0:SOUTH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10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2014:10:0:0:SOUTH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10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2014:11:0:0:SOUTH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10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2014:12:0:0:SOUTH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10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2015:1:0:0:SOUTH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10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2015:2:0:0:SOUTH</v>
      </c>
      <c r="AB66" s="33">
        <f t="shared" ca="1" si="3"/>
        <v>137</v>
      </c>
      <c r="AC66" s="26">
        <f t="shared" ca="1" si="4"/>
        <v>0</v>
      </c>
      <c r="AD66" s="26">
        <f t="shared" si="5"/>
        <v>10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2015:3:0:0:SOUTH</v>
      </c>
      <c r="AB67" s="33">
        <f t="shared" ca="1" si="3"/>
        <v>147</v>
      </c>
      <c r="AC67" s="26">
        <f t="shared" ca="1" si="4"/>
        <v>3</v>
      </c>
      <c r="AD67" s="26">
        <f t="shared" si="5"/>
        <v>10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2015:4:0:0:SOUTH</v>
      </c>
      <c r="AB68" s="33">
        <f t="shared" ca="1" si="3"/>
        <v>157</v>
      </c>
      <c r="AC68" s="26">
        <f t="shared" ca="1" si="4"/>
        <v>4</v>
      </c>
      <c r="AD68" s="26">
        <f t="shared" si="5"/>
        <v>10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2015:5:0:0:SOUTH</v>
      </c>
      <c r="AB69" s="33">
        <f t="shared" ca="1" si="3"/>
        <v>167</v>
      </c>
      <c r="AC69" s="26">
        <f t="shared" ca="1" si="4"/>
        <v>2</v>
      </c>
      <c r="AD69" s="26">
        <f t="shared" si="5"/>
        <v>10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2015:6:0:0:SOUTH</v>
      </c>
      <c r="AB70" s="33">
        <f t="shared" ca="1" si="3"/>
        <v>177</v>
      </c>
      <c r="AC70" s="26">
        <f t="shared" ca="1" si="4"/>
        <v>4</v>
      </c>
      <c r="AD70" s="26">
        <f t="shared" si="5"/>
        <v>10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2015:7:0:0:SOUTH</v>
      </c>
      <c r="AB71" s="33">
        <f t="shared" ca="1" si="3"/>
        <v>187</v>
      </c>
      <c r="AC71" s="26">
        <f t="shared" ca="1" si="4"/>
        <v>5</v>
      </c>
      <c r="AD71" s="26">
        <f t="shared" si="5"/>
        <v>10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2015:8:0:0:SOUTH</v>
      </c>
      <c r="AB72" s="33">
        <f t="shared" ca="1" si="3"/>
        <v>197</v>
      </c>
      <c r="AC72" s="26">
        <f t="shared" ca="1" si="4"/>
        <v>4</v>
      </c>
      <c r="AD72" s="26">
        <f t="shared" si="5"/>
        <v>10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2015:9:0:0:SOUTH</v>
      </c>
      <c r="AB73" s="33">
        <f t="shared" ca="1" si="3"/>
        <v>207</v>
      </c>
      <c r="AC73" s="26">
        <f t="shared" ca="1" si="4"/>
        <v>5</v>
      </c>
      <c r="AD73" s="26">
        <f t="shared" si="5"/>
        <v>10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2015:10:0:0:SOUTH</v>
      </c>
      <c r="AB74" s="33">
        <f t="shared" ca="1" si="3"/>
        <v>97</v>
      </c>
      <c r="AC74" s="26">
        <f t="shared" ca="1" si="4"/>
        <v>6</v>
      </c>
      <c r="AD74" s="26">
        <f t="shared" si="5"/>
        <v>10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2015:11:0:0:SOUTH</v>
      </c>
      <c r="AB75" s="33">
        <f t="shared" ca="1" si="3"/>
        <v>107</v>
      </c>
      <c r="AC75" s="26">
        <f t="shared" ca="1" si="4"/>
        <v>2</v>
      </c>
      <c r="AD75" s="26">
        <f t="shared" si="5"/>
        <v>10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2015:12:0:0:SOUTH</v>
      </c>
      <c r="AB76" s="33">
        <f t="shared" ca="1" si="3"/>
        <v>118</v>
      </c>
      <c r="AC76" s="26">
        <f t="shared" ca="1" si="4"/>
        <v>4</v>
      </c>
      <c r="AD76" s="26">
        <f t="shared" si="5"/>
        <v>10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2016:1:0:0:SOUTH</v>
      </c>
      <c r="AB77" s="33">
        <f t="shared" ca="1" si="3"/>
        <v>218</v>
      </c>
      <c r="AC77" s="26">
        <f t="shared" ca="1" si="4"/>
        <v>2</v>
      </c>
      <c r="AD77" s="26">
        <f t="shared" si="5"/>
        <v>10</v>
      </c>
      <c r="AE77" s="33">
        <f t="shared" ca="1" si="6"/>
        <v>7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2015:12:4:7:SOUTH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66</v>
      </c>
      <c r="AX77" s="26">
        <f t="shared" ref="AX77:AX88" si="16">3*$X$94</f>
        <v>33</v>
      </c>
      <c r="AY77" s="26">
        <f t="shared" ref="AY77:AY88" si="17">5*$X$94</f>
        <v>55</v>
      </c>
      <c r="AZ77" s="26">
        <f t="shared" ref="AZ77:AZ88" si="18">1*$X$94</f>
        <v>11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2016:2:0:0:SOUTH</v>
      </c>
      <c r="AB78" s="33">
        <f t="shared" ca="1" si="3"/>
        <v>229</v>
      </c>
      <c r="AC78" s="26">
        <f t="shared" ca="1" si="4"/>
        <v>5</v>
      </c>
      <c r="AD78" s="26">
        <f t="shared" si="5"/>
        <v>10</v>
      </c>
      <c r="AE78" s="33">
        <f t="shared" ca="1" si="6"/>
        <v>17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2016:1:1:7:SOUTH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3</v>
      </c>
      <c r="AW78" s="26">
        <f t="shared" si="15"/>
        <v>66</v>
      </c>
      <c r="AX78" s="26">
        <f t="shared" si="16"/>
        <v>33</v>
      </c>
      <c r="AY78" s="26">
        <f t="shared" si="17"/>
        <v>55</v>
      </c>
      <c r="AZ78" s="26">
        <f t="shared" si="18"/>
        <v>11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2016:3:0:0:SOUTH</v>
      </c>
      <c r="AB79" s="33">
        <f t="shared" ca="1" si="3"/>
        <v>240</v>
      </c>
      <c r="AC79" s="26">
        <f t="shared" ca="1" si="4"/>
        <v>3</v>
      </c>
      <c r="AD79" s="26">
        <f t="shared" si="5"/>
        <v>10</v>
      </c>
      <c r="AE79" s="33">
        <f t="shared" ca="1" si="6"/>
        <v>27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2016:1:2:7:SOUTH</v>
      </c>
      <c r="AP79" s="33">
        <f t="shared" ca="1" si="12"/>
        <v>7</v>
      </c>
      <c r="AQ79" s="26">
        <f t="shared" ca="1" si="13"/>
        <v>8</v>
      </c>
      <c r="AR79" s="26">
        <f t="shared" ca="1" si="13"/>
        <v>55</v>
      </c>
      <c r="AS79" s="26">
        <f t="shared" ca="1" si="13"/>
        <v>0</v>
      </c>
      <c r="AT79" s="26">
        <f t="shared" ca="1" si="13"/>
        <v>28</v>
      </c>
      <c r="AU79" s="26">
        <f t="shared" ca="1" si="13"/>
        <v>0</v>
      </c>
      <c r="AV79" s="26">
        <f t="shared" si="14"/>
        <v>3</v>
      </c>
      <c r="AW79" s="26">
        <f t="shared" si="15"/>
        <v>66</v>
      </c>
      <c r="AX79" s="26">
        <f t="shared" si="16"/>
        <v>33</v>
      </c>
      <c r="AY79" s="26">
        <f t="shared" si="17"/>
        <v>55</v>
      </c>
      <c r="AZ79" s="26">
        <f t="shared" si="18"/>
        <v>11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2016:4:0:0:SOUTH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10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2016:1:3:7:SOUTH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3</v>
      </c>
      <c r="AW80" s="26">
        <f t="shared" si="15"/>
        <v>66</v>
      </c>
      <c r="AX80" s="26">
        <f t="shared" si="16"/>
        <v>33</v>
      </c>
      <c r="AY80" s="26">
        <f t="shared" si="17"/>
        <v>55</v>
      </c>
      <c r="AZ80" s="26">
        <f t="shared" si="18"/>
        <v>11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2016:5:0:0:SOUTH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10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2016:1:4:7:SOUTH</v>
      </c>
      <c r="AP81" s="33">
        <f t="shared" ca="1" si="12"/>
        <v>18</v>
      </c>
      <c r="AQ81" s="26">
        <f t="shared" ca="1" si="13"/>
        <v>1</v>
      </c>
      <c r="AR81" s="26">
        <f t="shared" ca="1" si="13"/>
        <v>77</v>
      </c>
      <c r="AS81" s="26">
        <f t="shared" ca="1" si="13"/>
        <v>22</v>
      </c>
      <c r="AT81" s="26">
        <f t="shared" ca="1" si="13"/>
        <v>65</v>
      </c>
      <c r="AU81" s="26">
        <f t="shared" ca="1" si="13"/>
        <v>0</v>
      </c>
      <c r="AV81" s="26">
        <f t="shared" si="14"/>
        <v>3</v>
      </c>
      <c r="AW81" s="26">
        <f t="shared" si="15"/>
        <v>66</v>
      </c>
      <c r="AX81" s="26">
        <f t="shared" si="16"/>
        <v>33</v>
      </c>
      <c r="AY81" s="26">
        <f t="shared" si="17"/>
        <v>55</v>
      </c>
      <c r="AZ81" s="26">
        <f t="shared" si="18"/>
        <v>11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2016:6:0:0:SOUTH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10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2016:1:5:7:SOUTH</v>
      </c>
      <c r="AP82" s="33">
        <f t="shared" ca="1" si="12"/>
        <v>29</v>
      </c>
      <c r="AQ82" s="26">
        <f t="shared" ca="1" si="13"/>
        <v>1</v>
      </c>
      <c r="AR82" s="26">
        <f t="shared" ca="1" si="13"/>
        <v>72</v>
      </c>
      <c r="AS82" s="26">
        <f t="shared" ca="1" si="13"/>
        <v>29</v>
      </c>
      <c r="AT82" s="26">
        <f t="shared" ca="1" si="13"/>
        <v>77</v>
      </c>
      <c r="AU82" s="26">
        <f t="shared" ca="1" si="13"/>
        <v>0</v>
      </c>
      <c r="AV82" s="26">
        <f t="shared" si="14"/>
        <v>3</v>
      </c>
      <c r="AW82" s="26">
        <f t="shared" si="15"/>
        <v>66</v>
      </c>
      <c r="AX82" s="26">
        <f t="shared" si="16"/>
        <v>33</v>
      </c>
      <c r="AY82" s="26">
        <f t="shared" si="17"/>
        <v>55</v>
      </c>
      <c r="AZ82" s="26">
        <f t="shared" si="18"/>
        <v>11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2016:7:0:0:SOUTH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10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2016:2:1:7:SOUTH</v>
      </c>
      <c r="AP83" s="33">
        <f t="shared" ca="1" si="12"/>
        <v>40</v>
      </c>
      <c r="AQ83" s="26">
        <f t="shared" ca="1" si="13"/>
        <v>0</v>
      </c>
      <c r="AR83" s="26">
        <f t="shared" ca="1" si="13"/>
        <v>81</v>
      </c>
      <c r="AS83" s="26">
        <f t="shared" ca="1" si="13"/>
        <v>17</v>
      </c>
      <c r="AT83" s="26">
        <f t="shared" ca="1" si="13"/>
        <v>71</v>
      </c>
      <c r="AU83" s="26">
        <f t="shared" ca="1" si="13"/>
        <v>0</v>
      </c>
      <c r="AV83" s="26">
        <f t="shared" si="14"/>
        <v>3</v>
      </c>
      <c r="AW83" s="26">
        <f t="shared" si="15"/>
        <v>66</v>
      </c>
      <c r="AX83" s="26">
        <f t="shared" si="16"/>
        <v>33</v>
      </c>
      <c r="AY83" s="26">
        <f t="shared" si="17"/>
        <v>55</v>
      </c>
      <c r="AZ83" s="26">
        <f t="shared" si="18"/>
        <v>11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2016:8:0:0:SOUTH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10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2016:2:2:7:SOUTH</v>
      </c>
      <c r="AP84" s="33">
        <f t="shared" ca="1" si="12"/>
        <v>51</v>
      </c>
      <c r="AQ84" s="26">
        <f t="shared" ca="1" si="13"/>
        <v>0</v>
      </c>
      <c r="AR84" s="26">
        <f t="shared" ca="1" si="13"/>
        <v>80</v>
      </c>
      <c r="AS84" s="26">
        <f t="shared" ca="1" si="13"/>
        <v>34</v>
      </c>
      <c r="AT84" s="26">
        <f t="shared" ca="1" si="13"/>
        <v>75</v>
      </c>
      <c r="AU84" s="26">
        <f t="shared" ca="1" si="13"/>
        <v>2</v>
      </c>
      <c r="AV84" s="26">
        <f t="shared" si="14"/>
        <v>3</v>
      </c>
      <c r="AW84" s="26">
        <f t="shared" si="15"/>
        <v>66</v>
      </c>
      <c r="AX84" s="26">
        <f t="shared" si="16"/>
        <v>33</v>
      </c>
      <c r="AY84" s="26">
        <f t="shared" si="17"/>
        <v>55</v>
      </c>
      <c r="AZ84" s="26">
        <f t="shared" si="18"/>
        <v>11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2016:9:0:0:SOUTH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10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2016:2:3:7:SOUTH</v>
      </c>
      <c r="AP85" s="33">
        <f t="shared" ca="1" si="12"/>
        <v>62</v>
      </c>
      <c r="AQ85" s="26">
        <f t="shared" ca="1" si="13"/>
        <v>2</v>
      </c>
      <c r="AR85" s="26">
        <f t="shared" ca="1" si="13"/>
        <v>74</v>
      </c>
      <c r="AS85" s="26">
        <f t="shared" ca="1" si="13"/>
        <v>34</v>
      </c>
      <c r="AT85" s="26">
        <f t="shared" ca="1" si="13"/>
        <v>62</v>
      </c>
      <c r="AU85" s="26">
        <f t="shared" ca="1" si="13"/>
        <v>5</v>
      </c>
      <c r="AV85" s="26">
        <f t="shared" si="14"/>
        <v>3</v>
      </c>
      <c r="AW85" s="26">
        <f t="shared" si="15"/>
        <v>66</v>
      </c>
      <c r="AX85" s="26">
        <f t="shared" si="16"/>
        <v>33</v>
      </c>
      <c r="AY85" s="26">
        <f t="shared" si="17"/>
        <v>55</v>
      </c>
      <c r="AZ85" s="26">
        <f t="shared" si="18"/>
        <v>11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2016:10:0:0:SOUTH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10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2016:2:4:7:SOUTH</v>
      </c>
      <c r="AP86" s="33">
        <f t="shared" ca="1" si="12"/>
        <v>73</v>
      </c>
      <c r="AQ86" s="26">
        <f t="shared" ca="1" si="13"/>
        <v>3</v>
      </c>
      <c r="AR86" s="26">
        <f t="shared" ca="1" si="13"/>
        <v>74</v>
      </c>
      <c r="AS86" s="26">
        <f t="shared" ca="1" si="13"/>
        <v>36</v>
      </c>
      <c r="AT86" s="26">
        <f t="shared" ca="1" si="13"/>
        <v>67</v>
      </c>
      <c r="AU86" s="26">
        <f t="shared" ca="1" si="13"/>
        <v>9</v>
      </c>
      <c r="AV86" s="26">
        <f t="shared" si="14"/>
        <v>3</v>
      </c>
      <c r="AW86" s="26">
        <f t="shared" si="15"/>
        <v>66</v>
      </c>
      <c r="AX86" s="26">
        <f t="shared" si="16"/>
        <v>33</v>
      </c>
      <c r="AY86" s="26">
        <f t="shared" si="17"/>
        <v>55</v>
      </c>
      <c r="AZ86" s="26">
        <f t="shared" si="18"/>
        <v>11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2016:11:0:0:SOUTH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10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2016:3:1:7:SOUTH</v>
      </c>
      <c r="AP87" s="33">
        <f t="shared" ca="1" si="12"/>
        <v>84</v>
      </c>
      <c r="AQ87" s="26">
        <f t="shared" ca="1" si="13"/>
        <v>3</v>
      </c>
      <c r="AR87" s="26">
        <f t="shared" ca="1" si="13"/>
        <v>68</v>
      </c>
      <c r="AS87" s="26">
        <f t="shared" ca="1" si="13"/>
        <v>35</v>
      </c>
      <c r="AT87" s="26">
        <f t="shared" ca="1" si="13"/>
        <v>64</v>
      </c>
      <c r="AU87" s="26">
        <f t="shared" ca="1" si="13"/>
        <v>5</v>
      </c>
      <c r="AV87" s="26">
        <f t="shared" si="14"/>
        <v>3</v>
      </c>
      <c r="AW87" s="26">
        <f t="shared" si="15"/>
        <v>66</v>
      </c>
      <c r="AX87" s="26">
        <f t="shared" si="16"/>
        <v>33</v>
      </c>
      <c r="AY87" s="26">
        <f t="shared" si="17"/>
        <v>55</v>
      </c>
      <c r="AZ87" s="26">
        <f t="shared" si="18"/>
        <v>11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2016:12:0:0:SOUTH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10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2016:3:2:7:SOUTH</v>
      </c>
      <c r="AP88" s="33">
        <f t="shared" ca="1" si="12"/>
        <v>94</v>
      </c>
      <c r="AQ88" s="26">
        <f t="shared" ca="1" si="13"/>
        <v>0</v>
      </c>
      <c r="AR88" s="26">
        <f t="shared" ca="1" si="13"/>
        <v>63</v>
      </c>
      <c r="AS88" s="26">
        <f t="shared" ca="1" si="13"/>
        <v>31</v>
      </c>
      <c r="AT88" s="26">
        <f t="shared" ca="1" si="13"/>
        <v>56</v>
      </c>
      <c r="AU88" s="26">
        <f t="shared" ca="1" si="13"/>
        <v>5</v>
      </c>
      <c r="AV88" s="26">
        <f t="shared" si="14"/>
        <v>3</v>
      </c>
      <c r="AW88" s="26">
        <f t="shared" si="15"/>
        <v>66</v>
      </c>
      <c r="AX88" s="26">
        <f t="shared" si="16"/>
        <v>33</v>
      </c>
      <c r="AY88" s="26">
        <f t="shared" si="17"/>
        <v>55</v>
      </c>
      <c r="AZ88" s="26">
        <f t="shared" si="18"/>
        <v>11</v>
      </c>
    </row>
    <row r="89" spans="23:52">
      <c r="W89" s="8" t="s">
        <v>1937</v>
      </c>
      <c r="X89" s="2" t="s">
        <v>41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5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2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120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11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10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9</v>
      </c>
      <c r="AN97" s="33"/>
    </row>
    <row r="98" spans="23:50">
      <c r="W98" s="8" t="s">
        <v>508</v>
      </c>
      <c r="X98" s="8">
        <f ca="1">SUM($AF$89:$AH$89)</f>
        <v>5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36%</v>
      </c>
      <c r="Y99" s="36">
        <f ca="1">IFERROR(X98/SUM(X97:X98),"0")</f>
        <v>0.35714285714285715</v>
      </c>
      <c r="Z99" s="8" t="str">
        <f ca="1">TEXT(Y99,"00%")</f>
        <v>36%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120
Actual YTD 年度實際:    10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1932</v>
      </c>
      <c r="X104" s="59" t="s">
        <v>738</v>
      </c>
    </row>
    <row r="105" spans="23:50">
      <c r="X105" s="57" t="s">
        <v>2038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1415</v>
      </c>
      <c r="B1" s="46" t="s">
        <v>1414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JINGXIN_DISTRICT_GRAPH!$AC$89</f>
        <v>13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739</v>
      </c>
      <c r="B10" s="23" t="s">
        <v>2040</v>
      </c>
      <c r="C10" s="4" t="s">
        <v>883</v>
      </c>
      <c r="D10" s="4" t="s">
        <v>894</v>
      </c>
      <c r="E10" s="4" t="str">
        <f>CONCATENATE(YEAR,":",MONTH,":",WEEK,":",WEEKDAY,":",$A10)</f>
        <v>2016:3:2:7:JINGXIN_E</v>
      </c>
      <c r="F10" s="4">
        <f>MATCH($E10,REPORT_DATA_BY_COMP!$A:$A,0)</f>
        <v>808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0</v>
      </c>
    </row>
    <row r="11" spans="1:22">
      <c r="A11" s="22" t="s">
        <v>741</v>
      </c>
      <c r="B11" s="23" t="s">
        <v>2041</v>
      </c>
      <c r="C11" s="4" t="s">
        <v>885</v>
      </c>
      <c r="D11" s="4" t="s">
        <v>896</v>
      </c>
      <c r="E11" s="4" t="str">
        <f>CONCATENATE(YEAR,":",MONTH,":",WEEK,":",WEEKDAY,":",$A11)</f>
        <v>2016:3:2:7:JINGXIN_S</v>
      </c>
      <c r="F11" s="4">
        <f>MATCH($E11,REPORT_DATA_BY_COMP!$A:$A,0)</f>
        <v>809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2042</v>
      </c>
      <c r="C12" s="4" t="s">
        <v>884</v>
      </c>
      <c r="D12" s="4" t="s">
        <v>895</v>
      </c>
      <c r="E12" s="4" t="str">
        <f>CONCATENATE(YEAR,":",MONTH,":",WEEK,":",WEEKDAY,":",$A12)</f>
        <v>2016:3:2:7:MUZHA_E</v>
      </c>
      <c r="F12" s="4">
        <f>MATCH($E12,REPORT_DATA_BY_COMP!$A:$A,0)</f>
        <v>817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742</v>
      </c>
      <c r="B13" s="23" t="s">
        <v>2043</v>
      </c>
      <c r="C13" s="4" t="s">
        <v>886</v>
      </c>
      <c r="D13" s="4" t="s">
        <v>897</v>
      </c>
      <c r="E13" s="4" t="str">
        <f>CONCATENATE(YEAR,":",MONTH,":",WEEK,":",WEEKDAY,":",$A13)</f>
        <v>2016:3:2:7:MUZHA_S</v>
      </c>
      <c r="F13" s="4">
        <f>MATCH($E13,REPORT_DATA_BY_COMP!$A:$A,0)</f>
        <v>818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11</v>
      </c>
      <c r="P14" s="12">
        <f t="shared" si="0"/>
        <v>25</v>
      </c>
      <c r="Q14" s="12">
        <f t="shared" si="0"/>
        <v>46</v>
      </c>
      <c r="R14" s="12">
        <f t="shared" si="0"/>
        <v>26</v>
      </c>
      <c r="S14" s="12">
        <f t="shared" si="0"/>
        <v>1</v>
      </c>
      <c r="T14" s="12">
        <f t="shared" si="0"/>
        <v>20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2016:3:2:7:JINGXIN</v>
      </c>
      <c r="F18" s="14">
        <f>MATCH($E18,REPORT_DATA_BY_DISTRICT!$A:$A, 0)</f>
        <v>262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46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20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2016:3:3:7:JINGXIN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16</v>
      </c>
      <c r="K22" s="19">
        <f t="shared" si="1"/>
        <v>0</v>
      </c>
      <c r="L22" s="19">
        <f t="shared" si="1"/>
        <v>2</v>
      </c>
      <c r="M22" s="19">
        <f t="shared" si="1"/>
        <v>3</v>
      </c>
      <c r="N22" s="19">
        <f t="shared" si="1"/>
        <v>40</v>
      </c>
      <c r="O22" s="19">
        <f t="shared" si="1"/>
        <v>23</v>
      </c>
      <c r="P22" s="19">
        <f t="shared" si="1"/>
        <v>54</v>
      </c>
      <c r="Q22" s="19">
        <f t="shared" si="1"/>
        <v>79</v>
      </c>
      <c r="R22" s="19">
        <f t="shared" si="1"/>
        <v>46</v>
      </c>
      <c r="S22" s="19">
        <f t="shared" si="1"/>
        <v>1</v>
      </c>
      <c r="T22" s="19">
        <f t="shared" si="1"/>
        <v>37</v>
      </c>
      <c r="U22" s="19">
        <f t="shared" si="1"/>
        <v>18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3:M13">
    <cfRule type="cellIs" dxfId="383" priority="31" operator="lessThan">
      <formula>0.5</formula>
    </cfRule>
    <cfRule type="cellIs" dxfId="382" priority="32" operator="greaterThan">
      <formula>0.5</formula>
    </cfRule>
  </conditionalFormatting>
  <conditionalFormatting sqref="N13">
    <cfRule type="cellIs" dxfId="381" priority="29" operator="lessThan">
      <formula>4.5</formula>
    </cfRule>
    <cfRule type="cellIs" dxfId="380" priority="30" operator="greaterThan">
      <formula>5.5</formula>
    </cfRule>
  </conditionalFormatting>
  <conditionalFormatting sqref="O13">
    <cfRule type="cellIs" dxfId="379" priority="27" operator="lessThan">
      <formula>1.5</formula>
    </cfRule>
    <cfRule type="cellIs" dxfId="378" priority="28" operator="greaterThan">
      <formula>2.5</formula>
    </cfRule>
  </conditionalFormatting>
  <conditionalFormatting sqref="P13">
    <cfRule type="cellIs" dxfId="377" priority="25" operator="lessThan">
      <formula>4.5</formula>
    </cfRule>
    <cfRule type="cellIs" dxfId="376" priority="26" operator="greaterThan">
      <formula>7.5</formula>
    </cfRule>
  </conditionalFormatting>
  <conditionalFormatting sqref="R13:S13">
    <cfRule type="cellIs" dxfId="375" priority="23" operator="lessThan">
      <formula>2.5</formula>
    </cfRule>
    <cfRule type="cellIs" dxfId="374" priority="24" operator="greaterThan">
      <formula>4.5</formula>
    </cfRule>
  </conditionalFormatting>
  <conditionalFormatting sqref="T13">
    <cfRule type="cellIs" dxfId="373" priority="21" operator="lessThan">
      <formula>2.5</formula>
    </cfRule>
    <cfRule type="cellIs" dxfId="372" priority="22" operator="greaterThan">
      <formula>4.5</formula>
    </cfRule>
  </conditionalFormatting>
  <conditionalFormatting sqref="U13">
    <cfRule type="cellIs" dxfId="371" priority="20" operator="greaterThan">
      <formula>1.5</formula>
    </cfRule>
  </conditionalFormatting>
  <conditionalFormatting sqref="L13:V13">
    <cfRule type="expression" dxfId="370" priority="17">
      <formula>L13=""</formula>
    </cfRule>
  </conditionalFormatting>
  <conditionalFormatting sqref="S13">
    <cfRule type="cellIs" dxfId="369" priority="18" operator="greaterThan">
      <formula>0.5</formula>
    </cfRule>
    <cfRule type="cellIs" dxfId="368" priority="19" operator="lessThan">
      <formula>0.5</formula>
    </cfRule>
  </conditionalFormatting>
  <conditionalFormatting sqref="L12:M12">
    <cfRule type="cellIs" dxfId="367" priority="15" operator="lessThan">
      <formula>0.5</formula>
    </cfRule>
    <cfRule type="cellIs" dxfId="366" priority="16" operator="greaterThan">
      <formula>0.5</formula>
    </cfRule>
  </conditionalFormatting>
  <conditionalFormatting sqref="N12">
    <cfRule type="cellIs" dxfId="365" priority="13" operator="lessThan">
      <formula>4.5</formula>
    </cfRule>
    <cfRule type="cellIs" dxfId="364" priority="14" operator="greaterThan">
      <formula>5.5</formula>
    </cfRule>
  </conditionalFormatting>
  <conditionalFormatting sqref="O12">
    <cfRule type="cellIs" dxfId="363" priority="11" operator="lessThan">
      <formula>1.5</formula>
    </cfRule>
    <cfRule type="cellIs" dxfId="362" priority="12" operator="greaterThan">
      <formula>2.5</formula>
    </cfRule>
  </conditionalFormatting>
  <conditionalFormatting sqref="P12">
    <cfRule type="cellIs" dxfId="361" priority="9" operator="lessThan">
      <formula>4.5</formula>
    </cfRule>
    <cfRule type="cellIs" dxfId="360" priority="10" operator="greaterThan">
      <formula>7.5</formula>
    </cfRule>
  </conditionalFormatting>
  <conditionalFormatting sqref="R12:S12">
    <cfRule type="cellIs" dxfId="359" priority="7" operator="lessThan">
      <formula>2.5</formula>
    </cfRule>
    <cfRule type="cellIs" dxfId="358" priority="8" operator="greaterThan">
      <formula>4.5</formula>
    </cfRule>
  </conditionalFormatting>
  <conditionalFormatting sqref="T12">
    <cfRule type="cellIs" dxfId="357" priority="5" operator="lessThan">
      <formula>2.5</formula>
    </cfRule>
    <cfRule type="cellIs" dxfId="356" priority="6" operator="greaterThan">
      <formula>4.5</formula>
    </cfRule>
  </conditionalFormatting>
  <conditionalFormatting sqref="U12">
    <cfRule type="cellIs" dxfId="355" priority="4" operator="greaterThan">
      <formula>1.5</formula>
    </cfRule>
  </conditionalFormatting>
  <conditionalFormatting sqref="L12:V12">
    <cfRule type="expression" dxfId="354" priority="1">
      <formula>L12=""</formula>
    </cfRule>
  </conditionalFormatting>
  <conditionalFormatting sqref="S12">
    <cfRule type="cellIs" dxfId="353" priority="2" operator="greaterThan">
      <formula>0.5</formula>
    </cfRule>
    <cfRule type="cellIs" dxfId="3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2014:1:0:0:JINGXIN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2014:2:0:0:JINGXIN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2014:3:0:0:JINGXIN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2014:4:0:0:JINGXIN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2014:5:0:0:JINGXIN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2014:6:0:0:JINGXIN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2014:7:0:0:JINGXIN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2014:8:0:0:JINGXIN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2014:9:0:0:JINGXIN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2014:10:0:0:JINGXIN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2014:11:0:0:JINGXIN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2014:12:0:0:JINGXIN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2015:1:0:0:JINGXIN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2015:2:0:0:JINGXIN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2015:3:0:0:JINGXIN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2015:4:0:0:JINGXIN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2015:5:0:0:JINGXIN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2015:6:0:0:JINGXIN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2015:7:0:0:JINGXIN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2015:8:0:0:JINGXIN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2015:9:0:0:JINGXIN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2015:10:0:0:JINGXIN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2015:11:0:0:JINGXIN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2015:12:0:0:JINGXIN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2016:1:0:0:JINGXIN</v>
      </c>
      <c r="AB77" s="33">
        <f t="shared" ca="1" si="3"/>
        <v>8</v>
      </c>
      <c r="AC77" s="26">
        <f t="shared" ca="1" si="4"/>
        <v>8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2015:12:4:7:JINGXIN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2016:2:0:0:JINGXIN</v>
      </c>
      <c r="AB78" s="33">
        <f t="shared" ca="1" si="3"/>
        <v>44</v>
      </c>
      <c r="AC78" s="26">
        <f t="shared" ca="1" si="4"/>
        <v>3</v>
      </c>
      <c r="AD78" s="26">
        <f t="shared" si="5"/>
        <v>0</v>
      </c>
      <c r="AE78" s="33">
        <f t="shared" ca="1" si="6"/>
        <v>7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2016:1:1:7:JINGXIN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2016:3:0:0:JINGXIN</v>
      </c>
      <c r="AB79" s="33">
        <f t="shared" ca="1" si="3"/>
        <v>77</v>
      </c>
      <c r="AC79" s="26">
        <f t="shared" ca="1" si="4"/>
        <v>2</v>
      </c>
      <c r="AD79" s="26">
        <f t="shared" si="5"/>
        <v>0</v>
      </c>
      <c r="AE79" s="33">
        <f t="shared" ca="1" si="6"/>
        <v>23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2016:1:2:7:JINGXIN</v>
      </c>
      <c r="AP79" s="33">
        <f t="shared" ca="1" si="13"/>
        <v>8</v>
      </c>
      <c r="AQ79" s="26">
        <f t="shared" ca="1" si="14"/>
        <v>8</v>
      </c>
      <c r="AR79" s="26">
        <f t="shared" ca="1" si="14"/>
        <v>13</v>
      </c>
      <c r="AS79" s="26">
        <f t="shared" ca="1" si="14"/>
        <v>0</v>
      </c>
      <c r="AT79" s="26">
        <f t="shared" ca="1" si="14"/>
        <v>11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2016:4:0:0:JINGXIN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2016:1:3:7:JINGXIN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2016:5:0:0:JINGXIN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2016:1:4:7:JINGXIN</v>
      </c>
      <c r="AP81" s="33">
        <f t="shared" ca="1" si="13"/>
        <v>40</v>
      </c>
      <c r="AQ81" s="26">
        <f t="shared" ca="1" si="14"/>
        <v>0</v>
      </c>
      <c r="AR81" s="26">
        <f t="shared" ca="1" si="14"/>
        <v>32</v>
      </c>
      <c r="AS81" s="26">
        <f t="shared" ca="1" si="14"/>
        <v>8</v>
      </c>
      <c r="AT81" s="26">
        <f t="shared" ca="1" si="14"/>
        <v>31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2016:6:0:0:JINGXIN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2016:1:5:7:JINGXIN</v>
      </c>
      <c r="AP82" s="33">
        <f t="shared" ca="1" si="13"/>
        <v>72</v>
      </c>
      <c r="AQ82" s="26">
        <f t="shared" ca="1" si="14"/>
        <v>0</v>
      </c>
      <c r="AR82" s="26">
        <f t="shared" ca="1" si="14"/>
        <v>26</v>
      </c>
      <c r="AS82" s="26">
        <f t="shared" ca="1" si="14"/>
        <v>13</v>
      </c>
      <c r="AT82" s="26">
        <f t="shared" ca="1" si="14"/>
        <v>37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2016:7:0:0:JINGXIN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2016:2:1:7:JINGXIN</v>
      </c>
      <c r="AP83" s="33">
        <f t="shared" ca="1" si="13"/>
        <v>104</v>
      </c>
      <c r="AQ83" s="26">
        <f t="shared" ca="1" si="14"/>
        <v>0</v>
      </c>
      <c r="AR83" s="26">
        <f t="shared" ca="1" si="14"/>
        <v>31</v>
      </c>
      <c r="AS83" s="26">
        <f t="shared" ca="1" si="14"/>
        <v>8</v>
      </c>
      <c r="AT83" s="26">
        <f t="shared" ca="1" si="14"/>
        <v>39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2016:8:0:0:JINGXIN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2016:2:2:7:JINGXIN</v>
      </c>
      <c r="AP84" s="33">
        <f t="shared" ca="1" si="13"/>
        <v>136</v>
      </c>
      <c r="AQ84" s="26">
        <f t="shared" ca="1" si="14"/>
        <v>0</v>
      </c>
      <c r="AR84" s="26">
        <f t="shared" ca="1" si="14"/>
        <v>28</v>
      </c>
      <c r="AS84" s="26">
        <f t="shared" ca="1" si="14"/>
        <v>14</v>
      </c>
      <c r="AT84" s="26">
        <f t="shared" ca="1" si="14"/>
        <v>22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2016:9:0:0:JINGXIN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2016:2:3:7:JINGXIN</v>
      </c>
      <c r="AP85" s="33">
        <f t="shared" ca="1" si="13"/>
        <v>168</v>
      </c>
      <c r="AQ85" s="26">
        <f t="shared" ca="1" si="14"/>
        <v>1</v>
      </c>
      <c r="AR85" s="26">
        <f t="shared" ca="1" si="14"/>
        <v>28</v>
      </c>
      <c r="AS85" s="26">
        <f t="shared" ca="1" si="14"/>
        <v>12</v>
      </c>
      <c r="AT85" s="26">
        <f t="shared" ca="1" si="14"/>
        <v>27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2016:10:0:0:JINGXIN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2016:2:4:7:JINGXIN</v>
      </c>
      <c r="AP86" s="33">
        <f t="shared" ca="1" si="13"/>
        <v>200</v>
      </c>
      <c r="AQ86" s="26">
        <f t="shared" ca="1" si="14"/>
        <v>2</v>
      </c>
      <c r="AR86" s="26">
        <f t="shared" ca="1" si="14"/>
        <v>25</v>
      </c>
      <c r="AS86" s="26">
        <f t="shared" ca="1" si="14"/>
        <v>9</v>
      </c>
      <c r="AT86" s="26">
        <f t="shared" ca="1" si="14"/>
        <v>27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2016:11:0:0:JINGXIN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2016:3:1:7:JINGXIN</v>
      </c>
      <c r="AP87" s="33">
        <f t="shared" ca="1" si="13"/>
        <v>231</v>
      </c>
      <c r="AQ87" s="26">
        <f t="shared" ca="1" si="14"/>
        <v>2</v>
      </c>
      <c r="AR87" s="26">
        <f t="shared" ca="1" si="14"/>
        <v>20</v>
      </c>
      <c r="AS87" s="26">
        <f t="shared" ca="1" si="14"/>
        <v>12</v>
      </c>
      <c r="AT87" s="26">
        <f t="shared" ca="1" si="14"/>
        <v>20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2016:12:0:0:JINGXIN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2016:3:2:7:JINGXIN</v>
      </c>
      <c r="AP88" s="33">
        <f t="shared" ca="1" si="13"/>
        <v>262</v>
      </c>
      <c r="AQ88" s="26">
        <f t="shared" ca="1" si="14"/>
        <v>0</v>
      </c>
      <c r="AR88" s="26">
        <f t="shared" ca="1" si="14"/>
        <v>20</v>
      </c>
      <c r="AS88" s="26">
        <f t="shared" ca="1" si="14"/>
        <v>11</v>
      </c>
      <c r="AT88" s="26">
        <f t="shared" ca="1" si="14"/>
        <v>26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1415</v>
      </c>
      <c r="AC89" s="8">
        <f ca="1">SUMIFS(AC53:AC88, $X53:$X88,YEAR,AC53:AC88,"&lt;&gt;#N/A")</f>
        <v>13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1932</v>
      </c>
      <c r="X104" s="59" t="s">
        <v>1414</v>
      </c>
    </row>
    <row r="105" spans="23:50">
      <c r="X105" s="57" t="s">
        <v>2098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1417</v>
      </c>
      <c r="B1" s="46" t="s">
        <v>1416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XINDIAN_DISTRICT_GRAPH!$AC$89</f>
        <v>2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743</v>
      </c>
      <c r="B10" s="23" t="s">
        <v>2044</v>
      </c>
      <c r="C10" s="4" t="s">
        <v>887</v>
      </c>
      <c r="D10" s="4" t="s">
        <v>898</v>
      </c>
      <c r="E10" s="4" t="str">
        <f>CONCATENATE(YEAR,":",MONTH,":",WEEK,":",WEEKDAY,":",$A10)</f>
        <v>2016:3:2:7:XINDIAN_E</v>
      </c>
      <c r="F10" s="4">
        <f>MATCH($E10,REPORT_DATA_BY_COMP!$A:$A,0)</f>
        <v>856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744</v>
      </c>
      <c r="B11" s="23" t="s">
        <v>2045</v>
      </c>
      <c r="C11" s="4" t="s">
        <v>888</v>
      </c>
      <c r="D11" s="4" t="s">
        <v>899</v>
      </c>
      <c r="E11" s="4" t="str">
        <f>CONCATENATE(YEAR,":",MONTH,":",WEEK,":",WEEKDAY,":",$A11)</f>
        <v>2016:3:2:7:ANKANG_E</v>
      </c>
      <c r="F11" s="4">
        <f>MATCH($E11,REPORT_DATA_BY_COMP!$A:$A,0)</f>
        <v>788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12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745</v>
      </c>
      <c r="B12" s="23" t="s">
        <v>2046</v>
      </c>
      <c r="C12" s="4" t="s">
        <v>889</v>
      </c>
      <c r="D12" s="4" t="s">
        <v>900</v>
      </c>
      <c r="E12" s="4" t="str">
        <f>CONCATENATE(YEAR,":",MONTH,":",WEEK,":",WEEKDAY,":",$A12)</f>
        <v>2016:3:2:7:XINDIAN_S</v>
      </c>
      <c r="F12" s="4">
        <f>MATCH($E12,REPORT_DATA_BY_COMP!$A:$A,0)</f>
        <v>857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10</v>
      </c>
      <c r="J13" s="12">
        <f t="shared" si="0"/>
        <v>5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10</v>
      </c>
      <c r="P13" s="12">
        <f t="shared" si="0"/>
        <v>27</v>
      </c>
      <c r="Q13" s="12">
        <f t="shared" si="0"/>
        <v>25</v>
      </c>
      <c r="R13" s="12">
        <f t="shared" si="0"/>
        <v>15</v>
      </c>
      <c r="S13" s="12">
        <f t="shared" si="0"/>
        <v>2</v>
      </c>
      <c r="T13" s="12">
        <f t="shared" si="0"/>
        <v>17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246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2016:3:2:7:XINDIAN</v>
      </c>
      <c r="F17" s="14">
        <f>MATCH($E17,REPORT_DATA_BY_DISTRICT!$A:$A, 0)</f>
        <v>275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2016:3:3:7:XINDIAN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20</v>
      </c>
      <c r="J21" s="19">
        <f>SUM(J16:J20)</f>
        <v>7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26</v>
      </c>
      <c r="O21" s="19">
        <f t="shared" si="1"/>
        <v>20</v>
      </c>
      <c r="P21" s="19">
        <f t="shared" si="1"/>
        <v>52</v>
      </c>
      <c r="Q21" s="19">
        <f t="shared" si="1"/>
        <v>48</v>
      </c>
      <c r="R21" s="19">
        <f t="shared" si="1"/>
        <v>33</v>
      </c>
      <c r="S21" s="19">
        <f t="shared" si="1"/>
        <v>2</v>
      </c>
      <c r="T21" s="19">
        <f t="shared" si="1"/>
        <v>36</v>
      </c>
      <c r="U21" s="19">
        <f t="shared" si="1"/>
        <v>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51" priority="63" operator="lessThan">
      <formula>0.5</formula>
    </cfRule>
    <cfRule type="cellIs" dxfId="350" priority="64" operator="greaterThan">
      <formula>0.5</formula>
    </cfRule>
  </conditionalFormatting>
  <conditionalFormatting sqref="N10">
    <cfRule type="cellIs" dxfId="349" priority="61" operator="lessThan">
      <formula>4.5</formula>
    </cfRule>
    <cfRule type="cellIs" dxfId="348" priority="62" operator="greaterThan">
      <formula>5.5</formula>
    </cfRule>
  </conditionalFormatting>
  <conditionalFormatting sqref="O10">
    <cfRule type="cellIs" dxfId="347" priority="59" operator="lessThan">
      <formula>1.5</formula>
    </cfRule>
    <cfRule type="cellIs" dxfId="346" priority="60" operator="greaterThan">
      <formula>2.5</formula>
    </cfRule>
  </conditionalFormatting>
  <conditionalFormatting sqref="P10">
    <cfRule type="cellIs" dxfId="345" priority="57" operator="lessThan">
      <formula>4.5</formula>
    </cfRule>
    <cfRule type="cellIs" dxfId="344" priority="58" operator="greaterThan">
      <formula>7.5</formula>
    </cfRule>
  </conditionalFormatting>
  <conditionalFormatting sqref="R10:S10">
    <cfRule type="cellIs" dxfId="343" priority="55" operator="lessThan">
      <formula>2.5</formula>
    </cfRule>
    <cfRule type="cellIs" dxfId="342" priority="56" operator="greaterThan">
      <formula>4.5</formula>
    </cfRule>
  </conditionalFormatting>
  <conditionalFormatting sqref="T10">
    <cfRule type="cellIs" dxfId="341" priority="53" operator="lessThan">
      <formula>2.5</formula>
    </cfRule>
    <cfRule type="cellIs" dxfId="340" priority="54" operator="greaterThan">
      <formula>4.5</formula>
    </cfRule>
  </conditionalFormatting>
  <conditionalFormatting sqref="U10">
    <cfRule type="cellIs" dxfId="339" priority="52" operator="greaterThan">
      <formula>1.5</formula>
    </cfRule>
  </conditionalFormatting>
  <conditionalFormatting sqref="L10:V10">
    <cfRule type="expression" dxfId="338" priority="49">
      <formula>L10=""</formula>
    </cfRule>
  </conditionalFormatting>
  <conditionalFormatting sqref="S10">
    <cfRule type="cellIs" dxfId="337" priority="50" operator="greaterThan">
      <formula>0.5</formula>
    </cfRule>
    <cfRule type="cellIs" dxfId="336" priority="51" operator="lessThan">
      <formula>0.5</formula>
    </cfRule>
  </conditionalFormatting>
  <conditionalFormatting sqref="L11:M11">
    <cfRule type="cellIs" dxfId="335" priority="47" operator="lessThan">
      <formula>0.5</formula>
    </cfRule>
    <cfRule type="cellIs" dxfId="334" priority="48" operator="greaterThan">
      <formula>0.5</formula>
    </cfRule>
  </conditionalFormatting>
  <conditionalFormatting sqref="N11">
    <cfRule type="cellIs" dxfId="333" priority="45" operator="lessThan">
      <formula>4.5</formula>
    </cfRule>
    <cfRule type="cellIs" dxfId="332" priority="46" operator="greaterThan">
      <formula>5.5</formula>
    </cfRule>
  </conditionalFormatting>
  <conditionalFormatting sqref="O11">
    <cfRule type="cellIs" dxfId="331" priority="43" operator="lessThan">
      <formula>1.5</formula>
    </cfRule>
    <cfRule type="cellIs" dxfId="330" priority="44" operator="greaterThan">
      <formula>2.5</formula>
    </cfRule>
  </conditionalFormatting>
  <conditionalFormatting sqref="P11">
    <cfRule type="cellIs" dxfId="329" priority="41" operator="lessThan">
      <formula>4.5</formula>
    </cfRule>
    <cfRule type="cellIs" dxfId="328" priority="42" operator="greaterThan">
      <formula>7.5</formula>
    </cfRule>
  </conditionalFormatting>
  <conditionalFormatting sqref="R11:S11">
    <cfRule type="cellIs" dxfId="327" priority="39" operator="lessThan">
      <formula>2.5</formula>
    </cfRule>
    <cfRule type="cellIs" dxfId="326" priority="40" operator="greaterThan">
      <formula>4.5</formula>
    </cfRule>
  </conditionalFormatting>
  <conditionalFormatting sqref="T11">
    <cfRule type="cellIs" dxfId="325" priority="37" operator="lessThan">
      <formula>2.5</formula>
    </cfRule>
    <cfRule type="cellIs" dxfId="324" priority="38" operator="greaterThan">
      <formula>4.5</formula>
    </cfRule>
  </conditionalFormatting>
  <conditionalFormatting sqref="U11">
    <cfRule type="cellIs" dxfId="323" priority="36" operator="greaterThan">
      <formula>1.5</formula>
    </cfRule>
  </conditionalFormatting>
  <conditionalFormatting sqref="L11:V11">
    <cfRule type="expression" dxfId="322" priority="33">
      <formula>L11=""</formula>
    </cfRule>
  </conditionalFormatting>
  <conditionalFormatting sqref="S11">
    <cfRule type="cellIs" dxfId="321" priority="34" operator="greaterThan">
      <formula>0.5</formula>
    </cfRule>
    <cfRule type="cellIs" dxfId="320" priority="35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2014:1:0:0:XINDIAN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2014:2:0:0:XINDIAN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2014:3:0:0:XINDIAN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2014:4:0:0:XINDIAN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2014:5:0:0:XINDIAN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2014:6:0:0:XINDIAN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2014:7:0:0:XINDIAN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2014:8:0:0:XINDIAN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2014:9:0:0:XINDIAN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2014:10:0:0:XINDIAN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2014:11:0:0:XINDIAN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2014:12:0:0:XINDIAN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2015:1:0:0:XINDIAN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2015:2:0:0:XINDIAN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2015:3:0:0:XINDIAN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2015:4:0:0:XINDIAN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2015:5:0:0:XINDIAN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2015:6:0:0:XINDIAN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2015:7:0:0:XINDIAN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2015:8:0:0:XINDIAN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2015:9:0:0:XINDIAN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2015:10:0:0:XINDIAN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2015:11:0:0:XINDIAN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2015:12:0:0:XINDIAN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2016:1:0:0:XINDIAN</v>
      </c>
      <c r="AB77" s="33">
        <f t="shared" ca="1" si="3"/>
        <v>28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2015:12:4:7:XINDIAN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2016:2:0:0:XINDIAN</v>
      </c>
      <c r="AB78" s="33">
        <f t="shared" ca="1" si="3"/>
        <v>61</v>
      </c>
      <c r="AC78" s="26">
        <f t="shared" ca="1" si="4"/>
        <v>2</v>
      </c>
      <c r="AD78" s="26">
        <f t="shared" si="5"/>
        <v>0</v>
      </c>
      <c r="AE78" s="33">
        <f t="shared" ca="1" si="6"/>
        <v>12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2016:1:1:7:XINDIAN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2016:3:0:0:XINDIAN</v>
      </c>
      <c r="AB79" s="33">
        <f t="shared" ca="1" si="3"/>
        <v>92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2016:1:2:7:XINDIAN</v>
      </c>
      <c r="AP79" s="33">
        <f t="shared" ca="1" si="13"/>
        <v>24</v>
      </c>
      <c r="AQ79" s="26">
        <f t="shared" ca="1" si="14"/>
        <v>0</v>
      </c>
      <c r="AR79" s="26">
        <f t="shared" ca="1" si="14"/>
        <v>9</v>
      </c>
      <c r="AS79" s="26">
        <f t="shared" ca="1" si="14"/>
        <v>0</v>
      </c>
      <c r="AT79" s="26">
        <f t="shared" ca="1" si="14"/>
        <v>3</v>
      </c>
      <c r="AU79" s="26">
        <f t="shared" ca="1" si="14"/>
        <v>0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2016:4:0:0:XINDIAN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2016:1:3:7:XINDIAN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2016:5:0:0:XINDIAN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2016:1:4:7:XINDIAN</v>
      </c>
      <c r="AP81" s="33">
        <f t="shared" ca="1" si="13"/>
        <v>56</v>
      </c>
      <c r="AQ81" s="26">
        <f t="shared" ca="1" si="14"/>
        <v>0</v>
      </c>
      <c r="AR81" s="26">
        <f t="shared" ca="1" si="14"/>
        <v>10</v>
      </c>
      <c r="AS81" s="26">
        <f t="shared" ca="1" si="14"/>
        <v>6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2016:6:0:0:XINDIAN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2016:1:5:7:XINDIAN</v>
      </c>
      <c r="AP82" s="33">
        <f t="shared" ca="1" si="13"/>
        <v>88</v>
      </c>
      <c r="AQ82" s="26">
        <f t="shared" ca="1" si="14"/>
        <v>0</v>
      </c>
      <c r="AR82" s="26">
        <f t="shared" ca="1" si="14"/>
        <v>13</v>
      </c>
      <c r="AS82" s="26">
        <f t="shared" ca="1" si="14"/>
        <v>7</v>
      </c>
      <c r="AT82" s="26">
        <f t="shared" ca="1" si="14"/>
        <v>19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2016:7:0:0:XINDIAN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2016:2:1:7:XINDIAN</v>
      </c>
      <c r="AP83" s="33">
        <f t="shared" ca="1" si="13"/>
        <v>120</v>
      </c>
      <c r="AQ83" s="26">
        <f t="shared" ca="1" si="14"/>
        <v>0</v>
      </c>
      <c r="AR83" s="26">
        <f t="shared" ca="1" si="14"/>
        <v>16</v>
      </c>
      <c r="AS83" s="26">
        <f t="shared" ca="1" si="14"/>
        <v>7</v>
      </c>
      <c r="AT83" s="26">
        <f t="shared" ca="1" si="14"/>
        <v>16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2016:8:0:0:XINDIAN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2016:2:2:7:XINDIAN</v>
      </c>
      <c r="AP84" s="33">
        <f t="shared" ca="1" si="13"/>
        <v>152</v>
      </c>
      <c r="AQ84" s="26">
        <f t="shared" ca="1" si="14"/>
        <v>0</v>
      </c>
      <c r="AR84" s="26">
        <f t="shared" ca="1" si="14"/>
        <v>20</v>
      </c>
      <c r="AS84" s="26">
        <f t="shared" ca="1" si="14"/>
        <v>7</v>
      </c>
      <c r="AT84" s="26">
        <f t="shared" ca="1" si="14"/>
        <v>23</v>
      </c>
      <c r="AU84" s="26">
        <f t="shared" ca="1" si="14"/>
        <v>1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2016:9:0:0:XINDIAN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2016:2:3:7:XINDIAN</v>
      </c>
      <c r="AP85" s="33">
        <f t="shared" ca="1" si="13"/>
        <v>184</v>
      </c>
      <c r="AQ85" s="26">
        <f t="shared" ca="1" si="14"/>
        <v>1</v>
      </c>
      <c r="AR85" s="26">
        <f t="shared" ca="1" si="14"/>
        <v>19</v>
      </c>
      <c r="AS85" s="26">
        <f t="shared" ca="1" si="14"/>
        <v>11</v>
      </c>
      <c r="AT85" s="26">
        <f t="shared" ca="1" si="14"/>
        <v>16</v>
      </c>
      <c r="AU85" s="26">
        <f t="shared" ca="1" si="14"/>
        <v>2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2016:10:0:0:XINDIAN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2016:2:4:7:XINDIAN</v>
      </c>
      <c r="AP86" s="33">
        <f t="shared" ca="1" si="13"/>
        <v>215</v>
      </c>
      <c r="AQ86" s="26">
        <f t="shared" ca="1" si="14"/>
        <v>1</v>
      </c>
      <c r="AR86" s="26">
        <f t="shared" ca="1" si="14"/>
        <v>16</v>
      </c>
      <c r="AS86" s="26">
        <f t="shared" ca="1" si="14"/>
        <v>11</v>
      </c>
      <c r="AT86" s="26">
        <f t="shared" ca="1" si="14"/>
        <v>11</v>
      </c>
      <c r="AU86" s="26">
        <f t="shared" ca="1" si="14"/>
        <v>3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2016:11:0:0:XINDIAN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2016:3:1:7:XINDIAN</v>
      </c>
      <c r="AP87" s="33">
        <f t="shared" ca="1" si="13"/>
        <v>246</v>
      </c>
      <c r="AQ87" s="26">
        <f t="shared" ca="1" si="14"/>
        <v>0</v>
      </c>
      <c r="AR87" s="26">
        <f t="shared" ca="1" si="14"/>
        <v>14</v>
      </c>
      <c r="AS87" s="26">
        <f t="shared" ca="1" si="14"/>
        <v>10</v>
      </c>
      <c r="AT87" s="26">
        <f t="shared" ca="1" si="14"/>
        <v>18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2016:12:0:0:XINDIAN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2016:3:2:7:XINDIAN</v>
      </c>
      <c r="AP88" s="33">
        <f t="shared" ca="1" si="13"/>
        <v>275</v>
      </c>
      <c r="AQ88" s="26">
        <f t="shared" ca="1" si="14"/>
        <v>0</v>
      </c>
      <c r="AR88" s="26">
        <f t="shared" ca="1" si="14"/>
        <v>12</v>
      </c>
      <c r="AS88" s="26">
        <f t="shared" ca="1" si="14"/>
        <v>10</v>
      </c>
      <c r="AT88" s="26">
        <f t="shared" ca="1" si="14"/>
        <v>15</v>
      </c>
      <c r="AU88" s="26">
        <f t="shared" ca="1" si="14"/>
        <v>2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1417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1416</v>
      </c>
    </row>
    <row r="105" spans="23:50">
      <c r="X105" s="57" t="s">
        <v>2099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1419</v>
      </c>
      <c r="B1" s="46" t="s">
        <v>1418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SHUANGHE_DISTRICT_GRAPH!$AC$89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746</v>
      </c>
      <c r="B10" s="23" t="s">
        <v>2047</v>
      </c>
      <c r="C10" s="4" t="s">
        <v>890</v>
      </c>
      <c r="D10" s="4" t="s">
        <v>901</v>
      </c>
      <c r="E10" s="4" t="str">
        <f>CONCATENATE(YEAR,":",MONTH,":",WEEK,":",WEEKDAY,":",$A10)</f>
        <v>2016:3:2:7:ZHONGHE_1_E</v>
      </c>
      <c r="F10" s="4">
        <f>MATCH($E10,REPORT_DATA_BY_COMP!$A:$A,0)</f>
        <v>871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747</v>
      </c>
      <c r="B11" s="23" t="s">
        <v>2048</v>
      </c>
      <c r="C11" s="4" t="s">
        <v>891</v>
      </c>
      <c r="D11" s="4" t="s">
        <v>902</v>
      </c>
      <c r="E11" s="4" t="str">
        <f>CONCATENATE(YEAR,":",MONTH,":",WEEK,":",WEEKDAY,":",$A11)</f>
        <v>2016:3:2:7:ZHONGHE_2_E</v>
      </c>
      <c r="F11" s="4">
        <f>MATCH($E11,REPORT_DATA_BY_COMP!$A:$A,0)</f>
        <v>872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748</v>
      </c>
      <c r="B12" s="23" t="s">
        <v>2049</v>
      </c>
      <c r="C12" s="4" t="s">
        <v>892</v>
      </c>
      <c r="D12" s="4" t="s">
        <v>903</v>
      </c>
      <c r="E12" s="4" t="str">
        <f>CONCATENATE(YEAR,":",MONTH,":",WEEK,":",WEEKDAY,":",$A12)</f>
        <v>2016:3:2:7:ZHONGHE_2_S</v>
      </c>
      <c r="F12" s="4">
        <f>MATCH($E12,REPORT_DATA_BY_COMP!$A:$A,0)</f>
        <v>873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749</v>
      </c>
      <c r="B13" s="23" t="s">
        <v>2050</v>
      </c>
      <c r="C13" s="4" t="s">
        <v>893</v>
      </c>
      <c r="D13" s="4" t="s">
        <v>904</v>
      </c>
      <c r="E13" s="4" t="str">
        <f>CONCATENATE(YEAR,":",MONTH,":",WEEK,":",WEEKDAY,":",$A13)</f>
        <v>2016:3:2:7:YONGHE_S</v>
      </c>
      <c r="F13" s="4">
        <f>MATCH($E13,REPORT_DATA_BY_COMP!$A:$A,0)</f>
        <v>868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15</v>
      </c>
      <c r="J14" s="12">
        <f t="shared" si="0"/>
        <v>9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31</v>
      </c>
      <c r="O14" s="12">
        <f t="shared" si="0"/>
        <v>10</v>
      </c>
      <c r="P14" s="12">
        <f t="shared" si="0"/>
        <v>30</v>
      </c>
      <c r="Q14" s="12">
        <f t="shared" si="0"/>
        <v>21</v>
      </c>
      <c r="R14" s="12">
        <f t="shared" si="0"/>
        <v>15</v>
      </c>
      <c r="S14" s="12">
        <f t="shared" si="0"/>
        <v>2</v>
      </c>
      <c r="T14" s="12">
        <f t="shared" si="0"/>
        <v>19</v>
      </c>
      <c r="U14" s="12">
        <f t="shared" si="0"/>
        <v>7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236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2016:3:2:7:SHUANGHE</v>
      </c>
      <c r="F18" s="14">
        <f>MATCH($E18,REPORT_DATA_BY_DISTRICT!$A:$A, 0)</f>
        <v>266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31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2016:3:3:7:SHUANGHE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27</v>
      </c>
      <c r="J22" s="19">
        <f>SUM(J17:J21)</f>
        <v>20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65</v>
      </c>
      <c r="O22" s="19">
        <f t="shared" si="1"/>
        <v>23</v>
      </c>
      <c r="P22" s="19">
        <f t="shared" si="1"/>
        <v>67</v>
      </c>
      <c r="Q22" s="19">
        <f t="shared" si="1"/>
        <v>55</v>
      </c>
      <c r="R22" s="19">
        <f t="shared" si="1"/>
        <v>41</v>
      </c>
      <c r="S22" s="19">
        <f t="shared" si="1"/>
        <v>7</v>
      </c>
      <c r="T22" s="19">
        <f t="shared" si="1"/>
        <v>43</v>
      </c>
      <c r="U22" s="19">
        <f t="shared" si="1"/>
        <v>18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03" priority="63" operator="lessThan">
      <formula>0.5</formula>
    </cfRule>
    <cfRule type="cellIs" dxfId="302" priority="64" operator="greaterThan">
      <formula>0.5</formula>
    </cfRule>
  </conditionalFormatting>
  <conditionalFormatting sqref="N10">
    <cfRule type="cellIs" dxfId="301" priority="61" operator="lessThan">
      <formula>4.5</formula>
    </cfRule>
    <cfRule type="cellIs" dxfId="300" priority="62" operator="greaterThan">
      <formula>5.5</formula>
    </cfRule>
  </conditionalFormatting>
  <conditionalFormatting sqref="O10">
    <cfRule type="cellIs" dxfId="299" priority="59" operator="lessThan">
      <formula>1.5</formula>
    </cfRule>
    <cfRule type="cellIs" dxfId="298" priority="60" operator="greaterThan">
      <formula>2.5</formula>
    </cfRule>
  </conditionalFormatting>
  <conditionalFormatting sqref="P10">
    <cfRule type="cellIs" dxfId="297" priority="57" operator="lessThan">
      <formula>4.5</formula>
    </cfRule>
    <cfRule type="cellIs" dxfId="296" priority="58" operator="greaterThan">
      <formula>7.5</formula>
    </cfRule>
  </conditionalFormatting>
  <conditionalFormatting sqref="R10:S10">
    <cfRule type="cellIs" dxfId="295" priority="55" operator="lessThan">
      <formula>2.5</formula>
    </cfRule>
    <cfRule type="cellIs" dxfId="294" priority="56" operator="greaterThan">
      <formula>4.5</formula>
    </cfRule>
  </conditionalFormatting>
  <conditionalFormatting sqref="T10">
    <cfRule type="cellIs" dxfId="293" priority="53" operator="lessThan">
      <formula>2.5</formula>
    </cfRule>
    <cfRule type="cellIs" dxfId="292" priority="54" operator="greaterThan">
      <formula>4.5</formula>
    </cfRule>
  </conditionalFormatting>
  <conditionalFormatting sqref="U10">
    <cfRule type="cellIs" dxfId="291" priority="52" operator="greaterThan">
      <formula>1.5</formula>
    </cfRule>
  </conditionalFormatting>
  <conditionalFormatting sqref="L10:V10">
    <cfRule type="expression" dxfId="290" priority="49">
      <formula>L10=""</formula>
    </cfRule>
  </conditionalFormatting>
  <conditionalFormatting sqref="S10">
    <cfRule type="cellIs" dxfId="289" priority="50" operator="greaterThan">
      <formula>0.5</formula>
    </cfRule>
    <cfRule type="cellIs" dxfId="288" priority="51" operator="lessThan">
      <formula>0.5</formula>
    </cfRule>
  </conditionalFormatting>
  <conditionalFormatting sqref="L11:M11">
    <cfRule type="cellIs" dxfId="287" priority="47" operator="lessThan">
      <formula>0.5</formula>
    </cfRule>
    <cfRule type="cellIs" dxfId="286" priority="48" operator="greaterThan">
      <formula>0.5</formula>
    </cfRule>
  </conditionalFormatting>
  <conditionalFormatting sqref="N11">
    <cfRule type="cellIs" dxfId="285" priority="45" operator="lessThan">
      <formula>4.5</formula>
    </cfRule>
    <cfRule type="cellIs" dxfId="284" priority="46" operator="greaterThan">
      <formula>5.5</formula>
    </cfRule>
  </conditionalFormatting>
  <conditionalFormatting sqref="O11">
    <cfRule type="cellIs" dxfId="283" priority="43" operator="lessThan">
      <formula>1.5</formula>
    </cfRule>
    <cfRule type="cellIs" dxfId="282" priority="44" operator="greaterThan">
      <formula>2.5</formula>
    </cfRule>
  </conditionalFormatting>
  <conditionalFormatting sqref="P11">
    <cfRule type="cellIs" dxfId="281" priority="41" operator="lessThan">
      <formula>4.5</formula>
    </cfRule>
    <cfRule type="cellIs" dxfId="280" priority="42" operator="greaterThan">
      <formula>7.5</formula>
    </cfRule>
  </conditionalFormatting>
  <conditionalFormatting sqref="R11:S11">
    <cfRule type="cellIs" dxfId="279" priority="39" operator="lessThan">
      <formula>2.5</formula>
    </cfRule>
    <cfRule type="cellIs" dxfId="278" priority="40" operator="greaterThan">
      <formula>4.5</formula>
    </cfRule>
  </conditionalFormatting>
  <conditionalFormatting sqref="T11">
    <cfRule type="cellIs" dxfId="277" priority="37" operator="lessThan">
      <formula>2.5</formula>
    </cfRule>
    <cfRule type="cellIs" dxfId="276" priority="38" operator="greaterThan">
      <formula>4.5</formula>
    </cfRule>
  </conditionalFormatting>
  <conditionalFormatting sqref="U11">
    <cfRule type="cellIs" dxfId="275" priority="36" operator="greaterThan">
      <formula>1.5</formula>
    </cfRule>
  </conditionalFormatting>
  <conditionalFormatting sqref="L11:V11">
    <cfRule type="expression" dxfId="274" priority="33">
      <formula>L11=""</formula>
    </cfRule>
  </conditionalFormatting>
  <conditionalFormatting sqref="S11">
    <cfRule type="cellIs" dxfId="273" priority="34" operator="greaterThan">
      <formula>0.5</formula>
    </cfRule>
    <cfRule type="cellIs" dxfId="272" priority="35" operator="lessThan">
      <formula>0.5</formula>
    </cfRule>
  </conditionalFormatting>
  <conditionalFormatting sqref="L13:M13">
    <cfRule type="cellIs" dxfId="271" priority="31" operator="lessThan">
      <formula>0.5</formula>
    </cfRule>
    <cfRule type="cellIs" dxfId="270" priority="32" operator="greaterThan">
      <formula>0.5</formula>
    </cfRule>
  </conditionalFormatting>
  <conditionalFormatting sqref="N13">
    <cfRule type="cellIs" dxfId="269" priority="29" operator="lessThan">
      <formula>4.5</formula>
    </cfRule>
    <cfRule type="cellIs" dxfId="268" priority="30" operator="greaterThan">
      <formula>5.5</formula>
    </cfRule>
  </conditionalFormatting>
  <conditionalFormatting sqref="O13">
    <cfRule type="cellIs" dxfId="267" priority="27" operator="lessThan">
      <formula>1.5</formula>
    </cfRule>
    <cfRule type="cellIs" dxfId="266" priority="28" operator="greaterThan">
      <formula>2.5</formula>
    </cfRule>
  </conditionalFormatting>
  <conditionalFormatting sqref="P13">
    <cfRule type="cellIs" dxfId="265" priority="25" operator="lessThan">
      <formula>4.5</formula>
    </cfRule>
    <cfRule type="cellIs" dxfId="264" priority="26" operator="greaterThan">
      <formula>7.5</formula>
    </cfRule>
  </conditionalFormatting>
  <conditionalFormatting sqref="R13:S13">
    <cfRule type="cellIs" dxfId="263" priority="23" operator="lessThan">
      <formula>2.5</formula>
    </cfRule>
    <cfRule type="cellIs" dxfId="262" priority="24" operator="greaterThan">
      <formula>4.5</formula>
    </cfRule>
  </conditionalFormatting>
  <conditionalFormatting sqref="T13">
    <cfRule type="cellIs" dxfId="261" priority="21" operator="lessThan">
      <formula>2.5</formula>
    </cfRule>
    <cfRule type="cellIs" dxfId="260" priority="22" operator="greaterThan">
      <formula>4.5</formula>
    </cfRule>
  </conditionalFormatting>
  <conditionalFormatting sqref="U13">
    <cfRule type="cellIs" dxfId="259" priority="20" operator="greaterThan">
      <formula>1.5</formula>
    </cfRule>
  </conditionalFormatting>
  <conditionalFormatting sqref="L13:V13">
    <cfRule type="expression" dxfId="258" priority="17">
      <formula>L13=""</formula>
    </cfRule>
  </conditionalFormatting>
  <conditionalFormatting sqref="S13">
    <cfRule type="cellIs" dxfId="257" priority="18" operator="greaterThan">
      <formula>0.5</formula>
    </cfRule>
    <cfRule type="cellIs" dxfId="256" priority="19" operator="lessThan">
      <formula>0.5</formula>
    </cfRule>
  </conditionalFormatting>
  <conditionalFormatting sqref="L12:M12">
    <cfRule type="cellIs" dxfId="255" priority="15" operator="lessThan">
      <formula>0.5</formula>
    </cfRule>
    <cfRule type="cellIs" dxfId="254" priority="16" operator="greaterThan">
      <formula>0.5</formula>
    </cfRule>
  </conditionalFormatting>
  <conditionalFormatting sqref="N12">
    <cfRule type="cellIs" dxfId="253" priority="13" operator="lessThan">
      <formula>4.5</formula>
    </cfRule>
    <cfRule type="cellIs" dxfId="252" priority="14" operator="greaterThan">
      <formula>5.5</formula>
    </cfRule>
  </conditionalFormatting>
  <conditionalFormatting sqref="O12">
    <cfRule type="cellIs" dxfId="251" priority="11" operator="lessThan">
      <formula>1.5</formula>
    </cfRule>
    <cfRule type="cellIs" dxfId="250" priority="12" operator="greaterThan">
      <formula>2.5</formula>
    </cfRule>
  </conditionalFormatting>
  <conditionalFormatting sqref="P12">
    <cfRule type="cellIs" dxfId="249" priority="9" operator="lessThan">
      <formula>4.5</formula>
    </cfRule>
    <cfRule type="cellIs" dxfId="248" priority="10" operator="greaterThan">
      <formula>7.5</formula>
    </cfRule>
  </conditionalFormatting>
  <conditionalFormatting sqref="R12:S12">
    <cfRule type="cellIs" dxfId="247" priority="7" operator="lessThan">
      <formula>2.5</formula>
    </cfRule>
    <cfRule type="cellIs" dxfId="246" priority="8" operator="greaterThan">
      <formula>4.5</formula>
    </cfRule>
  </conditionalFormatting>
  <conditionalFormatting sqref="T12">
    <cfRule type="cellIs" dxfId="245" priority="5" operator="lessThan">
      <formula>2.5</formula>
    </cfRule>
    <cfRule type="cellIs" dxfId="244" priority="6" operator="greaterThan">
      <formula>4.5</formula>
    </cfRule>
  </conditionalFormatting>
  <conditionalFormatting sqref="U12">
    <cfRule type="cellIs" dxfId="243" priority="4" operator="greaterThan">
      <formula>1.5</formula>
    </cfRule>
  </conditionalFormatting>
  <conditionalFormatting sqref="L12:V12">
    <cfRule type="expression" dxfId="242" priority="1">
      <formula>L12=""</formula>
    </cfRule>
  </conditionalFormatting>
  <conditionalFormatting sqref="S12">
    <cfRule type="cellIs" dxfId="241" priority="2" operator="greaterThan">
      <formula>0.5</formula>
    </cfRule>
    <cfRule type="cellIs" dxfId="2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2014:1:0:0:SHUANGHE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2014:2:0:0:SHUANGHE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2014:3:0:0:SHUANGHE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2014:4:0:0:SHUANGHE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2014:5:0:0:SHUANGHE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2014:6:0:0:SHUANGHE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2014:7:0:0:SHUANGHE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2014:8:0:0:SHUANGHE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2014:9:0:0:SHUANGHE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2014:10:0:0:SHUANGHE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2014:11:0:0:SHUANGHE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2014:12:0:0:SHUANGHE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2015:1:0:0:SHUANGHE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2015:2:0:0:SHUANGHE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2015:3:0:0:SHUANGHE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2015:4:0:0:SHUANGHE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2015:5:0:0:SHUANGHE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2015:6:0:0:SHUANGHE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2015:7:0:0:SHUANGHE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2015:8:0:0:SHUANGHE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2015:9:0:0:SHUANGHE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2015:10:0:0:SHUANGHE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2015:11:0:0:SHUANGHE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2015:12:0:0:SHUANGHE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2016:1:0:0:SHUANGHE</v>
      </c>
      <c r="AB77" s="33">
        <f t="shared" ca="1" si="3"/>
        <v>13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2015:12:4:7:SHUANGHE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2016:2:0:0:SHUANGHE</v>
      </c>
      <c r="AB78" s="33">
        <f t="shared" ca="1" si="3"/>
        <v>49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2016:1:1:7:SHUANGHE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2016:3:0:0:SHUANGHE</v>
      </c>
      <c r="AB79" s="33">
        <f t="shared" ca="1" si="3"/>
        <v>82</v>
      </c>
      <c r="AC79" s="26">
        <f t="shared" ca="1" si="4"/>
        <v>1</v>
      </c>
      <c r="AD79" s="26">
        <f t="shared" si="5"/>
        <v>0</v>
      </c>
      <c r="AE79" s="33">
        <f t="shared" ca="1" si="6"/>
        <v>25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2016:1:2:7:SHUANGHE</v>
      </c>
      <c r="AP79" s="33">
        <f t="shared" ca="1" si="13"/>
        <v>13</v>
      </c>
      <c r="AQ79" s="26">
        <f t="shared" ca="1" si="14"/>
        <v>0</v>
      </c>
      <c r="AR79" s="26">
        <f t="shared" ca="1" si="14"/>
        <v>33</v>
      </c>
      <c r="AS79" s="26">
        <f t="shared" ca="1" si="14"/>
        <v>0</v>
      </c>
      <c r="AT79" s="26">
        <f t="shared" ca="1" si="14"/>
        <v>14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2016:4:0:0:SHUANGHE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2016:1:3:7:SHUANGHE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2016:5:0:0:SHUANGHE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2016:1:4:7:SHUANGHE</v>
      </c>
      <c r="AP81" s="33">
        <f t="shared" ca="1" si="13"/>
        <v>45</v>
      </c>
      <c r="AQ81" s="26">
        <f t="shared" ca="1" si="14"/>
        <v>1</v>
      </c>
      <c r="AR81" s="26">
        <f t="shared" ca="1" si="14"/>
        <v>35</v>
      </c>
      <c r="AS81" s="26">
        <f t="shared" ca="1" si="14"/>
        <v>8</v>
      </c>
      <c r="AT81" s="26">
        <f t="shared" ca="1" si="14"/>
        <v>24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2016:6:0:0:SHUANGHE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2016:1:5:7:SHUANGHE</v>
      </c>
      <c r="AP82" s="33">
        <f t="shared" ca="1" si="13"/>
        <v>77</v>
      </c>
      <c r="AQ82" s="26">
        <f t="shared" ca="1" si="14"/>
        <v>1</v>
      </c>
      <c r="AR82" s="26">
        <f t="shared" ca="1" si="14"/>
        <v>33</v>
      </c>
      <c r="AS82" s="26">
        <f t="shared" ca="1" si="14"/>
        <v>9</v>
      </c>
      <c r="AT82" s="26">
        <f t="shared" ca="1" si="14"/>
        <v>21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2016:7:0:0:SHUANGHE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2016:2:1:7:SHUANGHE</v>
      </c>
      <c r="AP83" s="33">
        <f t="shared" ca="1" si="13"/>
        <v>109</v>
      </c>
      <c r="AQ83" s="26">
        <f t="shared" ca="1" si="14"/>
        <v>0</v>
      </c>
      <c r="AR83" s="26">
        <f t="shared" ca="1" si="14"/>
        <v>34</v>
      </c>
      <c r="AS83" s="26">
        <f t="shared" ca="1" si="14"/>
        <v>2</v>
      </c>
      <c r="AT83" s="26">
        <f t="shared" ca="1" si="14"/>
        <v>16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2016:8:0:0:SHUANGHE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2016:2:2:7:SHUANGHE</v>
      </c>
      <c r="AP84" s="33">
        <f t="shared" ca="1" si="13"/>
        <v>141</v>
      </c>
      <c r="AQ84" s="26">
        <f t="shared" ca="1" si="14"/>
        <v>0</v>
      </c>
      <c r="AR84" s="26">
        <f t="shared" ca="1" si="14"/>
        <v>32</v>
      </c>
      <c r="AS84" s="26">
        <f t="shared" ca="1" si="14"/>
        <v>13</v>
      </c>
      <c r="AT84" s="26">
        <f t="shared" ca="1" si="14"/>
        <v>30</v>
      </c>
      <c r="AU84" s="26">
        <f t="shared" ca="1" si="14"/>
        <v>1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2016:9:0:0:SHUANGHE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2016:2:3:7:SHUANGHE</v>
      </c>
      <c r="AP85" s="33">
        <f t="shared" ca="1" si="13"/>
        <v>173</v>
      </c>
      <c r="AQ85" s="26">
        <f t="shared" ca="1" si="14"/>
        <v>0</v>
      </c>
      <c r="AR85" s="26">
        <f t="shared" ca="1" si="14"/>
        <v>27</v>
      </c>
      <c r="AS85" s="26">
        <f t="shared" ca="1" si="14"/>
        <v>11</v>
      </c>
      <c r="AT85" s="26">
        <f t="shared" ca="1" si="14"/>
        <v>19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2016:10:0:0:SHUANGHE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2016:2:4:7:SHUANGHE</v>
      </c>
      <c r="AP86" s="33">
        <f t="shared" ca="1" si="13"/>
        <v>205</v>
      </c>
      <c r="AQ86" s="26">
        <f t="shared" ca="1" si="14"/>
        <v>0</v>
      </c>
      <c r="AR86" s="26">
        <f t="shared" ca="1" si="14"/>
        <v>33</v>
      </c>
      <c r="AS86" s="26">
        <f t="shared" ca="1" si="14"/>
        <v>16</v>
      </c>
      <c r="AT86" s="26">
        <f t="shared" ca="1" si="14"/>
        <v>29</v>
      </c>
      <c r="AU86" s="26">
        <f t="shared" ca="1" si="14"/>
        <v>6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2016:11:0:0:SHUANGHE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2016:3:1:7:SHUANGHE</v>
      </c>
      <c r="AP87" s="33">
        <f t="shared" ca="1" si="13"/>
        <v>236</v>
      </c>
      <c r="AQ87" s="26">
        <f t="shared" ca="1" si="14"/>
        <v>1</v>
      </c>
      <c r="AR87" s="26">
        <f t="shared" ca="1" si="14"/>
        <v>34</v>
      </c>
      <c r="AS87" s="26">
        <f t="shared" ca="1" si="14"/>
        <v>13</v>
      </c>
      <c r="AT87" s="26">
        <f t="shared" ca="1" si="14"/>
        <v>26</v>
      </c>
      <c r="AU87" s="26">
        <f t="shared" ca="1" si="14"/>
        <v>5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2016:12:0:0:SHUANGHE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2016:3:2:7:SHUANGHE</v>
      </c>
      <c r="AP88" s="33">
        <f t="shared" ca="1" si="13"/>
        <v>266</v>
      </c>
      <c r="AQ88" s="26">
        <f t="shared" ca="1" si="14"/>
        <v>0</v>
      </c>
      <c r="AR88" s="26">
        <f t="shared" ca="1" si="14"/>
        <v>31</v>
      </c>
      <c r="AS88" s="26">
        <f t="shared" ca="1" si="14"/>
        <v>10</v>
      </c>
      <c r="AT88" s="26">
        <f t="shared" ca="1" si="14"/>
        <v>15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1419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1418</v>
      </c>
    </row>
    <row r="105" spans="23:50">
      <c r="X105" s="57" t="s">
        <v>2100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topLeftCell="B1" zoomScaleNormal="100" zoomScaleSheetLayoutView="115" workbookViewId="0">
      <selection activeCell="X6" sqref="X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774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>
        <v>85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21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 t="e">
        <f>#REF!</f>
        <v>#REF!</v>
      </c>
      <c r="H5" s="79"/>
      <c r="I5" s="79"/>
      <c r="J5" s="80"/>
      <c r="K5" s="50">
        <f>$L$31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750</v>
      </c>
      <c r="B10" s="23" t="s">
        <v>2051</v>
      </c>
      <c r="C10" s="4" t="s">
        <v>759</v>
      </c>
      <c r="D10" s="4" t="s">
        <v>760</v>
      </c>
      <c r="E10" s="4" t="str">
        <f>CONCATENATE(YEAR,":",MONTH,":",WEEK,":",WEEKDAY,":",$A10)</f>
        <v>2016:3:2:7:TUCHENG_E</v>
      </c>
      <c r="F10" s="4">
        <f>MATCH($E10,REPORT_DATA_BY_COMP!$A:$A,0)</f>
        <v>849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20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2052</v>
      </c>
      <c r="B11" s="23" t="s">
        <v>753</v>
      </c>
      <c r="C11" s="4" t="s">
        <v>2053</v>
      </c>
      <c r="D11" s="4" t="s">
        <v>2054</v>
      </c>
      <c r="E11" s="4" t="str">
        <f>CONCATENATE(YEAR,":",MONTH,":",WEEK,":",WEEKDAY,":",$A11)</f>
        <v>2016:3:2:7:TUCHENG_S</v>
      </c>
      <c r="F11" s="4">
        <f>MATCH($E11,REPORT_DATA_BY_COMP!$A:$A,0)</f>
        <v>850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751</v>
      </c>
      <c r="B12" s="23" t="s">
        <v>2055</v>
      </c>
      <c r="C12" s="4" t="s">
        <v>761</v>
      </c>
      <c r="D12" s="4" t="s">
        <v>762</v>
      </c>
      <c r="E12" s="4" t="str">
        <f>CONCATENATE(YEAR,":",MONTH,":",WEEK,":",WEEKDAY,":",$A12)</f>
        <v>2016:3:2:7:SANXIA_A</v>
      </c>
      <c r="F12" s="4">
        <f>MATCH($E12,REPORT_DATA_BY_COMP!$A:$A,0)</f>
        <v>825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752</v>
      </c>
      <c r="B13" s="23" t="s">
        <v>2056</v>
      </c>
      <c r="C13" s="4" t="s">
        <v>763</v>
      </c>
      <c r="D13" s="4" t="s">
        <v>764</v>
      </c>
      <c r="E13" s="4" t="str">
        <f>CONCATENATE(YEAR,":",MONTH,":",WEEK,":",WEEKDAY,":",$A13)</f>
        <v>2016:3:2:7:SANXIA_B</v>
      </c>
      <c r="F13" s="4">
        <f>MATCH($E13,REPORT_DATA_BY_COMP!$A:$A,0)</f>
        <v>826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9</v>
      </c>
      <c r="J14" s="12">
        <f t="shared" si="0"/>
        <v>11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27</v>
      </c>
      <c r="Q14" s="12">
        <f t="shared" si="0"/>
        <v>40</v>
      </c>
      <c r="R14" s="12">
        <f t="shared" si="0"/>
        <v>23</v>
      </c>
      <c r="S14" s="12">
        <f t="shared" si="0"/>
        <v>2</v>
      </c>
      <c r="T14" s="12">
        <f t="shared" si="0"/>
        <v>29</v>
      </c>
      <c r="U14" s="12">
        <f t="shared" si="0"/>
        <v>9</v>
      </c>
      <c r="V14" s="12">
        <f t="shared" si="0"/>
        <v>0</v>
      </c>
    </row>
    <row r="15" spans="1:22">
      <c r="B15" s="5" t="s">
        <v>1192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754</v>
      </c>
      <c r="B16" s="23" t="s">
        <v>2058</v>
      </c>
      <c r="C16" s="4" t="s">
        <v>765</v>
      </c>
      <c r="D16" s="4" t="s">
        <v>766</v>
      </c>
      <c r="E16" s="4" t="str">
        <f>CONCATENATE(YEAR,":",MONTH,":",WEEK,":",WEEKDAY,":",$A16)</f>
        <v>2016:3:2:7:DANFENG_E</v>
      </c>
      <c r="F16" s="4">
        <f>MATCH($E16,REPORT_DATA_BY_COMP!$A:$A,0)</f>
        <v>796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3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755</v>
      </c>
      <c r="B17" s="23" t="s">
        <v>2057</v>
      </c>
      <c r="C17" s="4" t="s">
        <v>767</v>
      </c>
      <c r="D17" s="4" t="s">
        <v>768</v>
      </c>
      <c r="E17" s="4" t="str">
        <f>CONCATENATE(YEAR,":",MONTH,":",WEEK,":",WEEKDAY,":",$A17)</f>
        <v>2016:3:2:7:SIYUAN_E</v>
      </c>
      <c r="F17" s="4">
        <f>MATCH($E17,REPORT_DATA_BY_COMP!$A:$A,0)</f>
        <v>829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4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3</v>
      </c>
      <c r="J18" s="12">
        <f t="shared" si="1"/>
        <v>4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7</v>
      </c>
      <c r="O18" s="12">
        <f t="shared" si="1"/>
        <v>2</v>
      </c>
      <c r="P18" s="12">
        <f t="shared" si="1"/>
        <v>13</v>
      </c>
      <c r="Q18" s="12">
        <f t="shared" si="1"/>
        <v>18</v>
      </c>
      <c r="R18" s="12">
        <f t="shared" si="1"/>
        <v>6</v>
      </c>
      <c r="S18" s="12">
        <f t="shared" si="1"/>
        <v>3</v>
      </c>
      <c r="T18" s="12">
        <f t="shared" si="1"/>
        <v>10</v>
      </c>
      <c r="U18" s="12">
        <f t="shared" si="1"/>
        <v>2</v>
      </c>
      <c r="V18" s="12">
        <f t="shared" si="1"/>
        <v>0</v>
      </c>
    </row>
    <row r="19" spans="1:22">
      <c r="B19" s="5" t="s">
        <v>1193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757</v>
      </c>
      <c r="B20" s="23" t="s">
        <v>2059</v>
      </c>
      <c r="C20" s="4" t="s">
        <v>771</v>
      </c>
      <c r="D20" s="4" t="s">
        <v>772</v>
      </c>
      <c r="E20" s="4" t="str">
        <f>CONCATENATE(YEAR,":",MONTH,":",WEEK,":",WEEKDAY,":",$A20)</f>
        <v>2016:3:2:7:XINBAN_E</v>
      </c>
      <c r="F20" s="4">
        <f>MATCH($E20,REPORT_DATA_BY_COMP!$A:$A,0)</f>
        <v>855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3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756</v>
      </c>
      <c r="B21" s="23" t="s">
        <v>2060</v>
      </c>
      <c r="C21" s="4" t="s">
        <v>769</v>
      </c>
      <c r="D21" s="4" t="s">
        <v>770</v>
      </c>
      <c r="E21" s="4" t="str">
        <f>CONCATENATE(YEAR,":",MONTH,":",WEEK,":",WEEKDAY,":",$A21)</f>
        <v>2016:3:2:7:XINPU_E</v>
      </c>
      <c r="F21" s="4">
        <f>MATCH($E21,REPORT_DATA_BY_COMP!$A:$A,0)</f>
        <v>858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4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7</v>
      </c>
      <c r="O21" s="11">
        <f>IFERROR(INDEX(REPORT_DATA_BY_COMP!$A:$AH,$F21,MATCH(O$8,REPORT_DATA_BY_COMP!$A$1:$AH$1,0)), "")</f>
        <v>3</v>
      </c>
      <c r="P21" s="11">
        <f>IFERROR(INDEX(REPORT_DATA_BY_COMP!$A:$AH,$F21,MATCH(P$8,REPORT_DATA_BY_COMP!$A$1:$AH$1,0)), "")</f>
        <v>9</v>
      </c>
      <c r="Q21" s="11">
        <f>IFERROR(INDEX(REPORT_DATA_BY_COMP!$A:$AH,$F21,MATCH(Q$8,REPORT_DATA_BY_COMP!$A$1:$AH$1,0)), "")</f>
        <v>2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758</v>
      </c>
      <c r="B22" s="23" t="s">
        <v>2061</v>
      </c>
      <c r="C22" s="4" t="s">
        <v>2062</v>
      </c>
      <c r="D22" s="4" t="s">
        <v>2063</v>
      </c>
      <c r="E22" s="4" t="str">
        <f>CONCATENATE(YEAR,":",MONTH,":",WEEK,":",WEEKDAY,":",$A22)</f>
        <v>2016:3:2:7:BANQIAO_S</v>
      </c>
      <c r="F22" s="4">
        <f>MATCH($E22,REPORT_DATA_BY_COMP!$A:$A,0)</f>
        <v>793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3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3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1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B23" s="9" t="s">
        <v>1161</v>
      </c>
      <c r="C23" s="10"/>
      <c r="D23" s="10"/>
      <c r="E23" s="10"/>
      <c r="F23" s="10"/>
      <c r="G23" s="12">
        <f t="shared" ref="G23:V23" si="2">SUM(G20:G22)</f>
        <v>0</v>
      </c>
      <c r="H23" s="12">
        <f t="shared" si="2"/>
        <v>0</v>
      </c>
      <c r="I23" s="12">
        <f t="shared" si="2"/>
        <v>5</v>
      </c>
      <c r="J23" s="12">
        <f t="shared" si="2"/>
        <v>7</v>
      </c>
      <c r="K23" s="12">
        <f t="shared" si="2"/>
        <v>1</v>
      </c>
      <c r="L23" s="12">
        <f t="shared" si="2"/>
        <v>0</v>
      </c>
      <c r="M23" s="12">
        <f t="shared" si="2"/>
        <v>0</v>
      </c>
      <c r="N23" s="12">
        <f t="shared" si="2"/>
        <v>14</v>
      </c>
      <c r="O23" s="12">
        <f t="shared" si="2"/>
        <v>6</v>
      </c>
      <c r="P23" s="12">
        <f t="shared" si="2"/>
        <v>18</v>
      </c>
      <c r="Q23" s="12">
        <f t="shared" si="2"/>
        <v>12</v>
      </c>
      <c r="R23" s="12">
        <f t="shared" si="2"/>
        <v>14</v>
      </c>
      <c r="S23" s="12">
        <f t="shared" si="2"/>
        <v>0</v>
      </c>
      <c r="T23" s="12">
        <f t="shared" si="2"/>
        <v>8</v>
      </c>
      <c r="U23" s="12">
        <f t="shared" si="2"/>
        <v>1</v>
      </c>
      <c r="V23" s="12">
        <f t="shared" si="2"/>
        <v>0</v>
      </c>
    </row>
    <row r="24" spans="1:22">
      <c r="A24" s="55"/>
      <c r="B24" s="3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32"/>
    </row>
    <row r="25" spans="1:22">
      <c r="B25" s="13" t="s">
        <v>1160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</row>
    <row r="26" spans="1:22">
      <c r="B26" s="24" t="s">
        <v>1135</v>
      </c>
      <c r="C26" s="14"/>
      <c r="D26" s="14"/>
      <c r="E26" s="14" t="str">
        <f>CONCATENATE(YEAR,":",MONTH,":1:",WEEKLY_REPORT_DAY,":", $A$1)</f>
        <v>2016:3:1:7:WEST</v>
      </c>
      <c r="F26" s="14">
        <f>MATCH($E26,REPORT_DATA_BY_ZONE!$A:$A, 0)</f>
        <v>87</v>
      </c>
      <c r="G26" s="11">
        <f>IFERROR(INDEX(REPORT_DATA_BY_ZONE!$A:$AH,$F26,MATCH(G$8,REPORT_DATA_BY_ZONE!$A$1:$AH$1,0)), "")</f>
        <v>1</v>
      </c>
      <c r="H26" s="11">
        <f>IFERROR(INDEX(REPORT_DATA_BY_ZONE!$A:$AH,$F26,MATCH(H$8,REPORT_DATA_BY_ZONE!$A$1:$AH$1,0)), "")</f>
        <v>4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29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57</v>
      </c>
      <c r="O26" s="11">
        <f>IFERROR(INDEX(REPORT_DATA_BY_ZONE!$A:$AH,$F26,MATCH(O$8,REPORT_DATA_BY_ZONE!$A$1:$AH$1,0)), "")</f>
        <v>15</v>
      </c>
      <c r="P26" s="11">
        <f>IFERROR(INDEX(REPORT_DATA_BY_ZONE!$A:$AH,$F26,MATCH(P$8,REPORT_DATA_BY_ZONE!$A$1:$AH$1,0)), "")</f>
        <v>83</v>
      </c>
      <c r="Q26" s="11">
        <f>IFERROR(INDEX(REPORT_DATA_BY_ZONE!$A:$AH,$F26,MATCH(Q$8,REPORT_DATA_BY_ZONE!$A$1:$AH$1,0)), "")</f>
        <v>79</v>
      </c>
      <c r="R26" s="11">
        <f>IFERROR(INDEX(REPORT_DATA_BY_ZONE!$A:$AH,$F26,MATCH(R$8,REPORT_DATA_BY_ZONE!$A$1:$AH$1,0)), "")</f>
        <v>41</v>
      </c>
      <c r="S26" s="11">
        <f>IFERROR(INDEX(REPORT_DATA_BY_ZONE!$A:$AH,$F26,MATCH(S$8,REPORT_DATA_BY_ZONE!$A$1:$AH$1,0)), "")</f>
        <v>6</v>
      </c>
      <c r="T26" s="11">
        <f>IFERROR(INDEX(REPORT_DATA_BY_ZONE!$A:$AH,$F26,MATCH(T$8,REPORT_DATA_BY_ZONE!$A$1:$AH$1,0)), "")</f>
        <v>50</v>
      </c>
      <c r="U26" s="11">
        <f>IFERROR(INDEX(REPORT_DATA_BY_ZONE!$A:$AH,$F26,MATCH(U$8,REPORT_DATA_BY_ZONE!$A$1:$AH$1,0)), "")</f>
        <v>10</v>
      </c>
      <c r="V26" s="11">
        <f>IFERROR(INDEX(REPORT_DATA_BY_ZONE!$A:$AH,$F26,MATCH(V$8,REPORT_DATA_BY_ZONE!$A$1:$AH$1,0)), "")</f>
        <v>3</v>
      </c>
    </row>
    <row r="27" spans="1:22">
      <c r="B27" s="24" t="s">
        <v>1134</v>
      </c>
      <c r="C27" s="14"/>
      <c r="D27" s="14"/>
      <c r="E27" s="14" t="str">
        <f>CONCATENATE(YEAR,":",MONTH,":2:",WEEKLY_REPORT_DAY,":", $A$1)</f>
        <v>2016:3:2:7:WEST</v>
      </c>
      <c r="F27" s="14">
        <f>MATCH($E27,REPORT_DATA_BY_ZONE!$A:$A, 0)</f>
        <v>97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0</v>
      </c>
      <c r="I27" s="11">
        <f>IFERROR(INDEX(REPORT_DATA_BY_ZONE!$A:$AH,$F27,MATCH(I$8,REPORT_DATA_BY_ZONE!$A$1:$AH$1,0)), "")</f>
        <v>17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43</v>
      </c>
      <c r="O27" s="11">
        <f>IFERROR(INDEX(REPORT_DATA_BY_ZONE!$A:$AH,$F27,MATCH(O$8,REPORT_DATA_BY_ZONE!$A$1:$AH$1,0)), "")</f>
        <v>16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70</v>
      </c>
      <c r="R27" s="11">
        <f>IFERROR(INDEX(REPORT_DATA_BY_ZONE!$A:$AH,$F27,MATCH(R$8,REPORT_DATA_BY_ZONE!$A$1:$AH$1,0)), "")</f>
        <v>43</v>
      </c>
      <c r="S27" s="11">
        <f>IFERROR(INDEX(REPORT_DATA_BY_ZONE!$A:$AH,$F27,MATCH(S$8,REPORT_DATA_BY_ZONE!$A$1:$AH$1,0)), "")</f>
        <v>5</v>
      </c>
      <c r="T27" s="11">
        <f>IFERROR(INDEX(REPORT_DATA_BY_ZONE!$A:$AH,$F27,MATCH(T$8,REPORT_DATA_BY_ZONE!$A$1:$AH$1,0)), "")</f>
        <v>47</v>
      </c>
      <c r="U27" s="11">
        <f>IFERROR(INDEX(REPORT_DATA_BY_ZONE!$A:$AH,$F27,MATCH(U$8,REPORT_DATA_BY_ZONE!$A$1:$AH$1,0)), "")</f>
        <v>12</v>
      </c>
      <c r="V27" s="11">
        <f>IFERROR(INDEX(REPORT_DATA_BY_ZONE!$A:$AH,$F27,MATCH(V$8,REPORT_DATA_BY_ZONE!$A$1:$AH$1,0)), "")</f>
        <v>0</v>
      </c>
    </row>
    <row r="28" spans="1:22">
      <c r="B28" s="24" t="s">
        <v>1136</v>
      </c>
      <c r="C28" s="14"/>
      <c r="D28" s="14"/>
      <c r="E28" s="14" t="str">
        <f>CONCATENATE(YEAR,":",MONTH,":3:",WEEKLY_REPORT_DAY,":", $A$1)</f>
        <v>2016:3:3:7:WEST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1137</v>
      </c>
      <c r="C29" s="14"/>
      <c r="D29" s="14"/>
      <c r="E29" s="14" t="str">
        <f>CONCATENATE(YEAR,":",MONTH,":4:",WEEKLY_REPORT_DAY,":", $A$1)</f>
        <v>2016:3:4:7:WEST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1138</v>
      </c>
      <c r="C30" s="14"/>
      <c r="D30" s="14"/>
      <c r="E30" s="14" t="str">
        <f>CONCATENATE(YEAR,":",MONTH,":5:",WEEKLY_REPORT_DAY,":", $A$1)</f>
        <v>2016:3:5:7:WEST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18" t="s">
        <v>1161</v>
      </c>
      <c r="C31" s="15"/>
      <c r="D31" s="15"/>
      <c r="E31" s="15"/>
      <c r="F31" s="15"/>
      <c r="G31" s="19">
        <f>SUM(G26:G30)</f>
        <v>1</v>
      </c>
      <c r="H31" s="19">
        <f t="shared" ref="H31:V31" si="3">SUM(H26:H30)</f>
        <v>4</v>
      </c>
      <c r="I31" s="19">
        <f t="shared" si="3"/>
        <v>31</v>
      </c>
      <c r="J31" s="19">
        <f t="shared" si="3"/>
        <v>51</v>
      </c>
      <c r="K31" s="19">
        <f t="shared" si="3"/>
        <v>2</v>
      </c>
      <c r="L31" s="19">
        <f t="shared" si="3"/>
        <v>1</v>
      </c>
      <c r="M31" s="19">
        <f t="shared" si="3"/>
        <v>1</v>
      </c>
      <c r="N31" s="19">
        <f t="shared" si="3"/>
        <v>100</v>
      </c>
      <c r="O31" s="19">
        <f t="shared" si="3"/>
        <v>31</v>
      </c>
      <c r="P31" s="19">
        <f t="shared" si="3"/>
        <v>141</v>
      </c>
      <c r="Q31" s="19">
        <f t="shared" si="3"/>
        <v>149</v>
      </c>
      <c r="R31" s="19">
        <f t="shared" si="3"/>
        <v>84</v>
      </c>
      <c r="S31" s="19">
        <f t="shared" si="3"/>
        <v>11</v>
      </c>
      <c r="T31" s="19">
        <f t="shared" si="3"/>
        <v>97</v>
      </c>
      <c r="U31" s="19">
        <f t="shared" si="3"/>
        <v>22</v>
      </c>
      <c r="V31" s="19">
        <f t="shared" si="3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9" priority="143" operator="lessThan">
      <formula>0.5</formula>
    </cfRule>
    <cfRule type="cellIs" dxfId="238" priority="144" operator="greaterThan">
      <formula>0.5</formula>
    </cfRule>
  </conditionalFormatting>
  <conditionalFormatting sqref="N10:N11">
    <cfRule type="cellIs" dxfId="237" priority="141" operator="lessThan">
      <formula>4.5</formula>
    </cfRule>
    <cfRule type="cellIs" dxfId="236" priority="142" operator="greaterThan">
      <formula>5.5</formula>
    </cfRule>
  </conditionalFormatting>
  <conditionalFormatting sqref="O10:O11">
    <cfRule type="cellIs" dxfId="235" priority="139" operator="lessThan">
      <formula>1.5</formula>
    </cfRule>
    <cfRule type="cellIs" dxfId="234" priority="140" operator="greaterThan">
      <formula>2.5</formula>
    </cfRule>
  </conditionalFormatting>
  <conditionalFormatting sqref="P10:P11">
    <cfRule type="cellIs" dxfId="233" priority="137" operator="lessThan">
      <formula>4.5</formula>
    </cfRule>
    <cfRule type="cellIs" dxfId="232" priority="138" operator="greaterThan">
      <formula>7.5</formula>
    </cfRule>
  </conditionalFormatting>
  <conditionalFormatting sqref="R10:S11">
    <cfRule type="cellIs" dxfId="231" priority="135" operator="lessThan">
      <formula>2.5</formula>
    </cfRule>
    <cfRule type="cellIs" dxfId="230" priority="136" operator="greaterThan">
      <formula>4.5</formula>
    </cfRule>
  </conditionalFormatting>
  <conditionalFormatting sqref="T10:T11">
    <cfRule type="cellIs" dxfId="229" priority="133" operator="lessThan">
      <formula>2.5</formula>
    </cfRule>
    <cfRule type="cellIs" dxfId="228" priority="134" operator="greaterThan">
      <formula>4.5</formula>
    </cfRule>
  </conditionalFormatting>
  <conditionalFormatting sqref="U10:U11">
    <cfRule type="cellIs" dxfId="227" priority="132" operator="greaterThan">
      <formula>1.5</formula>
    </cfRule>
  </conditionalFormatting>
  <conditionalFormatting sqref="L10:V11">
    <cfRule type="expression" dxfId="226" priority="129">
      <formula>L10=""</formula>
    </cfRule>
  </conditionalFormatting>
  <conditionalFormatting sqref="S10:S11">
    <cfRule type="cellIs" dxfId="225" priority="130" operator="greaterThan">
      <formula>0.5</formula>
    </cfRule>
    <cfRule type="cellIs" dxfId="224" priority="131" operator="lessThan">
      <formula>0.5</formula>
    </cfRule>
  </conditionalFormatting>
  <conditionalFormatting sqref="L16:M17">
    <cfRule type="cellIs" dxfId="223" priority="127" operator="lessThan">
      <formula>0.5</formula>
    </cfRule>
    <cfRule type="cellIs" dxfId="222" priority="128" operator="greaterThan">
      <formula>0.5</formula>
    </cfRule>
  </conditionalFormatting>
  <conditionalFormatting sqref="N16:N17">
    <cfRule type="cellIs" dxfId="221" priority="125" operator="lessThan">
      <formula>4.5</formula>
    </cfRule>
    <cfRule type="cellIs" dxfId="220" priority="126" operator="greaterThan">
      <formula>5.5</formula>
    </cfRule>
  </conditionalFormatting>
  <conditionalFormatting sqref="O16:O17">
    <cfRule type="cellIs" dxfId="219" priority="123" operator="lessThan">
      <formula>1.5</formula>
    </cfRule>
    <cfRule type="cellIs" dxfId="218" priority="124" operator="greaterThan">
      <formula>2.5</formula>
    </cfRule>
  </conditionalFormatting>
  <conditionalFormatting sqref="P16:P17">
    <cfRule type="cellIs" dxfId="217" priority="121" operator="lessThan">
      <formula>4.5</formula>
    </cfRule>
    <cfRule type="cellIs" dxfId="216" priority="122" operator="greaterThan">
      <formula>7.5</formula>
    </cfRule>
  </conditionalFormatting>
  <conditionalFormatting sqref="R16:S17">
    <cfRule type="cellIs" dxfId="215" priority="119" operator="lessThan">
      <formula>2.5</formula>
    </cfRule>
    <cfRule type="cellIs" dxfId="214" priority="120" operator="greaterThan">
      <formula>4.5</formula>
    </cfRule>
  </conditionalFormatting>
  <conditionalFormatting sqref="T16:T17">
    <cfRule type="cellIs" dxfId="213" priority="117" operator="lessThan">
      <formula>2.5</formula>
    </cfRule>
    <cfRule type="cellIs" dxfId="212" priority="118" operator="greaterThan">
      <formula>4.5</formula>
    </cfRule>
  </conditionalFormatting>
  <conditionalFormatting sqref="U16:U17">
    <cfRule type="cellIs" dxfId="211" priority="116" operator="greaterThan">
      <formula>1.5</formula>
    </cfRule>
  </conditionalFormatting>
  <conditionalFormatting sqref="L16:V17">
    <cfRule type="expression" dxfId="210" priority="113">
      <formula>L16=""</formula>
    </cfRule>
  </conditionalFormatting>
  <conditionalFormatting sqref="S16:S17">
    <cfRule type="cellIs" dxfId="209" priority="114" operator="greaterThan">
      <formula>0.5</formula>
    </cfRule>
    <cfRule type="cellIs" dxfId="208" priority="115" operator="lessThan">
      <formula>0.5</formula>
    </cfRule>
  </conditionalFormatting>
  <conditionalFormatting sqref="L20:M21">
    <cfRule type="cellIs" dxfId="207" priority="79" operator="lessThan">
      <formula>0.5</formula>
    </cfRule>
    <cfRule type="cellIs" dxfId="206" priority="80" operator="greaterThan">
      <formula>0.5</formula>
    </cfRule>
  </conditionalFormatting>
  <conditionalFormatting sqref="N20:N21">
    <cfRule type="cellIs" dxfId="205" priority="77" operator="lessThan">
      <formula>4.5</formula>
    </cfRule>
    <cfRule type="cellIs" dxfId="204" priority="78" operator="greaterThan">
      <formula>5.5</formula>
    </cfRule>
  </conditionalFormatting>
  <conditionalFormatting sqref="O20:O21">
    <cfRule type="cellIs" dxfId="203" priority="75" operator="lessThan">
      <formula>1.5</formula>
    </cfRule>
    <cfRule type="cellIs" dxfId="202" priority="76" operator="greaterThan">
      <formula>2.5</formula>
    </cfRule>
  </conditionalFormatting>
  <conditionalFormatting sqref="P20:P21">
    <cfRule type="cellIs" dxfId="201" priority="73" operator="lessThan">
      <formula>4.5</formula>
    </cfRule>
    <cfRule type="cellIs" dxfId="200" priority="74" operator="greaterThan">
      <formula>7.5</formula>
    </cfRule>
  </conditionalFormatting>
  <conditionalFormatting sqref="R20:S21">
    <cfRule type="cellIs" dxfId="199" priority="71" operator="lessThan">
      <formula>2.5</formula>
    </cfRule>
    <cfRule type="cellIs" dxfId="198" priority="72" operator="greaterThan">
      <formula>4.5</formula>
    </cfRule>
  </conditionalFormatting>
  <conditionalFormatting sqref="T20:T21">
    <cfRule type="cellIs" dxfId="197" priority="69" operator="lessThan">
      <formula>2.5</formula>
    </cfRule>
    <cfRule type="cellIs" dxfId="196" priority="70" operator="greaterThan">
      <formula>4.5</formula>
    </cfRule>
  </conditionalFormatting>
  <conditionalFormatting sqref="U20:U21">
    <cfRule type="cellIs" dxfId="195" priority="68" operator="greaterThan">
      <formula>1.5</formula>
    </cfRule>
  </conditionalFormatting>
  <conditionalFormatting sqref="L20:V21">
    <cfRule type="expression" dxfId="194" priority="65">
      <formula>L20=""</formula>
    </cfRule>
  </conditionalFormatting>
  <conditionalFormatting sqref="S20:S21">
    <cfRule type="cellIs" dxfId="193" priority="66" operator="greaterThan">
      <formula>0.5</formula>
    </cfRule>
    <cfRule type="cellIs" dxfId="192" priority="67" operator="lessThan">
      <formula>0.5</formula>
    </cfRule>
  </conditionalFormatting>
  <conditionalFormatting sqref="L22:M22">
    <cfRule type="cellIs" dxfId="191" priority="63" operator="lessThan">
      <formula>0.5</formula>
    </cfRule>
    <cfRule type="cellIs" dxfId="190" priority="64" operator="greaterThan">
      <formula>0.5</formula>
    </cfRule>
  </conditionalFormatting>
  <conditionalFormatting sqref="N22">
    <cfRule type="cellIs" dxfId="189" priority="61" operator="lessThan">
      <formula>4.5</formula>
    </cfRule>
    <cfRule type="cellIs" dxfId="188" priority="62" operator="greaterThan">
      <formula>5.5</formula>
    </cfRule>
  </conditionalFormatting>
  <conditionalFormatting sqref="O22">
    <cfRule type="cellIs" dxfId="187" priority="59" operator="lessThan">
      <formula>1.5</formula>
    </cfRule>
    <cfRule type="cellIs" dxfId="186" priority="60" operator="greaterThan">
      <formula>2.5</formula>
    </cfRule>
  </conditionalFormatting>
  <conditionalFormatting sqref="P22">
    <cfRule type="cellIs" dxfId="185" priority="57" operator="lessThan">
      <formula>4.5</formula>
    </cfRule>
    <cfRule type="cellIs" dxfId="184" priority="58" operator="greaterThan">
      <formula>7.5</formula>
    </cfRule>
  </conditionalFormatting>
  <conditionalFormatting sqref="R22:S22">
    <cfRule type="cellIs" dxfId="183" priority="55" operator="lessThan">
      <formula>2.5</formula>
    </cfRule>
    <cfRule type="cellIs" dxfId="182" priority="56" operator="greaterThan">
      <formula>4.5</formula>
    </cfRule>
  </conditionalFormatting>
  <conditionalFormatting sqref="T22">
    <cfRule type="cellIs" dxfId="181" priority="53" operator="lessThan">
      <formula>2.5</formula>
    </cfRule>
    <cfRule type="cellIs" dxfId="180" priority="54" operator="greaterThan">
      <formula>4.5</formula>
    </cfRule>
  </conditionalFormatting>
  <conditionalFormatting sqref="U22">
    <cfRule type="cellIs" dxfId="179" priority="52" operator="greaterThan">
      <formula>1.5</formula>
    </cfRule>
  </conditionalFormatting>
  <conditionalFormatting sqref="L22:V22">
    <cfRule type="expression" dxfId="178" priority="49">
      <formula>L22=""</formula>
    </cfRule>
  </conditionalFormatting>
  <conditionalFormatting sqref="S22">
    <cfRule type="cellIs" dxfId="177" priority="50" operator="greaterThan">
      <formula>0.5</formula>
    </cfRule>
    <cfRule type="cellIs" dxfId="176" priority="51" operator="lessThan">
      <formula>0.5</formula>
    </cfRule>
  </conditionalFormatting>
  <conditionalFormatting sqref="L12:M12">
    <cfRule type="cellIs" dxfId="175" priority="31" operator="lessThan">
      <formula>0.5</formula>
    </cfRule>
    <cfRule type="cellIs" dxfId="174" priority="32" operator="greaterThan">
      <formula>0.5</formula>
    </cfRule>
  </conditionalFormatting>
  <conditionalFormatting sqref="N12">
    <cfRule type="cellIs" dxfId="173" priority="29" operator="lessThan">
      <formula>4.5</formula>
    </cfRule>
    <cfRule type="cellIs" dxfId="172" priority="30" operator="greaterThan">
      <formula>5.5</formula>
    </cfRule>
  </conditionalFormatting>
  <conditionalFormatting sqref="O12">
    <cfRule type="cellIs" dxfId="171" priority="27" operator="lessThan">
      <formula>1.5</formula>
    </cfRule>
    <cfRule type="cellIs" dxfId="170" priority="28" operator="greaterThan">
      <formula>2.5</formula>
    </cfRule>
  </conditionalFormatting>
  <conditionalFormatting sqref="P12">
    <cfRule type="cellIs" dxfId="169" priority="25" operator="lessThan">
      <formula>4.5</formula>
    </cfRule>
    <cfRule type="cellIs" dxfId="168" priority="26" operator="greaterThan">
      <formula>7.5</formula>
    </cfRule>
  </conditionalFormatting>
  <conditionalFormatting sqref="R12:S12">
    <cfRule type="cellIs" dxfId="167" priority="23" operator="lessThan">
      <formula>2.5</formula>
    </cfRule>
    <cfRule type="cellIs" dxfId="166" priority="24" operator="greaterThan">
      <formula>4.5</formula>
    </cfRule>
  </conditionalFormatting>
  <conditionalFormatting sqref="T12">
    <cfRule type="cellIs" dxfId="165" priority="21" operator="lessThan">
      <formula>2.5</formula>
    </cfRule>
    <cfRule type="cellIs" dxfId="164" priority="22" operator="greaterThan">
      <formula>4.5</formula>
    </cfRule>
  </conditionalFormatting>
  <conditionalFormatting sqref="U12">
    <cfRule type="cellIs" dxfId="163" priority="20" operator="greaterThan">
      <formula>1.5</formula>
    </cfRule>
  </conditionalFormatting>
  <conditionalFormatting sqref="L12:V12">
    <cfRule type="expression" dxfId="162" priority="17">
      <formula>L12=""</formula>
    </cfRule>
  </conditionalFormatting>
  <conditionalFormatting sqref="S12">
    <cfRule type="cellIs" dxfId="161" priority="18" operator="greaterThan">
      <formula>0.5</formula>
    </cfRule>
    <cfRule type="cellIs" dxfId="160" priority="19" operator="lessThan">
      <formula>0.5</formula>
    </cfRule>
  </conditionalFormatting>
  <conditionalFormatting sqref="L13:M13">
    <cfRule type="cellIs" dxfId="159" priority="15" operator="lessThan">
      <formula>0.5</formula>
    </cfRule>
    <cfRule type="cellIs" dxfId="158" priority="16" operator="greaterThan">
      <formula>0.5</formula>
    </cfRule>
  </conditionalFormatting>
  <conditionalFormatting sqref="N13">
    <cfRule type="cellIs" dxfId="157" priority="13" operator="lessThan">
      <formula>4.5</formula>
    </cfRule>
    <cfRule type="cellIs" dxfId="156" priority="14" operator="greaterThan">
      <formula>5.5</formula>
    </cfRule>
  </conditionalFormatting>
  <conditionalFormatting sqref="O13">
    <cfRule type="cellIs" dxfId="155" priority="11" operator="lessThan">
      <formula>1.5</formula>
    </cfRule>
    <cfRule type="cellIs" dxfId="154" priority="12" operator="greaterThan">
      <formula>2.5</formula>
    </cfRule>
  </conditionalFormatting>
  <conditionalFormatting sqref="P13">
    <cfRule type="cellIs" dxfId="153" priority="9" operator="lessThan">
      <formula>4.5</formula>
    </cfRule>
    <cfRule type="cellIs" dxfId="152" priority="10" operator="greaterThan">
      <formula>7.5</formula>
    </cfRule>
  </conditionalFormatting>
  <conditionalFormatting sqref="R13:S13">
    <cfRule type="cellIs" dxfId="151" priority="7" operator="lessThan">
      <formula>2.5</formula>
    </cfRule>
    <cfRule type="cellIs" dxfId="150" priority="8" operator="greaterThan">
      <formula>4.5</formula>
    </cfRule>
  </conditionalFormatting>
  <conditionalFormatting sqref="T13">
    <cfRule type="cellIs" dxfId="149" priority="5" operator="lessThan">
      <formula>2.5</formula>
    </cfRule>
    <cfRule type="cellIs" dxfId="148" priority="6" operator="greaterThan">
      <formula>4.5</formula>
    </cfRule>
  </conditionalFormatting>
  <conditionalFormatting sqref="U13">
    <cfRule type="cellIs" dxfId="147" priority="4" operator="greaterThan">
      <formula>1.5</formula>
    </cfRule>
  </conditionalFormatting>
  <conditionalFormatting sqref="L13:V13">
    <cfRule type="expression" dxfId="146" priority="1">
      <formula>L13=""</formula>
    </cfRule>
  </conditionalFormatting>
  <conditionalFormatting sqref="S13">
    <cfRule type="cellIs" dxfId="145" priority="2" operator="greaterThan">
      <formula>0.5</formula>
    </cfRule>
    <cfRule type="cellIs" dxfId="1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79" zoomScale="85" zoomScaleNormal="85" workbookViewId="0">
      <selection activeCell="X89" sqref="X89:X10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2014:1:0:0:WEST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2014:2:0:0:WEST</v>
      </c>
      <c r="AB54" s="33">
        <f t="shared" ca="1" si="3"/>
        <v>35</v>
      </c>
      <c r="AC54" s="26">
        <f t="shared" ca="1" si="4"/>
        <v>7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2014:3:0:0:WEST</v>
      </c>
      <c r="AB55" s="33">
        <f t="shared" ca="1" si="3"/>
        <v>43</v>
      </c>
      <c r="AC55" s="26">
        <f t="shared" ca="1" si="4"/>
        <v>5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2014:4:0:0:WEST</v>
      </c>
      <c r="AB56" s="33">
        <f t="shared" ca="1" si="3"/>
        <v>51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2014:5:0:0:WEST</v>
      </c>
      <c r="AB57" s="33">
        <f t="shared" ca="1" si="3"/>
        <v>59</v>
      </c>
      <c r="AC57" s="26">
        <f t="shared" ca="1" si="4"/>
        <v>9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2014:6:0:0:WEST</v>
      </c>
      <c r="AB58" s="33">
        <f t="shared" ca="1" si="3"/>
        <v>67</v>
      </c>
      <c r="AC58" s="26">
        <f t="shared" ca="1" si="4"/>
        <v>9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2014:7:0:0:WEST</v>
      </c>
      <c r="AB59" s="33">
        <f t="shared" ca="1" si="3"/>
        <v>75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2014:8:0:0:WEST</v>
      </c>
      <c r="AB60" s="33">
        <f t="shared" ca="1" si="3"/>
        <v>83</v>
      </c>
      <c r="AC60" s="26">
        <f t="shared" ca="1" si="4"/>
        <v>7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2014:9:0:0:WEST</v>
      </c>
      <c r="AB61" s="33">
        <f t="shared" ca="1" si="3"/>
        <v>91</v>
      </c>
      <c r="AC61" s="26">
        <f t="shared" ca="1" si="4"/>
        <v>7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2014:10:0:0:WEST</v>
      </c>
      <c r="AB62" s="33">
        <f t="shared" ca="1" si="3"/>
        <v>8</v>
      </c>
      <c r="AC62" s="26">
        <f t="shared" ca="1" si="4"/>
        <v>10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2014:11:0:0:WEST</v>
      </c>
      <c r="AB63" s="33">
        <f t="shared" ca="1" si="3"/>
        <v>17</v>
      </c>
      <c r="AC63" s="26">
        <f t="shared" ca="1" si="4"/>
        <v>10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2014:12:0:0:WEST</v>
      </c>
      <c r="AB64" s="33">
        <f t="shared" ca="1" si="3"/>
        <v>26</v>
      </c>
      <c r="AC64" s="26">
        <f t="shared" ca="1" si="4"/>
        <v>13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2015:1:0:0:WEST</v>
      </c>
      <c r="AB65" s="33">
        <f t="shared" ca="1" si="3"/>
        <v>130</v>
      </c>
      <c r="AC65" s="26">
        <f t="shared" ca="1" si="4"/>
        <v>5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2015:2:0:0:WEST</v>
      </c>
      <c r="AB66" s="33">
        <f t="shared" ca="1" si="3"/>
        <v>140</v>
      </c>
      <c r="AC66" s="26">
        <f t="shared" ca="1" si="4"/>
        <v>11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2015:3:0:0:WEST</v>
      </c>
      <c r="AB67" s="33">
        <f t="shared" ca="1" si="3"/>
        <v>150</v>
      </c>
      <c r="AC67" s="26">
        <f t="shared" ca="1" si="4"/>
        <v>8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2015:4:0:0:WEST</v>
      </c>
      <c r="AB68" s="33">
        <f t="shared" ca="1" si="3"/>
        <v>160</v>
      </c>
      <c r="AC68" s="26">
        <f t="shared" ca="1" si="4"/>
        <v>3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2015:5:0:0:WEST</v>
      </c>
      <c r="AB69" s="33">
        <f t="shared" ca="1" si="3"/>
        <v>170</v>
      </c>
      <c r="AC69" s="26">
        <f t="shared" ca="1" si="4"/>
        <v>1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2015:6:0:0:WEST</v>
      </c>
      <c r="AB70" s="33">
        <f t="shared" ca="1" si="3"/>
        <v>180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2015:7:0:0:WEST</v>
      </c>
      <c r="AB71" s="33">
        <f t="shared" ca="1" si="3"/>
        <v>190</v>
      </c>
      <c r="AC71" s="26">
        <f t="shared" ca="1" si="4"/>
        <v>7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2015:8:0:0:WEST</v>
      </c>
      <c r="AB72" s="33">
        <f t="shared" ca="1" si="3"/>
        <v>200</v>
      </c>
      <c r="AC72" s="26">
        <f t="shared" ca="1" si="4"/>
        <v>1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2015:9:0:0:WEST</v>
      </c>
      <c r="AB73" s="33">
        <f t="shared" ca="1" si="3"/>
        <v>210</v>
      </c>
      <c r="AC73" s="26">
        <f t="shared" ca="1" si="4"/>
        <v>1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2015:10:0:0:WEST</v>
      </c>
      <c r="AB74" s="33">
        <f t="shared" ca="1" si="3"/>
        <v>100</v>
      </c>
      <c r="AC74" s="26">
        <f t="shared" ca="1" si="4"/>
        <v>2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2015:11:0:0:WEST</v>
      </c>
      <c r="AB75" s="33">
        <f t="shared" ca="1" si="3"/>
        <v>110</v>
      </c>
      <c r="AC75" s="26">
        <f t="shared" ca="1" si="4"/>
        <v>2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2015:12:0:0:WEST</v>
      </c>
      <c r="AB76" s="33">
        <f t="shared" ca="1" si="3"/>
        <v>121</v>
      </c>
      <c r="AC76" s="26">
        <f t="shared" ca="1" si="4"/>
        <v>3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2016:1:0:0:WEST</v>
      </c>
      <c r="AB77" s="33">
        <f t="shared" ca="1" si="3"/>
        <v>221</v>
      </c>
      <c r="AC77" s="26">
        <f t="shared" ca="1" si="4"/>
        <v>8</v>
      </c>
      <c r="AD77" s="26">
        <f t="shared" si="5"/>
        <v>7</v>
      </c>
      <c r="AE77" s="33">
        <f t="shared" ca="1" si="6"/>
        <v>10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1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42365</v>
      </c>
      <c r="AN77" s="33">
        <f t="shared" ref="AN77:AN88" si="10">WEEKNUM(AM77,2)-WEEKNUM(DATE(YEAR(AM77),MONTH(AM77),1),2)+1</f>
        <v>4</v>
      </c>
      <c r="AO77" s="34" t="str">
        <f t="shared" ref="AO77:AO88" si="11">CONCATENATE(YEAR(AM77),":",MONTH(AM77),":",AN77,":",WEEKLY_REPORT_DAY,":", $X$89)</f>
        <v>2015:12:4:7:WEST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54</v>
      </c>
      <c r="AX77" s="26">
        <f t="shared" ref="AX77:AX88" si="16">3*$X$94</f>
        <v>27</v>
      </c>
      <c r="AY77" s="26">
        <f t="shared" ref="AY77:AY88" si="17">5*$X$94</f>
        <v>45</v>
      </c>
      <c r="AZ77" s="26">
        <f t="shared" ref="AZ77:AZ88" si="18">1*$X$94</f>
        <v>9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2016:2:0:0:WEST</v>
      </c>
      <c r="AB78" s="33">
        <f t="shared" ca="1" si="3"/>
        <v>232</v>
      </c>
      <c r="AC78" s="26">
        <f t="shared" ca="1" si="4"/>
        <v>3</v>
      </c>
      <c r="AD78" s="26">
        <f t="shared" si="5"/>
        <v>7</v>
      </c>
      <c r="AE78" s="33">
        <f t="shared" ca="1" si="6"/>
        <v>20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42372</v>
      </c>
      <c r="AN78" s="33">
        <f t="shared" si="10"/>
        <v>1</v>
      </c>
      <c r="AO78" s="34" t="str">
        <f t="shared" si="11"/>
        <v>2016:1:1:7:WEST</v>
      </c>
      <c r="AP78" s="33" t="e">
        <f t="shared" ca="1" si="12"/>
        <v>#N/A</v>
      </c>
      <c r="AQ78" s="26" t="e">
        <f t="shared" ca="1" si="13"/>
        <v>#N/A</v>
      </c>
      <c r="AR78" s="26" t="e">
        <f t="shared" ca="1" si="13"/>
        <v>#N/A</v>
      </c>
      <c r="AS78" s="26" t="e">
        <f t="shared" ca="1" si="13"/>
        <v>#N/A</v>
      </c>
      <c r="AT78" s="26" t="e">
        <f t="shared" ca="1" si="13"/>
        <v>#N/A</v>
      </c>
      <c r="AU78" s="26" t="e">
        <f t="shared" ca="1" si="13"/>
        <v>#N/A</v>
      </c>
      <c r="AV78" s="26">
        <f t="shared" si="14"/>
        <v>2</v>
      </c>
      <c r="AW78" s="26">
        <f t="shared" si="15"/>
        <v>54</v>
      </c>
      <c r="AX78" s="26">
        <f t="shared" si="16"/>
        <v>27</v>
      </c>
      <c r="AY78" s="26">
        <f t="shared" si="17"/>
        <v>45</v>
      </c>
      <c r="AZ78" s="26">
        <f t="shared" si="18"/>
        <v>9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2016:3:0:0:WEST</v>
      </c>
      <c r="AB79" s="33">
        <f t="shared" ca="1" si="3"/>
        <v>243</v>
      </c>
      <c r="AC79" s="26">
        <f t="shared" ca="1" si="4"/>
        <v>1</v>
      </c>
      <c r="AD79" s="26">
        <f t="shared" si="5"/>
        <v>7</v>
      </c>
      <c r="AE79" s="33">
        <f t="shared" ca="1" si="6"/>
        <v>30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42379</v>
      </c>
      <c r="AN79" s="33">
        <f t="shared" si="10"/>
        <v>2</v>
      </c>
      <c r="AO79" s="34" t="str">
        <f t="shared" si="11"/>
        <v>2016:1:2:7:WEST</v>
      </c>
      <c r="AP79" s="33">
        <f t="shared" ca="1" si="12"/>
        <v>10</v>
      </c>
      <c r="AQ79" s="26">
        <f t="shared" ca="1" si="13"/>
        <v>0</v>
      </c>
      <c r="AR79" s="26">
        <f t="shared" ca="1" si="13"/>
        <v>40</v>
      </c>
      <c r="AS79" s="26">
        <f t="shared" ca="1" si="13"/>
        <v>0</v>
      </c>
      <c r="AT79" s="26">
        <f t="shared" ca="1" si="13"/>
        <v>18</v>
      </c>
      <c r="AU79" s="26">
        <f t="shared" ca="1" si="13"/>
        <v>0</v>
      </c>
      <c r="AV79" s="26">
        <f t="shared" si="14"/>
        <v>2</v>
      </c>
      <c r="AW79" s="26">
        <f t="shared" si="15"/>
        <v>54</v>
      </c>
      <c r="AX79" s="26">
        <f t="shared" si="16"/>
        <v>27</v>
      </c>
      <c r="AY79" s="26">
        <f t="shared" si="17"/>
        <v>45</v>
      </c>
      <c r="AZ79" s="26">
        <f t="shared" si="18"/>
        <v>9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2016:4:0:0:WEST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42386</v>
      </c>
      <c r="AN80" s="33">
        <f t="shared" si="10"/>
        <v>3</v>
      </c>
      <c r="AO80" s="34" t="str">
        <f t="shared" si="11"/>
        <v>2016:1:3:7:WEST</v>
      </c>
      <c r="AP80" s="33" t="e">
        <f t="shared" ca="1" si="12"/>
        <v>#N/A</v>
      </c>
      <c r="AQ80" s="26" t="e">
        <f t="shared" ca="1" si="13"/>
        <v>#N/A</v>
      </c>
      <c r="AR80" s="26" t="e">
        <f t="shared" ca="1" si="13"/>
        <v>#N/A</v>
      </c>
      <c r="AS80" s="26" t="e">
        <f t="shared" ca="1" si="13"/>
        <v>#N/A</v>
      </c>
      <c r="AT80" s="26" t="e">
        <f t="shared" ca="1" si="13"/>
        <v>#N/A</v>
      </c>
      <c r="AU80" s="26" t="e">
        <f t="shared" ca="1" si="13"/>
        <v>#N/A</v>
      </c>
      <c r="AV80" s="26">
        <f t="shared" si="14"/>
        <v>2</v>
      </c>
      <c r="AW80" s="26">
        <f t="shared" si="15"/>
        <v>54</v>
      </c>
      <c r="AX80" s="26">
        <f t="shared" si="16"/>
        <v>27</v>
      </c>
      <c r="AY80" s="26">
        <f t="shared" si="17"/>
        <v>45</v>
      </c>
      <c r="AZ80" s="26">
        <f t="shared" si="18"/>
        <v>9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2016:5:0:0:WEST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42393</v>
      </c>
      <c r="AN81" s="33">
        <f t="shared" si="10"/>
        <v>4</v>
      </c>
      <c r="AO81" s="34" t="str">
        <f t="shared" si="11"/>
        <v>2016:1:4:7:WEST</v>
      </c>
      <c r="AP81" s="33">
        <f t="shared" ca="1" si="12"/>
        <v>21</v>
      </c>
      <c r="AQ81" s="26">
        <f t="shared" ca="1" si="13"/>
        <v>2</v>
      </c>
      <c r="AR81" s="26">
        <f t="shared" ca="1" si="13"/>
        <v>52</v>
      </c>
      <c r="AS81" s="26">
        <f t="shared" ca="1" si="13"/>
        <v>16</v>
      </c>
      <c r="AT81" s="26">
        <f t="shared" ca="1" si="13"/>
        <v>46</v>
      </c>
      <c r="AU81" s="26">
        <f t="shared" ca="1" si="13"/>
        <v>0</v>
      </c>
      <c r="AV81" s="26">
        <f t="shared" si="14"/>
        <v>2</v>
      </c>
      <c r="AW81" s="26">
        <f t="shared" si="15"/>
        <v>54</v>
      </c>
      <c r="AX81" s="26">
        <f t="shared" si="16"/>
        <v>27</v>
      </c>
      <c r="AY81" s="26">
        <f t="shared" si="17"/>
        <v>45</v>
      </c>
      <c r="AZ81" s="26">
        <f t="shared" si="18"/>
        <v>9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2016:6:0:0:WEST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42400</v>
      </c>
      <c r="AN82" s="33">
        <f t="shared" si="10"/>
        <v>5</v>
      </c>
      <c r="AO82" s="34" t="str">
        <f t="shared" si="11"/>
        <v>2016:1:5:7:WEST</v>
      </c>
      <c r="AP82" s="33">
        <f t="shared" ca="1" si="12"/>
        <v>32</v>
      </c>
      <c r="AQ82" s="26">
        <f t="shared" ca="1" si="13"/>
        <v>3</v>
      </c>
      <c r="AR82" s="26">
        <f t="shared" ca="1" si="13"/>
        <v>58</v>
      </c>
      <c r="AS82" s="26">
        <f t="shared" ca="1" si="13"/>
        <v>17</v>
      </c>
      <c r="AT82" s="26">
        <f t="shared" ca="1" si="13"/>
        <v>50</v>
      </c>
      <c r="AU82" s="26">
        <f t="shared" ca="1" si="13"/>
        <v>0</v>
      </c>
      <c r="AV82" s="26">
        <f t="shared" si="14"/>
        <v>2</v>
      </c>
      <c r="AW82" s="26">
        <f t="shared" si="15"/>
        <v>54</v>
      </c>
      <c r="AX82" s="26">
        <f t="shared" si="16"/>
        <v>27</v>
      </c>
      <c r="AY82" s="26">
        <f t="shared" si="17"/>
        <v>45</v>
      </c>
      <c r="AZ82" s="26">
        <f t="shared" si="18"/>
        <v>9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2016:7:0:0:WEST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42407</v>
      </c>
      <c r="AN83" s="33">
        <f t="shared" si="10"/>
        <v>1</v>
      </c>
      <c r="AO83" s="34" t="str">
        <f t="shared" si="11"/>
        <v>2016:2:1:7:WEST</v>
      </c>
      <c r="AP83" s="33">
        <f t="shared" ca="1" si="12"/>
        <v>43</v>
      </c>
      <c r="AQ83" s="26">
        <f t="shared" ca="1" si="13"/>
        <v>0</v>
      </c>
      <c r="AR83" s="26">
        <f t="shared" ca="1" si="13"/>
        <v>58</v>
      </c>
      <c r="AS83" s="26">
        <f t="shared" ca="1" si="13"/>
        <v>13</v>
      </c>
      <c r="AT83" s="26">
        <f t="shared" ca="1" si="13"/>
        <v>43</v>
      </c>
      <c r="AU83" s="26">
        <f t="shared" ca="1" si="13"/>
        <v>1</v>
      </c>
      <c r="AV83" s="26">
        <f t="shared" si="14"/>
        <v>2</v>
      </c>
      <c r="AW83" s="26">
        <f t="shared" si="15"/>
        <v>54</v>
      </c>
      <c r="AX83" s="26">
        <f t="shared" si="16"/>
        <v>27</v>
      </c>
      <c r="AY83" s="26">
        <f t="shared" si="17"/>
        <v>45</v>
      </c>
      <c r="AZ83" s="26">
        <f t="shared" si="18"/>
        <v>9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2016:8:0:0:WEST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42414</v>
      </c>
      <c r="AN84" s="33">
        <f t="shared" si="10"/>
        <v>2</v>
      </c>
      <c r="AO84" s="34" t="str">
        <f t="shared" si="11"/>
        <v>2016:2:2:7:WEST</v>
      </c>
      <c r="AP84" s="33">
        <f t="shared" ca="1" si="12"/>
        <v>54</v>
      </c>
      <c r="AQ84" s="26">
        <f t="shared" ca="1" si="13"/>
        <v>0</v>
      </c>
      <c r="AR84" s="26">
        <f t="shared" ca="1" si="13"/>
        <v>58</v>
      </c>
      <c r="AS84" s="26">
        <f t="shared" ca="1" si="13"/>
        <v>24</v>
      </c>
      <c r="AT84" s="26">
        <f t="shared" ca="1" si="13"/>
        <v>33</v>
      </c>
      <c r="AU84" s="26">
        <f t="shared" ca="1" si="13"/>
        <v>3</v>
      </c>
      <c r="AV84" s="26">
        <f t="shared" si="14"/>
        <v>2</v>
      </c>
      <c r="AW84" s="26">
        <f t="shared" si="15"/>
        <v>54</v>
      </c>
      <c r="AX84" s="26">
        <f t="shared" si="16"/>
        <v>27</v>
      </c>
      <c r="AY84" s="26">
        <f t="shared" si="17"/>
        <v>45</v>
      </c>
      <c r="AZ84" s="26">
        <f t="shared" si="18"/>
        <v>9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2016:9:0:0:WEST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90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42421</v>
      </c>
      <c r="AN85" s="33">
        <f t="shared" si="10"/>
        <v>3</v>
      </c>
      <c r="AO85" s="34" t="str">
        <f t="shared" si="11"/>
        <v>2016:2:3:7:WEST</v>
      </c>
      <c r="AP85" s="33">
        <f t="shared" ca="1" si="12"/>
        <v>65</v>
      </c>
      <c r="AQ85" s="26">
        <f t="shared" ca="1" si="13"/>
        <v>2</v>
      </c>
      <c r="AR85" s="26">
        <f t="shared" ca="1" si="13"/>
        <v>68</v>
      </c>
      <c r="AS85" s="26">
        <f t="shared" ca="1" si="13"/>
        <v>27</v>
      </c>
      <c r="AT85" s="26">
        <f t="shared" ca="1" si="13"/>
        <v>57</v>
      </c>
      <c r="AU85" s="26">
        <f t="shared" ca="1" si="13"/>
        <v>8</v>
      </c>
      <c r="AV85" s="26">
        <f t="shared" si="14"/>
        <v>2</v>
      </c>
      <c r="AW85" s="26">
        <f t="shared" si="15"/>
        <v>54</v>
      </c>
      <c r="AX85" s="26">
        <f t="shared" si="16"/>
        <v>27</v>
      </c>
      <c r="AY85" s="26">
        <f t="shared" si="17"/>
        <v>45</v>
      </c>
      <c r="AZ85" s="26">
        <f t="shared" si="18"/>
        <v>9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2016:10:0:0:WEST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42428</v>
      </c>
      <c r="AN86" s="33">
        <f t="shared" si="10"/>
        <v>4</v>
      </c>
      <c r="AO86" s="34" t="str">
        <f t="shared" si="11"/>
        <v>2016:2:4:7:WEST</v>
      </c>
      <c r="AP86" s="33">
        <f t="shared" ca="1" si="12"/>
        <v>76</v>
      </c>
      <c r="AQ86" s="26">
        <f t="shared" ca="1" si="13"/>
        <v>1</v>
      </c>
      <c r="AR86" s="26">
        <f t="shared" ca="1" si="13"/>
        <v>60</v>
      </c>
      <c r="AS86" s="26">
        <f t="shared" ca="1" si="13"/>
        <v>23</v>
      </c>
      <c r="AT86" s="26">
        <f t="shared" ca="1" si="13"/>
        <v>38</v>
      </c>
      <c r="AU86" s="26">
        <f t="shared" ca="1" si="13"/>
        <v>8</v>
      </c>
      <c r="AV86" s="26">
        <f t="shared" si="14"/>
        <v>2</v>
      </c>
      <c r="AW86" s="26">
        <f t="shared" si="15"/>
        <v>54</v>
      </c>
      <c r="AX86" s="26">
        <f t="shared" si="16"/>
        <v>27</v>
      </c>
      <c r="AY86" s="26">
        <f t="shared" si="17"/>
        <v>45</v>
      </c>
      <c r="AZ86" s="26">
        <f t="shared" si="18"/>
        <v>9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2016:11:0:0:WEST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42435</v>
      </c>
      <c r="AN87" s="33">
        <f t="shared" si="10"/>
        <v>1</v>
      </c>
      <c r="AO87" s="34" t="str">
        <f t="shared" si="11"/>
        <v>2016:3:1:7:WEST</v>
      </c>
      <c r="AP87" s="33">
        <f t="shared" ca="1" si="12"/>
        <v>87</v>
      </c>
      <c r="AQ87" s="26">
        <f t="shared" ca="1" si="13"/>
        <v>0</v>
      </c>
      <c r="AR87" s="26">
        <f t="shared" ca="1" si="13"/>
        <v>57</v>
      </c>
      <c r="AS87" s="26">
        <f t="shared" ca="1" si="13"/>
        <v>15</v>
      </c>
      <c r="AT87" s="26">
        <f t="shared" ca="1" si="13"/>
        <v>41</v>
      </c>
      <c r="AU87" s="26">
        <f t="shared" ca="1" si="13"/>
        <v>6</v>
      </c>
      <c r="AV87" s="26">
        <f t="shared" si="14"/>
        <v>2</v>
      </c>
      <c r="AW87" s="26">
        <f t="shared" si="15"/>
        <v>54</v>
      </c>
      <c r="AX87" s="26">
        <f t="shared" si="16"/>
        <v>27</v>
      </c>
      <c r="AY87" s="26">
        <f t="shared" si="17"/>
        <v>45</v>
      </c>
      <c r="AZ87" s="26">
        <f t="shared" si="18"/>
        <v>9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2016:12:0:0:WEST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42442</v>
      </c>
      <c r="AN88" s="33">
        <f t="shared" si="10"/>
        <v>2</v>
      </c>
      <c r="AO88" s="34" t="str">
        <f t="shared" si="11"/>
        <v>2016:3:2:7:WEST</v>
      </c>
      <c r="AP88" s="33">
        <f t="shared" ca="1" si="12"/>
        <v>97</v>
      </c>
      <c r="AQ88" s="26">
        <f t="shared" ca="1" si="13"/>
        <v>1</v>
      </c>
      <c r="AR88" s="26">
        <f t="shared" ca="1" si="13"/>
        <v>43</v>
      </c>
      <c r="AS88" s="26">
        <f t="shared" ca="1" si="13"/>
        <v>16</v>
      </c>
      <c r="AT88" s="26">
        <f t="shared" ca="1" si="13"/>
        <v>43</v>
      </c>
      <c r="AU88" s="26">
        <f t="shared" ca="1" si="13"/>
        <v>5</v>
      </c>
      <c r="AV88" s="26">
        <f t="shared" si="14"/>
        <v>2</v>
      </c>
      <c r="AW88" s="26">
        <f t="shared" si="15"/>
        <v>54</v>
      </c>
      <c r="AX88" s="26">
        <f t="shared" si="16"/>
        <v>27</v>
      </c>
      <c r="AY88" s="26">
        <f t="shared" si="17"/>
        <v>45</v>
      </c>
      <c r="AZ88" s="26">
        <f t="shared" si="18"/>
        <v>9</v>
      </c>
    </row>
    <row r="89" spans="23:52">
      <c r="W89" s="8" t="s">
        <v>1937</v>
      </c>
      <c r="X89" s="2" t="s">
        <v>40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8</v>
      </c>
      <c r="AJ89" s="8">
        <f t="shared" ca="1" si="20"/>
        <v>1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9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23%</v>
      </c>
      <c r="Y99" s="36">
        <f ca="1">IFERROR(X98/SUM(X97:X98),"0")</f>
        <v>0.23076923076923078</v>
      </c>
      <c r="Z99" s="8" t="str">
        <f ca="1">TEXT(Y99,"00%")</f>
        <v>23%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85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2014  92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2015  49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1932</v>
      </c>
      <c r="X104" s="59" t="s">
        <v>774</v>
      </c>
    </row>
    <row r="105" spans="23:50">
      <c r="X105" s="57" t="s">
        <v>2064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6" sqref="X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1421</v>
      </c>
      <c r="B1" s="46" t="s">
        <v>1420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TUCHENG_DISTRICT_GRAPH!$AC$89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750</v>
      </c>
      <c r="B10" s="23" t="s">
        <v>2051</v>
      </c>
      <c r="C10" s="4" t="s">
        <v>759</v>
      </c>
      <c r="D10" s="4" t="s">
        <v>760</v>
      </c>
      <c r="E10" s="4" t="str">
        <f>CONCATENATE(YEAR,":",MONTH,":",WEEK,":",WEEKDAY,":",$A10)</f>
        <v>2016:3:2:7:TUCHENG_E</v>
      </c>
      <c r="F10" s="4">
        <f>MATCH($E10,REPORT_DATA_BY_COMP!$A:$A,0)</f>
        <v>849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20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2052</v>
      </c>
      <c r="B11" s="23" t="s">
        <v>753</v>
      </c>
      <c r="C11" s="4" t="s">
        <v>2053</v>
      </c>
      <c r="D11" s="4" t="s">
        <v>2054</v>
      </c>
      <c r="E11" s="4" t="str">
        <f>CONCATENATE(YEAR,":",MONTH,":",WEEK,":",WEEKDAY,":",$A11)</f>
        <v>2016:3:2:7:TUCHENG_S</v>
      </c>
      <c r="F11" s="4">
        <f>MATCH($E11,REPORT_DATA_BY_COMP!$A:$A,0)</f>
        <v>850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751</v>
      </c>
      <c r="B12" s="23" t="s">
        <v>2055</v>
      </c>
      <c r="C12" s="4" t="s">
        <v>761</v>
      </c>
      <c r="D12" s="4" t="s">
        <v>762</v>
      </c>
      <c r="E12" s="4" t="str">
        <f>CONCATENATE(YEAR,":",MONTH,":",WEEK,":",WEEKDAY,":",$A12)</f>
        <v>2016:3:2:7:SANXIA_A</v>
      </c>
      <c r="F12" s="4">
        <f>MATCH($E12,REPORT_DATA_BY_COMP!$A:$A,0)</f>
        <v>825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752</v>
      </c>
      <c r="B13" s="23" t="s">
        <v>2056</v>
      </c>
      <c r="C13" s="4" t="s">
        <v>763</v>
      </c>
      <c r="D13" s="4" t="s">
        <v>764</v>
      </c>
      <c r="E13" s="4" t="str">
        <f>CONCATENATE(YEAR,":",MONTH,":",WEEK,":",WEEKDAY,":",$A13)</f>
        <v>2016:3:2:7:SANXIA_B</v>
      </c>
      <c r="F13" s="4">
        <f>MATCH($E13,REPORT_DATA_BY_COMP!$A:$A,0)</f>
        <v>826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9</v>
      </c>
      <c r="J14" s="12">
        <f t="shared" si="0"/>
        <v>11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27</v>
      </c>
      <c r="Q14" s="12">
        <f t="shared" si="0"/>
        <v>40</v>
      </c>
      <c r="R14" s="12">
        <f t="shared" si="0"/>
        <v>23</v>
      </c>
      <c r="S14" s="12">
        <f t="shared" si="0"/>
        <v>2</v>
      </c>
      <c r="T14" s="12">
        <f t="shared" si="0"/>
        <v>29</v>
      </c>
      <c r="U14" s="12">
        <f t="shared" si="0"/>
        <v>9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2016:3:1:7:TUCHENG</v>
      </c>
      <c r="F17" s="14">
        <f>MATCH($E17,REPORT_DATA_BY_DISTRICT!$A:$A, 0)</f>
        <v>243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22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2016:3:2:7:TUCHENG</v>
      </c>
      <c r="F18" s="14">
        <f>MATCH($E18,REPORT_DATA_BY_DISTRICT!$A:$A, 0)</f>
        <v>273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40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2016:3:3:7:TUCHENG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13</v>
      </c>
      <c r="J22" s="19">
        <f>SUM(J17:J21)</f>
        <v>28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46</v>
      </c>
      <c r="O22" s="19">
        <f t="shared" si="1"/>
        <v>16</v>
      </c>
      <c r="P22" s="19">
        <f t="shared" si="1"/>
        <v>66</v>
      </c>
      <c r="Q22" s="19">
        <f t="shared" si="1"/>
        <v>74</v>
      </c>
      <c r="R22" s="19">
        <f t="shared" si="1"/>
        <v>44</v>
      </c>
      <c r="S22" s="19">
        <f t="shared" si="1"/>
        <v>5</v>
      </c>
      <c r="T22" s="19">
        <f t="shared" si="1"/>
        <v>51</v>
      </c>
      <c r="U22" s="19">
        <f t="shared" si="1"/>
        <v>14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43" priority="79" operator="lessThan">
      <formula>0.5</formula>
    </cfRule>
    <cfRule type="cellIs" dxfId="142" priority="80" operator="greaterThan">
      <formula>0.5</formula>
    </cfRule>
  </conditionalFormatting>
  <conditionalFormatting sqref="N10">
    <cfRule type="cellIs" dxfId="141" priority="77" operator="lessThan">
      <formula>4.5</formula>
    </cfRule>
    <cfRule type="cellIs" dxfId="140" priority="78" operator="greaterThan">
      <formula>5.5</formula>
    </cfRule>
  </conditionalFormatting>
  <conditionalFormatting sqref="O10">
    <cfRule type="cellIs" dxfId="139" priority="75" operator="lessThan">
      <formula>1.5</formula>
    </cfRule>
    <cfRule type="cellIs" dxfId="138" priority="76" operator="greaterThan">
      <formula>2.5</formula>
    </cfRule>
  </conditionalFormatting>
  <conditionalFormatting sqref="P10">
    <cfRule type="cellIs" dxfId="137" priority="73" operator="lessThan">
      <formula>4.5</formula>
    </cfRule>
    <cfRule type="cellIs" dxfId="136" priority="74" operator="greaterThan">
      <formula>7.5</formula>
    </cfRule>
  </conditionalFormatting>
  <conditionalFormatting sqref="R10:S10">
    <cfRule type="cellIs" dxfId="135" priority="71" operator="lessThan">
      <formula>2.5</formula>
    </cfRule>
    <cfRule type="cellIs" dxfId="134" priority="72" operator="greaterThan">
      <formula>4.5</formula>
    </cfRule>
  </conditionalFormatting>
  <conditionalFormatting sqref="T10">
    <cfRule type="cellIs" dxfId="133" priority="69" operator="lessThan">
      <formula>2.5</formula>
    </cfRule>
    <cfRule type="cellIs" dxfId="132" priority="70" operator="greaterThan">
      <formula>4.5</formula>
    </cfRule>
  </conditionalFormatting>
  <conditionalFormatting sqref="U10">
    <cfRule type="cellIs" dxfId="131" priority="68" operator="greaterThan">
      <formula>1.5</formula>
    </cfRule>
  </conditionalFormatting>
  <conditionalFormatting sqref="L10:V10">
    <cfRule type="expression" dxfId="130" priority="65">
      <formula>L10=""</formula>
    </cfRule>
  </conditionalFormatting>
  <conditionalFormatting sqref="S10">
    <cfRule type="cellIs" dxfId="129" priority="66" operator="greaterThan">
      <formula>0.5</formula>
    </cfRule>
    <cfRule type="cellIs" dxfId="128" priority="67" operator="lessThan">
      <formula>0.5</formula>
    </cfRule>
  </conditionalFormatting>
  <conditionalFormatting sqref="L11:M11">
    <cfRule type="cellIs" dxfId="127" priority="63" operator="lessThan">
      <formula>0.5</formula>
    </cfRule>
    <cfRule type="cellIs" dxfId="126" priority="64" operator="greaterThan">
      <formula>0.5</formula>
    </cfRule>
  </conditionalFormatting>
  <conditionalFormatting sqref="N11">
    <cfRule type="cellIs" dxfId="125" priority="61" operator="lessThan">
      <formula>4.5</formula>
    </cfRule>
    <cfRule type="cellIs" dxfId="124" priority="62" operator="greaterThan">
      <formula>5.5</formula>
    </cfRule>
  </conditionalFormatting>
  <conditionalFormatting sqref="O11">
    <cfRule type="cellIs" dxfId="123" priority="59" operator="lessThan">
      <formula>1.5</formula>
    </cfRule>
    <cfRule type="cellIs" dxfId="122" priority="60" operator="greaterThan">
      <formula>2.5</formula>
    </cfRule>
  </conditionalFormatting>
  <conditionalFormatting sqref="P11">
    <cfRule type="cellIs" dxfId="121" priority="57" operator="lessThan">
      <formula>4.5</formula>
    </cfRule>
    <cfRule type="cellIs" dxfId="120" priority="58" operator="greaterThan">
      <formula>7.5</formula>
    </cfRule>
  </conditionalFormatting>
  <conditionalFormatting sqref="R11:S11">
    <cfRule type="cellIs" dxfId="119" priority="55" operator="lessThan">
      <formula>2.5</formula>
    </cfRule>
    <cfRule type="cellIs" dxfId="118" priority="56" operator="greaterThan">
      <formula>4.5</formula>
    </cfRule>
  </conditionalFormatting>
  <conditionalFormatting sqref="T11">
    <cfRule type="cellIs" dxfId="117" priority="53" operator="lessThan">
      <formula>2.5</formula>
    </cfRule>
    <cfRule type="cellIs" dxfId="116" priority="54" operator="greaterThan">
      <formula>4.5</formula>
    </cfRule>
  </conditionalFormatting>
  <conditionalFormatting sqref="U11">
    <cfRule type="cellIs" dxfId="115" priority="52" operator="greaterThan">
      <formula>1.5</formula>
    </cfRule>
  </conditionalFormatting>
  <conditionalFormatting sqref="L11:V11">
    <cfRule type="expression" dxfId="114" priority="49">
      <formula>L11=""</formula>
    </cfRule>
  </conditionalFormatting>
  <conditionalFormatting sqref="S11">
    <cfRule type="cellIs" dxfId="113" priority="50" operator="greaterThan">
      <formula>0.5</formula>
    </cfRule>
    <cfRule type="cellIs" dxfId="112" priority="51" operator="lessThan">
      <formula>0.5</formula>
    </cfRule>
  </conditionalFormatting>
  <conditionalFormatting sqref="L12:M12">
    <cfRule type="cellIs" dxfId="111" priority="31" operator="lessThan">
      <formula>0.5</formula>
    </cfRule>
    <cfRule type="cellIs" dxfId="110" priority="32" operator="greaterThan">
      <formula>0.5</formula>
    </cfRule>
  </conditionalFormatting>
  <conditionalFormatting sqref="N12">
    <cfRule type="cellIs" dxfId="109" priority="29" operator="lessThan">
      <formula>4.5</formula>
    </cfRule>
    <cfRule type="cellIs" dxfId="108" priority="30" operator="greaterThan">
      <formula>5.5</formula>
    </cfRule>
  </conditionalFormatting>
  <conditionalFormatting sqref="O12">
    <cfRule type="cellIs" dxfId="107" priority="27" operator="lessThan">
      <formula>1.5</formula>
    </cfRule>
    <cfRule type="cellIs" dxfId="106" priority="28" operator="greaterThan">
      <formula>2.5</formula>
    </cfRule>
  </conditionalFormatting>
  <conditionalFormatting sqref="P12">
    <cfRule type="cellIs" dxfId="105" priority="25" operator="lessThan">
      <formula>4.5</formula>
    </cfRule>
    <cfRule type="cellIs" dxfId="104" priority="26" operator="greaterThan">
      <formula>7.5</formula>
    </cfRule>
  </conditionalFormatting>
  <conditionalFormatting sqref="R12:S12">
    <cfRule type="cellIs" dxfId="103" priority="23" operator="lessThan">
      <formula>2.5</formula>
    </cfRule>
    <cfRule type="cellIs" dxfId="102" priority="24" operator="greaterThan">
      <formula>4.5</formula>
    </cfRule>
  </conditionalFormatting>
  <conditionalFormatting sqref="T12">
    <cfRule type="cellIs" dxfId="101" priority="21" operator="lessThan">
      <formula>2.5</formula>
    </cfRule>
    <cfRule type="cellIs" dxfId="100" priority="22" operator="greaterThan">
      <formula>4.5</formula>
    </cfRule>
  </conditionalFormatting>
  <conditionalFormatting sqref="U12">
    <cfRule type="cellIs" dxfId="99" priority="20" operator="greaterThan">
      <formula>1.5</formula>
    </cfRule>
  </conditionalFormatting>
  <conditionalFormatting sqref="L12:V12">
    <cfRule type="expression" dxfId="98" priority="17">
      <formula>L12=""</formula>
    </cfRule>
  </conditionalFormatting>
  <conditionalFormatting sqref="S12">
    <cfRule type="cellIs" dxfId="97" priority="18" operator="greaterThan">
      <formula>0.5</formula>
    </cfRule>
    <cfRule type="cellIs" dxfId="96" priority="19" operator="lessThan">
      <formula>0.5</formula>
    </cfRule>
  </conditionalFormatting>
  <conditionalFormatting sqref="L13:M13">
    <cfRule type="cellIs" dxfId="95" priority="15" operator="lessThan">
      <formula>0.5</formula>
    </cfRule>
    <cfRule type="cellIs" dxfId="94" priority="16" operator="greaterThan">
      <formula>0.5</formula>
    </cfRule>
  </conditionalFormatting>
  <conditionalFormatting sqref="N13">
    <cfRule type="cellIs" dxfId="93" priority="13" operator="lessThan">
      <formula>4.5</formula>
    </cfRule>
    <cfRule type="cellIs" dxfId="92" priority="14" operator="greaterThan">
      <formula>5.5</formula>
    </cfRule>
  </conditionalFormatting>
  <conditionalFormatting sqref="O13">
    <cfRule type="cellIs" dxfId="91" priority="11" operator="lessThan">
      <formula>1.5</formula>
    </cfRule>
    <cfRule type="cellIs" dxfId="90" priority="12" operator="greaterThan">
      <formula>2.5</formula>
    </cfRule>
  </conditionalFormatting>
  <conditionalFormatting sqref="P13">
    <cfRule type="cellIs" dxfId="89" priority="9" operator="lessThan">
      <formula>4.5</formula>
    </cfRule>
    <cfRule type="cellIs" dxfId="88" priority="10" operator="greaterThan">
      <formula>7.5</formula>
    </cfRule>
  </conditionalFormatting>
  <conditionalFormatting sqref="R13:S13">
    <cfRule type="cellIs" dxfId="87" priority="7" operator="lessThan">
      <formula>2.5</formula>
    </cfRule>
    <cfRule type="cellIs" dxfId="86" priority="8" operator="greaterThan">
      <formula>4.5</formula>
    </cfRule>
  </conditionalFormatting>
  <conditionalFormatting sqref="T13">
    <cfRule type="cellIs" dxfId="85" priority="5" operator="lessThan">
      <formula>2.5</formula>
    </cfRule>
    <cfRule type="cellIs" dxfId="84" priority="6" operator="greaterThan">
      <formula>4.5</formula>
    </cfRule>
  </conditionalFormatting>
  <conditionalFormatting sqref="U13">
    <cfRule type="cellIs" dxfId="83" priority="4" operator="greaterThan">
      <formula>1.5</formula>
    </cfRule>
  </conditionalFormatting>
  <conditionalFormatting sqref="L13:V13">
    <cfRule type="expression" dxfId="82" priority="1">
      <formula>L13=""</formula>
    </cfRule>
  </conditionalFormatting>
  <conditionalFormatting sqref="S13">
    <cfRule type="cellIs" dxfId="81" priority="2" operator="greaterThan">
      <formula>0.5</formula>
    </cfRule>
    <cfRule type="cellIs" dxfId="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6" sqref="X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2014:1:0:0:TUCHENG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2014:2:0:0:TUCHENG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2014:3:0:0:TUCHENG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2014:4:0:0:TUCHENG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2014:5:0:0:TUCHENG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2014:6:0:0:TUCHENG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2014:7:0:0:TUCHENG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2014:8:0:0:TUCHENG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2014:9:0:0:TUCHENG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2014:10:0:0:TUCHENG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2014:11:0:0:TUCHENG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2014:12:0:0:TUCHENG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2015:1:0:0:TUCHENG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2015:2:0:0:TUCHENG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2015:3:0:0:TUCHENG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2015:4:0:0:TUCHENG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2015:5:0:0:TUCHENG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2015:6:0:0:TUCHENG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2015:7:0:0:TUCHENG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2015:8:0:0:TUCHENG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2015:9:0:0:TUCHENG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2015:10:0:0:TUCHENG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2015:11:0:0:TUCHENG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2015:12:0:0:TUCHENG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2016:1:0:0:TUCHENG</v>
      </c>
      <c r="AB77" s="33">
        <f t="shared" ca="1" si="3"/>
        <v>25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2015:12:4:7:TUCHENG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2016:2:0:0:TUCHENG</v>
      </c>
      <c r="AB78" s="33">
        <f t="shared" ca="1" si="3"/>
        <v>58</v>
      </c>
      <c r="AC78" s="26">
        <f t="shared" ca="1" si="4"/>
        <v>1</v>
      </c>
      <c r="AD78" s="26">
        <f t="shared" si="5"/>
        <v>0</v>
      </c>
      <c r="AE78" s="33">
        <f t="shared" ca="1" si="6"/>
        <v>10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2016:1:1:7:TUCHENG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2016:3:0:0:TUCHENG</v>
      </c>
      <c r="AB79" s="33">
        <f t="shared" ca="1" si="3"/>
        <v>89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2016:1:2:7:TUCHENG</v>
      </c>
      <c r="AP79" s="33">
        <f t="shared" ca="1" si="13"/>
        <v>21</v>
      </c>
      <c r="AQ79" s="26">
        <f t="shared" ca="1" si="14"/>
        <v>0</v>
      </c>
      <c r="AR79" s="26">
        <f t="shared" ca="1" si="14"/>
        <v>11</v>
      </c>
      <c r="AS79" s="26">
        <f t="shared" ca="1" si="14"/>
        <v>0</v>
      </c>
      <c r="AT79" s="26">
        <f t="shared" ca="1" si="14"/>
        <v>12</v>
      </c>
      <c r="AU79" s="26">
        <f t="shared" ca="1" si="14"/>
        <v>0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2016:4:0:0:TUCHENG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2016:1:3:7:TUCHENG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2016:5:0:0:TUCHENG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2016:1:4:7:TUCHENG</v>
      </c>
      <c r="AP81" s="33">
        <f t="shared" ca="1" si="13"/>
        <v>53</v>
      </c>
      <c r="AQ81" s="26">
        <f t="shared" ca="1" si="14"/>
        <v>0</v>
      </c>
      <c r="AR81" s="26">
        <f t="shared" ca="1" si="14"/>
        <v>22</v>
      </c>
      <c r="AS81" s="26">
        <f t="shared" ca="1" si="14"/>
        <v>8</v>
      </c>
      <c r="AT81" s="26">
        <f t="shared" ca="1" si="14"/>
        <v>29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2016:6:0:0:TUCHENG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2016:1:5:7:TUCHENG</v>
      </c>
      <c r="AP82" s="33">
        <f t="shared" ca="1" si="13"/>
        <v>85</v>
      </c>
      <c r="AQ82" s="26">
        <f t="shared" ca="1" si="14"/>
        <v>1</v>
      </c>
      <c r="AR82" s="26">
        <f t="shared" ca="1" si="14"/>
        <v>24</v>
      </c>
      <c r="AS82" s="26">
        <f t="shared" ca="1" si="14"/>
        <v>6</v>
      </c>
      <c r="AT82" s="26">
        <f t="shared" ca="1" si="14"/>
        <v>32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2016:7:0:0:TUCHENG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2016:2:1:7:TUCHENG</v>
      </c>
      <c r="AP83" s="33">
        <f t="shared" ca="1" si="13"/>
        <v>117</v>
      </c>
      <c r="AQ83" s="26">
        <f t="shared" ca="1" si="14"/>
        <v>0</v>
      </c>
      <c r="AR83" s="26">
        <f t="shared" ca="1" si="14"/>
        <v>22</v>
      </c>
      <c r="AS83" s="26">
        <f t="shared" ca="1" si="14"/>
        <v>6</v>
      </c>
      <c r="AT83" s="26">
        <f t="shared" ca="1" si="14"/>
        <v>28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2016:8:0:0:TUCHENG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2016:2:2:7:TUCHENG</v>
      </c>
      <c r="AP84" s="33">
        <f t="shared" ca="1" si="13"/>
        <v>149</v>
      </c>
      <c r="AQ84" s="26">
        <f t="shared" ca="1" si="14"/>
        <v>0</v>
      </c>
      <c r="AR84" s="26">
        <f t="shared" ca="1" si="14"/>
        <v>24</v>
      </c>
      <c r="AS84" s="26">
        <f t="shared" ca="1" si="14"/>
        <v>13</v>
      </c>
      <c r="AT84" s="26">
        <f t="shared" ca="1" si="14"/>
        <v>17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2016:9:0:0:TUCHENG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2016:2:3:7:TUCHENG</v>
      </c>
      <c r="AP85" s="33">
        <f t="shared" ca="1" si="13"/>
        <v>181</v>
      </c>
      <c r="AQ85" s="26">
        <f t="shared" ca="1" si="14"/>
        <v>1</v>
      </c>
      <c r="AR85" s="26">
        <f t="shared" ca="1" si="14"/>
        <v>31</v>
      </c>
      <c r="AS85" s="26">
        <f t="shared" ca="1" si="14"/>
        <v>13</v>
      </c>
      <c r="AT85" s="26">
        <f t="shared" ca="1" si="14"/>
        <v>33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2016:10:0:0:TUCHENG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2016:2:4:7:TUCHENG</v>
      </c>
      <c r="AP86" s="33">
        <f t="shared" ca="1" si="13"/>
        <v>212</v>
      </c>
      <c r="AQ86" s="26">
        <f t="shared" ca="1" si="14"/>
        <v>0</v>
      </c>
      <c r="AR86" s="26">
        <f t="shared" ca="1" si="14"/>
        <v>26</v>
      </c>
      <c r="AS86" s="26">
        <f t="shared" ca="1" si="14"/>
        <v>7</v>
      </c>
      <c r="AT86" s="26">
        <f t="shared" ca="1" si="14"/>
        <v>20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2016:11:0:0:TUCHENG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2016:3:1:7:TUCHENG</v>
      </c>
      <c r="AP87" s="33">
        <f t="shared" ca="1" si="13"/>
        <v>243</v>
      </c>
      <c r="AQ87" s="26">
        <f t="shared" ca="1" si="14"/>
        <v>0</v>
      </c>
      <c r="AR87" s="26">
        <f t="shared" ca="1" si="14"/>
        <v>24</v>
      </c>
      <c r="AS87" s="26">
        <f t="shared" ca="1" si="14"/>
        <v>8</v>
      </c>
      <c r="AT87" s="26">
        <f t="shared" ca="1" si="14"/>
        <v>21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2016:12:0:0:TUCHENG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2016:3:2:7:TUCHENG</v>
      </c>
      <c r="AP88" s="33">
        <f t="shared" ca="1" si="13"/>
        <v>273</v>
      </c>
      <c r="AQ88" s="26">
        <f t="shared" ca="1" si="14"/>
        <v>0</v>
      </c>
      <c r="AR88" s="26">
        <f t="shared" ca="1" si="14"/>
        <v>22</v>
      </c>
      <c r="AS88" s="26">
        <f t="shared" ca="1" si="14"/>
        <v>8</v>
      </c>
      <c r="AT88" s="26">
        <f t="shared" ca="1" si="14"/>
        <v>23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1421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1420</v>
      </c>
    </row>
    <row r="105" spans="23:50">
      <c r="X105" s="57" t="s">
        <v>2101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X6" sqref="X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1423</v>
      </c>
      <c r="B1" s="46" t="s">
        <v>1422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XINZHUANG_DISTRICT_GRAPH!$AC$89</f>
        <v>3</v>
      </c>
      <c r="H5" s="79"/>
      <c r="I5" s="79"/>
      <c r="J5" s="80"/>
      <c r="K5" s="50">
        <f>$L$20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754</v>
      </c>
      <c r="B10" s="23" t="s">
        <v>2058</v>
      </c>
      <c r="C10" s="4" t="s">
        <v>765</v>
      </c>
      <c r="D10" s="4" t="s">
        <v>766</v>
      </c>
      <c r="E10" s="4" t="str">
        <f>CONCATENATE(YEAR,":",MONTH,":",WEEK,":",WEEKDAY,":",$A10)</f>
        <v>2016:3:2:7:DANFENG_E</v>
      </c>
      <c r="F10" s="4">
        <f>MATCH($E10,REPORT_DATA_BY_COMP!$A:$A,0)</f>
        <v>796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3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755</v>
      </c>
      <c r="B11" s="23" t="s">
        <v>2057</v>
      </c>
      <c r="C11" s="4" t="s">
        <v>767</v>
      </c>
      <c r="D11" s="4" t="s">
        <v>768</v>
      </c>
      <c r="E11" s="4" t="str">
        <f>CONCATENATE(YEAR,":",MONTH,":",WEEK,":",WEEKDAY,":",$A11)</f>
        <v>2016:3:2:7:SIYUAN_E</v>
      </c>
      <c r="F11" s="4">
        <f>MATCH($E11,REPORT_DATA_BY_COMP!$A:$A,0)</f>
        <v>829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4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7</v>
      </c>
      <c r="O12" s="12">
        <f t="shared" si="0"/>
        <v>2</v>
      </c>
      <c r="P12" s="12">
        <f t="shared" si="0"/>
        <v>13</v>
      </c>
      <c r="Q12" s="12">
        <f t="shared" si="0"/>
        <v>18</v>
      </c>
      <c r="R12" s="12">
        <f t="shared" si="0"/>
        <v>6</v>
      </c>
      <c r="S12" s="12">
        <f t="shared" si="0"/>
        <v>3</v>
      </c>
      <c r="T12" s="12">
        <f t="shared" si="0"/>
        <v>10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248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2016:3:2:7:XINZHUANG</v>
      </c>
      <c r="F16" s="14">
        <f>MATCH($E16,REPORT_DATA_BY_DISTRICT!$A:$A, 0)</f>
        <v>277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18</v>
      </c>
      <c r="R16" s="11">
        <f>IFERROR(INDEX(REPORT_DATA_BY_DISTRICT!$A:$AH,$F16,MATCH(R$8,REPORT_DATA_BY_DISTRICT!$A$1:$AH$1,0)), "")</f>
        <v>6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2016:3:3:7:XINZHUANG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5</v>
      </c>
      <c r="J20" s="19">
        <f>SUM(J15:J19)</f>
        <v>8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16</v>
      </c>
      <c r="O20" s="19">
        <f t="shared" si="1"/>
        <v>4</v>
      </c>
      <c r="P20" s="19">
        <f t="shared" si="1"/>
        <v>28</v>
      </c>
      <c r="Q20" s="19">
        <f t="shared" si="1"/>
        <v>32</v>
      </c>
      <c r="R20" s="19">
        <f t="shared" si="1"/>
        <v>14</v>
      </c>
      <c r="S20" s="19">
        <f t="shared" si="1"/>
        <v>3</v>
      </c>
      <c r="T20" s="19">
        <f t="shared" si="1"/>
        <v>23</v>
      </c>
      <c r="U20" s="19">
        <f t="shared" si="1"/>
        <v>5</v>
      </c>
      <c r="V20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79" priority="79" operator="lessThan">
      <formula>0.5</formula>
    </cfRule>
    <cfRule type="cellIs" dxfId="78" priority="80" operator="greaterThan">
      <formula>0.5</formula>
    </cfRule>
  </conditionalFormatting>
  <conditionalFormatting sqref="N10">
    <cfRule type="cellIs" dxfId="77" priority="77" operator="lessThan">
      <formula>4.5</formula>
    </cfRule>
    <cfRule type="cellIs" dxfId="76" priority="78" operator="greaterThan">
      <formula>5.5</formula>
    </cfRule>
  </conditionalFormatting>
  <conditionalFormatting sqref="O10">
    <cfRule type="cellIs" dxfId="75" priority="75" operator="lessThan">
      <formula>1.5</formula>
    </cfRule>
    <cfRule type="cellIs" dxfId="74" priority="76" operator="greaterThan">
      <formula>2.5</formula>
    </cfRule>
  </conditionalFormatting>
  <conditionalFormatting sqref="P10">
    <cfRule type="cellIs" dxfId="73" priority="73" operator="lessThan">
      <formula>4.5</formula>
    </cfRule>
    <cfRule type="cellIs" dxfId="72" priority="74" operator="greaterThan">
      <formula>7.5</formula>
    </cfRule>
  </conditionalFormatting>
  <conditionalFormatting sqref="R10:S10">
    <cfRule type="cellIs" dxfId="71" priority="71" operator="lessThan">
      <formula>2.5</formula>
    </cfRule>
    <cfRule type="cellIs" dxfId="70" priority="72" operator="greaterThan">
      <formula>4.5</formula>
    </cfRule>
  </conditionalFormatting>
  <conditionalFormatting sqref="T10">
    <cfRule type="cellIs" dxfId="69" priority="69" operator="lessThan">
      <formula>2.5</formula>
    </cfRule>
    <cfRule type="cellIs" dxfId="68" priority="70" operator="greaterThan">
      <formula>4.5</formula>
    </cfRule>
  </conditionalFormatting>
  <conditionalFormatting sqref="U10">
    <cfRule type="cellIs" dxfId="67" priority="68" operator="greaterThan">
      <formula>1.5</formula>
    </cfRule>
  </conditionalFormatting>
  <conditionalFormatting sqref="L10:V10">
    <cfRule type="expression" dxfId="66" priority="65">
      <formula>L10=""</formula>
    </cfRule>
  </conditionalFormatting>
  <conditionalFormatting sqref="S10">
    <cfRule type="cellIs" dxfId="65" priority="66" operator="greaterThan">
      <formula>0.5</formula>
    </cfRule>
    <cfRule type="cellIs" dxfId="64" priority="67" operator="lessThan">
      <formula>0.5</formula>
    </cfRule>
  </conditionalFormatting>
  <conditionalFormatting sqref="L11:M11">
    <cfRule type="cellIs" dxfId="63" priority="63" operator="lessThan">
      <formula>0.5</formula>
    </cfRule>
    <cfRule type="cellIs" dxfId="62" priority="64" operator="greaterThan">
      <formula>0.5</formula>
    </cfRule>
  </conditionalFormatting>
  <conditionalFormatting sqref="N11">
    <cfRule type="cellIs" dxfId="61" priority="61" operator="lessThan">
      <formula>4.5</formula>
    </cfRule>
    <cfRule type="cellIs" dxfId="60" priority="62" operator="greaterThan">
      <formula>5.5</formula>
    </cfRule>
  </conditionalFormatting>
  <conditionalFormatting sqref="O11">
    <cfRule type="cellIs" dxfId="59" priority="59" operator="lessThan">
      <formula>1.5</formula>
    </cfRule>
    <cfRule type="cellIs" dxfId="58" priority="60" operator="greaterThan">
      <formula>2.5</formula>
    </cfRule>
  </conditionalFormatting>
  <conditionalFormatting sqref="P11">
    <cfRule type="cellIs" dxfId="57" priority="57" operator="lessThan">
      <formula>4.5</formula>
    </cfRule>
    <cfRule type="cellIs" dxfId="56" priority="58" operator="greaterThan">
      <formula>7.5</formula>
    </cfRule>
  </conditionalFormatting>
  <conditionalFormatting sqref="R11:S11">
    <cfRule type="cellIs" dxfId="55" priority="55" operator="lessThan">
      <formula>2.5</formula>
    </cfRule>
    <cfRule type="cellIs" dxfId="54" priority="56" operator="greaterThan">
      <formula>4.5</formula>
    </cfRule>
  </conditionalFormatting>
  <conditionalFormatting sqref="T11">
    <cfRule type="cellIs" dxfId="53" priority="53" operator="lessThan">
      <formula>2.5</formula>
    </cfRule>
    <cfRule type="cellIs" dxfId="52" priority="54" operator="greaterThan">
      <formula>4.5</formula>
    </cfRule>
  </conditionalFormatting>
  <conditionalFormatting sqref="U11">
    <cfRule type="cellIs" dxfId="51" priority="52" operator="greaterThan">
      <formula>1.5</formula>
    </cfRule>
  </conditionalFormatting>
  <conditionalFormatting sqref="L11:V11">
    <cfRule type="expression" dxfId="50" priority="49">
      <formula>L11=""</formula>
    </cfRule>
  </conditionalFormatting>
  <conditionalFormatting sqref="S11">
    <cfRule type="cellIs" dxfId="49" priority="50" operator="greaterThan">
      <formula>0.5</formula>
    </cfRule>
    <cfRule type="cellIs" dxfId="48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6" sqref="X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2014:1:0:0:XINZHUANG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2014:2:0:0:XINZHUANG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2014:3:0:0:XINZHUANG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2014:4:0:0:XINZHUANG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2014:5:0:0:XINZHUANG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2014:6:0:0:XINZHUANG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2014:7:0:0:XINZHUANG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2014:8:0:0:XINZHUANG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2014:9:0:0:XINZHUANG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2014:10:0:0:XINZHUANG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2014:11:0:0:XINZHUANG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2014:12:0:0:XINZHUANG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2015:1:0:0:XINZHUANG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2015:2:0:0:XINZHUANG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2015:3:0:0:XINZHUANG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2015:4:0:0:XINZHUANG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2015:5:0:0:XINZHUANG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2015:6:0:0:XINZHUANG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2015:7:0:0:XINZHUANG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2015:8:0:0:XINZHUANG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2015:9:0:0:XINZHUANG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2015:10:0:0:XINZHUANG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2015:11:0:0:XINZHUANG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2015:12:0:0:XINZHUANG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2016:1:0:0:XINZHUANG</v>
      </c>
      <c r="AB77" s="33">
        <f t="shared" ca="1" si="3"/>
        <v>30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2015:12:4:7:XINZHUANG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2016:2:0:0:XINZHUANG</v>
      </c>
      <c r="AB78" s="33">
        <f t="shared" ca="1" si="3"/>
        <v>63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2016:1:1:7:XINZHUANG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2016:3:0:0:XINZHUANG</v>
      </c>
      <c r="AB79" s="33">
        <f t="shared" ca="1" si="3"/>
        <v>94</v>
      </c>
      <c r="AC79" s="26">
        <f t="shared" ca="1" si="4"/>
        <v>1</v>
      </c>
      <c r="AD79" s="26">
        <f t="shared" si="5"/>
        <v>0</v>
      </c>
      <c r="AE79" s="33">
        <f t="shared" ca="1" si="6"/>
        <v>29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2016:1:2:7:XINZHUANG</v>
      </c>
      <c r="AP79" s="33">
        <f t="shared" ca="1" si="13"/>
        <v>26</v>
      </c>
      <c r="AQ79" s="26">
        <f t="shared" ca="1" si="14"/>
        <v>0</v>
      </c>
      <c r="AR79" s="26">
        <f t="shared" ca="1" si="14"/>
        <v>13</v>
      </c>
      <c r="AS79" s="26">
        <f t="shared" ca="1" si="14"/>
        <v>0</v>
      </c>
      <c r="AT79" s="26">
        <f t="shared" ca="1" si="14"/>
        <v>0</v>
      </c>
      <c r="AU79" s="26">
        <f t="shared" ca="1" si="14"/>
        <v>0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2016:4:0:0:XINZHUANG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2016:1:3:7:XINZHUANG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2016:5:0:0:XINZHUANG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2016:1:4:7:XINZHUANG</v>
      </c>
      <c r="AP81" s="33">
        <f t="shared" ca="1" si="13"/>
        <v>58</v>
      </c>
      <c r="AQ81" s="26">
        <f t="shared" ca="1" si="14"/>
        <v>1</v>
      </c>
      <c r="AR81" s="26">
        <f t="shared" ca="1" si="14"/>
        <v>12</v>
      </c>
      <c r="AS81" s="26">
        <f t="shared" ca="1" si="14"/>
        <v>3</v>
      </c>
      <c r="AT81" s="26">
        <f t="shared" ca="1" si="14"/>
        <v>5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2016:6:0:0:XINZHUANG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2016:1:5:7:XINZHUANG</v>
      </c>
      <c r="AP82" s="33">
        <f t="shared" ca="1" si="13"/>
        <v>90</v>
      </c>
      <c r="AQ82" s="26">
        <f t="shared" ca="1" si="14"/>
        <v>1</v>
      </c>
      <c r="AR82" s="26">
        <f t="shared" ca="1" si="14"/>
        <v>12</v>
      </c>
      <c r="AS82" s="26">
        <f t="shared" ca="1" si="14"/>
        <v>4</v>
      </c>
      <c r="AT82" s="26">
        <f t="shared" ca="1" si="14"/>
        <v>8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2016:7:0:0:XINZHUANG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2016:2:1:7:XINZHUANG</v>
      </c>
      <c r="AP83" s="33">
        <f t="shared" ca="1" si="13"/>
        <v>122</v>
      </c>
      <c r="AQ83" s="26">
        <f t="shared" ca="1" si="14"/>
        <v>0</v>
      </c>
      <c r="AR83" s="26">
        <f t="shared" ca="1" si="14"/>
        <v>11</v>
      </c>
      <c r="AS83" s="26">
        <f t="shared" ca="1" si="14"/>
        <v>0</v>
      </c>
      <c r="AT83" s="26">
        <f t="shared" ca="1" si="14"/>
        <v>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2016:8:0:0:XINZHUANG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2016:2:2:7:XINZHUANG</v>
      </c>
      <c r="AP84" s="33">
        <f t="shared" ca="1" si="13"/>
        <v>154</v>
      </c>
      <c r="AQ84" s="26">
        <f t="shared" ca="1" si="14"/>
        <v>0</v>
      </c>
      <c r="AR84" s="26">
        <f t="shared" ca="1" si="14"/>
        <v>12</v>
      </c>
      <c r="AS84" s="26">
        <f t="shared" ca="1" si="14"/>
        <v>2</v>
      </c>
      <c r="AT84" s="26">
        <f t="shared" ca="1" si="14"/>
        <v>8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2016:9:0:0:XINZHUANG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2016:2:3:7:XINZHUANG</v>
      </c>
      <c r="AP85" s="33">
        <f t="shared" ca="1" si="13"/>
        <v>186</v>
      </c>
      <c r="AQ85" s="26">
        <f t="shared" ca="1" si="14"/>
        <v>0</v>
      </c>
      <c r="AR85" s="26">
        <f t="shared" ca="1" si="14"/>
        <v>8</v>
      </c>
      <c r="AS85" s="26">
        <f t="shared" ca="1" si="14"/>
        <v>3</v>
      </c>
      <c r="AT85" s="26">
        <f t="shared" ca="1" si="14"/>
        <v>4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2016:10:0:0:XINZHUANG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2016:2:4:7:XINZHUANG</v>
      </c>
      <c r="AP86" s="33">
        <f t="shared" ca="1" si="13"/>
        <v>217</v>
      </c>
      <c r="AQ86" s="26">
        <f t="shared" ca="1" si="14"/>
        <v>0</v>
      </c>
      <c r="AR86" s="26">
        <f t="shared" ca="1" si="14"/>
        <v>11</v>
      </c>
      <c r="AS86" s="26">
        <f t="shared" ca="1" si="14"/>
        <v>6</v>
      </c>
      <c r="AT86" s="26">
        <f t="shared" ca="1" si="14"/>
        <v>7</v>
      </c>
      <c r="AU86" s="26">
        <f t="shared" ca="1" si="14"/>
        <v>2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2016:11:0:0:XINZHUANG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2016:3:1:7:XINZHUANG</v>
      </c>
      <c r="AP87" s="33">
        <f t="shared" ca="1" si="13"/>
        <v>248</v>
      </c>
      <c r="AQ87" s="26">
        <f t="shared" ca="1" si="14"/>
        <v>0</v>
      </c>
      <c r="AR87" s="26">
        <f t="shared" ca="1" si="14"/>
        <v>9</v>
      </c>
      <c r="AS87" s="26">
        <f t="shared" ca="1" si="14"/>
        <v>2</v>
      </c>
      <c r="AT87" s="26">
        <f t="shared" ca="1" si="14"/>
        <v>8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2016:12:0:0:XINZHUANG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2016:3:2:7:XINZHUANG</v>
      </c>
      <c r="AP88" s="33">
        <f t="shared" ca="1" si="13"/>
        <v>277</v>
      </c>
      <c r="AQ88" s="26">
        <f t="shared" ca="1" si="14"/>
        <v>1</v>
      </c>
      <c r="AR88" s="26">
        <f t="shared" ca="1" si="14"/>
        <v>7</v>
      </c>
      <c r="AS88" s="26">
        <f t="shared" ca="1" si="14"/>
        <v>2</v>
      </c>
      <c r="AT88" s="26">
        <f t="shared" ca="1" si="14"/>
        <v>6</v>
      </c>
      <c r="AU88" s="26">
        <f t="shared" ca="1" si="14"/>
        <v>3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1423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1422</v>
      </c>
    </row>
    <row r="105" spans="23:50">
      <c r="X105" s="57" t="s">
        <v>2102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6" sqref="X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1425</v>
      </c>
      <c r="B1" s="46" t="s">
        <v>1424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BANQIAO_DISTRICT_GRAPH!$AC$89</f>
        <v>4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757</v>
      </c>
      <c r="B10" s="23" t="s">
        <v>2059</v>
      </c>
      <c r="C10" s="4" t="s">
        <v>771</v>
      </c>
      <c r="D10" s="4" t="s">
        <v>772</v>
      </c>
      <c r="E10" s="4" t="str">
        <f>CONCATENATE(YEAR,":",MONTH,":",WEEK,":",WEEKDAY,":",$A10)</f>
        <v>2016:3:2:7:XINBAN_E</v>
      </c>
      <c r="F10" s="4">
        <f>MATCH($E10,REPORT_DATA_BY_COMP!$A:$A,0)</f>
        <v>855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756</v>
      </c>
      <c r="B11" s="23" t="s">
        <v>2060</v>
      </c>
      <c r="C11" s="4" t="s">
        <v>769</v>
      </c>
      <c r="D11" s="4" t="s">
        <v>770</v>
      </c>
      <c r="E11" s="4" t="str">
        <f>CONCATENATE(YEAR,":",MONTH,":",WEEK,":",WEEKDAY,":",$A11)</f>
        <v>2016:3:2:7:XINPU_E</v>
      </c>
      <c r="F11" s="4">
        <f>MATCH($E11,REPORT_DATA_BY_COMP!$A:$A,0)</f>
        <v>858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758</v>
      </c>
      <c r="B12" s="23" t="s">
        <v>2061</v>
      </c>
      <c r="C12" s="4" t="s">
        <v>2062</v>
      </c>
      <c r="D12" s="4" t="s">
        <v>2063</v>
      </c>
      <c r="E12" s="4" t="str">
        <f>CONCATENATE(YEAR,":",MONTH,":",WEEK,":",WEEKDAY,":",$A12)</f>
        <v>2016:3:2:7:BANQIAO_S</v>
      </c>
      <c r="F12" s="4">
        <f>MATCH($E12,REPORT_DATA_BY_COMP!$A:$A,0)</f>
        <v>793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14</v>
      </c>
      <c r="O13" s="12">
        <f t="shared" si="0"/>
        <v>6</v>
      </c>
      <c r="P13" s="12">
        <f t="shared" si="0"/>
        <v>18</v>
      </c>
      <c r="Q13" s="12">
        <f t="shared" si="0"/>
        <v>12</v>
      </c>
      <c r="R13" s="12">
        <f t="shared" si="0"/>
        <v>14</v>
      </c>
      <c r="S13" s="12">
        <f t="shared" si="0"/>
        <v>0</v>
      </c>
      <c r="T13" s="12">
        <f t="shared" si="0"/>
        <v>8</v>
      </c>
      <c r="U13" s="12">
        <f t="shared" si="0"/>
        <v>1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2016:3:1:7:BANQIAO</v>
      </c>
      <c r="F16" s="14">
        <f>MATCH($E16,REPORT_DATA_BY_DISTRICT!$A:$A, 0)</f>
        <v>226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8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31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1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2016:3:2:7:BANQIAO</v>
      </c>
      <c r="F17" s="14">
        <f>MATCH($E17,REPORT_DATA_BY_DISTRICT!$A:$A, 0)</f>
        <v>257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12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2016:3:3:7:BANQIAO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13</v>
      </c>
      <c r="J21" s="19">
        <f>SUM(J16:J20)</f>
        <v>15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38</v>
      </c>
      <c r="O21" s="19">
        <f t="shared" si="1"/>
        <v>11</v>
      </c>
      <c r="P21" s="19">
        <f t="shared" si="1"/>
        <v>47</v>
      </c>
      <c r="Q21" s="19">
        <f t="shared" si="1"/>
        <v>43</v>
      </c>
      <c r="R21" s="19">
        <f t="shared" si="1"/>
        <v>26</v>
      </c>
      <c r="S21" s="19">
        <f t="shared" si="1"/>
        <v>3</v>
      </c>
      <c r="T21" s="19">
        <f t="shared" si="1"/>
        <v>23</v>
      </c>
      <c r="U21" s="19">
        <f t="shared" si="1"/>
        <v>3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7" priority="79" operator="lessThan">
      <formula>0.5</formula>
    </cfRule>
    <cfRule type="cellIs" dxfId="46" priority="80" operator="greaterThan">
      <formula>0.5</formula>
    </cfRule>
  </conditionalFormatting>
  <conditionalFormatting sqref="N10">
    <cfRule type="cellIs" dxfId="45" priority="77" operator="lessThan">
      <formula>4.5</formula>
    </cfRule>
    <cfRule type="cellIs" dxfId="44" priority="78" operator="greaterThan">
      <formula>5.5</formula>
    </cfRule>
  </conditionalFormatting>
  <conditionalFormatting sqref="O10">
    <cfRule type="cellIs" dxfId="43" priority="75" operator="lessThan">
      <formula>1.5</formula>
    </cfRule>
    <cfRule type="cellIs" dxfId="42" priority="76" operator="greaterThan">
      <formula>2.5</formula>
    </cfRule>
  </conditionalFormatting>
  <conditionalFormatting sqref="P10">
    <cfRule type="cellIs" dxfId="41" priority="73" operator="lessThan">
      <formula>4.5</formula>
    </cfRule>
    <cfRule type="cellIs" dxfId="40" priority="74" operator="greaterThan">
      <formula>7.5</formula>
    </cfRule>
  </conditionalFormatting>
  <conditionalFormatting sqref="R10:S10">
    <cfRule type="cellIs" dxfId="39" priority="71" operator="lessThan">
      <formula>2.5</formula>
    </cfRule>
    <cfRule type="cellIs" dxfId="38" priority="72" operator="greaterThan">
      <formula>4.5</formula>
    </cfRule>
  </conditionalFormatting>
  <conditionalFormatting sqref="T10">
    <cfRule type="cellIs" dxfId="37" priority="69" operator="lessThan">
      <formula>2.5</formula>
    </cfRule>
    <cfRule type="cellIs" dxfId="36" priority="70" operator="greaterThan">
      <formula>4.5</formula>
    </cfRule>
  </conditionalFormatting>
  <conditionalFormatting sqref="U10">
    <cfRule type="cellIs" dxfId="35" priority="68" operator="greaterThan">
      <formula>1.5</formula>
    </cfRule>
  </conditionalFormatting>
  <conditionalFormatting sqref="L10:V10">
    <cfRule type="expression" dxfId="34" priority="65">
      <formula>L10=""</formula>
    </cfRule>
  </conditionalFormatting>
  <conditionalFormatting sqref="S10">
    <cfRule type="cellIs" dxfId="33" priority="66" operator="greaterThan">
      <formula>0.5</formula>
    </cfRule>
    <cfRule type="cellIs" dxfId="32" priority="67" operator="lessThan">
      <formula>0.5</formula>
    </cfRule>
  </conditionalFormatting>
  <conditionalFormatting sqref="L11:M11">
    <cfRule type="cellIs" dxfId="31" priority="63" operator="lessThan">
      <formula>0.5</formula>
    </cfRule>
    <cfRule type="cellIs" dxfId="30" priority="64" operator="greaterThan">
      <formula>0.5</formula>
    </cfRule>
  </conditionalFormatting>
  <conditionalFormatting sqref="N11">
    <cfRule type="cellIs" dxfId="29" priority="61" operator="lessThan">
      <formula>4.5</formula>
    </cfRule>
    <cfRule type="cellIs" dxfId="28" priority="62" operator="greaterThan">
      <formula>5.5</formula>
    </cfRule>
  </conditionalFormatting>
  <conditionalFormatting sqref="O11">
    <cfRule type="cellIs" dxfId="27" priority="59" operator="lessThan">
      <formula>1.5</formula>
    </cfRule>
    <cfRule type="cellIs" dxfId="26" priority="60" operator="greaterThan">
      <formula>2.5</formula>
    </cfRule>
  </conditionalFormatting>
  <conditionalFormatting sqref="P11">
    <cfRule type="cellIs" dxfId="25" priority="57" operator="lessThan">
      <formula>4.5</formula>
    </cfRule>
    <cfRule type="cellIs" dxfId="24" priority="58" operator="greaterThan">
      <formula>7.5</formula>
    </cfRule>
  </conditionalFormatting>
  <conditionalFormatting sqref="R11:S11">
    <cfRule type="cellIs" dxfId="23" priority="55" operator="lessThan">
      <formula>2.5</formula>
    </cfRule>
    <cfRule type="cellIs" dxfId="22" priority="56" operator="greaterThan">
      <formula>4.5</formula>
    </cfRule>
  </conditionalFormatting>
  <conditionalFormatting sqref="T11">
    <cfRule type="cellIs" dxfId="21" priority="53" operator="lessThan">
      <formula>2.5</formula>
    </cfRule>
    <cfRule type="cellIs" dxfId="20" priority="54" operator="greaterThan">
      <formula>4.5</formula>
    </cfRule>
  </conditionalFormatting>
  <conditionalFormatting sqref="U11">
    <cfRule type="cellIs" dxfId="19" priority="52" operator="greaterThan">
      <formula>1.5</formula>
    </cfRule>
  </conditionalFormatting>
  <conditionalFormatting sqref="L11:V11">
    <cfRule type="expression" dxfId="18" priority="49">
      <formula>L11=""</formula>
    </cfRule>
  </conditionalFormatting>
  <conditionalFormatting sqref="S11">
    <cfRule type="cellIs" dxfId="17" priority="50" operator="greaterThan">
      <formula>0.5</formula>
    </cfRule>
    <cfRule type="cellIs" dxfId="16" priority="51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abSelected="1" zoomScale="85" zoomScaleNormal="85" workbookViewId="0">
      <selection activeCell="W39" sqref="W39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2014:1:0:0:BANQIAO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2014:2:0:0:BANQIAO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2014:3:0:0:BANQIAO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2014:4:0:0:BANQIAO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2014:5:0:0:BANQIAO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2014:6:0:0:BANQIAO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2014:7:0:0:BANQIAO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2014:8:0:0:BANQIAO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2014:9:0:0:BANQIAO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2014:10:0:0:BANQIAO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2014:11:0:0:BANQIAO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2014:12:0:0:BANQIAO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2015:1:0:0:BANQIAO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2015:2:0:0:BANQIAO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2015:3:0:0:BANQIAO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2015:4:0:0:BANQIAO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2015:5:0:0:BANQIAO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2015:6:0:0:BANQIAO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2015:7:0:0:BANQIAO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2015:8:0:0:BANQIAO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2015:9:0:0:BANQIAO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2015:10:0:0:BANQIAO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2015:11:0:0:BANQIAO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2015:12:0:0:BANQIAO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2016:1:0:0:BANQIAO</v>
      </c>
      <c r="AB77" s="33">
        <f t="shared" ca="1" si="3"/>
        <v>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42365</v>
      </c>
      <c r="AN77" s="33">
        <f t="shared" ref="AN77:AN88" si="11">WEEKNUM(AM77,2)-WEEKNUM(DATE(YEAR(AM77),MONTH(AM77),1),2)+1</f>
        <v>4</v>
      </c>
      <c r="AO77" s="34" t="str">
        <f t="shared" ref="AO77:AO88" si="12">CONCATENATE(YEAR(AM77),":",MONTH(AM77),":",AN77,":",WEEKLY_REPORT_DAY,":", $X$89)</f>
        <v>2015:12:4:7:BANQIAO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2016:2:0:0:BANQIAO</v>
      </c>
      <c r="AB78" s="33">
        <f t="shared" ca="1" si="3"/>
        <v>39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42372</v>
      </c>
      <c r="AN78" s="33">
        <f t="shared" si="11"/>
        <v>1</v>
      </c>
      <c r="AO78" s="34" t="str">
        <f t="shared" si="12"/>
        <v>2016:1:1:7:BANQIAO</v>
      </c>
      <c r="AP78" s="33" t="e">
        <f t="shared" ca="1" si="13"/>
        <v>#N/A</v>
      </c>
      <c r="AQ78" s="26" t="e">
        <f t="shared" ca="1" si="14"/>
        <v>#N/A</v>
      </c>
      <c r="AR78" s="26" t="e">
        <f t="shared" ca="1" si="14"/>
        <v>#N/A</v>
      </c>
      <c r="AS78" s="26" t="e">
        <f t="shared" ca="1" si="14"/>
        <v>#N/A</v>
      </c>
      <c r="AT78" s="26" t="e">
        <f t="shared" ca="1" si="14"/>
        <v>#N/A</v>
      </c>
      <c r="AU78" s="26" t="e">
        <f t="shared" ca="1" si="14"/>
        <v>#N/A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2016:3:0:0:BANQIAO</v>
      </c>
      <c r="AB79" s="33">
        <f t="shared" ca="1" si="3"/>
        <v>72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42379</v>
      </c>
      <c r="AN79" s="33">
        <f t="shared" si="11"/>
        <v>2</v>
      </c>
      <c r="AO79" s="34" t="str">
        <f t="shared" si="12"/>
        <v>2016:1:2:7:BANQIAO</v>
      </c>
      <c r="AP79" s="33">
        <f t="shared" ca="1" si="13"/>
        <v>3</v>
      </c>
      <c r="AQ79" s="26">
        <f t="shared" ca="1" si="14"/>
        <v>0</v>
      </c>
      <c r="AR79" s="26">
        <f t="shared" ca="1" si="14"/>
        <v>16</v>
      </c>
      <c r="AS79" s="26">
        <f t="shared" ca="1" si="14"/>
        <v>0</v>
      </c>
      <c r="AT79" s="26">
        <f t="shared" ca="1" si="14"/>
        <v>6</v>
      </c>
      <c r="AU79" s="26">
        <f t="shared" ca="1" si="14"/>
        <v>0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2016:4:0:0:BANQIAO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42386</v>
      </c>
      <c r="AN80" s="33">
        <f t="shared" si="11"/>
        <v>3</v>
      </c>
      <c r="AO80" s="34" t="str">
        <f t="shared" si="12"/>
        <v>2016:1:3:7:BANQIAO</v>
      </c>
      <c r="AP80" s="33" t="e">
        <f t="shared" ca="1" si="13"/>
        <v>#N/A</v>
      </c>
      <c r="AQ80" s="26" t="e">
        <f t="shared" ca="1" si="14"/>
        <v>#N/A</v>
      </c>
      <c r="AR80" s="26" t="e">
        <f t="shared" ca="1" si="14"/>
        <v>#N/A</v>
      </c>
      <c r="AS80" s="26" t="e">
        <f t="shared" ca="1" si="14"/>
        <v>#N/A</v>
      </c>
      <c r="AT80" s="26" t="e">
        <f t="shared" ca="1" si="14"/>
        <v>#N/A</v>
      </c>
      <c r="AU80" s="26" t="e">
        <f t="shared" ca="1" si="14"/>
        <v>#N/A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2016:5:0:0:BANQIAO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42393</v>
      </c>
      <c r="AN81" s="33">
        <f t="shared" si="11"/>
        <v>4</v>
      </c>
      <c r="AO81" s="34" t="str">
        <f t="shared" si="12"/>
        <v>2016:1:4:7:BANQIAO</v>
      </c>
      <c r="AP81" s="33">
        <f t="shared" ca="1" si="13"/>
        <v>35</v>
      </c>
      <c r="AQ81" s="26">
        <f t="shared" ca="1" si="14"/>
        <v>1</v>
      </c>
      <c r="AR81" s="26">
        <f t="shared" ca="1" si="14"/>
        <v>18</v>
      </c>
      <c r="AS81" s="26">
        <f t="shared" ca="1" si="14"/>
        <v>5</v>
      </c>
      <c r="AT81" s="26">
        <f t="shared" ca="1" si="14"/>
        <v>12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2016:6:0:0:BANQIAO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42400</v>
      </c>
      <c r="AN82" s="33">
        <f t="shared" si="11"/>
        <v>5</v>
      </c>
      <c r="AO82" s="34" t="str">
        <f t="shared" si="12"/>
        <v>2016:1:5:7:BANQIAO</v>
      </c>
      <c r="AP82" s="33">
        <f t="shared" ca="1" si="13"/>
        <v>67</v>
      </c>
      <c r="AQ82" s="26">
        <f t="shared" ca="1" si="14"/>
        <v>1</v>
      </c>
      <c r="AR82" s="26">
        <f t="shared" ca="1" si="14"/>
        <v>22</v>
      </c>
      <c r="AS82" s="26">
        <f t="shared" ca="1" si="14"/>
        <v>7</v>
      </c>
      <c r="AT82" s="26">
        <f t="shared" ca="1" si="14"/>
        <v>10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2016:7:0:0:BANQIAO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42407</v>
      </c>
      <c r="AN83" s="33">
        <f t="shared" si="11"/>
        <v>1</v>
      </c>
      <c r="AO83" s="34" t="str">
        <f t="shared" si="12"/>
        <v>2016:2:1:7:BANQIAO</v>
      </c>
      <c r="AP83" s="33">
        <f t="shared" ca="1" si="13"/>
        <v>99</v>
      </c>
      <c r="AQ83" s="26">
        <f t="shared" ca="1" si="14"/>
        <v>0</v>
      </c>
      <c r="AR83" s="26">
        <f t="shared" ca="1" si="14"/>
        <v>25</v>
      </c>
      <c r="AS83" s="26">
        <f t="shared" ca="1" si="14"/>
        <v>7</v>
      </c>
      <c r="AT83" s="26">
        <f t="shared" ca="1" si="14"/>
        <v>12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2016:8:0:0:BANQIAO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42414</v>
      </c>
      <c r="AN84" s="33">
        <f t="shared" si="11"/>
        <v>2</v>
      </c>
      <c r="AO84" s="34" t="str">
        <f t="shared" si="12"/>
        <v>2016:2:2:7:BANQIAO</v>
      </c>
      <c r="AP84" s="33">
        <f t="shared" ca="1" si="13"/>
        <v>131</v>
      </c>
      <c r="AQ84" s="26">
        <f t="shared" ca="1" si="14"/>
        <v>0</v>
      </c>
      <c r="AR84" s="26">
        <f t="shared" ca="1" si="14"/>
        <v>22</v>
      </c>
      <c r="AS84" s="26">
        <f t="shared" ca="1" si="14"/>
        <v>9</v>
      </c>
      <c r="AT84" s="26">
        <f t="shared" ca="1" si="14"/>
        <v>8</v>
      </c>
      <c r="AU84" s="26">
        <f t="shared" ca="1" si="14"/>
        <v>1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2016:9:0:0:BANQIAO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42421</v>
      </c>
      <c r="AN85" s="33">
        <f t="shared" si="11"/>
        <v>3</v>
      </c>
      <c r="AO85" s="34" t="str">
        <f t="shared" si="12"/>
        <v>2016:2:3:7:BANQIAO</v>
      </c>
      <c r="AP85" s="33">
        <f t="shared" ca="1" si="13"/>
        <v>163</v>
      </c>
      <c r="AQ85" s="26">
        <f t="shared" ca="1" si="14"/>
        <v>1</v>
      </c>
      <c r="AR85" s="26">
        <f t="shared" ca="1" si="14"/>
        <v>29</v>
      </c>
      <c r="AS85" s="26">
        <f t="shared" ca="1" si="14"/>
        <v>11</v>
      </c>
      <c r="AT85" s="26">
        <f t="shared" ca="1" si="14"/>
        <v>20</v>
      </c>
      <c r="AU85" s="26">
        <f t="shared" ca="1" si="14"/>
        <v>6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2016:10:0:0:BANQIAO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42428</v>
      </c>
      <c r="AN86" s="33">
        <f t="shared" si="11"/>
        <v>4</v>
      </c>
      <c r="AO86" s="34" t="str">
        <f t="shared" si="12"/>
        <v>2016:2:4:7:BANQIAO</v>
      </c>
      <c r="AP86" s="33">
        <f t="shared" ca="1" si="13"/>
        <v>195</v>
      </c>
      <c r="AQ86" s="26">
        <f t="shared" ca="1" si="14"/>
        <v>1</v>
      </c>
      <c r="AR86" s="26">
        <f t="shared" ca="1" si="14"/>
        <v>23</v>
      </c>
      <c r="AS86" s="26">
        <f t="shared" ca="1" si="14"/>
        <v>10</v>
      </c>
      <c r="AT86" s="26">
        <f t="shared" ca="1" si="14"/>
        <v>11</v>
      </c>
      <c r="AU86" s="26">
        <f t="shared" ca="1" si="14"/>
        <v>5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2016:11:0:0:BANQIAO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42435</v>
      </c>
      <c r="AN87" s="33">
        <f t="shared" si="11"/>
        <v>1</v>
      </c>
      <c r="AO87" s="34" t="str">
        <f t="shared" si="12"/>
        <v>2016:3:1:7:BANQIAO</v>
      </c>
      <c r="AP87" s="33">
        <f t="shared" ca="1" si="13"/>
        <v>226</v>
      </c>
      <c r="AQ87" s="26">
        <f t="shared" ca="1" si="14"/>
        <v>0</v>
      </c>
      <c r="AR87" s="26">
        <f t="shared" ca="1" si="14"/>
        <v>24</v>
      </c>
      <c r="AS87" s="26">
        <f t="shared" ca="1" si="14"/>
        <v>5</v>
      </c>
      <c r="AT87" s="26">
        <f t="shared" ca="1" si="14"/>
        <v>12</v>
      </c>
      <c r="AU87" s="26">
        <f t="shared" ca="1" si="14"/>
        <v>3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2016:12:0:0:BANQIAO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42442</v>
      </c>
      <c r="AN88" s="33">
        <f t="shared" si="11"/>
        <v>2</v>
      </c>
      <c r="AO88" s="34" t="str">
        <f t="shared" si="12"/>
        <v>2016:3:2:7:BANQIAO</v>
      </c>
      <c r="AP88" s="33">
        <f t="shared" ca="1" si="13"/>
        <v>257</v>
      </c>
      <c r="AQ88" s="26">
        <f t="shared" ca="1" si="14"/>
        <v>0</v>
      </c>
      <c r="AR88" s="26">
        <f t="shared" ca="1" si="14"/>
        <v>14</v>
      </c>
      <c r="AS88" s="26">
        <f t="shared" ca="1" si="14"/>
        <v>6</v>
      </c>
      <c r="AT88" s="26">
        <f t="shared" ca="1" si="14"/>
        <v>14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1425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1424</v>
      </c>
    </row>
    <row r="105" spans="23:50">
      <c r="X105" s="57" t="s">
        <v>2103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91</vt:i4>
      </vt:variant>
      <vt:variant>
        <vt:lpstr>Named Ranges</vt:lpstr>
      </vt:variant>
      <vt:variant>
        <vt:i4>57</vt:i4>
      </vt:variant>
    </vt:vector>
  </HeadingPairs>
  <TitlesOfParts>
    <vt:vector size="148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2016-03-14T12:22:52Z</cp:lastPrinted>
  <dcterms:created xsi:type="dcterms:W3CDTF">2016-01-05T05:01:49Z</dcterms:created>
  <dcterms:modified xsi:type="dcterms:W3CDTF">2016-03-14T12:25:00Z</dcterms:modified>
</cp:coreProperties>
</file>