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14" activeTab="14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BAPTISM_SOURCE_DISTRICT_MONTH!$A$1:$G$26</definedName>
    <definedName name="baptism_source_mission_month" localSheetId="13">BAPTISM_SOURCE_MISSION_MONTH!$A$1:$G$5</definedName>
    <definedName name="baptism_source_stake_month" localSheetId="12">BAPTISM_SOURCE_STAKE_MONTH!$A$1:$G$25</definedName>
    <definedName name="baptism_source_zone_month" localSheetId="11">BAPTISM_SOURCE_ZONE_MONTH!$A$1:$G$29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REPORT_DATA_BY_COMP!$A$1:$Q$787</definedName>
    <definedName name="report_data_by_zone" localSheetId="4">REPORT_DATA_BY_ZONE!$A$1:$Q$89</definedName>
    <definedName name="report_data_district" localSheetId="2">REPORT_DATA_BY_DISTRICT!$A$1:$Q$239</definedName>
    <definedName name="report_data_district_month" localSheetId="3">REPORT_DATA_BY_DISTRICT_MONTH!$A$1:$Q$95</definedName>
    <definedName name="report_data_mission" localSheetId="8">REPORT_DATA_BY_MISSION!$A$1:$Q$9</definedName>
    <definedName name="report_data_mission_month" localSheetId="9">REPORT_DATA_BY_MISSION_MONTH!$A$1:$Q$28</definedName>
    <definedName name="report_data_stake" localSheetId="5">REPORT_DATA_BY_STAKE!$A$1:$Q$65</definedName>
    <definedName name="report_data_stake_month" localSheetId="6">REPORT_DATA_BY_STAKE_MONTH!$A$1:$Q$175</definedName>
    <definedName name="report_data_zone_month" localSheetId="7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B4" i="248" l="1"/>
  <c r="B4" i="251" l="1"/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26"/>
  <c r="B43" i="332"/>
  <c r="B43" i="324"/>
  <c r="B43" i="262"/>
  <c r="B43" i="264"/>
  <c r="B43" i="334"/>
  <c r="C49" i="340"/>
  <c r="B51" i="340"/>
  <c r="B43" i="328"/>
  <c r="B50" i="340"/>
  <c r="B43" i="330"/>
  <c r="B43" i="338"/>
  <c r="B43" i="336"/>
  <c r="B43" i="242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C49" i="328"/>
  <c r="B52" i="332"/>
  <c r="B50" i="286"/>
  <c r="B45" i="314"/>
  <c r="C49" i="302"/>
  <c r="B52" i="322"/>
  <c r="B50" i="278"/>
  <c r="B45" i="300"/>
  <c r="B51" i="288"/>
  <c r="B50" i="308"/>
  <c r="B53" i="288"/>
  <c r="B51" i="308"/>
  <c r="B53" i="328"/>
  <c r="B52" i="290"/>
  <c r="B53" i="310"/>
  <c r="B45" i="286"/>
  <c r="C49" i="300"/>
  <c r="C49" i="270"/>
  <c r="B45" i="330"/>
  <c r="B53" i="280"/>
  <c r="B54" i="338"/>
  <c r="B52" i="330"/>
  <c r="C49" i="324"/>
  <c r="C49" i="288"/>
  <c r="B51" i="278"/>
  <c r="B51" i="280"/>
  <c r="C49" i="278"/>
  <c r="B52" i="272"/>
  <c r="C49" i="286"/>
  <c r="B54" i="328"/>
  <c r="B50" i="326"/>
  <c r="B50" i="292"/>
  <c r="C49" i="330"/>
  <c r="B52" i="268"/>
  <c r="B50" i="336"/>
  <c r="B54" i="330"/>
  <c r="B52" i="286"/>
  <c r="B54" i="336"/>
  <c r="C49" i="314"/>
  <c r="B45" i="276"/>
  <c r="B45" i="280"/>
  <c r="B52" i="304"/>
  <c r="B50" i="268"/>
  <c r="B52" i="270"/>
  <c r="B52" i="280"/>
  <c r="B50" i="328"/>
  <c r="B52" i="300"/>
  <c r="C49" i="282"/>
  <c r="B50" i="330"/>
  <c r="B51" i="290"/>
  <c r="C49" i="276"/>
  <c r="B45" i="284"/>
  <c r="B50" i="316"/>
  <c r="B51" i="298"/>
  <c r="B53" i="270"/>
  <c r="B51" i="306"/>
  <c r="B45" i="270"/>
  <c r="B45" i="268"/>
  <c r="B45" i="326"/>
  <c r="B50" i="300"/>
  <c r="B51" i="268"/>
  <c r="C49" i="308"/>
  <c r="B51" i="334"/>
  <c r="B50" i="334"/>
  <c r="B52" i="312"/>
  <c r="C49" i="284"/>
  <c r="B52" i="306"/>
  <c r="C49" i="312"/>
  <c r="B54" i="332"/>
  <c r="B53" i="290"/>
  <c r="B51" i="330"/>
  <c r="B50" i="270"/>
  <c r="B53" i="286"/>
  <c r="B51" i="338"/>
  <c r="B53" i="324"/>
  <c r="B51" i="274"/>
  <c r="B51" i="272"/>
  <c r="B53" i="292"/>
  <c r="B45" i="332"/>
  <c r="C49" i="322"/>
  <c r="B45" i="318"/>
  <c r="C49" i="290"/>
  <c r="B51" i="270"/>
  <c r="B53" i="272"/>
  <c r="B53" i="326"/>
  <c r="B53" i="334"/>
  <c r="B52" i="338"/>
  <c r="B52" i="328"/>
  <c r="B50" i="332"/>
  <c r="B53" i="284"/>
  <c r="B54" i="334"/>
  <c r="B45" i="328"/>
  <c r="B52" i="274"/>
  <c r="B51" i="336"/>
  <c r="B50" i="320"/>
  <c r="B45" i="310"/>
  <c r="C49" i="280"/>
  <c r="C49" i="274"/>
  <c r="B50" i="276"/>
  <c r="B52" i="288"/>
  <c r="B53" i="282"/>
  <c r="B50" i="324"/>
  <c r="B45" i="312"/>
  <c r="B45" i="274"/>
  <c r="B45" i="322"/>
  <c r="B50" i="288"/>
  <c r="B51" i="324"/>
  <c r="B51" i="292"/>
  <c r="B50" i="306"/>
  <c r="C49" i="272"/>
  <c r="B52" i="278"/>
  <c r="C49" i="306"/>
  <c r="B45" i="302"/>
  <c r="B51" i="316"/>
  <c r="B51" i="314"/>
  <c r="B45" i="304"/>
  <c r="B50" i="290"/>
  <c r="B53" i="322"/>
  <c r="B53" i="308"/>
  <c r="C49" i="332"/>
  <c r="B45" i="272"/>
  <c r="B45" i="278"/>
  <c r="B53" i="304"/>
  <c r="B45" i="282"/>
  <c r="B52" i="302"/>
  <c r="B52" i="308"/>
  <c r="C49" i="338"/>
  <c r="B51" i="276"/>
  <c r="B51" i="312"/>
  <c r="B51" i="304"/>
  <c r="B51" i="318"/>
  <c r="B52" i="298"/>
  <c r="B50" i="310"/>
  <c r="B51" i="322"/>
  <c r="B53" i="268"/>
  <c r="B51" i="302"/>
  <c r="B52" i="310"/>
  <c r="B50" i="298"/>
  <c r="C49" i="316"/>
  <c r="B51" i="326"/>
  <c r="B45" i="298"/>
  <c r="B53" i="314"/>
  <c r="B50" i="314"/>
  <c r="B53" i="338"/>
  <c r="B52" i="276"/>
  <c r="B53" i="306"/>
  <c r="B50" i="272"/>
  <c r="C49" i="268"/>
  <c r="C49" i="304"/>
  <c r="C49" i="334"/>
  <c r="C49" i="326"/>
  <c r="B53" i="278"/>
  <c r="B53" i="302"/>
  <c r="B53" i="300"/>
  <c r="B45" i="316"/>
  <c r="C49" i="310"/>
  <c r="C49" i="292"/>
  <c r="B52" i="316"/>
  <c r="B52" i="326"/>
  <c r="B50" i="280"/>
  <c r="B45" i="324"/>
  <c r="B53" i="330"/>
  <c r="C49" i="318"/>
  <c r="C49" i="298"/>
  <c r="B53" i="332"/>
  <c r="B51" i="320"/>
  <c r="B50" i="318"/>
  <c r="B45" i="308"/>
  <c r="B51" i="310"/>
  <c r="B53" i="318"/>
  <c r="B45" i="320"/>
  <c r="B51" i="300"/>
  <c r="B45" i="292"/>
  <c r="B45" i="290"/>
  <c r="B52" i="282"/>
  <c r="B52" i="320"/>
  <c r="B52" i="318"/>
  <c r="B50" i="338"/>
  <c r="B52" i="324"/>
  <c r="B50" i="304"/>
  <c r="B51" i="328"/>
  <c r="B51" i="284"/>
  <c r="B53" i="312"/>
  <c r="B45" i="338"/>
  <c r="B53" i="320"/>
  <c r="B53" i="336"/>
  <c r="B50" i="282"/>
  <c r="B45" i="336"/>
  <c r="B45" i="306"/>
  <c r="B50" i="322"/>
  <c r="B51" i="332"/>
  <c r="B53" i="276"/>
  <c r="B52" i="314"/>
  <c r="B45" i="288"/>
  <c r="C49" i="320"/>
  <c r="B52" i="334"/>
  <c r="C49" i="336"/>
  <c r="B50" i="284"/>
  <c r="B50" i="302"/>
  <c r="B53" i="298"/>
  <c r="B54" i="326"/>
  <c r="B50" i="312"/>
  <c r="B45" i="334"/>
  <c r="B51" i="286"/>
  <c r="B52" i="284"/>
  <c r="B52" i="292"/>
  <c r="B50" i="274"/>
  <c r="B51" i="282"/>
  <c r="B53" i="316"/>
  <c r="B53" i="274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C49" i="262"/>
  <c r="B45" i="262"/>
  <c r="B52" i="340"/>
  <c r="B53" i="264"/>
  <c r="C49" i="264"/>
  <c r="B53" i="262"/>
  <c r="B52" i="266"/>
  <c r="B52" i="262"/>
  <c r="B45" i="264"/>
  <c r="B53" i="266"/>
  <c r="B54" i="262"/>
  <c r="B51" i="262"/>
  <c r="C49" i="266"/>
  <c r="B50" i="264"/>
  <c r="B50" i="266"/>
  <c r="B51" i="266"/>
  <c r="B50" i="262"/>
  <c r="B51" i="264"/>
  <c r="B52" i="264"/>
  <c r="B45" i="266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276"/>
  <c r="B54" i="274"/>
  <c r="B54" i="300"/>
  <c r="B54" i="312"/>
  <c r="B54" i="284"/>
  <c r="B54" i="278"/>
  <c r="B54" i="288"/>
  <c r="B54" i="302"/>
  <c r="B54" i="306"/>
  <c r="B54" i="282"/>
  <c r="B54" i="310"/>
  <c r="B54" i="314"/>
  <c r="B54" i="292"/>
  <c r="B54" i="322"/>
  <c r="B54" i="308"/>
  <c r="B54" i="318"/>
  <c r="B54" i="304"/>
  <c r="B54" i="286"/>
  <c r="B54" i="320"/>
  <c r="B54" i="290"/>
  <c r="B54" i="316"/>
  <c r="B54" i="270"/>
  <c r="C49" i="242"/>
  <c r="B54" i="280"/>
  <c r="B53" i="242"/>
  <c r="B52" i="242"/>
  <c r="B45" i="242"/>
  <c r="B54" i="242"/>
  <c r="B54" i="272"/>
  <c r="B54" i="324"/>
  <c r="B50" i="242"/>
  <c r="B51" i="242"/>
  <c r="B54" i="268"/>
  <c r="B54" i="298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H29" i="249" l="1"/>
  <c r="E10" i="259"/>
  <c r="K32" i="25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E28" i="276"/>
  <c r="E23" i="268"/>
  <c r="E35" i="308"/>
  <c r="S33" i="338"/>
  <c r="E20" i="276"/>
  <c r="E32" i="298"/>
  <c r="S28" i="334"/>
  <c r="S31" i="326"/>
  <c r="E8" i="304"/>
  <c r="E33" i="314"/>
  <c r="E13" i="306"/>
  <c r="E8" i="274"/>
  <c r="E7" i="326"/>
  <c r="E9" i="278"/>
  <c r="E11" i="322"/>
  <c r="S29" i="334"/>
  <c r="E26" i="276"/>
  <c r="S37" i="330"/>
  <c r="E21" i="334"/>
  <c r="E10" i="334"/>
  <c r="E33" i="308"/>
  <c r="E22" i="264"/>
  <c r="E32" i="282"/>
  <c r="E28" i="314"/>
  <c r="E13" i="304"/>
  <c r="E13" i="266"/>
  <c r="E17" i="302"/>
  <c r="E26" i="286"/>
  <c r="E37" i="338"/>
  <c r="E38" i="320"/>
  <c r="E22" i="312"/>
  <c r="E9" i="314"/>
  <c r="E36" i="328"/>
  <c r="E9" i="326"/>
  <c r="E36" i="336"/>
  <c r="E15" i="268"/>
  <c r="S36" i="306"/>
  <c r="S33" i="328"/>
  <c r="S33" i="266"/>
  <c r="S29" i="340"/>
  <c r="E11" i="326"/>
  <c r="E26" i="290"/>
  <c r="E8" i="300"/>
  <c r="S31" i="272"/>
  <c r="E10" i="314"/>
  <c r="E27" i="316"/>
  <c r="E20" i="334"/>
  <c r="E29" i="310"/>
  <c r="E26" i="300"/>
  <c r="E24" i="262"/>
  <c r="E19" i="340"/>
  <c r="E23" i="270"/>
  <c r="S29" i="278"/>
  <c r="E17" i="262"/>
  <c r="E8" i="262"/>
  <c r="E32" i="274"/>
  <c r="E38" i="300"/>
  <c r="E30" i="306"/>
  <c r="E25" i="340"/>
  <c r="S36" i="288"/>
  <c r="E30" i="310"/>
  <c r="E4" i="324"/>
  <c r="E34" i="286"/>
  <c r="E25" i="280"/>
  <c r="E29" i="302"/>
  <c r="E31" i="290"/>
  <c r="E12" i="334"/>
  <c r="E28" i="338"/>
  <c r="E5" i="290"/>
  <c r="E29" i="330"/>
  <c r="E15" i="266"/>
  <c r="E20" i="338"/>
  <c r="E24" i="336"/>
  <c r="E32" i="314"/>
  <c r="E8" i="332"/>
  <c r="E24" i="338"/>
  <c r="E7" i="288"/>
  <c r="E16" i="332"/>
  <c r="E25" i="316"/>
  <c r="E24" i="282"/>
  <c r="S30" i="326"/>
  <c r="E36" i="330"/>
  <c r="E3" i="330"/>
  <c r="E29" i="300"/>
  <c r="E38" i="316"/>
  <c r="E23" i="324"/>
  <c r="E19" i="264"/>
  <c r="E11" i="340"/>
  <c r="E27" i="310"/>
  <c r="E24" i="280"/>
  <c r="S33" i="300"/>
  <c r="S36" i="340"/>
  <c r="E22" i="310"/>
  <c r="S33" i="274"/>
  <c r="S34" i="274"/>
  <c r="S37" i="290"/>
  <c r="E12" i="312"/>
  <c r="E7" i="322"/>
  <c r="E8" i="316"/>
  <c r="E16" i="334"/>
  <c r="S35" i="312"/>
  <c r="E24" i="306"/>
  <c r="S32" i="276"/>
  <c r="E3" i="306"/>
  <c r="E21" i="322"/>
  <c r="S33" i="330"/>
  <c r="E38" i="290"/>
  <c r="E34" i="314"/>
  <c r="E13" i="298"/>
  <c r="S35" i="306"/>
  <c r="E18" i="338"/>
  <c r="E22" i="328"/>
  <c r="E25" i="330"/>
  <c r="E29" i="338"/>
  <c r="E4" i="270"/>
  <c r="E31" i="284"/>
  <c r="E17" i="292"/>
  <c r="E18" i="280"/>
  <c r="E20" i="280"/>
  <c r="E9" i="288"/>
  <c r="S33" i="316"/>
  <c r="E14" i="302"/>
  <c r="S30" i="284"/>
  <c r="S37" i="278"/>
  <c r="E18" i="334"/>
  <c r="S29" i="286"/>
  <c r="E16" i="324"/>
  <c r="S31" i="334"/>
  <c r="E32" i="332"/>
  <c r="S34" i="332"/>
  <c r="E12" i="336"/>
  <c r="S31" i="320"/>
  <c r="E8" i="324"/>
  <c r="S34" i="306"/>
  <c r="E16" i="318"/>
  <c r="E5" i="292"/>
  <c r="E15" i="324"/>
  <c r="E27" i="322"/>
  <c r="S38" i="306"/>
  <c r="E38" i="280"/>
  <c r="S36" i="336"/>
  <c r="S29" i="282"/>
  <c r="E33" i="264"/>
  <c r="E9" i="320"/>
  <c r="S34" i="290"/>
  <c r="E7" i="290"/>
  <c r="E34" i="330"/>
  <c r="S36" i="330"/>
  <c r="S33" i="314"/>
  <c r="E18" i="312"/>
  <c r="E13" i="262"/>
  <c r="E4" i="280"/>
  <c r="E23" i="298"/>
  <c r="E33" i="332"/>
  <c r="E20" i="332"/>
  <c r="E16" i="276"/>
  <c r="E10" i="308"/>
  <c r="E22" i="280"/>
  <c r="E26" i="340"/>
  <c r="E12" i="298"/>
  <c r="S29" i="308"/>
  <c r="S33" i="312"/>
  <c r="S35" i="262"/>
  <c r="S36" i="300"/>
  <c r="E6" i="320"/>
  <c r="E38" i="322"/>
  <c r="E18" i="302"/>
  <c r="E28" i="270"/>
  <c r="E33" i="336"/>
  <c r="E33" i="324"/>
  <c r="E6" i="336"/>
  <c r="E13" i="312"/>
  <c r="E5" i="284"/>
  <c r="S31" i="322"/>
  <c r="E23" i="334"/>
  <c r="E5" i="328"/>
  <c r="S35" i="336"/>
  <c r="E25" i="324"/>
  <c r="S28" i="318"/>
  <c r="E28" i="332"/>
  <c r="S38" i="270"/>
  <c r="E31" i="264"/>
  <c r="E4" i="318"/>
  <c r="E21" i="284"/>
  <c r="E16" i="338"/>
  <c r="E18" i="320"/>
  <c r="S35" i="282"/>
  <c r="E6" i="334"/>
  <c r="E4" i="330"/>
  <c r="E9" i="316"/>
  <c r="E22" i="320"/>
  <c r="E31" i="338"/>
  <c r="E36" i="318"/>
  <c r="S34" i="338"/>
  <c r="S34" i="310"/>
  <c r="E11" i="300"/>
  <c r="E16" i="310"/>
  <c r="E12" i="276"/>
  <c r="S28" i="262"/>
  <c r="S32" i="308"/>
  <c r="E37" i="340"/>
  <c r="E21" i="316"/>
  <c r="E19" i="322"/>
  <c r="E14" i="310"/>
  <c r="S27" i="338"/>
  <c r="E4" i="320"/>
  <c r="E4" i="332"/>
  <c r="E32" i="336"/>
  <c r="E21" i="318"/>
  <c r="E10" i="332"/>
  <c r="E25" i="306"/>
  <c r="E36" i="308"/>
  <c r="E37" i="268"/>
  <c r="E3" i="284"/>
  <c r="E21" i="272"/>
  <c r="E26" i="306"/>
  <c r="S28" i="314"/>
  <c r="E20" i="340"/>
  <c r="S29" i="332"/>
  <c r="E36" i="320"/>
  <c r="S28" i="330"/>
  <c r="E34" i="324"/>
  <c r="E10" i="338"/>
  <c r="E23" i="338"/>
  <c r="S31" i="316"/>
  <c r="E34" i="288"/>
  <c r="E25" i="300"/>
  <c r="S37" i="302"/>
  <c r="S30" i="334"/>
  <c r="E14" i="304"/>
  <c r="E24" i="314"/>
  <c r="E32" i="316"/>
  <c r="E38" i="340"/>
  <c r="E10" i="302"/>
  <c r="E33" i="322"/>
  <c r="E32" i="304"/>
  <c r="E35" i="328"/>
  <c r="E32" i="276"/>
  <c r="E27" i="276"/>
  <c r="E33" i="304"/>
  <c r="E9" i="276"/>
  <c r="S28" i="282"/>
  <c r="E27" i="338"/>
  <c r="E38" i="338"/>
  <c r="E27" i="262"/>
  <c r="S35" i="290"/>
  <c r="E6" i="316"/>
  <c r="E38" i="272"/>
  <c r="E38" i="264"/>
  <c r="E27" i="336"/>
  <c r="E34" i="264"/>
  <c r="E23" i="290"/>
  <c r="E23" i="262"/>
  <c r="E5" i="280"/>
  <c r="S30" i="340"/>
  <c r="E22" i="284"/>
  <c r="S37" i="310"/>
  <c r="E10" i="306"/>
  <c r="E27" i="326"/>
  <c r="E30" i="278"/>
  <c r="E23" i="328"/>
  <c r="S27" i="280"/>
  <c r="S38" i="328"/>
  <c r="S29" i="330"/>
  <c r="E6" i="304"/>
  <c r="E15" i="312"/>
  <c r="E32" i="318"/>
  <c r="E30" i="298"/>
  <c r="S36" i="332"/>
  <c r="E35" i="334"/>
  <c r="E31" i="318"/>
  <c r="S34" i="324"/>
  <c r="E22" i="316"/>
  <c r="S35" i="332"/>
  <c r="S28" i="278"/>
  <c r="E21" i="280"/>
  <c r="E22" i="268"/>
  <c r="E20" i="302"/>
  <c r="E28" i="308"/>
  <c r="E23" i="326"/>
  <c r="S36" i="328"/>
  <c r="S29" i="298"/>
  <c r="S27" i="336"/>
  <c r="E9" i="274"/>
  <c r="E29" i="332"/>
  <c r="S37" i="312"/>
  <c r="E20" i="266"/>
  <c r="E23" i="330"/>
  <c r="E26" i="302"/>
  <c r="E6" i="330"/>
  <c r="E22" i="326"/>
  <c r="E23" i="300"/>
  <c r="E11" i="318"/>
  <c r="E26" i="316"/>
  <c r="E6" i="326"/>
  <c r="E12" i="340"/>
  <c r="E33" i="310"/>
  <c r="E38" i="328"/>
  <c r="E29" i="316"/>
  <c r="E31" i="298"/>
  <c r="E19" i="328"/>
  <c r="S32" i="288"/>
  <c r="E19" i="334"/>
  <c r="S31" i="306"/>
  <c r="S37" i="288"/>
  <c r="E22" i="306"/>
  <c r="E22" i="308"/>
  <c r="E17" i="336"/>
  <c r="S33" i="292"/>
  <c r="S38" i="318"/>
  <c r="S31" i="338"/>
  <c r="E24" i="334"/>
  <c r="E18" i="308"/>
  <c r="S38" i="300"/>
  <c r="S30" i="332"/>
  <c r="E17" i="330"/>
  <c r="E30" i="318"/>
  <c r="E5" i="320"/>
  <c r="S32" i="338"/>
  <c r="E29" i="340"/>
  <c r="E25" i="288"/>
  <c r="E3" i="320"/>
  <c r="E28" i="274"/>
  <c r="E24" i="316"/>
  <c r="S28" i="302"/>
  <c r="S30" i="302"/>
  <c r="E9" i="318"/>
  <c r="E34" i="304"/>
  <c r="E25" i="314"/>
  <c r="E18" i="292"/>
  <c r="E6" i="292"/>
  <c r="S32" i="262"/>
  <c r="E31" i="316"/>
  <c r="E37" i="336"/>
  <c r="E10" i="318"/>
  <c r="E30" i="324"/>
  <c r="S30" i="330"/>
  <c r="E23" i="318"/>
  <c r="S38" i="308"/>
  <c r="E11" i="328"/>
  <c r="E29" i="314"/>
  <c r="E20" i="318"/>
  <c r="E26" i="336"/>
  <c r="E22" i="334"/>
  <c r="E5" i="302"/>
  <c r="E32" i="302"/>
  <c r="E22" i="292"/>
  <c r="E22" i="322"/>
  <c r="E9" i="336"/>
  <c r="S29" i="270"/>
  <c r="S33" i="334"/>
  <c r="E37" i="270"/>
  <c r="S35" i="270"/>
  <c r="E18" i="282"/>
  <c r="E25" i="334"/>
  <c r="E30" i="272"/>
  <c r="S30" i="270"/>
  <c r="E11" i="306"/>
  <c r="E24" i="326"/>
  <c r="E14" i="280"/>
  <c r="S33" i="262"/>
  <c r="E6" i="310"/>
  <c r="E32" i="330"/>
  <c r="S35" i="326"/>
  <c r="E18" i="336"/>
  <c r="S35" i="340"/>
  <c r="E18" i="306"/>
  <c r="E28" i="336"/>
  <c r="E16" i="298"/>
  <c r="S31" i="284"/>
  <c r="E13" i="290"/>
  <c r="S31" i="340"/>
  <c r="E12" i="272"/>
  <c r="E30" i="338"/>
  <c r="E17" i="310"/>
  <c r="S33" i="272"/>
  <c r="S36" i="286"/>
  <c r="E27" i="332"/>
  <c r="E11" i="284"/>
  <c r="E3" i="304"/>
  <c r="E15" i="280"/>
  <c r="E21" i="338"/>
  <c r="S27" i="278"/>
  <c r="E30" i="282"/>
  <c r="S31" i="304"/>
  <c r="E30" i="266"/>
  <c r="S37" i="322"/>
  <c r="E14" i="332"/>
  <c r="E18" i="330"/>
  <c r="E5" i="286"/>
  <c r="E13" i="336"/>
  <c r="E8" i="298"/>
  <c r="E12" i="280"/>
  <c r="S28" i="306"/>
  <c r="E13" i="334"/>
  <c r="S38" i="338"/>
  <c r="E18" i="318"/>
  <c r="E13" i="340"/>
  <c r="E9" i="284"/>
  <c r="S38" i="326"/>
  <c r="S37" i="338"/>
  <c r="E33" i="318"/>
  <c r="S34" i="280"/>
  <c r="E27" i="324"/>
  <c r="E3" i="328"/>
  <c r="E36" i="338"/>
  <c r="E35" i="312"/>
  <c r="E26" i="326"/>
  <c r="S35" i="324"/>
  <c r="E17" i="326"/>
  <c r="E24" i="308"/>
  <c r="E27" i="268"/>
  <c r="E28" i="324"/>
  <c r="E34" i="340"/>
  <c r="E28" i="312"/>
  <c r="E38" i="304"/>
  <c r="E17" i="308"/>
  <c r="E12" i="302"/>
  <c r="E31" i="288"/>
  <c r="E26" i="334"/>
  <c r="E17" i="314"/>
  <c r="E19" i="290"/>
  <c r="S37" i="316"/>
  <c r="S35" i="338"/>
  <c r="E25" i="310"/>
  <c r="E25" i="290"/>
  <c r="S34" i="270"/>
  <c r="S36" i="310"/>
  <c r="E30" i="314"/>
  <c r="E22" i="332"/>
  <c r="E16" i="312"/>
  <c r="E16" i="270"/>
  <c r="E11" i="290"/>
  <c r="S28" i="264"/>
  <c r="S36" i="334"/>
  <c r="E33" i="298"/>
  <c r="E32" i="326"/>
  <c r="S30" i="282"/>
  <c r="S37" i="334"/>
  <c r="E28" i="284"/>
  <c r="E26" i="282"/>
  <c r="E17" i="276"/>
  <c r="S30" i="322"/>
  <c r="E6" i="264"/>
  <c r="E29" i="318"/>
  <c r="E13" i="284"/>
  <c r="E27" i="330"/>
  <c r="E35" i="332"/>
  <c r="E20" i="284"/>
  <c r="S38" i="284"/>
  <c r="E10" i="270"/>
  <c r="E20" i="306"/>
  <c r="S37" i="328"/>
  <c r="E33" i="266"/>
  <c r="S27" i="316"/>
  <c r="E30" i="300"/>
  <c r="E28" i="280"/>
  <c r="E10" i="310"/>
  <c r="E3" i="272"/>
  <c r="E23" i="336"/>
  <c r="S29" i="318"/>
  <c r="E8" i="318"/>
  <c r="E13" i="318"/>
  <c r="S36" i="326"/>
  <c r="E9" i="298"/>
  <c r="E14" i="330"/>
  <c r="E4" i="278"/>
  <c r="E19" i="266"/>
  <c r="E5" i="322"/>
  <c r="E25" i="278"/>
  <c r="S30" i="268"/>
  <c r="S34" i="326"/>
  <c r="S32" i="290"/>
  <c r="E23" i="340"/>
  <c r="E6" i="328"/>
  <c r="E7" i="298"/>
  <c r="E14" i="326"/>
  <c r="E25" i="268"/>
  <c r="E13" i="268"/>
  <c r="E12" i="262"/>
  <c r="E29" i="320"/>
  <c r="E6" i="290"/>
  <c r="S35" i="304"/>
  <c r="E32" i="334"/>
  <c r="E7" i="266"/>
  <c r="E6" i="266"/>
  <c r="E9" i="322"/>
  <c r="E14" i="322"/>
  <c r="E11" i="314"/>
  <c r="S29" i="300"/>
  <c r="E5" i="288"/>
  <c r="E3" i="290"/>
  <c r="S34" i="314"/>
  <c r="S38" i="280"/>
  <c r="E5" i="272"/>
  <c r="S34" i="320"/>
  <c r="S32" i="320"/>
  <c r="E31" i="332"/>
  <c r="E38" i="268"/>
  <c r="E14" i="298"/>
  <c r="E14" i="278"/>
  <c r="E31" i="312"/>
  <c r="S27" i="340"/>
  <c r="E33" i="316"/>
  <c r="E35" i="274"/>
  <c r="S28" i="312"/>
  <c r="E7" i="324"/>
  <c r="E15" i="326"/>
  <c r="E27" i="328"/>
  <c r="E27" i="318"/>
  <c r="E17" i="268"/>
  <c r="E8" i="276"/>
  <c r="E9" i="280"/>
  <c r="E11" i="312"/>
  <c r="E32" i="308"/>
  <c r="E18" i="264"/>
  <c r="E29" i="334"/>
  <c r="E6" i="332"/>
  <c r="S28" i="276"/>
  <c r="E36" i="316"/>
  <c r="E13" i="292"/>
  <c r="E17" i="322"/>
  <c r="E16" i="284"/>
  <c r="E8" i="322"/>
  <c r="S30" i="328"/>
  <c r="E36" i="322"/>
  <c r="E22" i="286"/>
  <c r="E4" i="334"/>
  <c r="E25" i="264"/>
  <c r="E36" i="288"/>
  <c r="E32" i="320"/>
  <c r="E25" i="298"/>
  <c r="E10" i="340"/>
  <c r="E30" i="286"/>
  <c r="E21" i="264"/>
  <c r="E23" i="310"/>
  <c r="E36" i="304"/>
  <c r="E24" i="266"/>
  <c r="E4" i="312"/>
  <c r="E18" i="310"/>
  <c r="E4" i="322"/>
  <c r="E23" i="332"/>
  <c r="E26" i="338"/>
  <c r="E17" i="312"/>
  <c r="E9" i="306"/>
  <c r="E36" i="266"/>
  <c r="S36" i="308"/>
  <c r="E8" i="312"/>
  <c r="E31" i="278"/>
  <c r="E4" i="308"/>
  <c r="S29" i="280"/>
  <c r="E3" i="278"/>
  <c r="E8" i="340"/>
  <c r="E5" i="312"/>
  <c r="S30" i="278"/>
  <c r="E14" i="328"/>
  <c r="E31" i="340"/>
  <c r="S29" i="266"/>
  <c r="E38" i="336"/>
  <c r="E28" i="326"/>
  <c r="S29" i="272"/>
  <c r="E14" i="340"/>
  <c r="E36" i="298"/>
  <c r="S38" i="272"/>
  <c r="S28" i="328"/>
  <c r="S27" i="298"/>
  <c r="E16" i="300"/>
  <c r="E15" i="336"/>
  <c r="S36" i="270"/>
  <c r="E11" i="264"/>
  <c r="E32" i="284"/>
  <c r="S34" i="316"/>
  <c r="E21" i="300"/>
  <c r="S32" i="300"/>
  <c r="E20" i="312"/>
  <c r="S38" i="286"/>
  <c r="E34" i="326"/>
  <c r="S37" i="280"/>
  <c r="S37" i="274"/>
  <c r="E26" i="298"/>
  <c r="S32" i="310"/>
  <c r="E12" i="308"/>
  <c r="E28" i="242"/>
  <c r="E3" i="262"/>
  <c r="E5" i="318"/>
  <c r="E17" i="306"/>
  <c r="E32" i="292"/>
  <c r="E29" i="322"/>
  <c r="E30" i="320"/>
  <c r="E4" i="266"/>
  <c r="E34" i="310"/>
  <c r="S30" i="280"/>
  <c r="E4" i="326"/>
  <c r="E28" i="304"/>
  <c r="S27" i="334"/>
  <c r="E23" i="242"/>
  <c r="E34" i="270"/>
  <c r="E38" i="274"/>
  <c r="E6" i="274"/>
  <c r="E4" i="316"/>
  <c r="E6" i="324"/>
  <c r="E33" i="306"/>
  <c r="E15" i="338"/>
  <c r="S31" i="288"/>
  <c r="S34" i="282"/>
  <c r="E13" i="308"/>
  <c r="E15" i="300"/>
  <c r="S27" i="330"/>
  <c r="E32" i="310"/>
  <c r="E18" i="270"/>
  <c r="S27" i="332"/>
  <c r="E34" i="318"/>
  <c r="E33" i="338"/>
  <c r="S36" i="302"/>
  <c r="E11" i="262"/>
  <c r="E17" i="340"/>
  <c r="E37" i="276"/>
  <c r="E14" i="270"/>
  <c r="E23" i="312"/>
  <c r="E35" i="288"/>
  <c r="S28" i="288"/>
  <c r="E31" i="302"/>
  <c r="E14" i="274"/>
  <c r="E25" i="266"/>
  <c r="E26" i="310"/>
  <c r="E35" i="266"/>
  <c r="E29" i="308"/>
  <c r="S28" i="322"/>
  <c r="E17" i="272"/>
  <c r="S29" i="336"/>
  <c r="E20" i="336"/>
  <c r="E19" i="318"/>
  <c r="E13" i="322"/>
  <c r="E26" i="312"/>
  <c r="E15" i="328"/>
  <c r="E27" i="272"/>
  <c r="E24" i="276"/>
  <c r="S32" i="336"/>
  <c r="E7" i="302"/>
  <c r="E19" i="336"/>
  <c r="E10" i="316"/>
  <c r="E29" i="264"/>
  <c r="E5" i="274"/>
  <c r="S33" i="270"/>
  <c r="E16" i="340"/>
  <c r="E19" i="316"/>
  <c r="E8" i="334"/>
  <c r="E8" i="336"/>
  <c r="S34" i="262"/>
  <c r="E25" i="322"/>
  <c r="S29" i="274"/>
  <c r="S31" i="292"/>
  <c r="E8" i="268"/>
  <c r="E7" i="304"/>
  <c r="E21" i="328"/>
  <c r="S30" i="306"/>
  <c r="E29" i="324"/>
  <c r="S31" i="330"/>
  <c r="E13" i="274"/>
  <c r="E14" i="312"/>
  <c r="S32" i="334"/>
  <c r="E4" i="314"/>
  <c r="E22" i="304"/>
  <c r="E14" i="308"/>
  <c r="E30" i="312"/>
  <c r="E38" i="310"/>
  <c r="E21" i="262"/>
  <c r="E25" i="272"/>
  <c r="E20" i="262"/>
  <c r="E27" i="308"/>
  <c r="E35" i="262"/>
  <c r="E10" i="286"/>
  <c r="S30" i="300"/>
  <c r="E6" i="318"/>
  <c r="E14" i="306"/>
  <c r="E8" i="266"/>
  <c r="E32" i="288"/>
  <c r="E17" i="318"/>
  <c r="E31" i="324"/>
  <c r="E7" i="268"/>
  <c r="S27" i="312"/>
  <c r="E11" i="282"/>
  <c r="E24" i="278"/>
  <c r="S37" i="340"/>
  <c r="E23" i="280"/>
  <c r="E6" i="280"/>
  <c r="S30" i="316"/>
  <c r="E36" i="326"/>
  <c r="E16" i="306"/>
  <c r="E29" i="270"/>
  <c r="E32" i="280"/>
  <c r="E21" i="332"/>
  <c r="S29" i="306"/>
  <c r="E3" i="314"/>
  <c r="E32" i="264"/>
  <c r="S32" i="328"/>
  <c r="E37" i="330"/>
  <c r="E19" i="332"/>
  <c r="E15" i="276"/>
  <c r="E20" i="326"/>
  <c r="E21" i="320"/>
  <c r="S28" i="270"/>
  <c r="E34" i="276"/>
  <c r="S37" i="332"/>
  <c r="E7" i="284"/>
  <c r="E16" i="278"/>
  <c r="E8" i="290"/>
  <c r="E25" i="284"/>
  <c r="E4" i="292"/>
  <c r="E28" i="302"/>
  <c r="S32" i="284"/>
  <c r="E24" i="310"/>
  <c r="E36" i="274"/>
  <c r="E7" i="242"/>
  <c r="E11" i="272"/>
  <c r="S28" i="326"/>
  <c r="S38" i="312"/>
  <c r="E17" i="274"/>
  <c r="E35" i="298"/>
  <c r="E26" i="242"/>
  <c r="S38" i="336"/>
  <c r="S37" i="268"/>
  <c r="E12" i="310"/>
  <c r="E6" i="288"/>
  <c r="S37" i="262"/>
  <c r="E3" i="298"/>
  <c r="E37" i="298"/>
  <c r="E15" i="316"/>
  <c r="S37" i="286"/>
  <c r="S30" i="286"/>
  <c r="S30" i="338"/>
  <c r="E17" i="324"/>
  <c r="S38" i="340"/>
  <c r="E29" i="278"/>
  <c r="E16" i="292"/>
  <c r="E27" i="302"/>
  <c r="S38" i="320"/>
  <c r="S28" i="338"/>
  <c r="S38" i="278"/>
  <c r="E15" i="304"/>
  <c r="E28" i="298"/>
  <c r="E5" i="266"/>
  <c r="E22" i="282"/>
  <c r="S28" i="272"/>
  <c r="S28" i="324"/>
  <c r="E28" i="334"/>
  <c r="E19" i="272"/>
  <c r="E37" i="326"/>
  <c r="E4" i="298"/>
  <c r="E25" i="302"/>
  <c r="E34" i="320"/>
  <c r="E19" i="320"/>
  <c r="E9" i="282"/>
  <c r="E7" i="280"/>
  <c r="E33" i="302"/>
  <c r="E17" i="304"/>
  <c r="S32" i="330"/>
  <c r="E33" i="330"/>
  <c r="E26" i="304"/>
  <c r="E16" i="336"/>
  <c r="E4" i="306"/>
  <c r="E31" i="280"/>
  <c r="S36" i="298"/>
  <c r="E35" i="292"/>
  <c r="S36" i="318"/>
  <c r="E29" i="282"/>
  <c r="E17" i="280"/>
  <c r="E29" i="290"/>
  <c r="E37" i="328"/>
  <c r="S33" i="298"/>
  <c r="E3" i="270"/>
  <c r="E23" i="322"/>
  <c r="S37" i="314"/>
  <c r="S37" i="264"/>
  <c r="E20" i="282"/>
  <c r="E30" i="328"/>
  <c r="S27" i="266"/>
  <c r="S29" i="292"/>
  <c r="E34" i="336"/>
  <c r="E17" i="270"/>
  <c r="E3" i="286"/>
  <c r="S37" i="324"/>
  <c r="E5" i="324"/>
  <c r="S27" i="268"/>
  <c r="E10" i="328"/>
  <c r="E4" i="328"/>
  <c r="E28" i="292"/>
  <c r="E20" i="292"/>
  <c r="E15" i="314"/>
  <c r="S35" i="272"/>
  <c r="E9" i="304"/>
  <c r="E8" i="326"/>
  <c r="E12" i="322"/>
  <c r="E4" i="338"/>
  <c r="E3" i="302"/>
  <c r="E9" i="300"/>
  <c r="E22" i="278"/>
  <c r="E28" i="272"/>
  <c r="S35" i="278"/>
  <c r="E36" i="300"/>
  <c r="E13" i="324"/>
  <c r="E23" i="278"/>
  <c r="S29" i="264"/>
  <c r="E38" i="284"/>
  <c r="E12" i="328"/>
  <c r="E21" i="340"/>
  <c r="S27" i="262"/>
  <c r="S36" i="304"/>
  <c r="S32" i="324"/>
  <c r="E34" i="332"/>
  <c r="E28" i="310"/>
  <c r="E7" i="300"/>
  <c r="E16" i="316"/>
  <c r="E14" i="262"/>
  <c r="E33" i="288"/>
  <c r="E13" i="338"/>
  <c r="S27" i="320"/>
  <c r="E3" i="334"/>
  <c r="E13" i="282"/>
  <c r="E24" i="264"/>
  <c r="E7" i="308"/>
  <c r="E7" i="334"/>
  <c r="S34" i="268"/>
  <c r="E32" i="290"/>
  <c r="E12" i="268"/>
  <c r="S34" i="318"/>
  <c r="S35" i="330"/>
  <c r="S34" i="328"/>
  <c r="E25" i="338"/>
  <c r="E20" i="278"/>
  <c r="E31" i="310"/>
  <c r="E36" i="314"/>
  <c r="E35" i="318"/>
  <c r="E16" i="328"/>
  <c r="E22" i="336"/>
  <c r="S38" i="288"/>
  <c r="E37" i="278"/>
  <c r="E18" i="322"/>
  <c r="E14" i="282"/>
  <c r="E6" i="286"/>
  <c r="E10" i="276"/>
  <c r="E21" i="312"/>
  <c r="E37" i="334"/>
  <c r="E17" i="290"/>
  <c r="E36" i="272"/>
  <c r="E8" i="284"/>
  <c r="E24" i="340"/>
  <c r="E3" i="310"/>
  <c r="E22" i="330"/>
  <c r="E22" i="290"/>
  <c r="E18" i="278"/>
  <c r="E26" i="332"/>
  <c r="E37" i="264"/>
  <c r="E11" i="336"/>
  <c r="S33" i="306"/>
  <c r="S37" i="284"/>
  <c r="E18" i="288"/>
  <c r="E4" i="290"/>
  <c r="E38" i="270"/>
  <c r="E5" i="298"/>
  <c r="E26" i="314"/>
  <c r="S32" i="304"/>
  <c r="E3" i="282"/>
  <c r="E30" i="280"/>
  <c r="E3" i="340"/>
  <c r="E34" i="316"/>
  <c r="E28" i="330"/>
  <c r="S30" i="298"/>
  <c r="E34" i="308"/>
  <c r="E27" i="312"/>
  <c r="E19" i="338"/>
  <c r="E10" i="324"/>
  <c r="S32" i="322"/>
  <c r="E20" i="314"/>
  <c r="S32" i="314"/>
  <c r="E15" i="288"/>
  <c r="E24" i="312"/>
  <c r="E24" i="268"/>
  <c r="E13" i="328"/>
  <c r="S36" i="264"/>
  <c r="E34" i="262"/>
  <c r="E33" i="320"/>
  <c r="E36" i="264"/>
  <c r="S35" i="284"/>
  <c r="S28" i="298"/>
  <c r="S28" i="284"/>
  <c r="E38" i="326"/>
  <c r="E20" i="272"/>
  <c r="S27" i="270"/>
  <c r="E33" i="262"/>
  <c r="E18" i="340"/>
  <c r="E38" i="312"/>
  <c r="E21" i="288"/>
  <c r="E35" i="338"/>
  <c r="E34" i="268"/>
  <c r="S38" i="292"/>
  <c r="E11" i="334"/>
  <c r="E21" i="324"/>
  <c r="E32" i="322"/>
  <c r="S37" i="298"/>
  <c r="E31" i="308"/>
  <c r="E21" i="310"/>
  <c r="S31" i="312"/>
  <c r="E20" i="330"/>
  <c r="E31" i="266"/>
  <c r="S30" i="324"/>
  <c r="E35" i="310"/>
  <c r="E19" i="288"/>
  <c r="E11" i="298"/>
  <c r="E33" i="334"/>
  <c r="E33" i="326"/>
  <c r="E27" i="286"/>
  <c r="E13" i="310"/>
  <c r="S27" i="322"/>
  <c r="E7" i="310"/>
  <c r="E8" i="280"/>
  <c r="E29" i="298"/>
  <c r="E37" i="304"/>
  <c r="E11" i="270"/>
  <c r="E16" i="262"/>
  <c r="E26" i="288"/>
  <c r="E15" i="318"/>
  <c r="S35" i="300"/>
  <c r="E30" i="322"/>
  <c r="S34" i="308"/>
  <c r="E18" i="286"/>
  <c r="E37" i="316"/>
  <c r="E23" i="314"/>
  <c r="E34" i="322"/>
  <c r="E18" i="290"/>
  <c r="E18" i="268"/>
  <c r="E38" i="332"/>
  <c r="E16" i="280"/>
  <c r="E28" i="320"/>
  <c r="E9" i="290"/>
  <c r="S27" i="306"/>
  <c r="E22" i="272"/>
  <c r="E28" i="300"/>
  <c r="S36" i="272"/>
  <c r="S31" i="336"/>
  <c r="E36" i="280"/>
  <c r="E5" i="334"/>
  <c r="E12" i="324"/>
  <c r="E8" i="264"/>
  <c r="E27" i="288"/>
  <c r="E27" i="334"/>
  <c r="S27" i="272"/>
  <c r="S35" i="302"/>
  <c r="S31" i="308"/>
  <c r="E13" i="314"/>
  <c r="E28" i="306"/>
  <c r="S28" i="310"/>
  <c r="E15" i="334"/>
  <c r="S33" i="276"/>
  <c r="E10" i="280"/>
  <c r="S37" i="272"/>
  <c r="S30" i="288"/>
  <c r="E33" i="270"/>
  <c r="E4" i="264"/>
  <c r="S33" i="290"/>
  <c r="E30" i="302"/>
  <c r="E33" i="340"/>
  <c r="E15" i="262"/>
  <c r="E14" i="292"/>
  <c r="E10" i="266"/>
  <c r="S33" i="280"/>
  <c r="E15" i="290"/>
  <c r="E14" i="284"/>
  <c r="E8" i="270"/>
  <c r="E37" i="302"/>
  <c r="S28" i="308"/>
  <c r="E8" i="320"/>
  <c r="E4" i="300"/>
  <c r="E9" i="332"/>
  <c r="S36" i="338"/>
  <c r="E31" i="326"/>
  <c r="E29" i="280"/>
  <c r="E27" i="314"/>
  <c r="E8" i="292"/>
  <c r="S27" i="310"/>
  <c r="E22" i="300"/>
  <c r="E12" i="282"/>
  <c r="E7" i="272"/>
  <c r="E33" i="274"/>
  <c r="E22" i="314"/>
  <c r="E28" i="328"/>
  <c r="E15" i="322"/>
  <c r="E11" i="316"/>
  <c r="S33" i="324"/>
  <c r="E38" i="330"/>
  <c r="E16" i="266"/>
  <c r="E35" i="330"/>
  <c r="E38" i="276"/>
  <c r="E31" i="268"/>
  <c r="S29" i="268"/>
  <c r="E28" i="286"/>
  <c r="E34" i="290"/>
  <c r="E13" i="280"/>
  <c r="E11" i="310"/>
  <c r="E6" i="306"/>
  <c r="E24" i="272"/>
  <c r="S33" i="304"/>
  <c r="E20" i="310"/>
  <c r="S38" i="332"/>
  <c r="S38" i="298"/>
  <c r="E15" i="270"/>
  <c r="E15" i="298"/>
  <c r="E30" i="288"/>
  <c r="E7" i="316"/>
  <c r="E12" i="338"/>
  <c r="E16" i="322"/>
  <c r="E20" i="324"/>
  <c r="E3" i="336"/>
  <c r="E19" i="298"/>
  <c r="S38" i="268"/>
  <c r="S28" i="332"/>
  <c r="E23" i="274"/>
  <c r="S28" i="300"/>
  <c r="E19" i="262"/>
  <c r="E3" i="332"/>
  <c r="E17" i="316"/>
  <c r="E12" i="300"/>
  <c r="E8" i="272"/>
  <c r="E30" i="336"/>
  <c r="E32" i="338"/>
  <c r="E32" i="270"/>
  <c r="E6" i="302"/>
  <c r="S31" i="302"/>
  <c r="S36" i="290"/>
  <c r="S34" i="302"/>
  <c r="E28" i="322"/>
  <c r="E14" i="290"/>
  <c r="S29" i="304"/>
  <c r="E8" i="338"/>
  <c r="E35" i="336"/>
  <c r="E31" i="292"/>
  <c r="S33" i="308"/>
  <c r="E24" i="290"/>
  <c r="E34" i="302"/>
  <c r="E32" i="286"/>
  <c r="S30" i="314"/>
  <c r="E18" i="300"/>
  <c r="E8" i="302"/>
  <c r="E31" i="336"/>
  <c r="E23" i="286"/>
  <c r="E21" i="308"/>
  <c r="E37" i="286"/>
  <c r="E5" i="336"/>
  <c r="E16" i="242"/>
  <c r="E17" i="334"/>
  <c r="E37" i="314"/>
  <c r="S29" i="302"/>
  <c r="E33" i="276"/>
  <c r="S28" i="280"/>
  <c r="E29" i="274"/>
  <c r="S36" i="262"/>
  <c r="E19" i="312"/>
  <c r="E4" i="304"/>
  <c r="E3" i="312"/>
  <c r="E13" i="278"/>
  <c r="E38" i="262"/>
  <c r="E21" i="336"/>
  <c r="E11" i="338"/>
  <c r="E23" i="302"/>
  <c r="E16" i="302"/>
  <c r="S38" i="314"/>
  <c r="E25" i="274"/>
  <c r="E32" i="272"/>
  <c r="S33" i="310"/>
  <c r="S31" i="264"/>
  <c r="S34" i="242"/>
  <c r="E35" i="322"/>
  <c r="E15" i="310"/>
  <c r="E21" i="266"/>
  <c r="E36" i="286"/>
  <c r="E38" i="288"/>
  <c r="E33" i="268"/>
  <c r="E37" i="332"/>
  <c r="E10" i="272"/>
  <c r="S32" i="272"/>
  <c r="E7" i="274"/>
  <c r="E23" i="266"/>
  <c r="E5" i="332"/>
  <c r="E10" i="282"/>
  <c r="E34" i="300"/>
  <c r="E17" i="278"/>
  <c r="E6" i="242"/>
  <c r="E5" i="300"/>
  <c r="S33" i="242"/>
  <c r="E25" i="328"/>
  <c r="E23" i="316"/>
  <c r="E13" i="286"/>
  <c r="E8" i="328"/>
  <c r="E8" i="330"/>
  <c r="S28" i="316"/>
  <c r="E28" i="282"/>
  <c r="E5" i="316"/>
  <c r="E10" i="300"/>
  <c r="E36" i="262"/>
  <c r="E33" i="292"/>
  <c r="E7" i="318"/>
  <c r="E18" i="272"/>
  <c r="E4" i="310"/>
  <c r="E38" i="334"/>
  <c r="E33" i="284"/>
  <c r="S33" i="284"/>
  <c r="E22" i="318"/>
  <c r="S33" i="282"/>
  <c r="S31" i="314"/>
  <c r="E14" i="242"/>
  <c r="E19" i="274"/>
  <c r="S29" i="262"/>
  <c r="E32" i="268"/>
  <c r="S38" i="334"/>
  <c r="S36" i="320"/>
  <c r="E20" i="328"/>
  <c r="S36" i="268"/>
  <c r="E22" i="242"/>
  <c r="E36" i="290"/>
  <c r="E18" i="274"/>
  <c r="E34" i="338"/>
  <c r="E23" i="306"/>
  <c r="E26" i="262"/>
  <c r="E5" i="276"/>
  <c r="E8" i="286"/>
  <c r="E30" i="274"/>
  <c r="E16" i="314"/>
  <c r="S33" i="326"/>
  <c r="S35" i="292"/>
  <c r="E19" i="314"/>
  <c r="E3" i="308"/>
  <c r="E10" i="274"/>
  <c r="S35" i="308"/>
  <c r="S29" i="324"/>
  <c r="E4" i="286"/>
  <c r="E4" i="336"/>
  <c r="S35" i="314"/>
  <c r="E23" i="320"/>
  <c r="S27" i="282"/>
  <c r="E6" i="338"/>
  <c r="S30" i="262"/>
  <c r="E25" i="312"/>
  <c r="E25" i="276"/>
  <c r="E32" i="300"/>
  <c r="E10" i="264"/>
  <c r="E33" i="282"/>
  <c r="E11" i="278"/>
  <c r="E7" i="338"/>
  <c r="E36" i="282"/>
  <c r="E26" i="330"/>
  <c r="E18" i="266"/>
  <c r="S35" i="310"/>
  <c r="E3" i="300"/>
  <c r="E30" i="292"/>
  <c r="E8" i="308"/>
  <c r="E15" i="242"/>
  <c r="E7" i="278"/>
  <c r="E12" i="242"/>
  <c r="S27" i="314"/>
  <c r="S33" i="332"/>
  <c r="E30" i="304"/>
  <c r="E23" i="292"/>
  <c r="S32" i="280"/>
  <c r="E18" i="284"/>
  <c r="S38" i="330"/>
  <c r="E35" i="272"/>
  <c r="S38" i="324"/>
  <c r="E30" i="290"/>
  <c r="E20" i="274"/>
  <c r="S38" i="282"/>
  <c r="E15" i="286"/>
  <c r="E28" i="268"/>
  <c r="S35" i="318"/>
  <c r="E9" i="312"/>
  <c r="E12" i="274"/>
  <c r="E28" i="262"/>
  <c r="E11" i="242"/>
  <c r="E21" i="286"/>
  <c r="S38" i="310"/>
  <c r="E11" i="308"/>
  <c r="E19" i="326"/>
  <c r="E19" i="270"/>
  <c r="S32" i="340"/>
  <c r="E7" i="314"/>
  <c r="E29" i="292"/>
  <c r="E10" i="322"/>
  <c r="E35" i="268"/>
  <c r="S29" i="338"/>
  <c r="E19" i="282"/>
  <c r="E26" i="284"/>
  <c r="E3" i="276"/>
  <c r="E20" i="308"/>
  <c r="S33" i="286"/>
  <c r="E12" i="270"/>
  <c r="E34" i="306"/>
  <c r="E12" i="288"/>
  <c r="E19" i="308"/>
  <c r="E27" i="306"/>
  <c r="E11" i="292"/>
  <c r="E38" i="318"/>
  <c r="E37" i="306"/>
  <c r="E32" i="242"/>
  <c r="E11" i="266"/>
  <c r="E35" i="242"/>
  <c r="E26" i="322"/>
  <c r="E17" i="284"/>
  <c r="E27" i="304"/>
  <c r="S27" i="286"/>
  <c r="E5" i="326"/>
  <c r="S32" i="318"/>
  <c r="E31" i="328"/>
  <c r="E13" i="276"/>
  <c r="E30" i="326"/>
  <c r="E11" i="302"/>
  <c r="E12" i="264"/>
  <c r="E14" i="320"/>
  <c r="E25" i="320"/>
  <c r="E12" i="266"/>
  <c r="E35" i="278"/>
  <c r="S31" i="310"/>
  <c r="S32" i="274"/>
  <c r="E13" i="264"/>
  <c r="E15" i="308"/>
  <c r="E9" i="270"/>
  <c r="S35" i="264"/>
  <c r="E3" i="264"/>
  <c r="E35" i="270"/>
  <c r="E36" i="310"/>
  <c r="E34" i="284"/>
  <c r="S33" i="264"/>
  <c r="E28" i="266"/>
  <c r="S35" i="266"/>
  <c r="E7" i="286"/>
  <c r="E27" i="292"/>
  <c r="E24" i="292"/>
  <c r="E9" i="308"/>
  <c r="E37" i="288"/>
  <c r="E12" i="290"/>
  <c r="E37" i="262"/>
  <c r="S33" i="318"/>
  <c r="E5" i="330"/>
  <c r="E32" i="328"/>
  <c r="S36" i="322"/>
  <c r="E30" i="308"/>
  <c r="E22" i="338"/>
  <c r="E4" i="302"/>
  <c r="E9" i="286"/>
  <c r="S37" i="304"/>
  <c r="E7" i="328"/>
  <c r="S36" i="266"/>
  <c r="E35" i="282"/>
  <c r="E12" i="304"/>
  <c r="E23" i="264"/>
  <c r="E31" i="300"/>
  <c r="S35" i="328"/>
  <c r="E13" i="300"/>
  <c r="E17" i="328"/>
  <c r="E24" i="330"/>
  <c r="E35" i="304"/>
  <c r="E27" i="278"/>
  <c r="E26" i="274"/>
  <c r="E35" i="340"/>
  <c r="S36" i="280"/>
  <c r="E16" i="320"/>
  <c r="E38" i="302"/>
  <c r="S30" i="304"/>
  <c r="E20" i="286"/>
  <c r="S31" i="298"/>
  <c r="S31" i="286"/>
  <c r="E12" i="316"/>
  <c r="S29" i="326"/>
  <c r="S31" i="282"/>
  <c r="E30" i="284"/>
  <c r="E9" i="272"/>
  <c r="E38" i="278"/>
  <c r="E28" i="290"/>
  <c r="E15" i="282"/>
  <c r="E27" i="282"/>
  <c r="E37" i="308"/>
  <c r="E6" i="270"/>
  <c r="E5" i="242"/>
  <c r="E36" i="302"/>
  <c r="E18" i="242"/>
  <c r="S34" i="264"/>
  <c r="E14" i="314"/>
  <c r="E5" i="338"/>
  <c r="E19" i="300"/>
  <c r="E18" i="304"/>
  <c r="E26" i="272"/>
  <c r="E12" i="284"/>
  <c r="E37" i="322"/>
  <c r="E5" i="262"/>
  <c r="E23" i="272"/>
  <c r="E37" i="292"/>
  <c r="E11" i="324"/>
  <c r="E37" i="318"/>
  <c r="E24" i="284"/>
  <c r="E31" i="330"/>
  <c r="E21" i="314"/>
  <c r="E29" i="286"/>
  <c r="E5" i="282"/>
  <c r="S34" i="276"/>
  <c r="E25" i="270"/>
  <c r="E17" i="264"/>
  <c r="S32" i="264"/>
  <c r="E29" i="272"/>
  <c r="E25" i="282"/>
  <c r="E18" i="324"/>
  <c r="S34" i="284"/>
  <c r="E9" i="292"/>
  <c r="E15" i="320"/>
  <c r="E27" i="280"/>
  <c r="E22" i="270"/>
  <c r="S30" i="318"/>
  <c r="E22" i="324"/>
  <c r="E19" i="284"/>
  <c r="S31" i="328"/>
  <c r="S29" i="290"/>
  <c r="E38" i="292"/>
  <c r="E34" i="282"/>
  <c r="E26" i="264"/>
  <c r="E7" i="330"/>
  <c r="S28" i="336"/>
  <c r="S30" i="242"/>
  <c r="E4" i="268"/>
  <c r="E7" i="270"/>
  <c r="E8" i="242"/>
  <c r="S37" i="276"/>
  <c r="E34" i="242"/>
  <c r="E10" i="326"/>
  <c r="E26" i="320"/>
  <c r="E3" i="324"/>
  <c r="S30" i="274"/>
  <c r="E14" i="324"/>
  <c r="S27" i="284"/>
  <c r="E17" i="320"/>
  <c r="E10" i="268"/>
  <c r="E28" i="340"/>
  <c r="S36" i="316"/>
  <c r="S30" i="290"/>
  <c r="E21" i="330"/>
  <c r="S38" i="302"/>
  <c r="E10" i="262"/>
  <c r="E13" i="332"/>
  <c r="E26" i="328"/>
  <c r="E38" i="314"/>
  <c r="S38" i="316"/>
  <c r="E10" i="298"/>
  <c r="E19" i="278"/>
  <c r="E10" i="330"/>
  <c r="E16" i="268"/>
  <c r="E19" i="306"/>
  <c r="E14" i="268"/>
  <c r="E26" i="324"/>
  <c r="E18" i="276"/>
  <c r="E34" i="292"/>
  <c r="E8" i="288"/>
  <c r="S33" i="268"/>
  <c r="E12" i="286"/>
  <c r="E12" i="306"/>
  <c r="E14" i="266"/>
  <c r="E8" i="310"/>
  <c r="E9" i="268"/>
  <c r="S37" i="326"/>
  <c r="E32" i="324"/>
  <c r="S35" i="316"/>
  <c r="E15" i="292"/>
  <c r="E24" i="328"/>
  <c r="E35" i="300"/>
  <c r="E14" i="336"/>
  <c r="E25" i="308"/>
  <c r="S30" i="292"/>
  <c r="S27" i="264"/>
  <c r="E27" i="290"/>
  <c r="E5" i="278"/>
  <c r="E38" i="298"/>
  <c r="E15" i="330"/>
  <c r="E15" i="332"/>
  <c r="S31" i="290"/>
  <c r="S32" i="326"/>
  <c r="E27" i="300"/>
  <c r="E9" i="330"/>
  <c r="E20" i="298"/>
  <c r="E6" i="322"/>
  <c r="S34" i="336"/>
  <c r="E10" i="288"/>
  <c r="E38" i="306"/>
  <c r="E18" i="316"/>
  <c r="S36" i="282"/>
  <c r="E24" i="318"/>
  <c r="E5" i="304"/>
  <c r="E8" i="282"/>
  <c r="E6" i="308"/>
  <c r="E17" i="300"/>
  <c r="E24" i="288"/>
  <c r="E21" i="278"/>
  <c r="E18" i="262"/>
  <c r="E7" i="282"/>
  <c r="E31" i="274"/>
  <c r="E38" i="266"/>
  <c r="E18" i="332"/>
  <c r="E26" i="278"/>
  <c r="S33" i="336"/>
  <c r="S28" i="304"/>
  <c r="S37" i="292"/>
  <c r="S34" i="322"/>
  <c r="E3" i="338"/>
  <c r="E37" i="312"/>
  <c r="S32" i="316"/>
  <c r="S29" i="328"/>
  <c r="E12" i="318"/>
  <c r="E4" i="276"/>
  <c r="E31" i="322"/>
  <c r="S28" i="268"/>
  <c r="E4" i="288"/>
  <c r="E11" i="288"/>
  <c r="E3" i="318"/>
  <c r="E31" i="262"/>
  <c r="E29" i="266"/>
  <c r="E34" i="298"/>
  <c r="E18" i="328"/>
  <c r="S38" i="262"/>
  <c r="S28" i="320"/>
  <c r="S27" i="326"/>
  <c r="E7" i="292"/>
  <c r="S33" i="320"/>
  <c r="E35" i="286"/>
  <c r="E31" i="276"/>
  <c r="E29" i="268"/>
  <c r="S32" i="292"/>
  <c r="S37" i="300"/>
  <c r="E25" i="304"/>
  <c r="E37" i="284"/>
  <c r="S33" i="278"/>
  <c r="E11" i="330"/>
  <c r="E23" i="282"/>
  <c r="S35" i="242"/>
  <c r="E27" i="298"/>
  <c r="E25" i="332"/>
  <c r="E12" i="278"/>
  <c r="E20" i="322"/>
  <c r="S28" i="340"/>
  <c r="E38" i="286"/>
  <c r="E3" i="280"/>
  <c r="S31" i="268"/>
  <c r="E21" i="326"/>
  <c r="E29" i="288"/>
  <c r="E32" i="306"/>
  <c r="E9" i="338"/>
  <c r="E4" i="340"/>
  <c r="E30" i="270"/>
  <c r="E30" i="262"/>
  <c r="E7" i="332"/>
  <c r="E35" i="302"/>
  <c r="E9" i="266"/>
  <c r="S27" i="288"/>
  <c r="E21" i="306"/>
  <c r="E10" i="304"/>
  <c r="E11" i="286"/>
  <c r="E36" i="292"/>
  <c r="E21" i="274"/>
  <c r="E20" i="268"/>
  <c r="E26" i="280"/>
  <c r="S37" i="336"/>
  <c r="E36" i="268"/>
  <c r="E24" i="242"/>
  <c r="E12" i="332"/>
  <c r="E36" i="278"/>
  <c r="S27" i="242"/>
  <c r="E7" i="340"/>
  <c r="E35" i="324"/>
  <c r="E4" i="282"/>
  <c r="S33" i="302"/>
  <c r="E30" i="332"/>
  <c r="E38" i="308"/>
  <c r="S35" i="280"/>
  <c r="S27" i="324"/>
  <c r="E31" i="282"/>
  <c r="E15" i="284"/>
  <c r="E30" i="340"/>
  <c r="E27" i="284"/>
  <c r="E35" i="314"/>
  <c r="E22" i="262"/>
  <c r="E20" i="304"/>
  <c r="E35" i="316"/>
  <c r="E13" i="270"/>
  <c r="E6" i="262"/>
  <c r="S27" i="300"/>
  <c r="S34" i="304"/>
  <c r="E14" i="334"/>
  <c r="E27" i="320"/>
  <c r="E30" i="316"/>
  <c r="E24" i="320"/>
  <c r="S27" i="304"/>
  <c r="E6" i="300"/>
  <c r="E32" i="278"/>
  <c r="S37" i="306"/>
  <c r="E24" i="274"/>
  <c r="E31" i="286"/>
  <c r="E17" i="332"/>
  <c r="E9" i="340"/>
  <c r="S38" i="304"/>
  <c r="S30" i="336"/>
  <c r="E16" i="264"/>
  <c r="E4" i="262"/>
  <c r="E35" i="306"/>
  <c r="E15" i="306"/>
  <c r="E23" i="308"/>
  <c r="E32" i="262"/>
  <c r="E31" i="320"/>
  <c r="E20" i="316"/>
  <c r="E14" i="338"/>
  <c r="E30" i="276"/>
  <c r="E10" i="292"/>
  <c r="E9" i="242"/>
  <c r="S38" i="266"/>
  <c r="S36" i="312"/>
  <c r="S38" i="322"/>
  <c r="S30" i="276"/>
  <c r="E15" i="278"/>
  <c r="E26" i="266"/>
  <c r="E12" i="292"/>
  <c r="E34" i="266"/>
  <c r="E37" i="310"/>
  <c r="E37" i="280"/>
  <c r="E3" i="316"/>
  <c r="E14" i="276"/>
  <c r="S36" i="324"/>
  <c r="E36" i="306"/>
  <c r="S35" i="322"/>
  <c r="E9" i="324"/>
  <c r="E29" i="306"/>
  <c r="E3" i="274"/>
  <c r="E38" i="242"/>
  <c r="E22" i="340"/>
  <c r="E32" i="312"/>
  <c r="E34" i="278"/>
  <c r="E9" i="310"/>
  <c r="S31" i="332"/>
  <c r="E3" i="292"/>
  <c r="E18" i="298"/>
  <c r="S33" i="288"/>
  <c r="E22" i="274"/>
  <c r="S37" i="266"/>
  <c r="S37" i="270"/>
  <c r="E28" i="316"/>
  <c r="S27" i="274"/>
  <c r="E31" i="270"/>
  <c r="S34" i="288"/>
  <c r="E13" i="302"/>
  <c r="E16" i="326"/>
  <c r="E7" i="336"/>
  <c r="E35" i="284"/>
  <c r="S28" i="290"/>
  <c r="E9" i="302"/>
  <c r="E6" i="272"/>
  <c r="E29" i="328"/>
  <c r="E21" i="304"/>
  <c r="E19" i="268"/>
  <c r="S28" i="242"/>
  <c r="E31" i="272"/>
  <c r="S35" i="288"/>
  <c r="S27" i="318"/>
  <c r="E23" i="288"/>
  <c r="E24" i="302"/>
  <c r="E20" i="288"/>
  <c r="E29" i="284"/>
  <c r="E26" i="268"/>
  <c r="E34" i="272"/>
  <c r="S38" i="290"/>
  <c r="E24" i="286"/>
  <c r="S37" i="318"/>
  <c r="E10" i="320"/>
  <c r="S34" i="300"/>
  <c r="E20" i="270"/>
  <c r="E36" i="242"/>
  <c r="E37" i="320"/>
  <c r="S34" i="278"/>
  <c r="E33" i="242"/>
  <c r="E18" i="326"/>
  <c r="S35" i="268"/>
  <c r="E36" i="324"/>
  <c r="S29" i="316"/>
  <c r="E27" i="266"/>
  <c r="E36" i="312"/>
  <c r="E21" i="292"/>
  <c r="S30" i="312"/>
  <c r="E10" i="242"/>
  <c r="E7" i="276"/>
  <c r="E20" i="300"/>
  <c r="S27" i="292"/>
  <c r="E10" i="336"/>
  <c r="E33" i="300"/>
  <c r="E20" i="320"/>
  <c r="S32" i="286"/>
  <c r="S38" i="242"/>
  <c r="S38" i="264"/>
  <c r="E11" i="268"/>
  <c r="E29" i="336"/>
  <c r="S32" i="270"/>
  <c r="E19" i="286"/>
  <c r="E16" i="282"/>
  <c r="E19" i="276"/>
  <c r="S28" i="274"/>
  <c r="E34" i="328"/>
  <c r="S31" i="318"/>
  <c r="E24" i="298"/>
  <c r="E6" i="298"/>
  <c r="E11" i="274"/>
  <c r="S31" i="262"/>
  <c r="S37" i="320"/>
  <c r="E22" i="298"/>
  <c r="S29" i="310"/>
  <c r="S35" i="276"/>
  <c r="E5" i="308"/>
  <c r="E24" i="322"/>
  <c r="E25" i="262"/>
  <c r="E10" i="290"/>
  <c r="S36" i="242"/>
  <c r="S34" i="312"/>
  <c r="E25" i="336"/>
  <c r="S32" i="332"/>
  <c r="S29" i="320"/>
  <c r="E13" i="288"/>
  <c r="E37" i="300"/>
  <c r="E21" i="298"/>
  <c r="E5" i="264"/>
  <c r="E13" i="320"/>
  <c r="E19" i="330"/>
  <c r="E27" i="340"/>
  <c r="S35" i="334"/>
  <c r="E13" i="242"/>
  <c r="E33" i="286"/>
  <c r="S36" i="276"/>
  <c r="E14" i="264"/>
  <c r="S33" i="340"/>
  <c r="E21" i="270"/>
  <c r="E9" i="334"/>
  <c r="E21" i="268"/>
  <c r="S35" i="320"/>
  <c r="E30" i="242"/>
  <c r="E12" i="314"/>
  <c r="E32" i="266"/>
  <c r="S29" i="242"/>
  <c r="E14" i="286"/>
  <c r="S31" i="280"/>
  <c r="S31" i="276"/>
  <c r="E37" i="290"/>
  <c r="E25" i="242"/>
  <c r="S28" i="286"/>
  <c r="E28" i="278"/>
  <c r="E16" i="272"/>
  <c r="E34" i="334"/>
  <c r="S34" i="286"/>
  <c r="S29" i="276"/>
  <c r="E8" i="306"/>
  <c r="E11" i="320"/>
  <c r="E17" i="338"/>
  <c r="E34" i="274"/>
  <c r="E24" i="332"/>
  <c r="E6" i="340"/>
  <c r="E14" i="318"/>
  <c r="E17" i="242"/>
  <c r="E29" i="304"/>
  <c r="E10" i="284"/>
  <c r="E12" i="320"/>
  <c r="E15" i="264"/>
  <c r="E7" i="312"/>
  <c r="E19" i="242"/>
  <c r="S30" i="308"/>
  <c r="E37" i="266"/>
  <c r="S36" i="278"/>
  <c r="E20" i="242"/>
  <c r="E37" i="324"/>
  <c r="E15" i="274"/>
  <c r="E5" i="268"/>
  <c r="E25" i="292"/>
  <c r="S27" i="302"/>
  <c r="E35" i="280"/>
  <c r="E28" i="318"/>
  <c r="E21" i="282"/>
  <c r="E8" i="314"/>
  <c r="E30" i="268"/>
  <c r="S34" i="334"/>
  <c r="E29" i="262"/>
  <c r="S28" i="266"/>
  <c r="S31" i="300"/>
  <c r="S33" i="322"/>
  <c r="E3" i="326"/>
  <c r="S37" i="242"/>
  <c r="E25" i="286"/>
  <c r="E3" i="242"/>
  <c r="E7" i="262"/>
  <c r="E5" i="306"/>
  <c r="E37" i="282"/>
  <c r="E17" i="288"/>
  <c r="E27" i="242"/>
  <c r="S34" i="292"/>
  <c r="E5" i="314"/>
  <c r="E5" i="310"/>
  <c r="E9" i="328"/>
  <c r="E35" i="290"/>
  <c r="S37" i="282"/>
  <c r="S30" i="266"/>
  <c r="E11" i="332"/>
  <c r="E28" i="264"/>
  <c r="E4" i="272"/>
  <c r="E25" i="318"/>
  <c r="E19" i="310"/>
  <c r="E22" i="266"/>
  <c r="E7" i="320"/>
  <c r="S38" i="276"/>
  <c r="E20" i="290"/>
  <c r="E6" i="314"/>
  <c r="E29" i="326"/>
  <c r="E16" i="308"/>
  <c r="S36" i="284"/>
  <c r="E6" i="268"/>
  <c r="S34" i="298"/>
  <c r="E22" i="276"/>
  <c r="E4" i="242"/>
  <c r="E26" i="270"/>
  <c r="S34" i="330"/>
  <c r="S34" i="266"/>
  <c r="E21" i="290"/>
  <c r="E33" i="290"/>
  <c r="E29" i="276"/>
  <c r="S31" i="278"/>
  <c r="S30" i="320"/>
  <c r="E12" i="330"/>
  <c r="E19" i="302"/>
  <c r="E6" i="278"/>
  <c r="E33" i="328"/>
  <c r="E15" i="302"/>
  <c r="E24" i="304"/>
  <c r="S32" i="266"/>
  <c r="E17" i="266"/>
  <c r="E16" i="304"/>
  <c r="S29" i="322"/>
  <c r="E33" i="280"/>
  <c r="E26" i="318"/>
  <c r="E16" i="286"/>
  <c r="E10" i="312"/>
  <c r="E15" i="272"/>
  <c r="E29" i="242"/>
  <c r="E35" i="276"/>
  <c r="E11" i="276"/>
  <c r="E18" i="314"/>
  <c r="E21" i="276"/>
  <c r="S32" i="282"/>
  <c r="E24" i="270"/>
  <c r="S27" i="276"/>
  <c r="E14" i="288"/>
  <c r="E21" i="302"/>
  <c r="E33" i="272"/>
  <c r="S32" i="242"/>
  <c r="E19" i="324"/>
  <c r="E25" i="326"/>
  <c r="S27" i="290"/>
  <c r="S35" i="298"/>
  <c r="E3" i="288"/>
  <c r="E24" i="324"/>
  <c r="S32" i="306"/>
  <c r="E30" i="264"/>
  <c r="E31" i="304"/>
  <c r="E13" i="316"/>
  <c r="S30" i="272"/>
  <c r="E16" i="274"/>
  <c r="E17" i="282"/>
  <c r="E3" i="266"/>
  <c r="S35" i="286"/>
  <c r="E9" i="264"/>
  <c r="S29" i="288"/>
  <c r="E38" i="324"/>
  <c r="E7" i="306"/>
  <c r="E36" i="276"/>
  <c r="E9" i="262"/>
  <c r="E19" i="280"/>
  <c r="E13" i="326"/>
  <c r="E4" i="274"/>
  <c r="E28" i="288"/>
  <c r="S32" i="298"/>
  <c r="S30" i="264"/>
  <c r="S29" i="284"/>
  <c r="E36" i="332"/>
  <c r="E29" i="312"/>
  <c r="E26" i="292"/>
  <c r="E3" i="268"/>
  <c r="E37" i="274"/>
  <c r="E23" i="276"/>
  <c r="E6" i="312"/>
  <c r="E11" i="280"/>
  <c r="S36" i="274"/>
  <c r="S27" i="308"/>
  <c r="S32" i="278"/>
  <c r="E26" i="308"/>
  <c r="S34" i="272"/>
  <c r="S32" i="268"/>
  <c r="E19" i="304"/>
  <c r="E11" i="304"/>
  <c r="E36" i="334"/>
  <c r="E27" i="264"/>
  <c r="S32" i="312"/>
  <c r="E6" i="282"/>
  <c r="E22" i="302"/>
  <c r="E23" i="284"/>
  <c r="E13" i="330"/>
  <c r="E35" i="264"/>
  <c r="S35" i="274"/>
  <c r="E16" i="330"/>
  <c r="E13" i="272"/>
  <c r="E16" i="290"/>
  <c r="E30" i="330"/>
  <c r="E15" i="340"/>
  <c r="S27" i="328"/>
  <c r="E31" i="314"/>
  <c r="E5" i="270"/>
  <c r="E36" i="284"/>
  <c r="E19" i="292"/>
  <c r="E21" i="242"/>
  <c r="E20" i="264"/>
  <c r="E8" i="278"/>
  <c r="E33" i="312"/>
  <c r="S38" i="274"/>
  <c r="E32" i="340"/>
  <c r="E6" i="276"/>
  <c r="E17" i="286"/>
  <c r="E35" i="320"/>
  <c r="E38" i="282"/>
  <c r="E6" i="284"/>
  <c r="S30" i="310"/>
  <c r="E12" i="326"/>
  <c r="E36" i="270"/>
  <c r="E27" i="274"/>
  <c r="S32" i="302"/>
  <c r="E31" i="334"/>
  <c r="S31" i="242"/>
  <c r="E30" i="334"/>
  <c r="S31" i="274"/>
  <c r="E22" i="288"/>
  <c r="E31" i="242"/>
  <c r="S31" i="266"/>
  <c r="E17" i="298"/>
  <c r="E31" i="306"/>
  <c r="E24" i="300"/>
  <c r="E37" i="242"/>
  <c r="E33" i="278"/>
  <c r="E37" i="272"/>
  <c r="E14" i="316"/>
  <c r="E36" i="340"/>
  <c r="E7" i="264"/>
  <c r="E14" i="300"/>
  <c r="S31" i="324"/>
  <c r="S31" i="270"/>
  <c r="S36" i="292"/>
  <c r="E27" i="270"/>
  <c r="S29" i="312"/>
  <c r="S28" i="292"/>
  <c r="E5" i="340"/>
  <c r="E34" i="280"/>
  <c r="S36" i="314"/>
  <c r="E4" i="284"/>
  <c r="E10" i="278"/>
  <c r="E14" i="272"/>
  <c r="E34" i="312"/>
  <c r="S34" i="340"/>
  <c r="E3" i="322"/>
  <c r="E23" i="304"/>
  <c r="S29" i="314"/>
  <c r="E16" i="288"/>
  <c r="S37" i="308"/>
  <c r="E35" i="326"/>
  <c r="I35" i="326"/>
  <c r="F16" i="288"/>
  <c r="F3" i="322"/>
  <c r="I34" i="312"/>
  <c r="I10" i="278"/>
  <c r="F34" i="280"/>
  <c r="T28" i="292"/>
  <c r="T36" i="292"/>
  <c r="F14" i="300"/>
  <c r="I36" i="340"/>
  <c r="I37" i="272"/>
  <c r="F37" i="242"/>
  <c r="F31" i="306"/>
  <c r="F31" i="242"/>
  <c r="T31" i="274"/>
  <c r="F31" i="334"/>
  <c r="I27" i="274"/>
  <c r="I12" i="326"/>
  <c r="I38" i="282"/>
  <c r="I17" i="286"/>
  <c r="F32" i="340"/>
  <c r="F33" i="312"/>
  <c r="I20" i="264"/>
  <c r="I19" i="292"/>
  <c r="I5" i="270"/>
  <c r="F15" i="340"/>
  <c r="I16" i="290"/>
  <c r="I16" i="330"/>
  <c r="F35" i="264"/>
  <c r="F23" i="284"/>
  <c r="I6" i="282"/>
  <c r="F36" i="334"/>
  <c r="I19" i="304"/>
  <c r="I26" i="308"/>
  <c r="T36" i="274"/>
  <c r="F6" i="312"/>
  <c r="F37" i="274"/>
  <c r="F26" i="292"/>
  <c r="F36" i="332"/>
  <c r="I28" i="288"/>
  <c r="I13" i="326"/>
  <c r="I9" i="262"/>
  <c r="I7" i="306"/>
  <c r="T29" i="288"/>
  <c r="F3" i="266"/>
  <c r="I16" i="274"/>
  <c r="I13" i="316"/>
  <c r="F30" i="264"/>
  <c r="F3" i="288"/>
  <c r="I25" i="326"/>
  <c r="T32" i="242"/>
  <c r="I21" i="302"/>
  <c r="F24" i="270"/>
  <c r="F21" i="276"/>
  <c r="F11" i="276"/>
  <c r="F29" i="242"/>
  <c r="F10" i="312"/>
  <c r="F26" i="318"/>
  <c r="F16" i="304"/>
  <c r="T32" i="266"/>
  <c r="F15" i="302"/>
  <c r="F6" i="278"/>
  <c r="F12" i="330"/>
  <c r="I29" i="276"/>
  <c r="F21" i="290"/>
  <c r="I26" i="270"/>
  <c r="F22" i="276"/>
  <c r="T36" i="284"/>
  <c r="F29" i="326"/>
  <c r="F20" i="290"/>
  <c r="F22" i="266"/>
  <c r="F25" i="318"/>
  <c r="I28" i="264"/>
  <c r="T30" i="266"/>
  <c r="F9" i="328"/>
  <c r="I5" i="314"/>
  <c r="I27" i="242"/>
  <c r="I37" i="282"/>
  <c r="I7" i="262"/>
  <c r="I25" i="286"/>
  <c r="T33" i="322"/>
  <c r="I29" i="262"/>
  <c r="I8" i="314"/>
  <c r="F28" i="318"/>
  <c r="T27" i="302"/>
  <c r="F5" i="268"/>
  <c r="F37" i="324"/>
  <c r="F37" i="266"/>
  <c r="I19" i="242"/>
  <c r="I15" i="264"/>
  <c r="F10" i="284"/>
  <c r="I17" i="242"/>
  <c r="F6" i="340"/>
  <c r="I34" i="274"/>
  <c r="F11" i="320"/>
  <c r="T34" i="286"/>
  <c r="F16" i="272"/>
  <c r="F25" i="242"/>
  <c r="T31" i="276"/>
  <c r="T29" i="242"/>
  <c r="F12" i="314"/>
  <c r="I21" i="268"/>
  <c r="F21" i="270"/>
  <c r="I14" i="264"/>
  <c r="I13" i="242"/>
  <c r="I27" i="340"/>
  <c r="I13" i="320"/>
  <c r="I21" i="298"/>
  <c r="F13" i="288"/>
  <c r="I25" i="336"/>
  <c r="F10" i="290"/>
  <c r="F24" i="322"/>
  <c r="T29" i="310"/>
  <c r="T31" i="262"/>
  <c r="F6" i="298"/>
  <c r="F34" i="328"/>
  <c r="I19" i="276"/>
  <c r="F19" i="286"/>
  <c r="I11" i="268"/>
  <c r="T32" i="286"/>
  <c r="I33" i="300"/>
  <c r="F20" i="300"/>
  <c r="I10" i="242"/>
  <c r="F21" i="292"/>
  <c r="I27" i="266"/>
  <c r="T35" i="268"/>
  <c r="F33" i="242"/>
  <c r="I36" i="242"/>
  <c r="T34" i="300"/>
  <c r="I24" i="286"/>
  <c r="F34" i="272"/>
  <c r="I29" i="284"/>
  <c r="F24" i="302"/>
  <c r="T35" i="288"/>
  <c r="I19" i="268"/>
  <c r="I29" i="328"/>
  <c r="I9" i="302"/>
  <c r="I35" i="284"/>
  <c r="I16" i="326"/>
  <c r="F31" i="270"/>
  <c r="I28" i="316"/>
  <c r="F22" i="274"/>
  <c r="I3" i="292"/>
  <c r="F9" i="310"/>
  <c r="I32" i="312"/>
  <c r="I38" i="242"/>
  <c r="I29" i="306"/>
  <c r="I36" i="306"/>
  <c r="I14" i="276"/>
  <c r="F37" i="280"/>
  <c r="I34" i="266"/>
  <c r="F26" i="266"/>
  <c r="T38" i="322"/>
  <c r="F9" i="242"/>
  <c r="F30" i="276"/>
  <c r="I20" i="316"/>
  <c r="I32" i="262"/>
  <c r="I15" i="306"/>
  <c r="I4" i="262"/>
  <c r="T38" i="304"/>
  <c r="F17" i="332"/>
  <c r="F24" i="274"/>
  <c r="I6" i="300"/>
  <c r="I24" i="320"/>
  <c r="I27" i="320"/>
  <c r="T27" i="300"/>
  <c r="F13" i="270"/>
  <c r="F20" i="304"/>
  <c r="I35" i="314"/>
  <c r="F30" i="340"/>
  <c r="F31" i="282"/>
  <c r="F38" i="308"/>
  <c r="F4" i="282"/>
  <c r="I7" i="340"/>
  <c r="I36" i="278"/>
  <c r="I24" i="242"/>
  <c r="F26" i="280"/>
  <c r="F21" i="274"/>
  <c r="I11" i="286"/>
  <c r="I21" i="306"/>
  <c r="F9" i="266"/>
  <c r="I7" i="332"/>
  <c r="I30" i="270"/>
  <c r="F9" i="338"/>
  <c r="F29" i="288"/>
  <c r="F3" i="280"/>
  <c r="T28" i="340"/>
  <c r="I12" i="278"/>
  <c r="F27" i="298"/>
  <c r="I11" i="330"/>
  <c r="F37" i="284"/>
  <c r="T32" i="292"/>
  <c r="F31" i="276"/>
  <c r="F7" i="292"/>
  <c r="T38" i="262"/>
  <c r="F34" i="298"/>
  <c r="I31" i="262"/>
  <c r="F11" i="288"/>
  <c r="I31" i="322"/>
  <c r="I12" i="318"/>
  <c r="I37" i="312"/>
  <c r="T34" i="322"/>
  <c r="F26" i="278"/>
  <c r="I38" i="266"/>
  <c r="I7" i="282"/>
  <c r="F21" i="278"/>
  <c r="I17" i="300"/>
  <c r="I8" i="282"/>
  <c r="F24" i="318"/>
  <c r="I18" i="316"/>
  <c r="F10" i="288"/>
  <c r="I20" i="298"/>
  <c r="F27" i="300"/>
  <c r="F15" i="332"/>
  <c r="I38" i="298"/>
  <c r="F27" i="290"/>
  <c r="I25" i="308"/>
  <c r="I35" i="300"/>
  <c r="F15" i="292"/>
  <c r="I32" i="324"/>
  <c r="I8" i="310"/>
  <c r="I12" i="306"/>
  <c r="T33" i="268"/>
  <c r="F34" i="292"/>
  <c r="F26" i="324"/>
  <c r="F19" i="306"/>
  <c r="F10" i="330"/>
  <c r="F10" i="298"/>
  <c r="I26" i="328"/>
  <c r="F10" i="262"/>
  <c r="I21" i="330"/>
  <c r="I28" i="340"/>
  <c r="I17" i="320"/>
  <c r="T30" i="274"/>
  <c r="I26" i="320"/>
  <c r="I34" i="242"/>
  <c r="I7" i="270"/>
  <c r="T30" i="242"/>
  <c r="F26" i="264"/>
  <c r="I38" i="292"/>
  <c r="F19" i="284"/>
  <c r="T30" i="318"/>
  <c r="F27" i="280"/>
  <c r="F9" i="292"/>
  <c r="I25" i="282"/>
  <c r="T32" i="264"/>
  <c r="I25" i="270"/>
  <c r="I29" i="286"/>
  <c r="F31" i="330"/>
  <c r="F37" i="318"/>
  <c r="F37" i="292"/>
  <c r="F5" i="262"/>
  <c r="I12" i="284"/>
  <c r="I18" i="304"/>
  <c r="F5" i="338"/>
  <c r="T34" i="264"/>
  <c r="I36" i="302"/>
  <c r="I6" i="270"/>
  <c r="I27" i="282"/>
  <c r="F28" i="290"/>
  <c r="F9" i="272"/>
  <c r="T29" i="326"/>
  <c r="T31" i="298"/>
  <c r="I38" i="302"/>
  <c r="T36" i="280"/>
  <c r="F26" i="274"/>
  <c r="F35" i="304"/>
  <c r="I17" i="328"/>
  <c r="F31" i="300"/>
  <c r="F12" i="304"/>
  <c r="T36" i="266"/>
  <c r="F9" i="286"/>
  <c r="F22" i="338"/>
  <c r="T36" i="322"/>
  <c r="I5" i="330"/>
  <c r="F12" i="290"/>
  <c r="I9" i="308"/>
  <c r="F27" i="292"/>
  <c r="T35" i="266"/>
  <c r="F34" i="284"/>
  <c r="I35" i="270"/>
  <c r="T35" i="264"/>
  <c r="I15" i="308"/>
  <c r="T31" i="310"/>
  <c r="I12" i="266"/>
  <c r="F14" i="320"/>
  <c r="F11" i="302"/>
  <c r="F13" i="276"/>
  <c r="I5" i="326"/>
  <c r="I27" i="304"/>
  <c r="F26" i="322"/>
  <c r="I11" i="266"/>
  <c r="I37" i="306"/>
  <c r="F11" i="292"/>
  <c r="F19" i="308"/>
  <c r="I34" i="306"/>
  <c r="I20" i="308"/>
  <c r="I26" i="284"/>
  <c r="T29" i="338"/>
  <c r="I10" i="322"/>
  <c r="I7" i="314"/>
  <c r="I19" i="326"/>
  <c r="T38" i="310"/>
  <c r="I11" i="242"/>
  <c r="I12" i="274"/>
  <c r="F28" i="268"/>
  <c r="T38" i="282"/>
  <c r="F30" i="290"/>
  <c r="T38" i="330"/>
  <c r="I23" i="292"/>
  <c r="T33" i="332"/>
  <c r="F7" i="278"/>
  <c r="F8" i="308"/>
  <c r="I3" i="300"/>
  <c r="I18" i="266"/>
  <c r="I36" i="282"/>
  <c r="F11" i="278"/>
  <c r="F10" i="264"/>
  <c r="I25" i="276"/>
  <c r="I6" i="338"/>
  <c r="I23" i="320"/>
  <c r="F4" i="286"/>
  <c r="F10" i="274"/>
  <c r="I19" i="314"/>
  <c r="F16" i="314"/>
  <c r="F8" i="286"/>
  <c r="I26" i="262"/>
  <c r="F34" i="338"/>
  <c r="I36" i="290"/>
  <c r="T36" i="268"/>
  <c r="T38" i="334"/>
  <c r="F19" i="274"/>
  <c r="T31" i="314"/>
  <c r="T33" i="284"/>
  <c r="I38" i="334"/>
  <c r="I18" i="272"/>
  <c r="I33" i="292"/>
  <c r="F10" i="300"/>
  <c r="F28" i="282"/>
  <c r="I8" i="328"/>
  <c r="F23" i="316"/>
  <c r="T33" i="242"/>
  <c r="I6" i="242"/>
  <c r="F34" i="300"/>
  <c r="I5" i="332"/>
  <c r="F7" i="274"/>
  <c r="I37" i="332"/>
  <c r="I38" i="288"/>
  <c r="I21" i="266"/>
  <c r="I35" i="322"/>
  <c r="T33" i="310"/>
  <c r="I25" i="274"/>
  <c r="F23" i="302"/>
  <c r="I21" i="336"/>
  <c r="I13" i="278"/>
  <c r="I4" i="304"/>
  <c r="T36" i="262"/>
  <c r="I33" i="276"/>
  <c r="F37" i="314"/>
  <c r="I16" i="242"/>
  <c r="I37" i="286"/>
  <c r="F23" i="286"/>
  <c r="I8" i="302"/>
  <c r="F32" i="286"/>
  <c r="I24" i="290"/>
  <c r="F31" i="292"/>
  <c r="F8" i="338"/>
  <c r="F28" i="322"/>
  <c r="T31" i="302"/>
  <c r="I32" i="270"/>
  <c r="I30" i="336"/>
  <c r="F12" i="300"/>
  <c r="F3" i="332"/>
  <c r="I23" i="274"/>
  <c r="I19" i="298"/>
  <c r="I20" i="324"/>
  <c r="I12" i="338"/>
  <c r="F30" i="288"/>
  <c r="I15" i="270"/>
  <c r="F20" i="310"/>
  <c r="F24" i="272"/>
  <c r="F11" i="310"/>
  <c r="I34" i="290"/>
  <c r="I31" i="268"/>
  <c r="F35" i="330"/>
  <c r="F38" i="330"/>
  <c r="F11" i="316"/>
  <c r="F28" i="328"/>
  <c r="F33" i="274"/>
  <c r="I12" i="282"/>
  <c r="F8" i="292"/>
  <c r="I29" i="280"/>
  <c r="T36" i="338"/>
  <c r="F4" i="300"/>
  <c r="I37" i="302"/>
  <c r="I14" i="284"/>
  <c r="T33" i="280"/>
  <c r="I14" i="292"/>
  <c r="I33" i="340"/>
  <c r="F4" i="264"/>
  <c r="T30" i="288"/>
  <c r="T33" i="276"/>
  <c r="I28" i="306"/>
  <c r="T31" i="308"/>
  <c r="F27" i="334"/>
  <c r="I8" i="264"/>
  <c r="I5" i="334"/>
  <c r="T36" i="272"/>
  <c r="I22" i="272"/>
  <c r="F28" i="320"/>
  <c r="I38" i="332"/>
  <c r="I18" i="290"/>
  <c r="F23" i="314"/>
  <c r="F18" i="286"/>
  <c r="F30" i="322"/>
  <c r="F26" i="288"/>
  <c r="F11" i="270"/>
  <c r="I29" i="298"/>
  <c r="I7" i="310"/>
  <c r="F13" i="310"/>
  <c r="I33" i="326"/>
  <c r="I11" i="298"/>
  <c r="F35" i="310"/>
  <c r="F20" i="330"/>
  <c r="F21" i="310"/>
  <c r="F32" i="322"/>
  <c r="I11" i="334"/>
  <c r="I34" i="268"/>
  <c r="F21" i="288"/>
  <c r="F18" i="340"/>
  <c r="F20" i="272"/>
  <c r="T28" i="284"/>
  <c r="I36" i="264"/>
  <c r="I34" i="262"/>
  <c r="F24" i="268"/>
  <c r="I15" i="288"/>
  <c r="F20" i="314"/>
  <c r="F19" i="338"/>
  <c r="I34" i="308"/>
  <c r="I28" i="330"/>
  <c r="I3" i="340"/>
  <c r="F3" i="282"/>
  <c r="F5" i="298"/>
  <c r="I4" i="290"/>
  <c r="T37" i="284"/>
  <c r="I37" i="264"/>
  <c r="F18" i="278"/>
  <c r="I22" i="330"/>
  <c r="F24" i="340"/>
  <c r="F36" i="272"/>
  <c r="F37" i="334"/>
  <c r="I10" i="276"/>
  <c r="F14" i="282"/>
  <c r="I37" i="278"/>
  <c r="I22" i="336"/>
  <c r="F35" i="318"/>
  <c r="F31" i="310"/>
  <c r="F25" i="338"/>
  <c r="I12" i="268"/>
  <c r="T34" i="268"/>
  <c r="F7" i="308"/>
  <c r="I13" i="282"/>
  <c r="F13" i="338"/>
  <c r="I14" i="262"/>
  <c r="F7" i="300"/>
  <c r="F34" i="332"/>
  <c r="T27" i="262"/>
  <c r="F12" i="328"/>
  <c r="I23" i="278"/>
  <c r="F36" i="300"/>
  <c r="I28" i="272"/>
  <c r="F9" i="300"/>
  <c r="I4" i="338"/>
  <c r="F8" i="326"/>
  <c r="F15" i="314"/>
  <c r="F28" i="292"/>
  <c r="F10" i="328"/>
  <c r="I5" i="324"/>
  <c r="F17" i="270"/>
  <c r="T29" i="292"/>
  <c r="F20" i="282"/>
  <c r="F23" i="322"/>
  <c r="T33" i="298"/>
  <c r="I29" i="290"/>
  <c r="I29" i="282"/>
  <c r="T36" i="298"/>
  <c r="F4" i="306"/>
  <c r="F26" i="304"/>
  <c r="I17" i="304"/>
  <c r="I7" i="280"/>
  <c r="F19" i="320"/>
  <c r="F25" i="302"/>
  <c r="F37" i="326"/>
  <c r="I28" i="334"/>
  <c r="I22" i="282"/>
  <c r="F28" i="298"/>
  <c r="T38" i="278"/>
  <c r="I27" i="302"/>
  <c r="F29" i="278"/>
  <c r="T30" i="338"/>
  <c r="F15" i="316"/>
  <c r="I3" i="298"/>
  <c r="F12" i="310"/>
  <c r="I26" i="242"/>
  <c r="I17" i="274"/>
  <c r="F11" i="272"/>
  <c r="I36" i="274"/>
  <c r="T32" i="284"/>
  <c r="F4" i="292"/>
  <c r="I8" i="290"/>
  <c r="I7" i="284"/>
  <c r="T28" i="270"/>
  <c r="F20" i="326"/>
  <c r="I19" i="332"/>
  <c r="F32" i="264"/>
  <c r="T29" i="306"/>
  <c r="F32" i="280"/>
  <c r="I16" i="306"/>
  <c r="I6" i="280"/>
  <c r="T37" i="340"/>
  <c r="F11" i="282"/>
  <c r="I31" i="324"/>
  <c r="I32" i="288"/>
  <c r="F14" i="306"/>
  <c r="T30" i="300"/>
  <c r="I35" i="262"/>
  <c r="I20" i="262"/>
  <c r="I21" i="262"/>
  <c r="F30" i="312"/>
  <c r="F22" i="304"/>
  <c r="I14" i="312"/>
  <c r="T31" i="330"/>
  <c r="F21" i="328"/>
  <c r="F8" i="268"/>
  <c r="I25" i="322"/>
  <c r="F8" i="336"/>
  <c r="F19" i="316"/>
  <c r="I5" i="274"/>
  <c r="I10" i="316"/>
  <c r="F7" i="302"/>
  <c r="I24" i="276"/>
  <c r="I15" i="328"/>
  <c r="I13" i="322"/>
  <c r="F20" i="336"/>
  <c r="T28" i="322"/>
  <c r="F35" i="266"/>
  <c r="F25" i="266"/>
  <c r="I31" i="302"/>
  <c r="I23" i="312"/>
  <c r="F37" i="276"/>
  <c r="F11" i="262"/>
  <c r="F33" i="338"/>
  <c r="F18" i="270"/>
  <c r="T27" i="330"/>
  <c r="F13" i="308"/>
  <c r="F15" i="338"/>
  <c r="F6" i="324"/>
  <c r="I6" i="274"/>
  <c r="F34" i="270"/>
  <c r="F28" i="304"/>
  <c r="T30" i="280"/>
  <c r="I4" i="266"/>
  <c r="I29" i="322"/>
  <c r="I17" i="306"/>
  <c r="I3" i="262"/>
  <c r="I12" i="308"/>
  <c r="T37" i="274"/>
  <c r="T38" i="286"/>
  <c r="I21" i="300"/>
  <c r="I32" i="284"/>
  <c r="F15" i="336"/>
  <c r="T27" i="298"/>
  <c r="I36" i="298"/>
  <c r="I28" i="326"/>
  <c r="T29" i="266"/>
  <c r="I14" i="328"/>
  <c r="F8" i="340"/>
  <c r="T29" i="280"/>
  <c r="I31" i="278"/>
  <c r="F36" i="266"/>
  <c r="F17" i="312"/>
  <c r="I23" i="332"/>
  <c r="I18" i="310"/>
  <c r="F24" i="266"/>
  <c r="I23" i="310"/>
  <c r="F30" i="286"/>
  <c r="F25" i="298"/>
  <c r="F36" i="288"/>
  <c r="I4" i="334"/>
  <c r="F36" i="322"/>
  <c r="I8" i="322"/>
  <c r="I17" i="322"/>
  <c r="F36" i="316"/>
  <c r="F29" i="334"/>
  <c r="F32" i="308"/>
  <c r="F9" i="280"/>
  <c r="I17" i="268"/>
  <c r="I27" i="328"/>
  <c r="F7" i="324"/>
  <c r="F35" i="274"/>
  <c r="F31" i="312"/>
  <c r="F14" i="298"/>
  <c r="I31" i="332"/>
  <c r="I5" i="272"/>
  <c r="F3" i="290"/>
  <c r="T29" i="300"/>
  <c r="F14" i="322"/>
  <c r="I6" i="266"/>
  <c r="F32" i="334"/>
  <c r="F29" i="320"/>
  <c r="I13" i="268"/>
  <c r="I14" i="326"/>
  <c r="F6" i="328"/>
  <c r="T32" i="290"/>
  <c r="F25" i="278"/>
  <c r="I19" i="266"/>
  <c r="F14" i="330"/>
  <c r="I13" i="318"/>
  <c r="T29" i="318"/>
  <c r="F3" i="272"/>
  <c r="I28" i="280"/>
  <c r="I33" i="266"/>
  <c r="I20" i="306"/>
  <c r="I20" i="284"/>
  <c r="I27" i="330"/>
  <c r="F29" i="318"/>
  <c r="T30" i="322"/>
  <c r="I26" i="282"/>
  <c r="T30" i="282"/>
  <c r="I33" i="298"/>
  <c r="I11" i="290"/>
  <c r="I16" i="312"/>
  <c r="I30" i="314"/>
  <c r="F25" i="290"/>
  <c r="T37" i="316"/>
  <c r="I17" i="314"/>
  <c r="F31" i="288"/>
  <c r="F17" i="308"/>
  <c r="F28" i="312"/>
  <c r="I28" i="324"/>
  <c r="F24" i="308"/>
  <c r="F26" i="326"/>
  <c r="I36" i="338"/>
  <c r="I27" i="324"/>
  <c r="I33" i="318"/>
  <c r="F9" i="284"/>
  <c r="I18" i="318"/>
  <c r="T28" i="306"/>
  <c r="I8" i="298"/>
  <c r="I5" i="286"/>
  <c r="F14" i="332"/>
  <c r="T31" i="304"/>
  <c r="I21" i="338"/>
  <c r="F3" i="304"/>
  <c r="I27" i="332"/>
  <c r="F17" i="310"/>
  <c r="F12" i="272"/>
  <c r="I13" i="290"/>
  <c r="F28" i="336"/>
  <c r="T35" i="340"/>
  <c r="I32" i="330"/>
  <c r="T33" i="262"/>
  <c r="I24" i="326"/>
  <c r="F30" i="272"/>
  <c r="F18" i="282"/>
  <c r="F37" i="270"/>
  <c r="F9" i="336"/>
  <c r="I22" i="292"/>
  <c r="F5" i="302"/>
  <c r="F26" i="336"/>
  <c r="F29" i="314"/>
  <c r="F23" i="318"/>
  <c r="I30" i="324"/>
  <c r="I37" i="336"/>
  <c r="I6" i="292"/>
  <c r="I25" i="314"/>
  <c r="I9" i="318"/>
  <c r="F24" i="316"/>
  <c r="F3" i="320"/>
  <c r="I29" i="340"/>
  <c r="F5" i="320"/>
  <c r="F17" i="330"/>
  <c r="F18" i="308"/>
  <c r="T38" i="318"/>
  <c r="I22" i="308"/>
  <c r="T37" i="288"/>
  <c r="T32" i="288"/>
  <c r="F31" i="298"/>
  <c r="I38" i="328"/>
  <c r="F12" i="340"/>
  <c r="I26" i="316"/>
  <c r="I23" i="300"/>
  <c r="I6" i="330"/>
  <c r="F23" i="330"/>
  <c r="I29" i="332"/>
  <c r="T27" i="336"/>
  <c r="F23" i="326"/>
  <c r="I20" i="302"/>
  <c r="I21" i="280"/>
  <c r="I22" i="316"/>
  <c r="F35" i="334"/>
  <c r="I30" i="298"/>
  <c r="I15" i="312"/>
  <c r="T38" i="328"/>
  <c r="F30" i="278"/>
  <c r="F10" i="306"/>
  <c r="F22" i="284"/>
  <c r="F23" i="262"/>
  <c r="I34" i="264"/>
  <c r="F38" i="264"/>
  <c r="I6" i="316"/>
  <c r="F27" i="262"/>
  <c r="F27" i="338"/>
  <c r="F33" i="304"/>
  <c r="I32" i="276"/>
  <c r="F32" i="304"/>
  <c r="I10" i="302"/>
  <c r="F32" i="316"/>
  <c r="I14" i="304"/>
  <c r="I25" i="300"/>
  <c r="T31" i="316"/>
  <c r="F10" i="338"/>
  <c r="I36" i="320"/>
  <c r="F20" i="340"/>
  <c r="F21" i="272"/>
  <c r="I37" i="268"/>
  <c r="F25" i="306"/>
  <c r="F21" i="318"/>
  <c r="F4" i="332"/>
  <c r="T27" i="338"/>
  <c r="I19" i="322"/>
  <c r="I37" i="340"/>
  <c r="F12" i="276"/>
  <c r="I11" i="300"/>
  <c r="F36" i="318"/>
  <c r="I22" i="320"/>
  <c r="F4" i="330"/>
  <c r="F18" i="320"/>
  <c r="F21" i="284"/>
  <c r="F31" i="264"/>
  <c r="I28" i="332"/>
  <c r="T35" i="336"/>
  <c r="F23" i="334"/>
  <c r="F13" i="312"/>
  <c r="I33" i="324"/>
  <c r="I28" i="270"/>
  <c r="I38" i="322"/>
  <c r="T36" i="300"/>
  <c r="F12" i="298"/>
  <c r="F22" i="280"/>
  <c r="F16" i="276"/>
  <c r="F33" i="332"/>
  <c r="I4" i="280"/>
  <c r="I18" i="312"/>
  <c r="I34" i="330"/>
  <c r="T34" i="290"/>
  <c r="F33" i="264"/>
  <c r="F38" i="280"/>
  <c r="I15" i="324"/>
  <c r="F16" i="318"/>
  <c r="F8" i="324"/>
  <c r="T34" i="332"/>
  <c r="F16" i="324"/>
  <c r="I18" i="334"/>
  <c r="F14" i="302"/>
  <c r="I20" i="280"/>
  <c r="I17" i="292"/>
  <c r="F4" i="270"/>
  <c r="I25" i="330"/>
  <c r="F18" i="338"/>
  <c r="F13" i="298"/>
  <c r="I38" i="290"/>
  <c r="I3" i="306"/>
  <c r="I24" i="306"/>
  <c r="I8" i="316"/>
  <c r="I12" i="312"/>
  <c r="T33" i="274"/>
  <c r="T33" i="300"/>
  <c r="F27" i="310"/>
  <c r="F19" i="264"/>
  <c r="F38" i="316"/>
  <c r="F3" i="330"/>
  <c r="F24" i="282"/>
  <c r="F16" i="332"/>
  <c r="F24" i="338"/>
  <c r="I32" i="314"/>
  <c r="I20" i="338"/>
  <c r="I29" i="330"/>
  <c r="I28" i="338"/>
  <c r="I31" i="290"/>
  <c r="I25" i="280"/>
  <c r="I4" i="324"/>
  <c r="T36" i="288"/>
  <c r="F30" i="306"/>
  <c r="I32" i="274"/>
  <c r="F17" i="262"/>
  <c r="I19" i="340"/>
  <c r="I26" i="300"/>
  <c r="I20" i="334"/>
  <c r="I10" i="314"/>
  <c r="F8" i="300"/>
  <c r="I11" i="326"/>
  <c r="T36" i="306"/>
  <c r="I36" i="336"/>
  <c r="I36" i="328"/>
  <c r="I22" i="312"/>
  <c r="F37" i="338"/>
  <c r="I17" i="302"/>
  <c r="I13" i="304"/>
  <c r="I32" i="282"/>
  <c r="I33" i="308"/>
  <c r="F21" i="334"/>
  <c r="T29" i="334"/>
  <c r="I9" i="278"/>
  <c r="F8" i="274"/>
  <c r="F33" i="314"/>
  <c r="T28" i="334"/>
  <c r="F20" i="276"/>
  <c r="I23" i="268"/>
  <c r="F18" i="318"/>
  <c r="F22" i="292"/>
  <c r="T38" i="308"/>
  <c r="T32" i="262"/>
  <c r="T28" i="302"/>
  <c r="F25" i="288"/>
  <c r="T31" i="338"/>
  <c r="I19" i="334"/>
  <c r="F26" i="316"/>
  <c r="T37" i="312"/>
  <c r="F20" i="302"/>
  <c r="I31" i="318"/>
  <c r="F15" i="312"/>
  <c r="I22" i="284"/>
  <c r="F38" i="272"/>
  <c r="F9" i="276"/>
  <c r="F38" i="340"/>
  <c r="I34" i="288"/>
  <c r="I20" i="340"/>
  <c r="F10" i="332"/>
  <c r="F19" i="322"/>
  <c r="F11" i="300"/>
  <c r="T35" i="282"/>
  <c r="I25" i="324"/>
  <c r="F5" i="284"/>
  <c r="I6" i="320"/>
  <c r="F20" i="332"/>
  <c r="T36" i="330"/>
  <c r="I38" i="280"/>
  <c r="F12" i="336"/>
  <c r="I14" i="302"/>
  <c r="I31" i="284"/>
  <c r="F38" i="290"/>
  <c r="F16" i="334"/>
  <c r="T36" i="340"/>
  <c r="I3" i="330"/>
  <c r="F8" i="332"/>
  <c r="I5" i="290"/>
  <c r="F34" i="286"/>
  <c r="I17" i="262"/>
  <c r="I29" i="310"/>
  <c r="T33" i="328"/>
  <c r="I37" i="338"/>
  <c r="F13" i="304"/>
  <c r="F26" i="276"/>
  <c r="T31" i="326"/>
  <c r="F28" i="276"/>
  <c r="F35" i="326"/>
  <c r="T29" i="314"/>
  <c r="I3" i="322"/>
  <c r="I14" i="272"/>
  <c r="I4" i="284"/>
  <c r="I34" i="280"/>
  <c r="T29" i="312"/>
  <c r="T31" i="270"/>
  <c r="I7" i="264"/>
  <c r="F14" i="316"/>
  <c r="F33" i="278"/>
  <c r="I24" i="300"/>
  <c r="F17" i="298"/>
  <c r="I31" i="242"/>
  <c r="F30" i="334"/>
  <c r="I31" i="334"/>
  <c r="I36" i="270"/>
  <c r="T30" i="310"/>
  <c r="F38" i="282"/>
  <c r="F17" i="286"/>
  <c r="I32" i="340"/>
  <c r="I8" i="278"/>
  <c r="F21" i="242"/>
  <c r="I36" i="284"/>
  <c r="I31" i="314"/>
  <c r="I15" i="340"/>
  <c r="F16" i="290"/>
  <c r="F16" i="330"/>
  <c r="I13" i="330"/>
  <c r="I22" i="302"/>
  <c r="T32" i="312"/>
  <c r="I36" i="334"/>
  <c r="F19" i="304"/>
  <c r="F26" i="308"/>
  <c r="I11" i="280"/>
  <c r="I23" i="276"/>
  <c r="I3" i="268"/>
  <c r="F29" i="312"/>
  <c r="T29" i="284"/>
  <c r="F28" i="288"/>
  <c r="F13" i="326"/>
  <c r="F9" i="262"/>
  <c r="F7" i="306"/>
  <c r="I9" i="264"/>
  <c r="I3" i="266"/>
  <c r="F16" i="274"/>
  <c r="I31" i="304"/>
  <c r="T32" i="306"/>
  <c r="I3" i="288"/>
  <c r="F25" i="326"/>
  <c r="F33" i="272"/>
  <c r="I14" i="288"/>
  <c r="I24" i="270"/>
  <c r="I18" i="314"/>
  <c r="I35" i="276"/>
  <c r="F15" i="272"/>
  <c r="I16" i="286"/>
  <c r="I33" i="280"/>
  <c r="I16" i="304"/>
  <c r="I24" i="304"/>
  <c r="F33" i="328"/>
  <c r="F19" i="302"/>
  <c r="T30" i="320"/>
  <c r="F33" i="290"/>
  <c r="T34" i="266"/>
  <c r="F4" i="242"/>
  <c r="T34" i="298"/>
  <c r="F16" i="308"/>
  <c r="F6" i="314"/>
  <c r="T38" i="276"/>
  <c r="I22" i="266"/>
  <c r="I25" i="318"/>
  <c r="F28" i="264"/>
  <c r="T37" i="282"/>
  <c r="I9" i="328"/>
  <c r="F5" i="314"/>
  <c r="I17" i="288"/>
  <c r="I5" i="306"/>
  <c r="F3" i="242"/>
  <c r="T37" i="242"/>
  <c r="T31" i="300"/>
  <c r="T34" i="334"/>
  <c r="F8" i="314"/>
  <c r="I28" i="318"/>
  <c r="I25" i="292"/>
  <c r="F15" i="274"/>
  <c r="F20" i="242"/>
  <c r="I37" i="266"/>
  <c r="I7" i="312"/>
  <c r="I12" i="320"/>
  <c r="F29" i="304"/>
  <c r="F14" i="318"/>
  <c r="F24" i="332"/>
  <c r="F17" i="338"/>
  <c r="I8" i="306"/>
  <c r="F34" i="334"/>
  <c r="I28" i="278"/>
  <c r="I25" i="242"/>
  <c r="T31" i="280"/>
  <c r="I32" i="266"/>
  <c r="I30" i="242"/>
  <c r="F21" i="268"/>
  <c r="I21" i="270"/>
  <c r="T36" i="276"/>
  <c r="F13" i="242"/>
  <c r="F19" i="330"/>
  <c r="F5" i="264"/>
  <c r="I37" i="300"/>
  <c r="T29" i="320"/>
  <c r="T34" i="312"/>
  <c r="F25" i="262"/>
  <c r="F5" i="308"/>
  <c r="F22" i="298"/>
  <c r="F11" i="274"/>
  <c r="F24" i="298"/>
  <c r="I34" i="328"/>
  <c r="F16" i="282"/>
  <c r="T32" i="270"/>
  <c r="F11" i="268"/>
  <c r="I20" i="320"/>
  <c r="I10" i="336"/>
  <c r="I20" i="300"/>
  <c r="F10" i="242"/>
  <c r="I36" i="312"/>
  <c r="T29" i="316"/>
  <c r="I18" i="326"/>
  <c r="T34" i="278"/>
  <c r="F36" i="242"/>
  <c r="I10" i="320"/>
  <c r="F24" i="286"/>
  <c r="F26" i="268"/>
  <c r="F20" i="288"/>
  <c r="I23" i="288"/>
  <c r="I31" i="272"/>
  <c r="F19" i="268"/>
  <c r="F29" i="328"/>
  <c r="F9" i="302"/>
  <c r="I7" i="336"/>
  <c r="I13" i="302"/>
  <c r="I31" i="270"/>
  <c r="T37" i="270"/>
  <c r="T33" i="288"/>
  <c r="F3" i="292"/>
  <c r="F34" i="278"/>
  <c r="F22" i="340"/>
  <c r="F3" i="274"/>
  <c r="F9" i="324"/>
  <c r="F36" i="306"/>
  <c r="I3" i="316"/>
  <c r="F37" i="310"/>
  <c r="F12" i="292"/>
  <c r="I15" i="278"/>
  <c r="T36" i="312"/>
  <c r="I10" i="292"/>
  <c r="F14" i="338"/>
  <c r="F31" i="320"/>
  <c r="F23" i="308"/>
  <c r="F35" i="306"/>
  <c r="I16" i="264"/>
  <c r="I9" i="340"/>
  <c r="F31" i="286"/>
  <c r="T37" i="306"/>
  <c r="F6" i="300"/>
  <c r="F30" i="316"/>
  <c r="F14" i="334"/>
  <c r="F6" i="262"/>
  <c r="F35" i="316"/>
  <c r="I22" i="262"/>
  <c r="F27" i="284"/>
  <c r="F15" i="284"/>
  <c r="T27" i="324"/>
  <c r="I30" i="332"/>
  <c r="I4" i="282"/>
  <c r="F7" i="340"/>
  <c r="F12" i="332"/>
  <c r="F36" i="268"/>
  <c r="I26" i="280"/>
  <c r="I21" i="274"/>
  <c r="F11" i="286"/>
  <c r="F21" i="306"/>
  <c r="F35" i="302"/>
  <c r="I30" i="262"/>
  <c r="I4" i="340"/>
  <c r="F32" i="306"/>
  <c r="I21" i="326"/>
  <c r="I3" i="280"/>
  <c r="I20" i="322"/>
  <c r="F25" i="332"/>
  <c r="T35" i="242"/>
  <c r="F11" i="330"/>
  <c r="F25" i="304"/>
  <c r="I29" i="268"/>
  <c r="I35" i="286"/>
  <c r="I7" i="292"/>
  <c r="I18" i="328"/>
  <c r="I29" i="266"/>
  <c r="I3" i="318"/>
  <c r="F4" i="288"/>
  <c r="F31" i="322"/>
  <c r="F12" i="318"/>
  <c r="F37" i="312"/>
  <c r="T37" i="292"/>
  <c r="I26" i="278"/>
  <c r="F38" i="266"/>
  <c r="F7" i="282"/>
  <c r="I21" i="278"/>
  <c r="F17" i="300"/>
  <c r="F8" i="282"/>
  <c r="I24" i="318"/>
  <c r="I38" i="306"/>
  <c r="T34" i="336"/>
  <c r="F20" i="298"/>
  <c r="I27" i="300"/>
  <c r="I15" i="332"/>
  <c r="F38" i="298"/>
  <c r="I27" i="290"/>
  <c r="F25" i="308"/>
  <c r="F35" i="300"/>
  <c r="I15" i="292"/>
  <c r="T37" i="326"/>
  <c r="F8" i="310"/>
  <c r="F12" i="306"/>
  <c r="F8" i="288"/>
  <c r="F18" i="276"/>
  <c r="I14" i="268"/>
  <c r="F16" i="268"/>
  <c r="I19" i="278"/>
  <c r="T38" i="316"/>
  <c r="F26" i="328"/>
  <c r="I10" i="262"/>
  <c r="T30" i="290"/>
  <c r="F10" i="268"/>
  <c r="T27" i="284"/>
  <c r="F3" i="324"/>
  <c r="I10" i="326"/>
  <c r="T37" i="276"/>
  <c r="F7" i="270"/>
  <c r="T28" i="336"/>
  <c r="I26" i="264"/>
  <c r="F38" i="292"/>
  <c r="I19" i="284"/>
  <c r="F22" i="270"/>
  <c r="I15" i="320"/>
  <c r="T34" i="284"/>
  <c r="F25" i="282"/>
  <c r="I17" i="264"/>
  <c r="T34" i="276"/>
  <c r="F29" i="286"/>
  <c r="I31" i="330"/>
  <c r="I37" i="318"/>
  <c r="I37" i="292"/>
  <c r="I5" i="262"/>
  <c r="F12" i="284"/>
  <c r="F18" i="304"/>
  <c r="I5" i="338"/>
  <c r="F18" i="242"/>
  <c r="I5" i="242"/>
  <c r="I37" i="308"/>
  <c r="F15" i="282"/>
  <c r="I38" i="278"/>
  <c r="I30" i="284"/>
  <c r="F12" i="316"/>
  <c r="I20" i="286"/>
  <c r="F38" i="302"/>
  <c r="F35" i="340"/>
  <c r="F27" i="278"/>
  <c r="I24" i="330"/>
  <c r="I13" i="300"/>
  <c r="I31" i="300"/>
  <c r="I12" i="304"/>
  <c r="I7" i="328"/>
  <c r="I9" i="286"/>
  <c r="I22" i="338"/>
  <c r="I32" i="328"/>
  <c r="T33" i="318"/>
  <c r="I12" i="290"/>
  <c r="F9" i="308"/>
  <c r="I27" i="292"/>
  <c r="F28" i="266"/>
  <c r="I34" i="284"/>
  <c r="F35" i="270"/>
  <c r="F9" i="270"/>
  <c r="F13" i="264"/>
  <c r="F35" i="278"/>
  <c r="I25" i="320"/>
  <c r="I12" i="264"/>
  <c r="I30" i="326"/>
  <c r="I31" i="328"/>
  <c r="F5" i="326"/>
  <c r="F17" i="284"/>
  <c r="F35" i="242"/>
  <c r="F32" i="242"/>
  <c r="F38" i="318"/>
  <c r="I27" i="306"/>
  <c r="I12" i="288"/>
  <c r="I12" i="270"/>
  <c r="F20" i="308"/>
  <c r="F26" i="284"/>
  <c r="I35" i="268"/>
  <c r="F29" i="292"/>
  <c r="T32" i="340"/>
  <c r="F19" i="326"/>
  <c r="F21" i="286"/>
  <c r="I28" i="262"/>
  <c r="I9" i="312"/>
  <c r="I28" i="268"/>
  <c r="F20" i="274"/>
  <c r="T38" i="324"/>
  <c r="I18" i="284"/>
  <c r="F23" i="292"/>
  <c r="T27" i="314"/>
  <c r="I7" i="278"/>
  <c r="I8" i="308"/>
  <c r="F3" i="300"/>
  <c r="I26" i="330"/>
  <c r="I7" i="338"/>
  <c r="F33" i="282"/>
  <c r="F32" i="300"/>
  <c r="F25" i="312"/>
  <c r="F6" i="338"/>
  <c r="T35" i="314"/>
  <c r="I4" i="286"/>
  <c r="I10" i="274"/>
  <c r="F19" i="314"/>
  <c r="I16" i="314"/>
  <c r="I8" i="286"/>
  <c r="F26" i="262"/>
  <c r="I34" i="338"/>
  <c r="F36" i="290"/>
  <c r="I20" i="328"/>
  <c r="F32" i="268"/>
  <c r="I19" i="274"/>
  <c r="T33" i="282"/>
  <c r="I33" i="284"/>
  <c r="I4" i="310"/>
  <c r="I7" i="318"/>
  <c r="I36" i="262"/>
  <c r="F5" i="316"/>
  <c r="T28" i="316"/>
  <c r="F8" i="328"/>
  <c r="I23" i="316"/>
  <c r="I5" i="300"/>
  <c r="I17" i="278"/>
  <c r="F10" i="282"/>
  <c r="I23" i="266"/>
  <c r="T32" i="272"/>
  <c r="F37" i="332"/>
  <c r="F38" i="288"/>
  <c r="F21" i="266"/>
  <c r="F35" i="322"/>
  <c r="I32" i="272"/>
  <c r="T38" i="314"/>
  <c r="I23" i="302"/>
  <c r="F21" i="336"/>
  <c r="F13" i="278"/>
  <c r="F4" i="304"/>
  <c r="F29" i="274"/>
  <c r="F33" i="276"/>
  <c r="F17" i="334"/>
  <c r="F5" i="336"/>
  <c r="I21" i="308"/>
  <c r="F31" i="336"/>
  <c r="I18" i="300"/>
  <c r="I32" i="286"/>
  <c r="F24" i="290"/>
  <c r="F35" i="336"/>
  <c r="T29" i="304"/>
  <c r="I28" i="322"/>
  <c r="F6" i="302"/>
  <c r="F32" i="338"/>
  <c r="F8" i="272"/>
  <c r="I17" i="316"/>
  <c r="I19" i="262"/>
  <c r="F23" i="274"/>
  <c r="F19" i="298"/>
  <c r="F20" i="324"/>
  <c r="F12" i="338"/>
  <c r="I30" i="288"/>
  <c r="F15" i="270"/>
  <c r="I20" i="310"/>
  <c r="F6" i="306"/>
  <c r="I13" i="280"/>
  <c r="F28" i="286"/>
  <c r="F31" i="268"/>
  <c r="I35" i="330"/>
  <c r="I38" i="330"/>
  <c r="I15" i="322"/>
  <c r="I22" i="314"/>
  <c r="I7" i="272"/>
  <c r="F22" i="300"/>
  <c r="I8" i="292"/>
  <c r="F29" i="280"/>
  <c r="I9" i="332"/>
  <c r="F8" i="320"/>
  <c r="F37" i="302"/>
  <c r="F14" i="284"/>
  <c r="F10" i="266"/>
  <c r="I15" i="262"/>
  <c r="F30" i="302"/>
  <c r="I4" i="264"/>
  <c r="T37" i="272"/>
  <c r="I15" i="334"/>
  <c r="F28" i="306"/>
  <c r="T35" i="302"/>
  <c r="F27" i="288"/>
  <c r="I12" i="324"/>
  <c r="F36" i="280"/>
  <c r="I28" i="300"/>
  <c r="T27" i="306"/>
  <c r="I28" i="320"/>
  <c r="F38" i="332"/>
  <c r="F18" i="290"/>
  <c r="I23" i="314"/>
  <c r="I18" i="286"/>
  <c r="T35" i="300"/>
  <c r="I26" i="288"/>
  <c r="I11" i="270"/>
  <c r="F29" i="298"/>
  <c r="F7" i="310"/>
  <c r="F27" i="286"/>
  <c r="F33" i="334"/>
  <c r="F19" i="288"/>
  <c r="T30" i="324"/>
  <c r="I20" i="330"/>
  <c r="I31" i="308"/>
  <c r="I32" i="322"/>
  <c r="F11" i="334"/>
  <c r="I35" i="338"/>
  <c r="F38" i="312"/>
  <c r="I33" i="262"/>
  <c r="I20" i="272"/>
  <c r="T28" i="298"/>
  <c r="I33" i="320"/>
  <c r="T36" i="264"/>
  <c r="I24" i="268"/>
  <c r="F15" i="288"/>
  <c r="T32" i="322"/>
  <c r="I19" i="338"/>
  <c r="F34" i="308"/>
  <c r="I34" i="316"/>
  <c r="F30" i="280"/>
  <c r="T32" i="304"/>
  <c r="I5" i="298"/>
  <c r="F4" i="290"/>
  <c r="T33" i="306"/>
  <c r="F37" i="264"/>
  <c r="I18" i="278"/>
  <c r="F22" i="330"/>
  <c r="I24" i="340"/>
  <c r="I36" i="272"/>
  <c r="I37" i="334"/>
  <c r="F10" i="276"/>
  <c r="I14" i="282"/>
  <c r="F37" i="278"/>
  <c r="I16" i="328"/>
  <c r="F36" i="314"/>
  <c r="F20" i="278"/>
  <c r="T34" i="328"/>
  <c r="F12" i="268"/>
  <c r="I7" i="334"/>
  <c r="I24" i="264"/>
  <c r="F3" i="334"/>
  <c r="I13" i="338"/>
  <c r="F14" i="262"/>
  <c r="I7" i="300"/>
  <c r="I34" i="332"/>
  <c r="I21" i="340"/>
  <c r="I38" i="284"/>
  <c r="F23" i="278"/>
  <c r="I36" i="300"/>
  <c r="F22" i="278"/>
  <c r="I3" i="302"/>
  <c r="F12" i="322"/>
  <c r="I9" i="304"/>
  <c r="I15" i="314"/>
  <c r="I28" i="292"/>
  <c r="I10" i="328"/>
  <c r="T37" i="324"/>
  <c r="I17" i="270"/>
  <c r="T27" i="266"/>
  <c r="I20" i="282"/>
  <c r="I23" i="322"/>
  <c r="I37" i="328"/>
  <c r="F17" i="280"/>
  <c r="T36" i="318"/>
  <c r="I31" i="280"/>
  <c r="F16" i="336"/>
  <c r="F33" i="330"/>
  <c r="F17" i="304"/>
  <c r="F7" i="280"/>
  <c r="I19" i="320"/>
  <c r="I25" i="302"/>
  <c r="I37" i="326"/>
  <c r="F28" i="334"/>
  <c r="F22" i="282"/>
  <c r="I28" i="298"/>
  <c r="T28" i="338"/>
  <c r="F16" i="292"/>
  <c r="T38" i="340"/>
  <c r="T30" i="286"/>
  <c r="F37" i="298"/>
  <c r="T37" i="262"/>
  <c r="I12" i="310"/>
  <c r="F26" i="242"/>
  <c r="F17" i="274"/>
  <c r="I11" i="272"/>
  <c r="F36" i="274"/>
  <c r="F28" i="302"/>
  <c r="I25" i="284"/>
  <c r="I16" i="278"/>
  <c r="T37" i="332"/>
  <c r="I21" i="320"/>
  <c r="F15" i="276"/>
  <c r="I37" i="330"/>
  <c r="I32" i="264"/>
  <c r="I21" i="332"/>
  <c r="F29" i="270"/>
  <c r="F36" i="326"/>
  <c r="F6" i="280"/>
  <c r="F24" i="278"/>
  <c r="T27" i="312"/>
  <c r="F31" i="324"/>
  <c r="F32" i="288"/>
  <c r="I14" i="306"/>
  <c r="F10" i="286"/>
  <c r="I27" i="308"/>
  <c r="F25" i="272"/>
  <c r="I38" i="310"/>
  <c r="I14" i="308"/>
  <c r="F4" i="314"/>
  <c r="F14" i="312"/>
  <c r="F29" i="324"/>
  <c r="I21" i="328"/>
  <c r="I8" i="268"/>
  <c r="F25" i="322"/>
  <c r="F8" i="334"/>
  <c r="F16" i="340"/>
  <c r="F5" i="274"/>
  <c r="F10" i="316"/>
  <c r="I7" i="302"/>
  <c r="I27" i="272"/>
  <c r="F26" i="312"/>
  <c r="F19" i="318"/>
  <c r="T29" i="336"/>
  <c r="F29" i="308"/>
  <c r="I26" i="310"/>
  <c r="F14" i="274"/>
  <c r="T28" i="288"/>
  <c r="F23" i="312"/>
  <c r="I37" i="276"/>
  <c r="I11" i="262"/>
  <c r="I34" i="318"/>
  <c r="I18" i="270"/>
  <c r="F15" i="300"/>
  <c r="T34" i="282"/>
  <c r="F33" i="306"/>
  <c r="F4" i="316"/>
  <c r="F38" i="274"/>
  <c r="I23" i="242"/>
  <c r="I28" i="304"/>
  <c r="I34" i="310"/>
  <c r="F30" i="320"/>
  <c r="I32" i="292"/>
  <c r="F5" i="318"/>
  <c r="I28" i="242"/>
  <c r="T32" i="310"/>
  <c r="T37" i="280"/>
  <c r="I20" i="312"/>
  <c r="F21" i="300"/>
  <c r="F11" i="264"/>
  <c r="I15" i="336"/>
  <c r="T28" i="328"/>
  <c r="I14" i="340"/>
  <c r="F28" i="326"/>
  <c r="I31" i="340"/>
  <c r="T30" i="278"/>
  <c r="I8" i="340"/>
  <c r="F4" i="308"/>
  <c r="F8" i="312"/>
  <c r="I36" i="266"/>
  <c r="I17" i="312"/>
  <c r="F23" i="332"/>
  <c r="F18" i="310"/>
  <c r="I24" i="266"/>
  <c r="F23" i="310"/>
  <c r="I30" i="286"/>
  <c r="I25" i="298"/>
  <c r="I36" i="288"/>
  <c r="F4" i="334"/>
  <c r="I36" i="322"/>
  <c r="F16" i="284"/>
  <c r="F13" i="292"/>
  <c r="T28" i="276"/>
  <c r="I29" i="334"/>
  <c r="I32" i="308"/>
  <c r="I9" i="280"/>
  <c r="F17" i="268"/>
  <c r="F27" i="328"/>
  <c r="I7" i="324"/>
  <c r="F33" i="316"/>
  <c r="I31" i="312"/>
  <c r="I14" i="298"/>
  <c r="F31" i="332"/>
  <c r="F5" i="272"/>
  <c r="I3" i="290"/>
  <c r="I11" i="314"/>
  <c r="F9" i="322"/>
  <c r="F7" i="266"/>
  <c r="T35" i="304"/>
  <c r="I29" i="320"/>
  <c r="F13" i="268"/>
  <c r="F14" i="326"/>
  <c r="I6" i="328"/>
  <c r="T34" i="326"/>
  <c r="I5" i="322"/>
  <c r="I4" i="278"/>
  <c r="I9" i="298"/>
  <c r="F13" i="318"/>
  <c r="I23" i="336"/>
  <c r="F10" i="310"/>
  <c r="I30" i="300"/>
  <c r="F33" i="266"/>
  <c r="I10" i="270"/>
  <c r="F20" i="284"/>
  <c r="F27" i="330"/>
  <c r="I29" i="318"/>
  <c r="F17" i="276"/>
  <c r="F28" i="284"/>
  <c r="F32" i="326"/>
  <c r="T36" i="334"/>
  <c r="I16" i="270"/>
  <c r="I22" i="332"/>
  <c r="T36" i="310"/>
  <c r="I25" i="310"/>
  <c r="F19" i="290"/>
  <c r="F26" i="334"/>
  <c r="I12" i="302"/>
  <c r="F38" i="304"/>
  <c r="F34" i="340"/>
  <c r="I27" i="268"/>
  <c r="I17" i="326"/>
  <c r="I26" i="326"/>
  <c r="F36" i="338"/>
  <c r="F27" i="324"/>
  <c r="T37" i="338"/>
  <c r="I13" i="340"/>
  <c r="T38" i="338"/>
  <c r="I12" i="280"/>
  <c r="I13" i="336"/>
  <c r="I18" i="330"/>
  <c r="T37" i="322"/>
  <c r="F30" i="282"/>
  <c r="F21" i="338"/>
  <c r="I3" i="304"/>
  <c r="F27" i="332"/>
  <c r="I17" i="310"/>
  <c r="I12" i="272"/>
  <c r="T31" i="284"/>
  <c r="I28" i="336"/>
  <c r="F18" i="336"/>
  <c r="F32" i="330"/>
  <c r="F14" i="280"/>
  <c r="I11" i="306"/>
  <c r="I30" i="272"/>
  <c r="I18" i="282"/>
  <c r="T33" i="334"/>
  <c r="I22" i="322"/>
  <c r="I32" i="302"/>
  <c r="I22" i="334"/>
  <c r="F20" i="318"/>
  <c r="F11" i="328"/>
  <c r="I23" i="318"/>
  <c r="F10" i="318"/>
  <c r="F31" i="316"/>
  <c r="F6" i="292"/>
  <c r="F25" i="314"/>
  <c r="F9" i="318"/>
  <c r="I24" i="316"/>
  <c r="I3" i="320"/>
  <c r="F29" i="340"/>
  <c r="F30" i="318"/>
  <c r="T30" i="332"/>
  <c r="I24" i="334"/>
  <c r="T33" i="292"/>
  <c r="F22" i="308"/>
  <c r="T31" i="306"/>
  <c r="F19" i="328"/>
  <c r="F29" i="316"/>
  <c r="F33" i="310"/>
  <c r="I6" i="326"/>
  <c r="F11" i="318"/>
  <c r="I22" i="326"/>
  <c r="F26" i="302"/>
  <c r="I20" i="266"/>
  <c r="F29" i="332"/>
  <c r="T29" i="298"/>
  <c r="F28" i="308"/>
  <c r="F22" i="268"/>
  <c r="T28" i="278"/>
  <c r="T34" i="324"/>
  <c r="I35" i="334"/>
  <c r="F32" i="318"/>
  <c r="F6" i="304"/>
  <c r="T27" i="280"/>
  <c r="I30" i="278"/>
  <c r="I10" i="306"/>
  <c r="T30" i="340"/>
  <c r="I23" i="262"/>
  <c r="F34" i="264"/>
  <c r="I38" i="264"/>
  <c r="F6" i="316"/>
  <c r="I38" i="338"/>
  <c r="T28" i="282"/>
  <c r="I33" i="304"/>
  <c r="F32" i="276"/>
  <c r="I32" i="304"/>
  <c r="F10" i="302"/>
  <c r="I32" i="316"/>
  <c r="F14" i="304"/>
  <c r="F25" i="300"/>
  <c r="I23" i="338"/>
  <c r="F34" i="324"/>
  <c r="F36" i="320"/>
  <c r="T28" i="314"/>
  <c r="I21" i="272"/>
  <c r="F37" i="268"/>
  <c r="I25" i="306"/>
  <c r="I21" i="318"/>
  <c r="I4" i="332"/>
  <c r="F14" i="310"/>
  <c r="F21" i="316"/>
  <c r="T32" i="308"/>
  <c r="F16" i="310"/>
  <c r="T34" i="310"/>
  <c r="I31" i="338"/>
  <c r="I9" i="316"/>
  <c r="F6" i="334"/>
  <c r="I18" i="320"/>
  <c r="I21" i="284"/>
  <c r="I31" i="264"/>
  <c r="T28" i="318"/>
  <c r="F5" i="328"/>
  <c r="T31" i="322"/>
  <c r="I13" i="312"/>
  <c r="F33" i="324"/>
  <c r="F28" i="270"/>
  <c r="F38" i="322"/>
  <c r="T35" i="262"/>
  <c r="I12" i="298"/>
  <c r="I22" i="280"/>
  <c r="I16" i="276"/>
  <c r="I33" i="332"/>
  <c r="F4" i="280"/>
  <c r="F18" i="312"/>
  <c r="F34" i="330"/>
  <c r="I9" i="320"/>
  <c r="T29" i="282"/>
  <c r="T38" i="306"/>
  <c r="F15" i="324"/>
  <c r="I16" i="318"/>
  <c r="T31" i="320"/>
  <c r="I32" i="332"/>
  <c r="I16" i="324"/>
  <c r="T37" i="278"/>
  <c r="T33" i="316"/>
  <c r="F20" i="280"/>
  <c r="F17" i="292"/>
  <c r="I4" i="270"/>
  <c r="F25" i="330"/>
  <c r="I18" i="338"/>
  <c r="F34" i="314"/>
  <c r="T33" i="330"/>
  <c r="F3" i="306"/>
  <c r="T35" i="312"/>
  <c r="F8" i="316"/>
  <c r="F12" i="312"/>
  <c r="F22" i="310"/>
  <c r="F24" i="280"/>
  <c r="I11" i="340"/>
  <c r="F23" i="324"/>
  <c r="F29" i="300"/>
  <c r="F36" i="330"/>
  <c r="I24" i="282"/>
  <c r="I16" i="332"/>
  <c r="I24" i="338"/>
  <c r="F32" i="314"/>
  <c r="F20" i="338"/>
  <c r="F29" i="330"/>
  <c r="F28" i="338"/>
  <c r="F31" i="290"/>
  <c r="F25" i="280"/>
  <c r="F4" i="324"/>
  <c r="I25" i="340"/>
  <c r="I38" i="300"/>
  <c r="I8" i="262"/>
  <c r="T29" i="278"/>
  <c r="F19" i="340"/>
  <c r="F26" i="300"/>
  <c r="F20" i="334"/>
  <c r="F10" i="314"/>
  <c r="F26" i="290"/>
  <c r="T29" i="340"/>
  <c r="I15" i="268"/>
  <c r="I9" i="326"/>
  <c r="I9" i="314"/>
  <c r="F38" i="320"/>
  <c r="F26" i="286"/>
  <c r="F13" i="266"/>
  <c r="I28" i="314"/>
  <c r="I22" i="264"/>
  <c r="I10" i="334"/>
  <c r="T37" i="330"/>
  <c r="F11" i="322"/>
  <c r="I7" i="326"/>
  <c r="I13" i="306"/>
  <c r="I8" i="304"/>
  <c r="I32" i="298"/>
  <c r="T33" i="338"/>
  <c r="F23" i="268"/>
  <c r="F8" i="298"/>
  <c r="I18" i="292"/>
  <c r="I5" i="320"/>
  <c r="I22" i="306"/>
  <c r="I12" i="340"/>
  <c r="F6" i="330"/>
  <c r="I23" i="326"/>
  <c r="F30" i="298"/>
  <c r="F27" i="326"/>
  <c r="I23" i="290"/>
  <c r="I27" i="338"/>
  <c r="F33" i="322"/>
  <c r="I10" i="338"/>
  <c r="F26" i="306"/>
  <c r="F32" i="336"/>
  <c r="I12" i="276"/>
  <c r="I4" i="330"/>
  <c r="F28" i="332"/>
  <c r="F6" i="336"/>
  <c r="T29" i="308"/>
  <c r="I23" i="298"/>
  <c r="I33" i="264"/>
  <c r="I5" i="292"/>
  <c r="F18" i="334"/>
  <c r="I29" i="338"/>
  <c r="F21" i="322"/>
  <c r="T34" i="274"/>
  <c r="I38" i="316"/>
  <c r="I25" i="316"/>
  <c r="I15" i="266"/>
  <c r="F30" i="310"/>
  <c r="I23" i="270"/>
  <c r="I8" i="300"/>
  <c r="F36" i="336"/>
  <c r="F17" i="302"/>
  <c r="I21" i="334"/>
  <c r="I8" i="274"/>
  <c r="I20" i="276"/>
  <c r="T37" i="308"/>
  <c r="I23" i="304"/>
  <c r="T34" i="340"/>
  <c r="F14" i="272"/>
  <c r="F4" i="284"/>
  <c r="I5" i="340"/>
  <c r="F27" i="270"/>
  <c r="T31" i="324"/>
  <c r="F7" i="264"/>
  <c r="I14" i="316"/>
  <c r="I33" i="278"/>
  <c r="F24" i="300"/>
  <c r="I17" i="298"/>
  <c r="F22" i="288"/>
  <c r="I30" i="334"/>
  <c r="T32" i="302"/>
  <c r="F36" i="270"/>
  <c r="I6" i="284"/>
  <c r="I35" i="320"/>
  <c r="I6" i="276"/>
  <c r="T38" i="274"/>
  <c r="F8" i="278"/>
  <c r="I21" i="242"/>
  <c r="F36" i="284"/>
  <c r="F31" i="314"/>
  <c r="F30" i="330"/>
  <c r="F13" i="272"/>
  <c r="T35" i="274"/>
  <c r="F13" i="330"/>
  <c r="F22" i="302"/>
  <c r="I27" i="264"/>
  <c r="F11" i="304"/>
  <c r="T32" i="268"/>
  <c r="T32" i="278"/>
  <c r="F11" i="280"/>
  <c r="F23" i="276"/>
  <c r="F3" i="268"/>
  <c r="I29" i="312"/>
  <c r="T30" i="264"/>
  <c r="I4" i="274"/>
  <c r="F19" i="280"/>
  <c r="I36" i="276"/>
  <c r="I38" i="324"/>
  <c r="F9" i="264"/>
  <c r="I17" i="282"/>
  <c r="T30" i="272"/>
  <c r="F31" i="304"/>
  <c r="F24" i="324"/>
  <c r="T35" i="298"/>
  <c r="F19" i="324"/>
  <c r="I33" i="272"/>
  <c r="F14" i="288"/>
  <c r="T32" i="282"/>
  <c r="F18" i="314"/>
  <c r="F35" i="276"/>
  <c r="I15" i="272"/>
  <c r="F16" i="286"/>
  <c r="F33" i="280"/>
  <c r="F17" i="266"/>
  <c r="F24" i="304"/>
  <c r="I33" i="328"/>
  <c r="I19" i="302"/>
  <c r="T31" i="278"/>
  <c r="I33" i="290"/>
  <c r="T34" i="330"/>
  <c r="I4" i="242"/>
  <c r="I6" i="268"/>
  <c r="I16" i="308"/>
  <c r="I6" i="314"/>
  <c r="I7" i="320"/>
  <c r="F19" i="310"/>
  <c r="I4" i="272"/>
  <c r="F11" i="332"/>
  <c r="F35" i="290"/>
  <c r="I5" i="310"/>
  <c r="T34" i="292"/>
  <c r="F17" i="288"/>
  <c r="F5" i="306"/>
  <c r="I3" i="242"/>
  <c r="I3" i="326"/>
  <c r="T28" i="266"/>
  <c r="F30" i="268"/>
  <c r="I21" i="282"/>
  <c r="I35" i="280"/>
  <c r="F25" i="292"/>
  <c r="I15" i="274"/>
  <c r="I20" i="242"/>
  <c r="T30" i="308"/>
  <c r="F7" i="312"/>
  <c r="F12" i="320"/>
  <c r="I29" i="304"/>
  <c r="I14" i="318"/>
  <c r="I24" i="332"/>
  <c r="I17" i="338"/>
  <c r="F8" i="306"/>
  <c r="I34" i="334"/>
  <c r="F28" i="278"/>
  <c r="F37" i="290"/>
  <c r="I14" i="286"/>
  <c r="F32" i="266"/>
  <c r="F30" i="242"/>
  <c r="F9" i="334"/>
  <c r="T33" i="340"/>
  <c r="I33" i="286"/>
  <c r="T35" i="334"/>
  <c r="I19" i="330"/>
  <c r="I5" i="264"/>
  <c r="F37" i="300"/>
  <c r="T32" i="332"/>
  <c r="T36" i="242"/>
  <c r="I25" i="262"/>
  <c r="I5" i="308"/>
  <c r="I22" i="298"/>
  <c r="I11" i="274"/>
  <c r="I24" i="298"/>
  <c r="T28" i="274"/>
  <c r="I16" i="282"/>
  <c r="I29" i="336"/>
  <c r="T38" i="264"/>
  <c r="F20" i="320"/>
  <c r="F10" i="336"/>
  <c r="F7" i="276"/>
  <c r="T30" i="312"/>
  <c r="F36" i="312"/>
  <c r="I36" i="324"/>
  <c r="F18" i="326"/>
  <c r="F37" i="320"/>
  <c r="I20" i="270"/>
  <c r="F10" i="320"/>
  <c r="T38" i="290"/>
  <c r="I26" i="268"/>
  <c r="I20" i="288"/>
  <c r="F23" i="288"/>
  <c r="F31" i="272"/>
  <c r="F21" i="304"/>
  <c r="F6" i="272"/>
  <c r="T28" i="290"/>
  <c r="F7" i="336"/>
  <c r="F13" i="302"/>
  <c r="T27" i="274"/>
  <c r="T37" i="266"/>
  <c r="F18" i="298"/>
  <c r="T31" i="332"/>
  <c r="I34" i="278"/>
  <c r="I22" i="340"/>
  <c r="I3" i="274"/>
  <c r="I9" i="324"/>
  <c r="T36" i="324"/>
  <c r="F3" i="316"/>
  <c r="I37" i="310"/>
  <c r="I12" i="292"/>
  <c r="F15" i="278"/>
  <c r="T38" i="266"/>
  <c r="F10" i="292"/>
  <c r="I14" i="338"/>
  <c r="I31" i="320"/>
  <c r="I23" i="308"/>
  <c r="I35" i="306"/>
  <c r="F16" i="264"/>
  <c r="F9" i="340"/>
  <c r="I31" i="286"/>
  <c r="I32" i="278"/>
  <c r="T27" i="304"/>
  <c r="I30" i="316"/>
  <c r="I14" i="334"/>
  <c r="I6" i="262"/>
  <c r="I35" i="316"/>
  <c r="F22" i="262"/>
  <c r="I27" i="284"/>
  <c r="I15" i="284"/>
  <c r="T35" i="280"/>
  <c r="F30" i="332"/>
  <c r="F35" i="324"/>
  <c r="T27" i="242"/>
  <c r="I12" i="332"/>
  <c r="I36" i="268"/>
  <c r="I20" i="268"/>
  <c r="F36" i="292"/>
  <c r="F10" i="304"/>
  <c r="T27" i="288"/>
  <c r="I35" i="302"/>
  <c r="F30" i="262"/>
  <c r="F4" i="340"/>
  <c r="I32" i="306"/>
  <c r="F21" i="326"/>
  <c r="I38" i="286"/>
  <c r="F20" i="322"/>
  <c r="I25" i="332"/>
  <c r="I23" i="282"/>
  <c r="T33" i="278"/>
  <c r="I25" i="304"/>
  <c r="F29" i="268"/>
  <c r="F35" i="286"/>
  <c r="T27" i="326"/>
  <c r="F18" i="328"/>
  <c r="F29" i="266"/>
  <c r="F3" i="318"/>
  <c r="I4" i="288"/>
  <c r="F4" i="276"/>
  <c r="T29" i="328"/>
  <c r="F3" i="338"/>
  <c r="T28" i="304"/>
  <c r="F18" i="332"/>
  <c r="F31" i="274"/>
  <c r="F18" i="262"/>
  <c r="I24" i="288"/>
  <c r="I6" i="308"/>
  <c r="I5" i="304"/>
  <c r="T36" i="282"/>
  <c r="F38" i="306"/>
  <c r="I6" i="322"/>
  <c r="I9" i="330"/>
  <c r="T32" i="326"/>
  <c r="I15" i="330"/>
  <c r="I5" i="278"/>
  <c r="T27" i="264"/>
  <c r="F14" i="336"/>
  <c r="F24" i="328"/>
  <c r="T35" i="316"/>
  <c r="I9" i="268"/>
  <c r="F14" i="266"/>
  <c r="I12" i="286"/>
  <c r="I8" i="288"/>
  <c r="I18" i="276"/>
  <c r="F14" i="268"/>
  <c r="I16" i="268"/>
  <c r="F19" i="278"/>
  <c r="F38" i="314"/>
  <c r="F13" i="332"/>
  <c r="T38" i="302"/>
  <c r="T36" i="316"/>
  <c r="I10" i="268"/>
  <c r="F14" i="324"/>
  <c r="I3" i="324"/>
  <c r="F10" i="326"/>
  <c r="I8" i="242"/>
  <c r="F4" i="268"/>
  <c r="F7" i="330"/>
  <c r="F34" i="282"/>
  <c r="T29" i="290"/>
  <c r="F22" i="324"/>
  <c r="I22" i="270"/>
  <c r="F15" i="320"/>
  <c r="F18" i="324"/>
  <c r="I29" i="272"/>
  <c r="F17" i="264"/>
  <c r="I5" i="282"/>
  <c r="F21" i="314"/>
  <c r="F24" i="284"/>
  <c r="I11" i="324"/>
  <c r="I23" i="272"/>
  <c r="I37" i="322"/>
  <c r="F26" i="272"/>
  <c r="I19" i="300"/>
  <c r="F14" i="314"/>
  <c r="I18" i="242"/>
  <c r="F5" i="242"/>
  <c r="F37" i="308"/>
  <c r="I15" i="282"/>
  <c r="F38" i="278"/>
  <c r="F30" i="284"/>
  <c r="I12" i="316"/>
  <c r="F20" i="286"/>
  <c r="F16" i="320"/>
  <c r="I35" i="340"/>
  <c r="I27" i="278"/>
  <c r="F24" i="330"/>
  <c r="F13" i="300"/>
  <c r="I23" i="264"/>
  <c r="F35" i="282"/>
  <c r="F7" i="328"/>
  <c r="I4" i="302"/>
  <c r="F30" i="308"/>
  <c r="F32" i="328"/>
  <c r="F37" i="262"/>
  <c r="I37" i="288"/>
  <c r="F24" i="292"/>
  <c r="F7" i="286"/>
  <c r="I28" i="266"/>
  <c r="I36" i="310"/>
  <c r="I3" i="264"/>
  <c r="I9" i="270"/>
  <c r="I13" i="264"/>
  <c r="I35" i="278"/>
  <c r="F25" i="320"/>
  <c r="F12" i="264"/>
  <c r="F30" i="326"/>
  <c r="F31" i="328"/>
  <c r="T27" i="286"/>
  <c r="I17" i="284"/>
  <c r="I35" i="242"/>
  <c r="I32" i="242"/>
  <c r="I38" i="318"/>
  <c r="F27" i="306"/>
  <c r="F12" i="288"/>
  <c r="F12" i="270"/>
  <c r="F3" i="276"/>
  <c r="F19" i="282"/>
  <c r="F35" i="268"/>
  <c r="I29" i="292"/>
  <c r="I19" i="270"/>
  <c r="I11" i="308"/>
  <c r="I21" i="286"/>
  <c r="F28" i="262"/>
  <c r="F9" i="312"/>
  <c r="F15" i="286"/>
  <c r="I20" i="274"/>
  <c r="I35" i="272"/>
  <c r="F18" i="284"/>
  <c r="F30" i="304"/>
  <c r="I12" i="242"/>
  <c r="I15" i="242"/>
  <c r="I30" i="292"/>
  <c r="T35" i="310"/>
  <c r="F26" i="330"/>
  <c r="F7" i="338"/>
  <c r="I33" i="282"/>
  <c r="I32" i="300"/>
  <c r="I25" i="312"/>
  <c r="T27" i="282"/>
  <c r="F4" i="336"/>
  <c r="T29" i="324"/>
  <c r="F3" i="308"/>
  <c r="T35" i="292"/>
  <c r="F30" i="274"/>
  <c r="F5" i="276"/>
  <c r="I23" i="306"/>
  <c r="I18" i="274"/>
  <c r="I22" i="242"/>
  <c r="F20" i="328"/>
  <c r="I32" i="268"/>
  <c r="I14" i="242"/>
  <c r="F22" i="318"/>
  <c r="F33" i="284"/>
  <c r="F4" i="310"/>
  <c r="F7" i="318"/>
  <c r="F36" i="262"/>
  <c r="I5" i="316"/>
  <c r="I8" i="330"/>
  <c r="I13" i="286"/>
  <c r="I25" i="328"/>
  <c r="F5" i="300"/>
  <c r="F17" i="278"/>
  <c r="I10" i="282"/>
  <c r="F23" i="266"/>
  <c r="I10" i="272"/>
  <c r="F33" i="268"/>
  <c r="I36" i="286"/>
  <c r="I15" i="310"/>
  <c r="T34" i="242"/>
  <c r="F32" i="272"/>
  <c r="I16" i="302"/>
  <c r="I11" i="338"/>
  <c r="F38" i="262"/>
  <c r="F3" i="312"/>
  <c r="F19" i="312"/>
  <c r="I29" i="274"/>
  <c r="T29" i="302"/>
  <c r="I17" i="334"/>
  <c r="I5" i="336"/>
  <c r="F21" i="308"/>
  <c r="I31" i="336"/>
  <c r="F18" i="300"/>
  <c r="F34" i="302"/>
  <c r="T33" i="308"/>
  <c r="I35" i="336"/>
  <c r="F14" i="290"/>
  <c r="T34" i="302"/>
  <c r="I6" i="302"/>
  <c r="I32" i="338"/>
  <c r="I8" i="272"/>
  <c r="F17" i="316"/>
  <c r="F19" i="262"/>
  <c r="T28" i="332"/>
  <c r="F3" i="336"/>
  <c r="I16" i="322"/>
  <c r="I7" i="316"/>
  <c r="I15" i="298"/>
  <c r="T38" i="298"/>
  <c r="T33" i="304"/>
  <c r="I6" i="306"/>
  <c r="F13" i="280"/>
  <c r="I28" i="286"/>
  <c r="I38" i="276"/>
  <c r="F16" i="266"/>
  <c r="T33" i="324"/>
  <c r="F15" i="322"/>
  <c r="F22" i="314"/>
  <c r="F7" i="272"/>
  <c r="I22" i="300"/>
  <c r="F27" i="314"/>
  <c r="F31" i="326"/>
  <c r="F9" i="332"/>
  <c r="I8" i="320"/>
  <c r="F8" i="270"/>
  <c r="I15" i="290"/>
  <c r="I10" i="266"/>
  <c r="F15" i="262"/>
  <c r="I30" i="302"/>
  <c r="I33" i="270"/>
  <c r="I10" i="280"/>
  <c r="F15" i="334"/>
  <c r="F13" i="314"/>
  <c r="T27" i="272"/>
  <c r="I27" i="288"/>
  <c r="F12" i="324"/>
  <c r="I36" i="280"/>
  <c r="F28" i="300"/>
  <c r="F9" i="290"/>
  <c r="F16" i="280"/>
  <c r="F18" i="268"/>
  <c r="F34" i="322"/>
  <c r="I37" i="316"/>
  <c r="T34" i="308"/>
  <c r="I15" i="318"/>
  <c r="F16" i="262"/>
  <c r="F37" i="304"/>
  <c r="F8" i="280"/>
  <c r="T27" i="322"/>
  <c r="I27" i="286"/>
  <c r="I33" i="334"/>
  <c r="I19" i="288"/>
  <c r="I31" i="266"/>
  <c r="T31" i="312"/>
  <c r="F31" i="308"/>
  <c r="F21" i="324"/>
  <c r="T38" i="292"/>
  <c r="F35" i="338"/>
  <c r="I38" i="312"/>
  <c r="F33" i="262"/>
  <c r="F38" i="326"/>
  <c r="T35" i="284"/>
  <c r="F33" i="320"/>
  <c r="I13" i="328"/>
  <c r="F24" i="312"/>
  <c r="T32" i="314"/>
  <c r="F10" i="324"/>
  <c r="I27" i="312"/>
  <c r="T30" i="298"/>
  <c r="F34" i="316"/>
  <c r="I30" i="280"/>
  <c r="F26" i="314"/>
  <c r="I38" i="270"/>
  <c r="F18" i="288"/>
  <c r="I11" i="336"/>
  <c r="I26" i="332"/>
  <c r="I22" i="290"/>
  <c r="F3" i="310"/>
  <c r="I8" i="284"/>
  <c r="F17" i="290"/>
  <c r="I21" i="312"/>
  <c r="F6" i="286"/>
  <c r="I18" i="322"/>
  <c r="T38" i="288"/>
  <c r="F16" i="328"/>
  <c r="I36" i="314"/>
  <c r="I20" i="278"/>
  <c r="T35" i="330"/>
  <c r="F32" i="290"/>
  <c r="F7" i="334"/>
  <c r="F24" i="264"/>
  <c r="I3" i="334"/>
  <c r="F33" i="288"/>
  <c r="F16" i="316"/>
  <c r="F28" i="310"/>
  <c r="T32" i="324"/>
  <c r="F21" i="340"/>
  <c r="F38" i="284"/>
  <c r="I13" i="324"/>
  <c r="T35" i="278"/>
  <c r="I22" i="278"/>
  <c r="F3" i="302"/>
  <c r="I12" i="322"/>
  <c r="F9" i="304"/>
  <c r="I20" i="292"/>
  <c r="I4" i="328"/>
  <c r="T27" i="268"/>
  <c r="F3" i="286"/>
  <c r="F34" i="336"/>
  <c r="I30" i="328"/>
  <c r="T37" i="264"/>
  <c r="F3" i="270"/>
  <c r="F37" i="328"/>
  <c r="I17" i="280"/>
  <c r="F35" i="292"/>
  <c r="F31" i="280"/>
  <c r="I16" i="336"/>
  <c r="I33" i="330"/>
  <c r="F33" i="302"/>
  <c r="I9" i="282"/>
  <c r="I34" i="320"/>
  <c r="F4" i="298"/>
  <c r="I19" i="272"/>
  <c r="T28" i="324"/>
  <c r="I5" i="266"/>
  <c r="F15" i="304"/>
  <c r="T38" i="320"/>
  <c r="I16" i="292"/>
  <c r="F17" i="324"/>
  <c r="T37" i="286"/>
  <c r="I37" i="298"/>
  <c r="F6" i="288"/>
  <c r="T37" i="268"/>
  <c r="F35" i="298"/>
  <c r="T38" i="312"/>
  <c r="F7" i="242"/>
  <c r="I24" i="310"/>
  <c r="I28" i="302"/>
  <c r="F25" i="284"/>
  <c r="F16" i="278"/>
  <c r="I34" i="276"/>
  <c r="F21" i="320"/>
  <c r="I15" i="276"/>
  <c r="F37" i="330"/>
  <c r="F3" i="314"/>
  <c r="F21" i="332"/>
  <c r="I29" i="270"/>
  <c r="I36" i="326"/>
  <c r="F23" i="280"/>
  <c r="I24" i="278"/>
  <c r="I7" i="268"/>
  <c r="F17" i="318"/>
  <c r="F8" i="266"/>
  <c r="F6" i="318"/>
  <c r="I10" i="286"/>
  <c r="F27" i="308"/>
  <c r="I25" i="272"/>
  <c r="F38" i="310"/>
  <c r="F14" i="308"/>
  <c r="I4" i="314"/>
  <c r="F13" i="274"/>
  <c r="I29" i="324"/>
  <c r="F7" i="304"/>
  <c r="T31" i="292"/>
  <c r="T34" i="262"/>
  <c r="I8" i="334"/>
  <c r="I16" i="340"/>
  <c r="F29" i="264"/>
  <c r="F19" i="336"/>
  <c r="T32" i="336"/>
  <c r="F27" i="272"/>
  <c r="I26" i="312"/>
  <c r="I19" i="318"/>
  <c r="F17" i="272"/>
  <c r="I29" i="308"/>
  <c r="F26" i="310"/>
  <c r="I14" i="274"/>
  <c r="F35" i="288"/>
  <c r="F14" i="270"/>
  <c r="F17" i="340"/>
  <c r="T36" i="302"/>
  <c r="F34" i="318"/>
  <c r="I32" i="310"/>
  <c r="I15" i="300"/>
  <c r="T31" i="288"/>
  <c r="I33" i="306"/>
  <c r="I4" i="316"/>
  <c r="I38" i="274"/>
  <c r="F23" i="242"/>
  <c r="I4" i="326"/>
  <c r="F34" i="310"/>
  <c r="I30" i="320"/>
  <c r="F32" i="292"/>
  <c r="I5" i="318"/>
  <c r="F28" i="242"/>
  <c r="I26" i="298"/>
  <c r="F34" i="326"/>
  <c r="F20" i="312"/>
  <c r="T34" i="316"/>
  <c r="I11" i="264"/>
  <c r="F16" i="300"/>
  <c r="T38" i="272"/>
  <c r="F14" i="340"/>
  <c r="I38" i="336"/>
  <c r="F31" i="340"/>
  <c r="I5" i="312"/>
  <c r="F3" i="278"/>
  <c r="I4" i="308"/>
  <c r="I8" i="312"/>
  <c r="I9" i="306"/>
  <c r="F26" i="338"/>
  <c r="I4" i="322"/>
  <c r="F4" i="312"/>
  <c r="F36" i="304"/>
  <c r="F21" i="264"/>
  <c r="I10" i="340"/>
  <c r="I32" i="320"/>
  <c r="F25" i="264"/>
  <c r="F22" i="286"/>
  <c r="T30" i="328"/>
  <c r="I16" i="284"/>
  <c r="I13" i="292"/>
  <c r="I6" i="332"/>
  <c r="I18" i="264"/>
  <c r="I11" i="312"/>
  <c r="I8" i="276"/>
  <c r="F27" i="318"/>
  <c r="I15" i="326"/>
  <c r="T28" i="312"/>
  <c r="I33" i="316"/>
  <c r="F14" i="278"/>
  <c r="F38" i="268"/>
  <c r="T32" i="320"/>
  <c r="T38" i="280"/>
  <c r="I5" i="288"/>
  <c r="F11" i="314"/>
  <c r="I9" i="322"/>
  <c r="I7" i="266"/>
  <c r="I6" i="290"/>
  <c r="I12" i="262"/>
  <c r="F25" i="268"/>
  <c r="F7" i="298"/>
  <c r="F23" i="340"/>
  <c r="T30" i="268"/>
  <c r="F5" i="322"/>
  <c r="F4" i="278"/>
  <c r="F9" i="298"/>
  <c r="I8" i="318"/>
  <c r="F23" i="336"/>
  <c r="I10" i="310"/>
  <c r="F30" i="300"/>
  <c r="T37" i="328"/>
  <c r="F10" i="270"/>
  <c r="F35" i="332"/>
  <c r="F13" i="284"/>
  <c r="F6" i="264"/>
  <c r="I17" i="276"/>
  <c r="I28" i="284"/>
  <c r="I32" i="326"/>
  <c r="T28" i="264"/>
  <c r="F16" i="270"/>
  <c r="F22" i="332"/>
  <c r="T34" i="270"/>
  <c r="F25" i="310"/>
  <c r="I19" i="290"/>
  <c r="I26" i="334"/>
  <c r="F12" i="302"/>
  <c r="I38" i="304"/>
  <c r="I34" i="340"/>
  <c r="F27" i="268"/>
  <c r="F17" i="326"/>
  <c r="F35" i="312"/>
  <c r="F3" i="328"/>
  <c r="T34" i="280"/>
  <c r="T38" i="326"/>
  <c r="F13" i="340"/>
  <c r="I13" i="334"/>
  <c r="F12" i="280"/>
  <c r="F13" i="336"/>
  <c r="F18" i="330"/>
  <c r="F30" i="266"/>
  <c r="I30" i="282"/>
  <c r="F15" i="280"/>
  <c r="I11" i="284"/>
  <c r="T36" i="286"/>
  <c r="I30" i="338"/>
  <c r="T31" i="340"/>
  <c r="I16" i="298"/>
  <c r="F18" i="306"/>
  <c r="I18" i="336"/>
  <c r="F6" i="310"/>
  <c r="I14" i="280"/>
  <c r="F11" i="306"/>
  <c r="F25" i="334"/>
  <c r="T35" i="270"/>
  <c r="T29" i="270"/>
  <c r="F22" i="322"/>
  <c r="F32" i="302"/>
  <c r="F22" i="334"/>
  <c r="I20" i="318"/>
  <c r="I11" i="328"/>
  <c r="T30" i="330"/>
  <c r="I10" i="318"/>
  <c r="I31" i="316"/>
  <c r="F18" i="292"/>
  <c r="I34" i="304"/>
  <c r="T30" i="302"/>
  <c r="I28" i="274"/>
  <c r="I25" i="288"/>
  <c r="T32" i="338"/>
  <c r="I30" i="318"/>
  <c r="T38" i="300"/>
  <c r="F24" i="334"/>
  <c r="F17" i="336"/>
  <c r="F22" i="306"/>
  <c r="F19" i="334"/>
  <c r="I19" i="328"/>
  <c r="I29" i="316"/>
  <c r="I33" i="310"/>
  <c r="F6" i="326"/>
  <c r="I11" i="318"/>
  <c r="F22" i="326"/>
  <c r="I26" i="302"/>
  <c r="F20" i="266"/>
  <c r="I9" i="274"/>
  <c r="T36" i="328"/>
  <c r="I28" i="308"/>
  <c r="I22" i="268"/>
  <c r="T35" i="332"/>
  <c r="F31" i="318"/>
  <c r="T36" i="332"/>
  <c r="I32" i="318"/>
  <c r="I6" i="304"/>
  <c r="F23" i="328"/>
  <c r="I27" i="326"/>
  <c r="T37" i="310"/>
  <c r="I5" i="280"/>
  <c r="F23" i="290"/>
  <c r="I27" i="336"/>
  <c r="I38" i="272"/>
  <c r="T35" i="290"/>
  <c r="F38" i="338"/>
  <c r="I9" i="276"/>
  <c r="I27" i="276"/>
  <c r="F35" i="328"/>
  <c r="I33" i="322"/>
  <c r="I38" i="340"/>
  <c r="F24" i="314"/>
  <c r="T30" i="334"/>
  <c r="F34" i="288"/>
  <c r="F23" i="338"/>
  <c r="I34" i="324"/>
  <c r="T29" i="332"/>
  <c r="I26" i="306"/>
  <c r="I3" i="284"/>
  <c r="F36" i="308"/>
  <c r="I10" i="332"/>
  <c r="I32" i="336"/>
  <c r="I4" i="320"/>
  <c r="I14" i="310"/>
  <c r="I21" i="316"/>
  <c r="T28" i="262"/>
  <c r="I16" i="310"/>
  <c r="T34" i="338"/>
  <c r="F31" i="338"/>
  <c r="F9" i="316"/>
  <c r="I6" i="334"/>
  <c r="I16" i="338"/>
  <c r="I4" i="318"/>
  <c r="T38" i="270"/>
  <c r="F25" i="324"/>
  <c r="I5" i="328"/>
  <c r="I5" i="284"/>
  <c r="I6" i="336"/>
  <c r="F33" i="336"/>
  <c r="I18" i="302"/>
  <c r="F6" i="320"/>
  <c r="T33" i="312"/>
  <c r="F26" i="340"/>
  <c r="F10" i="308"/>
  <c r="I20" i="332"/>
  <c r="F23" i="298"/>
  <c r="I13" i="262"/>
  <c r="T33" i="314"/>
  <c r="F7" i="290"/>
  <c r="F9" i="320"/>
  <c r="T36" i="336"/>
  <c r="I27" i="322"/>
  <c r="F5" i="292"/>
  <c r="T34" i="306"/>
  <c r="I12" i="336"/>
  <c r="F32" i="332"/>
  <c r="T29" i="286"/>
  <c r="T30" i="284"/>
  <c r="F9" i="288"/>
  <c r="F18" i="280"/>
  <c r="F31" i="284"/>
  <c r="F29" i="338"/>
  <c r="I22" i="328"/>
  <c r="T35" i="306"/>
  <c r="I34" i="314"/>
  <c r="I21" i="322"/>
  <c r="T32" i="276"/>
  <c r="I16" i="334"/>
  <c r="F7" i="322"/>
  <c r="T37" i="290"/>
  <c r="I22" i="310"/>
  <c r="I24" i="280"/>
  <c r="F11" i="340"/>
  <c r="I23" i="324"/>
  <c r="I29" i="300"/>
  <c r="I36" i="330"/>
  <c r="F25" i="316"/>
  <c r="I7" i="288"/>
  <c r="I8" i="332"/>
  <c r="I24" i="336"/>
  <c r="F15" i="266"/>
  <c r="F5" i="290"/>
  <c r="F12" i="334"/>
  <c r="I29" i="302"/>
  <c r="I34" i="286"/>
  <c r="I30" i="310"/>
  <c r="F25" i="340"/>
  <c r="F38" i="300"/>
  <c r="F8" i="262"/>
  <c r="F23" i="270"/>
  <c r="I24" i="262"/>
  <c r="F29" i="310"/>
  <c r="I27" i="316"/>
  <c r="T31" i="272"/>
  <c r="I26" i="290"/>
  <c r="T33" i="266"/>
  <c r="F15" i="268"/>
  <c r="F9" i="326"/>
  <c r="F9" i="314"/>
  <c r="I38" i="320"/>
  <c r="I26" i="286"/>
  <c r="I13" i="266"/>
  <c r="F28" i="314"/>
  <c r="F22" i="264"/>
  <c r="F10" i="334"/>
  <c r="I26" i="276"/>
  <c r="I11" i="322"/>
  <c r="F7" i="326"/>
  <c r="F13" i="306"/>
  <c r="F8" i="304"/>
  <c r="F32" i="298"/>
  <c r="F35" i="308"/>
  <c r="I28" i="276"/>
  <c r="F8" i="318"/>
  <c r="I28" i="312"/>
  <c r="T35" i="324"/>
  <c r="I3" i="328"/>
  <c r="I9" i="284"/>
  <c r="F5" i="286"/>
  <c r="I30" i="266"/>
  <c r="T27" i="278"/>
  <c r="F11" i="284"/>
  <c r="F30" i="338"/>
  <c r="F16" i="298"/>
  <c r="T35" i="326"/>
  <c r="I6" i="310"/>
  <c r="T30" i="270"/>
  <c r="I37" i="270"/>
  <c r="I5" i="302"/>
  <c r="I29" i="314"/>
  <c r="F37" i="336"/>
  <c r="F28" i="274"/>
  <c r="I17" i="330"/>
  <c r="I17" i="336"/>
  <c r="F38" i="328"/>
  <c r="F23" i="300"/>
  <c r="F9" i="274"/>
  <c r="F22" i="316"/>
  <c r="I23" i="328"/>
  <c r="F5" i="280"/>
  <c r="I27" i="262"/>
  <c r="I35" i="328"/>
  <c r="I24" i="314"/>
  <c r="T28" i="330"/>
  <c r="I36" i="308"/>
  <c r="F37" i="340"/>
  <c r="F22" i="320"/>
  <c r="F16" i="338"/>
  <c r="I23" i="334"/>
  <c r="F18" i="302"/>
  <c r="I10" i="308"/>
  <c r="F13" i="262"/>
  <c r="F27" i="322"/>
  <c r="T31" i="334"/>
  <c r="I9" i="288"/>
  <c r="F22" i="328"/>
  <c r="F24" i="306"/>
  <c r="I27" i="310"/>
  <c r="T30" i="326"/>
  <c r="F24" i="336"/>
  <c r="F29" i="302"/>
  <c r="I30" i="306"/>
  <c r="F24" i="262"/>
  <c r="F11" i="326"/>
  <c r="F22" i="312"/>
  <c r="F32" i="282"/>
  <c r="F9" i="278"/>
  <c r="I35" i="308"/>
  <c r="I16" i="288"/>
  <c r="F23" i="304"/>
  <c r="F34" i="312"/>
  <c r="F10" i="278"/>
  <c r="T36" i="314"/>
  <c r="F5" i="340"/>
  <c r="I27" i="270"/>
  <c r="I14" i="300"/>
  <c r="F36" i="340"/>
  <c r="F37" i="272"/>
  <c r="I37" i="242"/>
  <c r="I31" i="306"/>
  <c r="T31" i="266"/>
  <c r="I22" i="288"/>
  <c r="T31" i="242"/>
  <c r="F27" i="274"/>
  <c r="F12" i="326"/>
  <c r="F6" i="284"/>
  <c r="F35" i="320"/>
  <c r="F6" i="276"/>
  <c r="I33" i="312"/>
  <c r="F20" i="264"/>
  <c r="F19" i="292"/>
  <c r="F5" i="270"/>
  <c r="T27" i="328"/>
  <c r="I30" i="330"/>
  <c r="I13" i="272"/>
  <c r="I35" i="264"/>
  <c r="I23" i="284"/>
  <c r="F6" i="282"/>
  <c r="F27" i="264"/>
  <c r="I11" i="304"/>
  <c r="T34" i="272"/>
  <c r="T27" i="308"/>
  <c r="I6" i="312"/>
  <c r="I37" i="274"/>
  <c r="I26" i="292"/>
  <c r="I36" i="332"/>
  <c r="T32" i="298"/>
  <c r="F4" i="274"/>
  <c r="I19" i="280"/>
  <c r="F36" i="276"/>
  <c r="F38" i="324"/>
  <c r="T35" i="286"/>
  <c r="F17" i="282"/>
  <c r="F13" i="316"/>
  <c r="I30" i="264"/>
  <c r="I24" i="324"/>
  <c r="T27" i="290"/>
  <c r="I19" i="324"/>
  <c r="F21" i="302"/>
  <c r="T27" i="276"/>
  <c r="I21" i="276"/>
  <c r="I11" i="276"/>
  <c r="I29" i="242"/>
  <c r="I10" i="312"/>
  <c r="I26" i="318"/>
  <c r="T29" i="322"/>
  <c r="I17" i="266"/>
  <c r="I15" i="302"/>
  <c r="I6" i="278"/>
  <c r="I12" i="330"/>
  <c r="F29" i="276"/>
  <c r="I21" i="290"/>
  <c r="F26" i="270"/>
  <c r="I22" i="276"/>
  <c r="F6" i="268"/>
  <c r="I29" i="326"/>
  <c r="I20" i="290"/>
  <c r="F7" i="320"/>
  <c r="I19" i="310"/>
  <c r="F4" i="272"/>
  <c r="I11" i="332"/>
  <c r="I35" i="290"/>
  <c r="F5" i="310"/>
  <c r="F27" i="242"/>
  <c r="F37" i="282"/>
  <c r="F7" i="262"/>
  <c r="F25" i="286"/>
  <c r="F3" i="326"/>
  <c r="F29" i="262"/>
  <c r="I30" i="268"/>
  <c r="F21" i="282"/>
  <c r="F35" i="280"/>
  <c r="I5" i="268"/>
  <c r="I37" i="324"/>
  <c r="T36" i="278"/>
  <c r="F19" i="242"/>
  <c r="F15" i="264"/>
  <c r="I10" i="284"/>
  <c r="F17" i="242"/>
  <c r="I6" i="340"/>
  <c r="F34" i="274"/>
  <c r="I11" i="320"/>
  <c r="T29" i="276"/>
  <c r="I16" i="272"/>
  <c r="T28" i="286"/>
  <c r="I37" i="290"/>
  <c r="F14" i="286"/>
  <c r="I12" i="314"/>
  <c r="T35" i="320"/>
  <c r="I9" i="334"/>
  <c r="F14" i="264"/>
  <c r="F33" i="286"/>
  <c r="F27" i="340"/>
  <c r="F13" i="320"/>
  <c r="F21" i="298"/>
  <c r="I13" i="288"/>
  <c r="F25" i="336"/>
  <c r="I10" i="290"/>
  <c r="I24" i="322"/>
  <c r="T35" i="276"/>
  <c r="T37" i="320"/>
  <c r="I6" i="298"/>
  <c r="T31" i="318"/>
  <c r="F19" i="276"/>
  <c r="I19" i="286"/>
  <c r="F29" i="336"/>
  <c r="T38" i="242"/>
  <c r="F33" i="300"/>
  <c r="T27" i="292"/>
  <c r="I7" i="276"/>
  <c r="I21" i="292"/>
  <c r="F27" i="266"/>
  <c r="F36" i="324"/>
  <c r="I33" i="242"/>
  <c r="I37" i="320"/>
  <c r="F20" i="270"/>
  <c r="T37" i="318"/>
  <c r="I34" i="272"/>
  <c r="F29" i="284"/>
  <c r="I24" i="302"/>
  <c r="T27" i="318"/>
  <c r="T28" i="242"/>
  <c r="I21" i="304"/>
  <c r="I6" i="272"/>
  <c r="F35" i="284"/>
  <c r="F16" i="326"/>
  <c r="T34" i="288"/>
  <c r="F28" i="316"/>
  <c r="I22" i="274"/>
  <c r="I18" i="298"/>
  <c r="I9" i="310"/>
  <c r="F32" i="312"/>
  <c r="F38" i="242"/>
  <c r="F29" i="306"/>
  <c r="T35" i="322"/>
  <c r="F14" i="276"/>
  <c r="I37" i="280"/>
  <c r="F34" i="266"/>
  <c r="I26" i="266"/>
  <c r="T30" i="276"/>
  <c r="I9" i="242"/>
  <c r="I30" i="276"/>
  <c r="F20" i="316"/>
  <c r="F32" i="262"/>
  <c r="F15" i="306"/>
  <c r="F4" i="262"/>
  <c r="T30" i="336"/>
  <c r="I17" i="332"/>
  <c r="I24" i="274"/>
  <c r="F32" i="278"/>
  <c r="F24" i="320"/>
  <c r="F27" i="320"/>
  <c r="T34" i="304"/>
  <c r="I13" i="270"/>
  <c r="I20" i="304"/>
  <c r="F35" i="314"/>
  <c r="I30" i="340"/>
  <c r="I31" i="282"/>
  <c r="I38" i="308"/>
  <c r="T33" i="302"/>
  <c r="I35" i="324"/>
  <c r="F36" i="278"/>
  <c r="F24" i="242"/>
  <c r="T37" i="336"/>
  <c r="F20" i="268"/>
  <c r="I36" i="292"/>
  <c r="I10" i="304"/>
  <c r="I9" i="266"/>
  <c r="F7" i="332"/>
  <c r="F30" i="270"/>
  <c r="I9" i="338"/>
  <c r="I29" i="288"/>
  <c r="T31" i="268"/>
  <c r="F38" i="286"/>
  <c r="F12" i="278"/>
  <c r="I27" i="298"/>
  <c r="F23" i="282"/>
  <c r="I37" i="284"/>
  <c r="T37" i="300"/>
  <c r="I31" i="276"/>
  <c r="T33" i="320"/>
  <c r="T28" i="320"/>
  <c r="I34" i="298"/>
  <c r="F31" i="262"/>
  <c r="I11" i="288"/>
  <c r="T28" i="268"/>
  <c r="I4" i="276"/>
  <c r="T32" i="316"/>
  <c r="I3" i="338"/>
  <c r="T33" i="336"/>
  <c r="I18" i="332"/>
  <c r="I31" i="274"/>
  <c r="I18" i="262"/>
  <c r="F24" i="288"/>
  <c r="F6" i="308"/>
  <c r="F5" i="304"/>
  <c r="F18" i="316"/>
  <c r="I10" i="288"/>
  <c r="F6" i="322"/>
  <c r="F9" i="330"/>
  <c r="T31" i="290"/>
  <c r="F15" i="330"/>
  <c r="F5" i="278"/>
  <c r="T30" i="292"/>
  <c r="I14" i="336"/>
  <c r="I24" i="328"/>
  <c r="F32" i="324"/>
  <c r="F9" i="268"/>
  <c r="I14" i="266"/>
  <c r="F12" i="286"/>
  <c r="I34" i="292"/>
  <c r="I26" i="324"/>
  <c r="I19" i="306"/>
  <c r="I10" i="330"/>
  <c r="I10" i="298"/>
  <c r="I38" i="314"/>
  <c r="I13" i="332"/>
  <c r="F21" i="330"/>
  <c r="F28" i="340"/>
  <c r="F17" i="320"/>
  <c r="I14" i="324"/>
  <c r="F26" i="320"/>
  <c r="F34" i="242"/>
  <c r="F8" i="242"/>
  <c r="I4" i="268"/>
  <c r="I7" i="330"/>
  <c r="I34" i="282"/>
  <c r="T31" i="328"/>
  <c r="I22" i="324"/>
  <c r="I27" i="280"/>
  <c r="I9" i="292"/>
  <c r="I18" i="324"/>
  <c r="F29" i="272"/>
  <c r="F25" i="270"/>
  <c r="F5" i="282"/>
  <c r="I21" i="314"/>
  <c r="I24" i="284"/>
  <c r="F11" i="324"/>
  <c r="F23" i="272"/>
  <c r="F37" i="322"/>
  <c r="I26" i="272"/>
  <c r="F19" i="300"/>
  <c r="I14" i="314"/>
  <c r="F36" i="302"/>
  <c r="F6" i="270"/>
  <c r="F27" i="282"/>
  <c r="I28" i="290"/>
  <c r="I9" i="272"/>
  <c r="T31" i="282"/>
  <c r="T31" i="286"/>
  <c r="T30" i="304"/>
  <c r="I16" i="320"/>
  <c r="I26" i="274"/>
  <c r="I35" i="304"/>
  <c r="F17" i="328"/>
  <c r="T35" i="328"/>
  <c r="F23" i="264"/>
  <c r="I35" i="282"/>
  <c r="T37" i="304"/>
  <c r="F4" i="302"/>
  <c r="I30" i="308"/>
  <c r="F5" i="330"/>
  <c r="I37" i="262"/>
  <c r="F37" i="288"/>
  <c r="I24" i="292"/>
  <c r="I7" i="286"/>
  <c r="T33" i="264"/>
  <c r="F36" i="310"/>
  <c r="F3" i="264"/>
  <c r="F15" i="308"/>
  <c r="T32" i="274"/>
  <c r="F12" i="266"/>
  <c r="I14" i="320"/>
  <c r="I11" i="302"/>
  <c r="I13" i="276"/>
  <c r="T32" i="318"/>
  <c r="F27" i="304"/>
  <c r="I26" i="322"/>
  <c r="F11" i="266"/>
  <c r="F37" i="306"/>
  <c r="I11" i="292"/>
  <c r="I19" i="308"/>
  <c r="F34" i="306"/>
  <c r="T33" i="286"/>
  <c r="I3" i="276"/>
  <c r="I19" i="282"/>
  <c r="F10" i="322"/>
  <c r="F7" i="314"/>
  <c r="F19" i="270"/>
  <c r="F11" i="308"/>
  <c r="F11" i="242"/>
  <c r="F12" i="274"/>
  <c r="T35" i="318"/>
  <c r="I15" i="286"/>
  <c r="I30" i="290"/>
  <c r="F35" i="272"/>
  <c r="T32" i="280"/>
  <c r="I30" i="304"/>
  <c r="F12" i="242"/>
  <c r="F15" i="242"/>
  <c r="F30" i="292"/>
  <c r="F18" i="266"/>
  <c r="F36" i="282"/>
  <c r="I11" i="278"/>
  <c r="I10" i="264"/>
  <c r="F25" i="276"/>
  <c r="T30" i="262"/>
  <c r="F23" i="320"/>
  <c r="I4" i="336"/>
  <c r="T35" i="308"/>
  <c r="I3" i="308"/>
  <c r="T33" i="326"/>
  <c r="I30" i="274"/>
  <c r="I5" i="276"/>
  <c r="F23" i="306"/>
  <c r="F18" i="274"/>
  <c r="F22" i="242"/>
  <c r="T36" i="320"/>
  <c r="T29" i="262"/>
  <c r="F14" i="242"/>
  <c r="I22" i="318"/>
  <c r="F38" i="334"/>
  <c r="F18" i="272"/>
  <c r="F33" i="292"/>
  <c r="I10" i="300"/>
  <c r="I28" i="282"/>
  <c r="F8" i="330"/>
  <c r="F13" i="286"/>
  <c r="F25" i="328"/>
  <c r="F6" i="242"/>
  <c r="I34" i="300"/>
  <c r="F5" i="332"/>
  <c r="I7" i="274"/>
  <c r="F10" i="272"/>
  <c r="I33" i="268"/>
  <c r="F36" i="286"/>
  <c r="F15" i="310"/>
  <c r="T31" i="264"/>
  <c r="F25" i="274"/>
  <c r="F16" i="302"/>
  <c r="F11" i="338"/>
  <c r="I38" i="262"/>
  <c r="I3" i="312"/>
  <c r="I19" i="312"/>
  <c r="T28" i="280"/>
  <c r="I37" i="314"/>
  <c r="F16" i="242"/>
  <c r="F37" i="286"/>
  <c r="I23" i="286"/>
  <c r="F8" i="302"/>
  <c r="T30" i="314"/>
  <c r="I34" i="302"/>
  <c r="I31" i="292"/>
  <c r="I8" i="338"/>
  <c r="I14" i="290"/>
  <c r="T36" i="290"/>
  <c r="F32" i="270"/>
  <c r="F30" i="336"/>
  <c r="I12" i="300"/>
  <c r="I3" i="332"/>
  <c r="T28" i="300"/>
  <c r="T38" i="268"/>
  <c r="I3" i="336"/>
  <c r="F16" i="322"/>
  <c r="F7" i="316"/>
  <c r="F15" i="298"/>
  <c r="T38" i="332"/>
  <c r="I24" i="272"/>
  <c r="I11" i="310"/>
  <c r="F34" i="290"/>
  <c r="T29" i="268"/>
  <c r="F38" i="276"/>
  <c r="I16" i="266"/>
  <c r="I11" i="316"/>
  <c r="I28" i="328"/>
  <c r="I33" i="274"/>
  <c r="F12" i="282"/>
  <c r="T27" i="310"/>
  <c r="I27" i="314"/>
  <c r="I31" i="326"/>
  <c r="I4" i="300"/>
  <c r="T28" i="308"/>
  <c r="I8" i="270"/>
  <c r="F15" i="290"/>
  <c r="F14" i="292"/>
  <c r="F33" i="340"/>
  <c r="T33" i="290"/>
  <c r="F33" i="270"/>
  <c r="F10" i="280"/>
  <c r="T28" i="310"/>
  <c r="I13" i="314"/>
  <c r="I27" i="334"/>
  <c r="F8" i="264"/>
  <c r="F5" i="334"/>
  <c r="T31" i="336"/>
  <c r="F22" i="272"/>
  <c r="I9" i="290"/>
  <c r="I16" i="280"/>
  <c r="I18" i="268"/>
  <c r="I34" i="322"/>
  <c r="F37" i="316"/>
  <c r="I30" i="322"/>
  <c r="F15" i="318"/>
  <c r="I16" i="262"/>
  <c r="I37" i="304"/>
  <c r="I8" i="280"/>
  <c r="I13" i="310"/>
  <c r="F33" i="326"/>
  <c r="F11" i="298"/>
  <c r="I35" i="310"/>
  <c r="F31" i="266"/>
  <c r="I21" i="310"/>
  <c r="T37" i="298"/>
  <c r="I21" i="324"/>
  <c r="F34" i="268"/>
  <c r="I21" i="288"/>
  <c r="I18" i="340"/>
  <c r="T27" i="270"/>
  <c r="I38" i="326"/>
  <c r="F36" i="264"/>
  <c r="F34" i="262"/>
  <c r="F13" i="328"/>
  <c r="I24" i="312"/>
  <c r="I20" i="314"/>
  <c r="I10" i="324"/>
  <c r="F27" i="312"/>
  <c r="F28" i="330"/>
  <c r="F3" i="340"/>
  <c r="I3" i="282"/>
  <c r="I26" i="314"/>
  <c r="F38" i="270"/>
  <c r="I18" i="288"/>
  <c r="F11" i="336"/>
  <c r="F26" i="332"/>
  <c r="F22" i="290"/>
  <c r="I3" i="310"/>
  <c r="F8" i="284"/>
  <c r="I17" i="290"/>
  <c r="F21" i="312"/>
  <c r="I6" i="286"/>
  <c r="F18" i="322"/>
  <c r="F22" i="336"/>
  <c r="I35" i="318"/>
  <c r="I31" i="310"/>
  <c r="I25" i="338"/>
  <c r="T34" i="318"/>
  <c r="I32" i="290"/>
  <c r="I7" i="308"/>
  <c r="F13" i="282"/>
  <c r="T27" i="320"/>
  <c r="I33" i="288"/>
  <c r="I16" i="316"/>
  <c r="I28" i="310"/>
  <c r="T36" i="304"/>
  <c r="I12" i="328"/>
  <c r="T29" i="264"/>
  <c r="F13" i="324"/>
  <c r="F28" i="272"/>
  <c r="I9" i="300"/>
  <c r="F4" i="338"/>
  <c r="I8" i="326"/>
  <c r="T35" i="272"/>
  <c r="F20" i="292"/>
  <c r="F4" i="328"/>
  <c r="F5" i="324"/>
  <c r="I3" i="286"/>
  <c r="I34" i="336"/>
  <c r="F30" i="328"/>
  <c r="T37" i="314"/>
  <c r="I3" i="270"/>
  <c r="F29" i="290"/>
  <c r="F29" i="282"/>
  <c r="I35" i="292"/>
  <c r="I4" i="306"/>
  <c r="I26" i="304"/>
  <c r="T32" i="330"/>
  <c r="I33" i="302"/>
  <c r="F9" i="282"/>
  <c r="F34" i="320"/>
  <c r="I4" i="298"/>
  <c r="F19" i="272"/>
  <c r="T28" i="272"/>
  <c r="F5" i="266"/>
  <c r="I15" i="304"/>
  <c r="F27" i="302"/>
  <c r="I29" i="278"/>
  <c r="I17" i="324"/>
  <c r="I15" i="316"/>
  <c r="F3" i="298"/>
  <c r="I6" i="288"/>
  <c r="T38" i="336"/>
  <c r="I35" i="298"/>
  <c r="T28" i="326"/>
  <c r="I7" i="242"/>
  <c r="F24" i="310"/>
  <c r="I4" i="292"/>
  <c r="F8" i="290"/>
  <c r="F7" i="284"/>
  <c r="F34" i="276"/>
  <c r="I20" i="326"/>
  <c r="F19" i="332"/>
  <c r="T32" i="328"/>
  <c r="I3" i="314"/>
  <c r="I32" i="280"/>
  <c r="F16" i="306"/>
  <c r="T30" i="316"/>
  <c r="I23" i="280"/>
  <c r="I11" i="282"/>
  <c r="F7" i="268"/>
  <c r="I17" i="318"/>
  <c r="I8" i="266"/>
  <c r="I6" i="318"/>
  <c r="F35" i="262"/>
  <c r="F20" i="262"/>
  <c r="F21" i="262"/>
  <c r="I30" i="312"/>
  <c r="I22" i="304"/>
  <c r="T32" i="334"/>
  <c r="I13" i="274"/>
  <c r="T30" i="306"/>
  <c r="I7" i="304"/>
  <c r="T29" i="274"/>
  <c r="I8" i="336"/>
  <c r="I19" i="316"/>
  <c r="T33" i="270"/>
  <c r="I29" i="264"/>
  <c r="I19" i="336"/>
  <c r="F24" i="276"/>
  <c r="F15" i="328"/>
  <c r="F13" i="322"/>
  <c r="I20" i="336"/>
  <c r="I17" i="272"/>
  <c r="I35" i="266"/>
  <c r="I25" i="266"/>
  <c r="F31" i="302"/>
  <c r="I35" i="288"/>
  <c r="I14" i="270"/>
  <c r="I17" i="340"/>
  <c r="I33" i="338"/>
  <c r="T27" i="332"/>
  <c r="F32" i="310"/>
  <c r="I13" i="308"/>
  <c r="I15" i="338"/>
  <c r="I6" i="324"/>
  <c r="F6" i="274"/>
  <c r="I34" i="270"/>
  <c r="T27" i="334"/>
  <c r="F4" i="326"/>
  <c r="F4" i="266"/>
  <c r="F29" i="322"/>
  <c r="F17" i="306"/>
  <c r="F3" i="262"/>
  <c r="F12" i="308"/>
  <c r="F26" i="298"/>
  <c r="I34" i="326"/>
  <c r="T32" i="300"/>
  <c r="F32" i="284"/>
  <c r="T36" i="270"/>
  <c r="I16" i="300"/>
  <c r="F36" i="298"/>
  <c r="T29" i="272"/>
  <c r="F38" i="336"/>
  <c r="F14" i="328"/>
  <c r="F5" i="312"/>
  <c r="I3" i="278"/>
  <c r="F31" i="278"/>
  <c r="T36" i="308"/>
  <c r="F9" i="306"/>
  <c r="I26" i="338"/>
  <c r="F4" i="322"/>
  <c r="I4" i="312"/>
  <c r="I36" i="304"/>
  <c r="I21" i="264"/>
  <c r="F10" i="340"/>
  <c r="F32" i="320"/>
  <c r="I25" i="264"/>
  <c r="I22" i="286"/>
  <c r="F8" i="322"/>
  <c r="F17" i="322"/>
  <c r="I36" i="316"/>
  <c r="F6" i="332"/>
  <c r="F18" i="264"/>
  <c r="F11" i="312"/>
  <c r="F8" i="276"/>
  <c r="I27" i="318"/>
  <c r="F15" i="326"/>
  <c r="I35" i="274"/>
  <c r="T27" i="340"/>
  <c r="I14" i="278"/>
  <c r="I38" i="268"/>
  <c r="T34" i="320"/>
  <c r="T34" i="314"/>
  <c r="F5" i="288"/>
  <c r="I14" i="322"/>
  <c r="F6" i="266"/>
  <c r="I32" i="334"/>
  <c r="F6" i="290"/>
  <c r="F12" i="262"/>
  <c r="I25" i="268"/>
  <c r="I7" i="298"/>
  <c r="I23" i="340"/>
  <c r="I25" i="278"/>
  <c r="F19" i="266"/>
  <c r="I14" i="330"/>
  <c r="T36" i="326"/>
  <c r="I3" i="272"/>
  <c r="F28" i="280"/>
  <c r="T27" i="316"/>
  <c r="F20" i="306"/>
  <c r="T38" i="284"/>
  <c r="I35" i="332"/>
  <c r="I13" i="284"/>
  <c r="I6" i="264"/>
  <c r="F26" i="282"/>
  <c r="T37" i="334"/>
  <c r="F33" i="298"/>
  <c r="F11" i="290"/>
  <c r="F16" i="312"/>
  <c r="F30" i="314"/>
  <c r="I25" i="290"/>
  <c r="T35" i="338"/>
  <c r="F17" i="314"/>
  <c r="I31" i="288"/>
  <c r="I17" i="308"/>
  <c r="F28" i="324"/>
  <c r="I24" i="308"/>
  <c r="I35" i="312"/>
  <c r="F33" i="318"/>
  <c r="F13" i="334"/>
  <c r="I14" i="332"/>
  <c r="I15" i="280"/>
  <c r="T33" i="272"/>
  <c r="F13" i="290"/>
  <c r="I18" i="306"/>
  <c r="F24" i="326"/>
  <c r="I25" i="334"/>
  <c r="I9" i="336"/>
  <c r="I26" i="336"/>
  <c r="F30" i="324"/>
  <c r="F34" i="304"/>
  <c r="I18" i="308"/>
  <c r="I31" i="298"/>
  <c r="I23" i="330"/>
  <c r="F21" i="280"/>
  <c r="T29" i="330"/>
  <c r="F27" i="336"/>
  <c r="F27" i="276"/>
  <c r="T37" i="302"/>
  <c r="F3" i="284"/>
  <c r="F4" i="320"/>
  <c r="I36" i="318"/>
  <c r="F4" i="318"/>
  <c r="I33" i="336"/>
  <c r="I26" i="340"/>
  <c r="I7" i="290"/>
  <c r="I8" i="324"/>
  <c r="I18" i="280"/>
  <c r="I13" i="298"/>
  <c r="I7" i="322"/>
  <c r="I19" i="264"/>
  <c r="F7" i="288"/>
  <c r="I12" i="334"/>
  <c r="F32" i="274"/>
  <c r="F27" i="316"/>
  <c r="F36" i="328"/>
  <c r="F33" i="308"/>
  <c r="I33" i="314"/>
  <c r="L33" i="314"/>
  <c r="O33" i="314"/>
  <c r="G27" i="316"/>
  <c r="N12" i="334"/>
  <c r="G7" i="288"/>
  <c r="J19" i="264"/>
  <c r="O7" i="322"/>
  <c r="J7" i="322"/>
  <c r="M13" i="298"/>
  <c r="M18" i="280"/>
  <c r="K18" i="280"/>
  <c r="K8" i="324"/>
  <c r="L7" i="290"/>
  <c r="M7" i="290"/>
  <c r="N26" i="340"/>
  <c r="L33" i="336"/>
  <c r="O33" i="336"/>
  <c r="N36" i="318"/>
  <c r="G4" i="320"/>
  <c r="X37" i="302"/>
  <c r="G27" i="336"/>
  <c r="U29" i="330"/>
  <c r="L23" i="330"/>
  <c r="N23" i="330"/>
  <c r="K31" i="298"/>
  <c r="M18" i="308"/>
  <c r="L18" i="308"/>
  <c r="K26" i="336"/>
  <c r="O26" i="336"/>
  <c r="L9" i="336"/>
  <c r="N25" i="334"/>
  <c r="M25" i="334"/>
  <c r="K18" i="306"/>
  <c r="G13" i="290"/>
  <c r="V33" i="272"/>
  <c r="N15" i="280"/>
  <c r="N14" i="332"/>
  <c r="K14" i="332"/>
  <c r="N35" i="312"/>
  <c r="L35" i="312"/>
  <c r="N24" i="308"/>
  <c r="G28" i="324"/>
  <c r="O17" i="308"/>
  <c r="L31" i="288"/>
  <c r="N31" i="288"/>
  <c r="U35" i="338"/>
  <c r="K25" i="290"/>
  <c r="N25" i="290"/>
  <c r="G33" i="298"/>
  <c r="Y37" i="334"/>
  <c r="M6" i="264"/>
  <c r="J6" i="264"/>
  <c r="M13" i="284"/>
  <c r="M35" i="332"/>
  <c r="J35" i="332"/>
  <c r="U38" i="284"/>
  <c r="W27" i="316"/>
  <c r="G28" i="280"/>
  <c r="J3" i="272"/>
  <c r="Y36" i="326"/>
  <c r="K14" i="330"/>
  <c r="N14" i="330"/>
  <c r="N25" i="278"/>
  <c r="L25" i="278"/>
  <c r="M23" i="340"/>
  <c r="O7" i="298"/>
  <c r="J7" i="298"/>
  <c r="O25" i="268"/>
  <c r="G6" i="290"/>
  <c r="M32" i="334"/>
  <c r="L14" i="322"/>
  <c r="J14" i="322"/>
  <c r="V34" i="314"/>
  <c r="Y34" i="320"/>
  <c r="X34" i="320"/>
  <c r="O38" i="268"/>
  <c r="K14" i="278"/>
  <c r="N14" i="278"/>
  <c r="Y27" i="340"/>
  <c r="M35" i="274"/>
  <c r="G15" i="326"/>
  <c r="O27" i="318"/>
  <c r="G11" i="312"/>
  <c r="M36" i="316"/>
  <c r="N36" i="316"/>
  <c r="L22" i="286"/>
  <c r="O22" i="286"/>
  <c r="J25" i="264"/>
  <c r="G10" i="340"/>
  <c r="J21" i="264"/>
  <c r="K36" i="304"/>
  <c r="J36" i="304"/>
  <c r="N4" i="312"/>
  <c r="N26" i="338"/>
  <c r="O26" i="338"/>
  <c r="X36" i="308"/>
  <c r="G31" i="278"/>
  <c r="M3" i="278"/>
  <c r="G14" i="328"/>
  <c r="Y29" i="272"/>
  <c r="K16" i="300"/>
  <c r="L16" i="300"/>
  <c r="Y36" i="270"/>
  <c r="X32" i="300"/>
  <c r="U32" i="300"/>
  <c r="K34" i="326"/>
  <c r="G12" i="308"/>
  <c r="G4" i="266"/>
  <c r="V27" i="334"/>
  <c r="N34" i="270"/>
  <c r="M34" i="270"/>
  <c r="K6" i="324"/>
  <c r="O15" i="338"/>
  <c r="N15" i="338"/>
  <c r="L13" i="308"/>
  <c r="G32" i="310"/>
  <c r="X27" i="332"/>
  <c r="J33" i="338"/>
  <c r="K17" i="340"/>
  <c r="O17" i="340"/>
  <c r="K14" i="270"/>
  <c r="K35" i="288"/>
  <c r="O35" i="288"/>
  <c r="N25" i="266"/>
  <c r="O25" i="266"/>
  <c r="N35" i="266"/>
  <c r="N17" i="272"/>
  <c r="M17" i="272"/>
  <c r="L20" i="336"/>
  <c r="G15" i="328"/>
  <c r="K19" i="336"/>
  <c r="M29" i="264"/>
  <c r="L29" i="264"/>
  <c r="V33" i="270"/>
  <c r="N19" i="316"/>
  <c r="L19" i="316"/>
  <c r="K8" i="336"/>
  <c r="W29" i="274"/>
  <c r="N7" i="304"/>
  <c r="J7" i="304"/>
  <c r="W30" i="306"/>
  <c r="N13" i="274"/>
  <c r="J13" i="274"/>
  <c r="X32" i="334"/>
  <c r="L22" i="304"/>
  <c r="K30" i="312"/>
  <c r="O30" i="312"/>
  <c r="G35" i="262"/>
  <c r="N6" i="318"/>
  <c r="L8" i="266"/>
  <c r="N8" i="266"/>
  <c r="J17" i="318"/>
  <c r="M11" i="282"/>
  <c r="K11" i="282"/>
  <c r="L23" i="280"/>
  <c r="V30" i="316"/>
  <c r="Y30" i="316"/>
  <c r="O32" i="280"/>
  <c r="L3" i="314"/>
  <c r="J3" i="314"/>
  <c r="V32" i="328"/>
  <c r="N20" i="326"/>
  <c r="K20" i="326"/>
  <c r="G8" i="290"/>
  <c r="J4" i="292"/>
  <c r="J7" i="242"/>
  <c r="N7" i="242"/>
  <c r="U28" i="326"/>
  <c r="O35" i="298"/>
  <c r="L35" i="298"/>
  <c r="U38" i="336"/>
  <c r="L6" i="288"/>
  <c r="G3" i="298"/>
  <c r="M15" i="316"/>
  <c r="N17" i="324"/>
  <c r="J17" i="324"/>
  <c r="J29" i="278"/>
  <c r="J15" i="304"/>
  <c r="N15" i="304"/>
  <c r="V28" i="272"/>
  <c r="G19" i="272"/>
  <c r="M4" i="298"/>
  <c r="G9" i="282"/>
  <c r="O33" i="302"/>
  <c r="V32" i="330"/>
  <c r="O26" i="304"/>
  <c r="L26" i="304"/>
  <c r="M4" i="306"/>
  <c r="N35" i="292"/>
  <c r="L35" i="292"/>
  <c r="M3" i="270"/>
  <c r="O3" i="270"/>
  <c r="Y37" i="314"/>
  <c r="L34" i="336"/>
  <c r="N34" i="336"/>
  <c r="K3" i="286"/>
  <c r="G5" i="324"/>
  <c r="U35" i="272"/>
  <c r="N8" i="326"/>
  <c r="J8" i="326"/>
  <c r="J9" i="300"/>
  <c r="L9" i="300"/>
  <c r="X29" i="264"/>
  <c r="N12" i="328"/>
  <c r="M12" i="328"/>
  <c r="X36" i="304"/>
  <c r="J28" i="310"/>
  <c r="K28" i="310"/>
  <c r="O16" i="316"/>
  <c r="M33" i="288"/>
  <c r="O33" i="288"/>
  <c r="X27" i="320"/>
  <c r="O7" i="308"/>
  <c r="L7" i="308"/>
  <c r="K32" i="290"/>
  <c r="U34" i="318"/>
  <c r="M25" i="338"/>
  <c r="K25" i="338"/>
  <c r="K31" i="310"/>
  <c r="O35" i="318"/>
  <c r="N35" i="318"/>
  <c r="J6" i="286"/>
  <c r="L6" i="286"/>
  <c r="J17" i="290"/>
  <c r="M17" i="290"/>
  <c r="M3" i="310"/>
  <c r="G22" i="290"/>
  <c r="N18" i="288"/>
  <c r="O18" i="288"/>
  <c r="K26" i="314"/>
  <c r="K3" i="282"/>
  <c r="O3" i="282"/>
  <c r="G27" i="312"/>
  <c r="J10" i="324"/>
  <c r="K20" i="314"/>
  <c r="L20" i="314"/>
  <c r="K24" i="312"/>
  <c r="G34" i="262"/>
  <c r="N38" i="326"/>
  <c r="X27" i="270"/>
  <c r="W27" i="270"/>
  <c r="L18" i="340"/>
  <c r="J21" i="288"/>
  <c r="N21" i="288"/>
  <c r="L21" i="324"/>
  <c r="V37" i="298"/>
  <c r="W37" i="298"/>
  <c r="M21" i="310"/>
  <c r="K35" i="310"/>
  <c r="M35" i="310"/>
  <c r="L13" i="310"/>
  <c r="J13" i="310"/>
  <c r="L8" i="280"/>
  <c r="O37" i="304"/>
  <c r="N37" i="304"/>
  <c r="L16" i="262"/>
  <c r="G15" i="318"/>
  <c r="N30" i="322"/>
  <c r="J34" i="322"/>
  <c r="M34" i="322"/>
  <c r="O18" i="268"/>
  <c r="L16" i="280"/>
  <c r="N16" i="280"/>
  <c r="K9" i="290"/>
  <c r="G22" i="272"/>
  <c r="X31" i="336"/>
  <c r="J27" i="334"/>
  <c r="O27" i="334"/>
  <c r="O13" i="314"/>
  <c r="Y28" i="310"/>
  <c r="V28" i="310"/>
  <c r="X33" i="290"/>
  <c r="G33" i="340"/>
  <c r="N8" i="270"/>
  <c r="K8" i="270"/>
  <c r="Y28" i="308"/>
  <c r="L4" i="300"/>
  <c r="K31" i="326"/>
  <c r="L31" i="326"/>
  <c r="J27" i="314"/>
  <c r="W27" i="310"/>
  <c r="U27" i="310"/>
  <c r="J33" i="274"/>
  <c r="J28" i="328"/>
  <c r="O28" i="328"/>
  <c r="M11" i="316"/>
  <c r="M16" i="266"/>
  <c r="K16" i="266"/>
  <c r="W29" i="268"/>
  <c r="G34" i="290"/>
  <c r="M11" i="310"/>
  <c r="M24" i="272"/>
  <c r="K24" i="272"/>
  <c r="X38" i="332"/>
  <c r="G16" i="322"/>
  <c r="N3" i="336"/>
  <c r="V38" i="268"/>
  <c r="X28" i="300"/>
  <c r="Y28" i="300"/>
  <c r="O3" i="332"/>
  <c r="L12" i="300"/>
  <c r="N12" i="300"/>
  <c r="V36" i="290"/>
  <c r="J14" i="290"/>
  <c r="K14" i="290"/>
  <c r="J8" i="338"/>
  <c r="L31" i="292"/>
  <c r="M31" i="292"/>
  <c r="J34" i="302"/>
  <c r="U30" i="314"/>
  <c r="Y30" i="314"/>
  <c r="N23" i="286"/>
  <c r="G37" i="286"/>
  <c r="O37" i="314"/>
  <c r="U28" i="280"/>
  <c r="X28" i="280"/>
  <c r="L19" i="312"/>
  <c r="N3" i="312"/>
  <c r="L3" i="312"/>
  <c r="K38" i="262"/>
  <c r="G16" i="302"/>
  <c r="V31" i="264"/>
  <c r="G36" i="286"/>
  <c r="J33" i="268"/>
  <c r="M7" i="274"/>
  <c r="J7" i="274"/>
  <c r="N34" i="300"/>
  <c r="J34" i="300"/>
  <c r="G8" i="330"/>
  <c r="J28" i="282"/>
  <c r="K10" i="300"/>
  <c r="O10" i="300"/>
  <c r="J22" i="318"/>
  <c r="N22" i="318"/>
  <c r="V29" i="262"/>
  <c r="W36" i="320"/>
  <c r="X36" i="320"/>
  <c r="K5" i="276"/>
  <c r="M5" i="276"/>
  <c r="J30" i="274"/>
  <c r="Y33" i="326"/>
  <c r="X33" i="326"/>
  <c r="K3" i="308"/>
  <c r="V35" i="308"/>
  <c r="O4" i="336"/>
  <c r="K4" i="336"/>
  <c r="Y30" i="262"/>
  <c r="G25" i="276"/>
  <c r="J10" i="264"/>
  <c r="O11" i="278"/>
  <c r="J11" i="278"/>
  <c r="G15" i="242"/>
  <c r="J30" i="304"/>
  <c r="X32" i="280"/>
  <c r="V32" i="280"/>
  <c r="L30" i="290"/>
  <c r="K15" i="286"/>
  <c r="N15" i="286"/>
  <c r="U35" i="318"/>
  <c r="G11" i="242"/>
  <c r="G10" i="322"/>
  <c r="L19" i="282"/>
  <c r="O3" i="276"/>
  <c r="M3" i="276"/>
  <c r="X33" i="286"/>
  <c r="O19" i="308"/>
  <c r="M19" i="308"/>
  <c r="K11" i="292"/>
  <c r="G11" i="266"/>
  <c r="J26" i="322"/>
  <c r="Y32" i="318"/>
  <c r="X32" i="318"/>
  <c r="J13" i="276"/>
  <c r="J11" i="302"/>
  <c r="M11" i="302"/>
  <c r="O14" i="320"/>
  <c r="Y32" i="274"/>
  <c r="V32" i="274"/>
  <c r="V33" i="264"/>
  <c r="U33" i="264"/>
  <c r="J7" i="286"/>
  <c r="K24" i="292"/>
  <c r="M24" i="292"/>
  <c r="O37" i="262"/>
  <c r="G5" i="330"/>
  <c r="N30" i="308"/>
  <c r="Y37" i="304"/>
  <c r="V37" i="304"/>
  <c r="N35" i="282"/>
  <c r="W35" i="328"/>
  <c r="U35" i="328"/>
  <c r="L35" i="304"/>
  <c r="L26" i="274"/>
  <c r="M26" i="274"/>
  <c r="O16" i="320"/>
  <c r="U30" i="304"/>
  <c r="Y30" i="304"/>
  <c r="W31" i="286"/>
  <c r="Y31" i="282"/>
  <c r="M9" i="272"/>
  <c r="K9" i="272"/>
  <c r="J28" i="290"/>
  <c r="G6" i="270"/>
  <c r="K14" i="314"/>
  <c r="G19" i="300"/>
  <c r="J26" i="272"/>
  <c r="G23" i="272"/>
  <c r="L24" i="284"/>
  <c r="M21" i="314"/>
  <c r="K21" i="314"/>
  <c r="G29" i="272"/>
  <c r="N18" i="324"/>
  <c r="O9" i="292"/>
  <c r="M9" i="292"/>
  <c r="K27" i="280"/>
  <c r="L22" i="324"/>
  <c r="K22" i="324"/>
  <c r="W31" i="328"/>
  <c r="M34" i="282"/>
  <c r="L7" i="330"/>
  <c r="M7" i="330"/>
  <c r="N4" i="268"/>
  <c r="G8" i="242"/>
  <c r="M14" i="324"/>
  <c r="L14" i="324"/>
  <c r="L13" i="332"/>
  <c r="N13" i="332"/>
  <c r="M38" i="314"/>
  <c r="O10" i="298"/>
  <c r="K10" i="298"/>
  <c r="L10" i="330"/>
  <c r="O19" i="306"/>
  <c r="M19" i="306"/>
  <c r="M26" i="324"/>
  <c r="M34" i="292"/>
  <c r="O34" i="292"/>
  <c r="M14" i="266"/>
  <c r="N14" i="266"/>
  <c r="K24" i="328"/>
  <c r="N24" i="328"/>
  <c r="J14" i="336"/>
  <c r="U30" i="292"/>
  <c r="G5" i="278"/>
  <c r="W31" i="290"/>
  <c r="G6" i="322"/>
  <c r="L10" i="288"/>
  <c r="G5" i="304"/>
  <c r="K18" i="262"/>
  <c r="J18" i="262"/>
  <c r="M31" i="274"/>
  <c r="J18" i="332"/>
  <c r="M18" i="332"/>
  <c r="V33" i="336"/>
  <c r="N3" i="338"/>
  <c r="U32" i="316"/>
  <c r="V32" i="316"/>
  <c r="O4" i="276"/>
  <c r="W28" i="268"/>
  <c r="J11" i="288"/>
  <c r="K11" i="288"/>
  <c r="M34" i="298"/>
  <c r="K34" i="298"/>
  <c r="X28" i="320"/>
  <c r="Y33" i="320"/>
  <c r="M31" i="276"/>
  <c r="J31" i="276"/>
  <c r="X37" i="300"/>
  <c r="L37" i="284"/>
  <c r="G23" i="282"/>
  <c r="J27" i="298"/>
  <c r="G38" i="286"/>
  <c r="Y31" i="268"/>
  <c r="O29" i="288"/>
  <c r="L9" i="338"/>
  <c r="O9" i="338"/>
  <c r="L9" i="266"/>
  <c r="N9" i="266"/>
  <c r="L10" i="304"/>
  <c r="M36" i="292"/>
  <c r="J36" i="292"/>
  <c r="Y37" i="336"/>
  <c r="G24" i="242"/>
  <c r="L35" i="324"/>
  <c r="X33" i="302"/>
  <c r="Y33" i="302"/>
  <c r="L38" i="308"/>
  <c r="O31" i="282"/>
  <c r="J31" i="282"/>
  <c r="N30" i="340"/>
  <c r="J20" i="304"/>
  <c r="O20" i="304"/>
  <c r="L13" i="270"/>
  <c r="U34" i="304"/>
  <c r="X34" i="304"/>
  <c r="M24" i="274"/>
  <c r="K24" i="274"/>
  <c r="K17" i="332"/>
  <c r="Y30" i="336"/>
  <c r="X30" i="336"/>
  <c r="G20" i="316"/>
  <c r="N30" i="276"/>
  <c r="J9" i="242"/>
  <c r="L9" i="242"/>
  <c r="Y30" i="276"/>
  <c r="O26" i="266"/>
  <c r="G34" i="266"/>
  <c r="M37" i="280"/>
  <c r="V35" i="322"/>
  <c r="Y35" i="322"/>
  <c r="J9" i="310"/>
  <c r="M9" i="310"/>
  <c r="M18" i="298"/>
  <c r="O22" i="274"/>
  <c r="K22" i="274"/>
  <c r="X34" i="288"/>
  <c r="G16" i="326"/>
  <c r="O6" i="272"/>
  <c r="N21" i="304"/>
  <c r="O21" i="304"/>
  <c r="W28" i="242"/>
  <c r="U27" i="318"/>
  <c r="N24" i="302"/>
  <c r="O24" i="302"/>
  <c r="K34" i="272"/>
  <c r="O34" i="272"/>
  <c r="X37" i="318"/>
  <c r="M37" i="320"/>
  <c r="J37" i="320"/>
  <c r="M33" i="242"/>
  <c r="G27" i="266"/>
  <c r="L21" i="292"/>
  <c r="M7" i="276"/>
  <c r="L7" i="276"/>
  <c r="Y27" i="292"/>
  <c r="Y38" i="242"/>
  <c r="G29" i="336"/>
  <c r="L19" i="286"/>
  <c r="W31" i="318"/>
  <c r="V31" i="318"/>
  <c r="M6" i="298"/>
  <c r="U37" i="320"/>
  <c r="V35" i="276"/>
  <c r="W35" i="276"/>
  <c r="N24" i="322"/>
  <c r="O10" i="290"/>
  <c r="K10" i="290"/>
  <c r="K13" i="288"/>
  <c r="G21" i="298"/>
  <c r="G14" i="264"/>
  <c r="O9" i="334"/>
  <c r="U35" i="320"/>
  <c r="K12" i="314"/>
  <c r="N12" i="314"/>
  <c r="J37" i="290"/>
  <c r="N37" i="290"/>
  <c r="U28" i="286"/>
  <c r="M16" i="272"/>
  <c r="Y29" i="276"/>
  <c r="V29" i="276"/>
  <c r="O11" i="320"/>
  <c r="K6" i="340"/>
  <c r="J6" i="340"/>
  <c r="O10" i="284"/>
  <c r="M10" i="284"/>
  <c r="V36" i="278"/>
  <c r="K37" i="324"/>
  <c r="L37" i="324"/>
  <c r="N5" i="268"/>
  <c r="G35" i="280"/>
  <c r="L30" i="268"/>
  <c r="G29" i="262"/>
  <c r="G37" i="282"/>
  <c r="K35" i="290"/>
  <c r="M35" i="290"/>
  <c r="L11" i="332"/>
  <c r="L19" i="310"/>
  <c r="O19" i="310"/>
  <c r="K20" i="290"/>
  <c r="O20" i="290"/>
  <c r="O29" i="326"/>
  <c r="L22" i="276"/>
  <c r="N22" i="276"/>
  <c r="K21" i="290"/>
  <c r="L21" i="290"/>
  <c r="L12" i="330"/>
  <c r="M6" i="278"/>
  <c r="O6" i="278"/>
  <c r="J15" i="302"/>
  <c r="L17" i="266"/>
  <c r="O17" i="266"/>
  <c r="Y29" i="322"/>
  <c r="K26" i="318"/>
  <c r="M26" i="318"/>
  <c r="N10" i="312"/>
  <c r="J29" i="242"/>
  <c r="N29" i="242"/>
  <c r="K11" i="276"/>
  <c r="L21" i="276"/>
  <c r="M21" i="276"/>
  <c r="U27" i="276"/>
  <c r="O19" i="324"/>
  <c r="M19" i="324"/>
  <c r="X27" i="290"/>
  <c r="N24" i="324"/>
  <c r="J30" i="264"/>
  <c r="O30" i="264"/>
  <c r="U35" i="286"/>
  <c r="X35" i="286"/>
  <c r="O19" i="280"/>
  <c r="K19" i="280"/>
  <c r="V32" i="298"/>
  <c r="L36" i="332"/>
  <c r="J36" i="332"/>
  <c r="N26" i="292"/>
  <c r="K37" i="274"/>
  <c r="L37" i="274"/>
  <c r="K6" i="312"/>
  <c r="V27" i="308"/>
  <c r="V34" i="272"/>
  <c r="X34" i="272"/>
  <c r="J11" i="304"/>
  <c r="G6" i="282"/>
  <c r="M23" i="284"/>
  <c r="J35" i="264"/>
  <c r="M35" i="264"/>
  <c r="N13" i="272"/>
  <c r="N30" i="330"/>
  <c r="J30" i="330"/>
  <c r="W27" i="328"/>
  <c r="G20" i="264"/>
  <c r="M33" i="312"/>
  <c r="G35" i="320"/>
  <c r="W31" i="242"/>
  <c r="V31" i="242"/>
  <c r="N22" i="288"/>
  <c r="Y31" i="266"/>
  <c r="L31" i="306"/>
  <c r="M31" i="306"/>
  <c r="L37" i="242"/>
  <c r="G37" i="272"/>
  <c r="M14" i="300"/>
  <c r="J27" i="270"/>
  <c r="K27" i="270"/>
  <c r="W36" i="314"/>
  <c r="G10" i="278"/>
  <c r="M16" i="288"/>
  <c r="L16" i="288"/>
  <c r="M35" i="308"/>
  <c r="G32" i="282"/>
  <c r="K30" i="306"/>
  <c r="M30" i="306"/>
  <c r="W30" i="326"/>
  <c r="X30" i="326"/>
  <c r="J27" i="310"/>
  <c r="G22" i="328"/>
  <c r="M9" i="288"/>
  <c r="X31" i="334"/>
  <c r="G27" i="322"/>
  <c r="M10" i="308"/>
  <c r="G18" i="302"/>
  <c r="O23" i="334"/>
  <c r="G22" i="320"/>
  <c r="M36" i="308"/>
  <c r="W28" i="330"/>
  <c r="Y28" i="330"/>
  <c r="N24" i="314"/>
  <c r="L35" i="328"/>
  <c r="K35" i="328"/>
  <c r="M27" i="262"/>
  <c r="O23" i="328"/>
  <c r="J23" i="328"/>
  <c r="G23" i="300"/>
  <c r="L17" i="336"/>
  <c r="L17" i="330"/>
  <c r="M17" i="330"/>
  <c r="M29" i="314"/>
  <c r="K29" i="314"/>
  <c r="L5" i="302"/>
  <c r="J37" i="270"/>
  <c r="N37" i="270"/>
  <c r="X30" i="270"/>
  <c r="L6" i="310"/>
  <c r="M6" i="310"/>
  <c r="Y35" i="326"/>
  <c r="G11" i="284"/>
  <c r="Y27" i="278"/>
  <c r="N30" i="266"/>
  <c r="G5" i="286"/>
  <c r="J9" i="284"/>
  <c r="K3" i="328"/>
  <c r="M3" i="328"/>
  <c r="X35" i="324"/>
  <c r="N28" i="312"/>
  <c r="G8" i="318"/>
  <c r="N28" i="276"/>
  <c r="G32" i="298"/>
  <c r="N11" i="322"/>
  <c r="K11" i="322"/>
  <c r="J26" i="276"/>
  <c r="G10" i="334"/>
  <c r="M13" i="266"/>
  <c r="J13" i="266"/>
  <c r="L26" i="286"/>
  <c r="K38" i="320"/>
  <c r="O38" i="320"/>
  <c r="Y33" i="266"/>
  <c r="X33" i="266"/>
  <c r="J26" i="290"/>
  <c r="W31" i="272"/>
  <c r="J27" i="316"/>
  <c r="L27" i="316"/>
  <c r="N24" i="262"/>
  <c r="K24" i="262"/>
  <c r="G25" i="340"/>
  <c r="J30" i="310"/>
  <c r="N34" i="286"/>
  <c r="O34" i="286"/>
  <c r="J29" i="302"/>
  <c r="G5" i="290"/>
  <c r="N24" i="336"/>
  <c r="J8" i="332"/>
  <c r="K8" i="332"/>
  <c r="M7" i="288"/>
  <c r="G25" i="316"/>
  <c r="N36" i="330"/>
  <c r="K29" i="300"/>
  <c r="M29" i="300"/>
  <c r="L23" i="324"/>
  <c r="M24" i="280"/>
  <c r="N24" i="280"/>
  <c r="L22" i="310"/>
  <c r="W37" i="290"/>
  <c r="Y37" i="290"/>
  <c r="N16" i="334"/>
  <c r="Y32" i="276"/>
  <c r="X32" i="276"/>
  <c r="O21" i="322"/>
  <c r="L34" i="314"/>
  <c r="K34" i="314"/>
  <c r="X35" i="306"/>
  <c r="K22" i="328"/>
  <c r="G29" i="338"/>
  <c r="X30" i="284"/>
  <c r="V30" i="284"/>
  <c r="U29" i="286"/>
  <c r="O12" i="336"/>
  <c r="K12" i="336"/>
  <c r="V34" i="306"/>
  <c r="K27" i="322"/>
  <c r="L27" i="322"/>
  <c r="U36" i="336"/>
  <c r="W33" i="314"/>
  <c r="Y33" i="314"/>
  <c r="N13" i="262"/>
  <c r="L20" i="332"/>
  <c r="N20" i="332"/>
  <c r="Y33" i="312"/>
  <c r="V33" i="312"/>
  <c r="L18" i="302"/>
  <c r="G33" i="336"/>
  <c r="J6" i="336"/>
  <c r="J5" i="284"/>
  <c r="K5" i="284"/>
  <c r="M5" i="328"/>
  <c r="Y38" i="270"/>
  <c r="W38" i="270"/>
  <c r="J4" i="318"/>
  <c r="O16" i="338"/>
  <c r="N16" i="338"/>
  <c r="K6" i="334"/>
  <c r="G31" i="338"/>
  <c r="W34" i="338"/>
  <c r="N16" i="310"/>
  <c r="U28" i="262"/>
  <c r="X28" i="262"/>
  <c r="K21" i="316"/>
  <c r="M14" i="310"/>
  <c r="N14" i="310"/>
  <c r="J4" i="320"/>
  <c r="M32" i="336"/>
  <c r="K32" i="336"/>
  <c r="M10" i="332"/>
  <c r="O3" i="284"/>
  <c r="N3" i="284"/>
  <c r="J26" i="306"/>
  <c r="Y29" i="332"/>
  <c r="U29" i="332"/>
  <c r="N34" i="324"/>
  <c r="G34" i="288"/>
  <c r="W30" i="334"/>
  <c r="K38" i="340"/>
  <c r="J38" i="340"/>
  <c r="L33" i="322"/>
  <c r="K27" i="276"/>
  <c r="O27" i="276"/>
  <c r="O9" i="276"/>
  <c r="G38" i="338"/>
  <c r="V35" i="290"/>
  <c r="O38" i="272"/>
  <c r="L27" i="336"/>
  <c r="K27" i="336"/>
  <c r="O5" i="280"/>
  <c r="L5" i="280"/>
  <c r="X37" i="310"/>
  <c r="L27" i="326"/>
  <c r="G23" i="328"/>
  <c r="N6" i="304"/>
  <c r="K32" i="318"/>
  <c r="L32" i="318"/>
  <c r="W36" i="332"/>
  <c r="Y35" i="332"/>
  <c r="O22" i="268"/>
  <c r="N22" i="268"/>
  <c r="J28" i="308"/>
  <c r="Y36" i="328"/>
  <c r="V36" i="328"/>
  <c r="N9" i="274"/>
  <c r="M26" i="302"/>
  <c r="N26" i="302"/>
  <c r="L11" i="318"/>
  <c r="O11" i="318"/>
  <c r="M33" i="310"/>
  <c r="M29" i="316"/>
  <c r="K29" i="316"/>
  <c r="N19" i="328"/>
  <c r="G19" i="334"/>
  <c r="X38" i="300"/>
  <c r="Y38" i="300"/>
  <c r="K30" i="318"/>
  <c r="W32" i="338"/>
  <c r="L25" i="288"/>
  <c r="N25" i="288"/>
  <c r="N28" i="274"/>
  <c r="Y30" i="302"/>
  <c r="V30" i="302"/>
  <c r="O34" i="304"/>
  <c r="K31" i="316"/>
  <c r="M31" i="316"/>
  <c r="L10" i="318"/>
  <c r="U30" i="330"/>
  <c r="X30" i="330"/>
  <c r="K11" i="328"/>
  <c r="L20" i="318"/>
  <c r="K20" i="318"/>
  <c r="V29" i="270"/>
  <c r="W29" i="270"/>
  <c r="Y35" i="270"/>
  <c r="K14" i="280"/>
  <c r="J14" i="280"/>
  <c r="N18" i="336"/>
  <c r="L18" i="336"/>
  <c r="K16" i="298"/>
  <c r="X31" i="340"/>
  <c r="V31" i="340"/>
  <c r="N30" i="338"/>
  <c r="V36" i="286"/>
  <c r="L11" i="284"/>
  <c r="J11" i="284"/>
  <c r="M30" i="282"/>
  <c r="L30" i="282"/>
  <c r="G12" i="280"/>
  <c r="O13" i="334"/>
  <c r="U38" i="326"/>
  <c r="Y38" i="326"/>
  <c r="W34" i="280"/>
  <c r="G17" i="326"/>
  <c r="M34" i="340"/>
  <c r="J38" i="304"/>
  <c r="O38" i="304"/>
  <c r="K26" i="334"/>
  <c r="L26" i="334"/>
  <c r="L19" i="290"/>
  <c r="U34" i="270"/>
  <c r="Y34" i="270"/>
  <c r="V28" i="264"/>
  <c r="N32" i="326"/>
  <c r="L32" i="326"/>
  <c r="K28" i="284"/>
  <c r="O17" i="276"/>
  <c r="L17" i="276"/>
  <c r="G35" i="332"/>
  <c r="U37" i="328"/>
  <c r="J10" i="310"/>
  <c r="O10" i="310"/>
  <c r="L8" i="318"/>
  <c r="O8" i="318"/>
  <c r="U30" i="268"/>
  <c r="W30" i="268"/>
  <c r="M12" i="262"/>
  <c r="K12" i="262"/>
  <c r="L6" i="290"/>
  <c r="L7" i="266"/>
  <c r="N7" i="266"/>
  <c r="N9" i="322"/>
  <c r="G11" i="314"/>
  <c r="M5" i="288"/>
  <c r="V38" i="280"/>
  <c r="Y32" i="320"/>
  <c r="V32" i="320"/>
  <c r="L33" i="316"/>
  <c r="O33" i="316"/>
  <c r="V28" i="312"/>
  <c r="O15" i="326"/>
  <c r="G27" i="318"/>
  <c r="M8" i="276"/>
  <c r="O11" i="312"/>
  <c r="M11" i="312"/>
  <c r="J18" i="264"/>
  <c r="L6" i="332"/>
  <c r="M6" i="332"/>
  <c r="N13" i="292"/>
  <c r="K16" i="284"/>
  <c r="N16" i="284"/>
  <c r="X30" i="328"/>
  <c r="K32" i="320"/>
  <c r="M32" i="320"/>
  <c r="N10" i="340"/>
  <c r="G21" i="264"/>
  <c r="J4" i="322"/>
  <c r="O4" i="322"/>
  <c r="O9" i="306"/>
  <c r="K8" i="312"/>
  <c r="N8" i="312"/>
  <c r="J4" i="308"/>
  <c r="G3" i="278"/>
  <c r="J5" i="312"/>
  <c r="N38" i="336"/>
  <c r="J38" i="336"/>
  <c r="V38" i="272"/>
  <c r="G16" i="300"/>
  <c r="N11" i="264"/>
  <c r="U34" i="316"/>
  <c r="G20" i="312"/>
  <c r="O26" i="298"/>
  <c r="G28" i="242"/>
  <c r="N5" i="318"/>
  <c r="N30" i="320"/>
  <c r="J30" i="320"/>
  <c r="M4" i="326"/>
  <c r="K4" i="326"/>
  <c r="J38" i="274"/>
  <c r="M4" i="316"/>
  <c r="J4" i="316"/>
  <c r="K33" i="306"/>
  <c r="W31" i="288"/>
  <c r="U31" i="288"/>
  <c r="L15" i="300"/>
  <c r="L32" i="310"/>
  <c r="O32" i="310"/>
  <c r="V36" i="302"/>
  <c r="G14" i="270"/>
  <c r="O14" i="274"/>
  <c r="G26" i="310"/>
  <c r="J29" i="308"/>
  <c r="M19" i="318"/>
  <c r="N19" i="318"/>
  <c r="M26" i="312"/>
  <c r="G27" i="272"/>
  <c r="X32" i="336"/>
  <c r="N16" i="340"/>
  <c r="J16" i="340"/>
  <c r="K8" i="334"/>
  <c r="X34" i="262"/>
  <c r="V34" i="262"/>
  <c r="U31" i="292"/>
  <c r="K29" i="324"/>
  <c r="L29" i="324"/>
  <c r="J4" i="314"/>
  <c r="G14" i="308"/>
  <c r="N25" i="272"/>
  <c r="G27" i="308"/>
  <c r="K10" i="286"/>
  <c r="G8" i="266"/>
  <c r="N7" i="268"/>
  <c r="J24" i="278"/>
  <c r="L24" i="278"/>
  <c r="L36" i="326"/>
  <c r="O36" i="326"/>
  <c r="K29" i="270"/>
  <c r="G3" i="314"/>
  <c r="J15" i="276"/>
  <c r="G21" i="320"/>
  <c r="K34" i="276"/>
  <c r="G25" i="284"/>
  <c r="M28" i="302"/>
  <c r="O24" i="310"/>
  <c r="J24" i="310"/>
  <c r="X38" i="312"/>
  <c r="W37" i="268"/>
  <c r="U37" i="268"/>
  <c r="O37" i="298"/>
  <c r="U37" i="286"/>
  <c r="Y37" i="286"/>
  <c r="J16" i="292"/>
  <c r="X38" i="320"/>
  <c r="V38" i="320"/>
  <c r="N5" i="266"/>
  <c r="X28" i="324"/>
  <c r="V28" i="324"/>
  <c r="N19" i="272"/>
  <c r="N34" i="320"/>
  <c r="O34" i="320"/>
  <c r="J9" i="282"/>
  <c r="G33" i="302"/>
  <c r="N33" i="330"/>
  <c r="O16" i="336"/>
  <c r="M16" i="336"/>
  <c r="K17" i="280"/>
  <c r="L17" i="280"/>
  <c r="X37" i="264"/>
  <c r="L30" i="328"/>
  <c r="N30" i="328"/>
  <c r="X27" i="268"/>
  <c r="U27" i="268"/>
  <c r="J4" i="328"/>
  <c r="K20" i="292"/>
  <c r="L20" i="292"/>
  <c r="J12" i="322"/>
  <c r="G3" i="302"/>
  <c r="N22" i="278"/>
  <c r="Y35" i="278"/>
  <c r="O13" i="324"/>
  <c r="L13" i="324"/>
  <c r="X32" i="324"/>
  <c r="V32" i="324"/>
  <c r="J3" i="334"/>
  <c r="O3" i="334"/>
  <c r="G32" i="290"/>
  <c r="W35" i="330"/>
  <c r="J20" i="278"/>
  <c r="J36" i="314"/>
  <c r="O36" i="314"/>
  <c r="U38" i="288"/>
  <c r="K18" i="322"/>
  <c r="O18" i="322"/>
  <c r="J21" i="312"/>
  <c r="K21" i="312"/>
  <c r="M8" i="284"/>
  <c r="G3" i="310"/>
  <c r="M22" i="290"/>
  <c r="J26" i="332"/>
  <c r="K26" i="332"/>
  <c r="O11" i="336"/>
  <c r="K38" i="270"/>
  <c r="O38" i="270"/>
  <c r="N33" i="314"/>
  <c r="J33" i="314"/>
  <c r="G32" i="274"/>
  <c r="J12" i="334"/>
  <c r="M19" i="264"/>
  <c r="K19" i="264"/>
  <c r="L7" i="322"/>
  <c r="L13" i="298"/>
  <c r="O13" i="298"/>
  <c r="O18" i="280"/>
  <c r="O8" i="324"/>
  <c r="M8" i="324"/>
  <c r="K7" i="290"/>
  <c r="J26" i="340"/>
  <c r="M26" i="340"/>
  <c r="N33" i="336"/>
  <c r="G4" i="318"/>
  <c r="K36" i="318"/>
  <c r="G3" i="284"/>
  <c r="V37" i="302"/>
  <c r="W29" i="330"/>
  <c r="V29" i="330"/>
  <c r="J23" i="330"/>
  <c r="L31" i="298"/>
  <c r="O31" i="298"/>
  <c r="J18" i="308"/>
  <c r="G34" i="304"/>
  <c r="L26" i="336"/>
  <c r="J9" i="336"/>
  <c r="O9" i="336"/>
  <c r="O25" i="334"/>
  <c r="G24" i="326"/>
  <c r="L18" i="306"/>
  <c r="U33" i="272"/>
  <c r="X33" i="272"/>
  <c r="M15" i="280"/>
  <c r="J14" i="332"/>
  <c r="M14" i="332"/>
  <c r="M35" i="312"/>
  <c r="K35" i="312"/>
  <c r="O24" i="308"/>
  <c r="K17" i="308"/>
  <c r="M17" i="308"/>
  <c r="M31" i="288"/>
  <c r="G17" i="314"/>
  <c r="Y35" i="338"/>
  <c r="M25" i="290"/>
  <c r="G30" i="314"/>
  <c r="W37" i="334"/>
  <c r="X37" i="334"/>
  <c r="K6" i="264"/>
  <c r="O13" i="284"/>
  <c r="J13" i="284"/>
  <c r="K35" i="332"/>
  <c r="X38" i="284"/>
  <c r="W38" i="284"/>
  <c r="X27" i="316"/>
  <c r="K3" i="272"/>
  <c r="L3" i="272"/>
  <c r="V36" i="326"/>
  <c r="J14" i="330"/>
  <c r="M14" i="330"/>
  <c r="J25" i="278"/>
  <c r="K23" i="340"/>
  <c r="L23" i="340"/>
  <c r="L7" i="298"/>
  <c r="M25" i="268"/>
  <c r="N25" i="268"/>
  <c r="O32" i="334"/>
  <c r="K32" i="334"/>
  <c r="M14" i="322"/>
  <c r="K14" i="322"/>
  <c r="Y34" i="314"/>
  <c r="U34" i="320"/>
  <c r="J38" i="268"/>
  <c r="M38" i="268"/>
  <c r="L14" i="278"/>
  <c r="W27" i="340"/>
  <c r="V27" i="340"/>
  <c r="N35" i="274"/>
  <c r="J27" i="318"/>
  <c r="N27" i="318"/>
  <c r="G18" i="264"/>
  <c r="K36" i="316"/>
  <c r="G17" i="322"/>
  <c r="N22" i="286"/>
  <c r="N25" i="264"/>
  <c r="M25" i="264"/>
  <c r="N21" i="264"/>
  <c r="L21" i="264"/>
  <c r="L36" i="304"/>
  <c r="K4" i="312"/>
  <c r="M4" i="312"/>
  <c r="J26" i="338"/>
  <c r="L26" i="338"/>
  <c r="V36" i="308"/>
  <c r="N3" i="278"/>
  <c r="L3" i="278"/>
  <c r="G38" i="336"/>
  <c r="X29" i="272"/>
  <c r="J16" i="300"/>
  <c r="O16" i="300"/>
  <c r="W36" i="270"/>
  <c r="V32" i="300"/>
  <c r="J34" i="326"/>
  <c r="N34" i="326"/>
  <c r="G3" i="262"/>
  <c r="G4" i="326"/>
  <c r="X27" i="334"/>
  <c r="O34" i="270"/>
  <c r="G6" i="274"/>
  <c r="J6" i="324"/>
  <c r="M15" i="338"/>
  <c r="K15" i="338"/>
  <c r="J13" i="308"/>
  <c r="W27" i="332"/>
  <c r="V27" i="332"/>
  <c r="O33" i="338"/>
  <c r="L17" i="340"/>
  <c r="M17" i="340"/>
  <c r="O14" i="270"/>
  <c r="L35" i="288"/>
  <c r="M35" i="288"/>
  <c r="L25" i="266"/>
  <c r="J35" i="266"/>
  <c r="K35" i="266"/>
  <c r="L17" i="272"/>
  <c r="K20" i="336"/>
  <c r="N20" i="336"/>
  <c r="G24" i="276"/>
  <c r="N19" i="336"/>
  <c r="J29" i="264"/>
  <c r="K29" i="264"/>
  <c r="Y33" i="270"/>
  <c r="J19" i="316"/>
  <c r="N8" i="336"/>
  <c r="M8" i="336"/>
  <c r="V29" i="274"/>
  <c r="K7" i="304"/>
  <c r="O7" i="304"/>
  <c r="Y30" i="306"/>
  <c r="O13" i="274"/>
  <c r="W32" i="334"/>
  <c r="U32" i="334"/>
  <c r="M22" i="304"/>
  <c r="N30" i="312"/>
  <c r="J30" i="312"/>
  <c r="K6" i="318"/>
  <c r="J6" i="318"/>
  <c r="K8" i="266"/>
  <c r="O17" i="318"/>
  <c r="M17" i="318"/>
  <c r="L11" i="282"/>
  <c r="N11" i="282"/>
  <c r="O23" i="280"/>
  <c r="W30" i="316"/>
  <c r="G16" i="306"/>
  <c r="K32" i="280"/>
  <c r="N3" i="314"/>
  <c r="K3" i="314"/>
  <c r="Y32" i="328"/>
  <c r="M20" i="326"/>
  <c r="J20" i="326"/>
  <c r="N4" i="292"/>
  <c r="L4" i="292"/>
  <c r="M7" i="242"/>
  <c r="L7" i="242"/>
  <c r="V28" i="326"/>
  <c r="M35" i="298"/>
  <c r="V38" i="336"/>
  <c r="X38" i="336"/>
  <c r="N6" i="288"/>
  <c r="L15" i="316"/>
  <c r="N15" i="316"/>
  <c r="M17" i="324"/>
  <c r="O29" i="278"/>
  <c r="K29" i="278"/>
  <c r="O15" i="304"/>
  <c r="L15" i="304"/>
  <c r="U28" i="272"/>
  <c r="J4" i="298"/>
  <c r="K4" i="298"/>
  <c r="M33" i="302"/>
  <c r="J33" i="302"/>
  <c r="X32" i="330"/>
  <c r="M26" i="304"/>
  <c r="K26" i="304"/>
  <c r="L4" i="306"/>
  <c r="K35" i="292"/>
  <c r="M35" i="292"/>
  <c r="J3" i="270"/>
  <c r="N3" i="270"/>
  <c r="U37" i="314"/>
  <c r="J34" i="336"/>
  <c r="O34" i="336"/>
  <c r="L3" i="286"/>
  <c r="G4" i="328"/>
  <c r="V35" i="272"/>
  <c r="K8" i="326"/>
  <c r="M8" i="326"/>
  <c r="K9" i="300"/>
  <c r="G28" i="272"/>
  <c r="W29" i="264"/>
  <c r="J12" i="328"/>
  <c r="K12" i="328"/>
  <c r="U36" i="304"/>
  <c r="L28" i="310"/>
  <c r="K16" i="316"/>
  <c r="N16" i="316"/>
  <c r="N33" i="288"/>
  <c r="U27" i="320"/>
  <c r="Y27" i="320"/>
  <c r="K7" i="308"/>
  <c r="N32" i="290"/>
  <c r="O32" i="290"/>
  <c r="V34" i="318"/>
  <c r="L25" i="338"/>
  <c r="O25" i="338"/>
  <c r="J31" i="310"/>
  <c r="M35" i="318"/>
  <c r="J35" i="318"/>
  <c r="N6" i="286"/>
  <c r="O6" i="286"/>
  <c r="O17" i="290"/>
  <c r="G8" i="284"/>
  <c r="L3" i="310"/>
  <c r="G26" i="332"/>
  <c r="K18" i="288"/>
  <c r="G38" i="270"/>
  <c r="L26" i="314"/>
  <c r="J3" i="282"/>
  <c r="L3" i="282"/>
  <c r="L10" i="324"/>
  <c r="M10" i="324"/>
  <c r="N20" i="314"/>
  <c r="M24" i="312"/>
  <c r="L24" i="312"/>
  <c r="G36" i="264"/>
  <c r="M38" i="326"/>
  <c r="U27" i="270"/>
  <c r="N18" i="340"/>
  <c r="K18" i="340"/>
  <c r="L21" i="288"/>
  <c r="G34" i="268"/>
  <c r="M21" i="324"/>
  <c r="X37" i="298"/>
  <c r="N21" i="310"/>
  <c r="L21" i="310"/>
  <c r="J35" i="310"/>
  <c r="O35" i="310"/>
  <c r="N13" i="310"/>
  <c r="O13" i="310"/>
  <c r="J8" i="280"/>
  <c r="L37" i="304"/>
  <c r="K37" i="304"/>
  <c r="K16" i="262"/>
  <c r="L30" i="322"/>
  <c r="J30" i="322"/>
  <c r="O34" i="322"/>
  <c r="N34" i="322"/>
  <c r="K18" i="268"/>
  <c r="M16" i="280"/>
  <c r="O16" i="280"/>
  <c r="N9" i="290"/>
  <c r="U31" i="336"/>
  <c r="Y31" i="336"/>
  <c r="N27" i="334"/>
  <c r="K27" i="334"/>
  <c r="K13" i="314"/>
  <c r="W28" i="310"/>
  <c r="G10" i="280"/>
  <c r="U33" i="290"/>
  <c r="G14" i="292"/>
  <c r="L8" i="270"/>
  <c r="X28" i="308"/>
  <c r="V28" i="308"/>
  <c r="K4" i="300"/>
  <c r="N31" i="326"/>
  <c r="O31" i="326"/>
  <c r="N27" i="314"/>
  <c r="V27" i="310"/>
  <c r="G12" i="282"/>
  <c r="M33" i="274"/>
  <c r="M28" i="328"/>
  <c r="N28" i="328"/>
  <c r="K11" i="316"/>
  <c r="J16" i="266"/>
  <c r="N16" i="266"/>
  <c r="V29" i="268"/>
  <c r="K11" i="310"/>
  <c r="O11" i="310"/>
  <c r="J24" i="272"/>
  <c r="Y38" i="332"/>
  <c r="U38" i="332"/>
  <c r="L3" i="336"/>
  <c r="K3" i="336"/>
  <c r="X38" i="268"/>
  <c r="V28" i="300"/>
  <c r="M3" i="332"/>
  <c r="K3" i="332"/>
  <c r="K12" i="300"/>
  <c r="G30" i="336"/>
  <c r="Y36" i="290"/>
  <c r="O14" i="290"/>
  <c r="N14" i="290"/>
  <c r="L8" i="338"/>
  <c r="O31" i="292"/>
  <c r="K31" i="292"/>
  <c r="M34" i="302"/>
  <c r="X30" i="314"/>
  <c r="G8" i="302"/>
  <c r="K23" i="286"/>
  <c r="G16" i="242"/>
  <c r="K37" i="314"/>
  <c r="V28" i="280"/>
  <c r="K19" i="312"/>
  <c r="M19" i="312"/>
  <c r="O3" i="312"/>
  <c r="O38" i="262"/>
  <c r="N38" i="262"/>
  <c r="G25" i="274"/>
  <c r="X31" i="264"/>
  <c r="K33" i="268"/>
  <c r="O33" i="268"/>
  <c r="O7" i="274"/>
  <c r="K7" i="274"/>
  <c r="O34" i="300"/>
  <c r="G6" i="242"/>
  <c r="N28" i="282"/>
  <c r="M28" i="282"/>
  <c r="N10" i="300"/>
  <c r="G33" i="292"/>
  <c r="M22" i="318"/>
  <c r="O22" i="318"/>
  <c r="Y29" i="262"/>
  <c r="U36" i="320"/>
  <c r="G22" i="242"/>
  <c r="O5" i="276"/>
  <c r="N5" i="276"/>
  <c r="M30" i="274"/>
  <c r="U33" i="326"/>
  <c r="N3" i="308"/>
  <c r="L3" i="308"/>
  <c r="X35" i="308"/>
  <c r="M4" i="336"/>
  <c r="N4" i="336"/>
  <c r="V30" i="262"/>
  <c r="M10" i="264"/>
  <c r="N10" i="264"/>
  <c r="M11" i="278"/>
  <c r="G36" i="282"/>
  <c r="G12" i="242"/>
  <c r="M30" i="304"/>
  <c r="Y32" i="280"/>
  <c r="G35" i="272"/>
  <c r="N30" i="290"/>
  <c r="L15" i="286"/>
  <c r="M15" i="286"/>
  <c r="V35" i="318"/>
  <c r="G11" i="308"/>
  <c r="M19" i="282"/>
  <c r="O19" i="282"/>
  <c r="N3" i="276"/>
  <c r="Y33" i="286"/>
  <c r="V33" i="286"/>
  <c r="N19" i="308"/>
  <c r="N11" i="292"/>
  <c r="J11" i="292"/>
  <c r="O26" i="322"/>
  <c r="L26" i="322"/>
  <c r="V32" i="318"/>
  <c r="M13" i="276"/>
  <c r="O13" i="276"/>
  <c r="L11" i="302"/>
  <c r="M14" i="320"/>
  <c r="J14" i="320"/>
  <c r="W32" i="274"/>
  <c r="G15" i="308"/>
  <c r="Y33" i="264"/>
  <c r="N7" i="286"/>
  <c r="K7" i="286"/>
  <c r="O24" i="292"/>
  <c r="G37" i="288"/>
  <c r="K37" i="262"/>
  <c r="M30" i="308"/>
  <c r="L30" i="308"/>
  <c r="U37" i="304"/>
  <c r="L35" i="282"/>
  <c r="O35" i="282"/>
  <c r="Y35" i="328"/>
  <c r="G17" i="328"/>
  <c r="O35" i="304"/>
  <c r="O26" i="274"/>
  <c r="J26" i="274"/>
  <c r="L16" i="320"/>
  <c r="W30" i="304"/>
  <c r="Y31" i="286"/>
  <c r="X31" i="286"/>
  <c r="U31" i="282"/>
  <c r="J9" i="272"/>
  <c r="K28" i="290"/>
  <c r="L28" i="290"/>
  <c r="G36" i="302"/>
  <c r="O14" i="314"/>
  <c r="O26" i="272"/>
  <c r="L26" i="272"/>
  <c r="G11" i="324"/>
  <c r="O24" i="284"/>
  <c r="O21" i="314"/>
  <c r="N21" i="314"/>
  <c r="M18" i="324"/>
  <c r="K18" i="324"/>
  <c r="N9" i="292"/>
  <c r="O27" i="280"/>
  <c r="L27" i="280"/>
  <c r="O22" i="324"/>
  <c r="Y31" i="328"/>
  <c r="V31" i="328"/>
  <c r="O34" i="282"/>
  <c r="K7" i="330"/>
  <c r="N7" i="330"/>
  <c r="J4" i="268"/>
  <c r="G34" i="242"/>
  <c r="O14" i="324"/>
  <c r="G17" i="320"/>
  <c r="O13" i="332"/>
  <c r="K13" i="332"/>
  <c r="O38" i="314"/>
  <c r="L10" i="298"/>
  <c r="J10" i="298"/>
  <c r="K10" i="330"/>
  <c r="J19" i="306"/>
  <c r="N19" i="306"/>
  <c r="J26" i="324"/>
  <c r="K34" i="292"/>
  <c r="N34" i="292"/>
  <c r="K14" i="266"/>
  <c r="G9" i="268"/>
  <c r="M24" i="328"/>
  <c r="O14" i="336"/>
  <c r="K14" i="336"/>
  <c r="V30" i="292"/>
  <c r="G15" i="330"/>
  <c r="V31" i="290"/>
  <c r="O10" i="288"/>
  <c r="M10" i="288"/>
  <c r="G6" i="308"/>
  <c r="O18" i="262"/>
  <c r="L31" i="274"/>
  <c r="N31" i="274"/>
  <c r="L18" i="332"/>
  <c r="X33" i="336"/>
  <c r="U33" i="336"/>
  <c r="K3" i="338"/>
  <c r="X32" i="316"/>
  <c r="N4" i="276"/>
  <c r="K4" i="276"/>
  <c r="X28" i="268"/>
  <c r="O11" i="288"/>
  <c r="M11" i="288"/>
  <c r="N34" i="298"/>
  <c r="U28" i="320"/>
  <c r="W28" i="320"/>
  <c r="U33" i="320"/>
  <c r="O31" i="276"/>
  <c r="V37" i="300"/>
  <c r="Y37" i="300"/>
  <c r="O37" i="284"/>
  <c r="L27" i="298"/>
  <c r="K27" i="298"/>
  <c r="V31" i="268"/>
  <c r="W31" i="268"/>
  <c r="J29" i="288"/>
  <c r="M9" i="338"/>
  <c r="J9" i="338"/>
  <c r="M9" i="266"/>
  <c r="K9" i="266"/>
  <c r="O10" i="304"/>
  <c r="O36" i="292"/>
  <c r="L36" i="292"/>
  <c r="W37" i="336"/>
  <c r="G36" i="278"/>
  <c r="J35" i="324"/>
  <c r="W33" i="302"/>
  <c r="K38" i="308"/>
  <c r="O38" i="308"/>
  <c r="M31" i="282"/>
  <c r="O30" i="340"/>
  <c r="L30" i="340"/>
  <c r="N20" i="304"/>
  <c r="L20" i="304"/>
  <c r="O13" i="270"/>
  <c r="V34" i="304"/>
  <c r="G27" i="320"/>
  <c r="J24" i="274"/>
  <c r="N24" i="274"/>
  <c r="O17" i="332"/>
  <c r="V30" i="336"/>
  <c r="G4" i="262"/>
  <c r="L30" i="276"/>
  <c r="J30" i="276"/>
  <c r="O9" i="242"/>
  <c r="W30" i="276"/>
  <c r="V30" i="276"/>
  <c r="J26" i="266"/>
  <c r="L37" i="280"/>
  <c r="O37" i="280"/>
  <c r="U35" i="322"/>
  <c r="G29" i="306"/>
  <c r="K9" i="310"/>
  <c r="L9" i="310"/>
  <c r="K18" i="298"/>
  <c r="N22" i="274"/>
  <c r="J22" i="274"/>
  <c r="Y34" i="288"/>
  <c r="G35" i="284"/>
  <c r="J6" i="272"/>
  <c r="K21" i="304"/>
  <c r="J21" i="304"/>
  <c r="V28" i="242"/>
  <c r="W27" i="318"/>
  <c r="K24" i="302"/>
  <c r="J24" i="302"/>
  <c r="L34" i="272"/>
  <c r="Y37" i="318"/>
  <c r="V37" i="318"/>
  <c r="O37" i="320"/>
  <c r="L33" i="242"/>
  <c r="N33" i="242"/>
  <c r="J21" i="292"/>
  <c r="K21" i="292"/>
  <c r="K7" i="276"/>
  <c r="X27" i="292"/>
  <c r="W27" i="292"/>
  <c r="X38" i="242"/>
  <c r="O19" i="286"/>
  <c r="N19" i="286"/>
  <c r="Y31" i="318"/>
  <c r="O6" i="298"/>
  <c r="K6" i="298"/>
  <c r="X37" i="320"/>
  <c r="Y35" i="276"/>
  <c r="L24" i="322"/>
  <c r="M24" i="322"/>
  <c r="N10" i="290"/>
  <c r="G25" i="336"/>
  <c r="J13" i="288"/>
  <c r="G13" i="320"/>
  <c r="J9" i="334"/>
  <c r="L9" i="334"/>
  <c r="X35" i="320"/>
  <c r="J12" i="314"/>
  <c r="L12" i="314"/>
  <c r="L37" i="290"/>
  <c r="Y28" i="286"/>
  <c r="X28" i="286"/>
  <c r="O16" i="272"/>
  <c r="X29" i="276"/>
  <c r="K11" i="320"/>
  <c r="J11" i="320"/>
  <c r="O6" i="340"/>
  <c r="N6" i="340"/>
  <c r="L10" i="284"/>
  <c r="G15" i="264"/>
  <c r="X36" i="278"/>
  <c r="J37" i="324"/>
  <c r="M37" i="324"/>
  <c r="O5" i="268"/>
  <c r="G21" i="282"/>
  <c r="O30" i="268"/>
  <c r="G3" i="326"/>
  <c r="G27" i="242"/>
  <c r="J35" i="290"/>
  <c r="N11" i="332"/>
  <c r="O11" i="332"/>
  <c r="N19" i="310"/>
  <c r="K19" i="310"/>
  <c r="N20" i="290"/>
  <c r="N29" i="326"/>
  <c r="K29" i="326"/>
  <c r="K22" i="276"/>
  <c r="O22" i="276"/>
  <c r="J21" i="290"/>
  <c r="G29" i="276"/>
  <c r="J12" i="330"/>
  <c r="N6" i="278"/>
  <c r="J6" i="278"/>
  <c r="O15" i="302"/>
  <c r="J17" i="266"/>
  <c r="K17" i="266"/>
  <c r="U29" i="322"/>
  <c r="J26" i="318"/>
  <c r="M10" i="312"/>
  <c r="J10" i="312"/>
  <c r="K29" i="242"/>
  <c r="L11" i="276"/>
  <c r="M11" i="276"/>
  <c r="J21" i="276"/>
  <c r="W27" i="276"/>
  <c r="Y27" i="276"/>
  <c r="J19" i="324"/>
  <c r="U27" i="290"/>
  <c r="W27" i="290"/>
  <c r="M24" i="324"/>
  <c r="N30" i="264"/>
  <c r="L30" i="264"/>
  <c r="W35" i="286"/>
  <c r="G38" i="324"/>
  <c r="M19" i="280"/>
  <c r="G4" i="274"/>
  <c r="U32" i="298"/>
  <c r="K36" i="332"/>
  <c r="O26" i="292"/>
  <c r="L26" i="292"/>
  <c r="O37" i="274"/>
  <c r="O6" i="312"/>
  <c r="N6" i="312"/>
  <c r="U27" i="308"/>
  <c r="W34" i="272"/>
  <c r="O11" i="304"/>
  <c r="K11" i="304"/>
  <c r="J23" i="284"/>
  <c r="N23" i="284"/>
  <c r="O35" i="264"/>
  <c r="K13" i="272"/>
  <c r="J13" i="272"/>
  <c r="M30" i="330"/>
  <c r="Y27" i="328"/>
  <c r="X27" i="328"/>
  <c r="J33" i="312"/>
  <c r="L33" i="312"/>
  <c r="G6" i="284"/>
  <c r="Y31" i="242"/>
  <c r="K22" i="288"/>
  <c r="J22" i="288"/>
  <c r="U31" i="266"/>
  <c r="N31" i="306"/>
  <c r="J31" i="306"/>
  <c r="N37" i="242"/>
  <c r="G36" i="340"/>
  <c r="J14" i="300"/>
  <c r="L27" i="270"/>
  <c r="M27" i="270"/>
  <c r="Y36" i="314"/>
  <c r="G34" i="312"/>
  <c r="J16" i="288"/>
  <c r="J35" i="308"/>
  <c r="L35" i="308"/>
  <c r="G22" i="312"/>
  <c r="L30" i="306"/>
  <c r="N30" i="306"/>
  <c r="Y30" i="326"/>
  <c r="K27" i="310"/>
  <c r="N27" i="310"/>
  <c r="N9" i="288"/>
  <c r="K9" i="288"/>
  <c r="U31" i="334"/>
  <c r="G13" i="262"/>
  <c r="L10" i="308"/>
  <c r="M23" i="334"/>
  <c r="J23" i="334"/>
  <c r="G37" i="340"/>
  <c r="K36" i="308"/>
  <c r="X28" i="330"/>
  <c r="J24" i="314"/>
  <c r="M24" i="314"/>
  <c r="O35" i="328"/>
  <c r="K27" i="262"/>
  <c r="J27" i="262"/>
  <c r="L23" i="328"/>
  <c r="K23" i="328"/>
  <c r="G38" i="328"/>
  <c r="O17" i="336"/>
  <c r="N17" i="330"/>
  <c r="K17" i="330"/>
  <c r="J29" i="314"/>
  <c r="N29" i="314"/>
  <c r="K5" i="302"/>
  <c r="O37" i="270"/>
  <c r="M37" i="270"/>
  <c r="U30" i="270"/>
  <c r="O6" i="310"/>
  <c r="V35" i="326"/>
  <c r="U35" i="326"/>
  <c r="W27" i="278"/>
  <c r="X27" i="278"/>
  <c r="K30" i="266"/>
  <c r="K9" i="284"/>
  <c r="O9" i="284"/>
  <c r="J3" i="328"/>
  <c r="W35" i="324"/>
  <c r="V35" i="324"/>
  <c r="M28" i="312"/>
  <c r="J28" i="276"/>
  <c r="M28" i="276"/>
  <c r="G8" i="304"/>
  <c r="L11" i="322"/>
  <c r="M11" i="322"/>
  <c r="O26" i="276"/>
  <c r="G22" i="264"/>
  <c r="K13" i="266"/>
  <c r="O26" i="286"/>
  <c r="J26" i="286"/>
  <c r="M38" i="320"/>
  <c r="G9" i="314"/>
  <c r="U33" i="266"/>
  <c r="N26" i="290"/>
  <c r="M26" i="290"/>
  <c r="U31" i="272"/>
  <c r="K27" i="316"/>
  <c r="O27" i="316"/>
  <c r="M24" i="262"/>
  <c r="G23" i="270"/>
  <c r="L30" i="310"/>
  <c r="K30" i="310"/>
  <c r="M34" i="286"/>
  <c r="M29" i="302"/>
  <c r="L29" i="302"/>
  <c r="G15" i="266"/>
  <c r="M24" i="336"/>
  <c r="L8" i="332"/>
  <c r="M8" i="332"/>
  <c r="J7" i="288"/>
  <c r="O36" i="330"/>
  <c r="K36" i="330"/>
  <c r="N29" i="300"/>
  <c r="N23" i="324"/>
  <c r="J23" i="324"/>
  <c r="K24" i="280"/>
  <c r="L24" i="280"/>
  <c r="K22" i="310"/>
  <c r="U37" i="290"/>
  <c r="G7" i="322"/>
  <c r="K16" i="334"/>
  <c r="V32" i="276"/>
  <c r="M21" i="322"/>
  <c r="K21" i="322"/>
  <c r="N34" i="314"/>
  <c r="U35" i="306"/>
  <c r="V35" i="306"/>
  <c r="L22" i="328"/>
  <c r="G31" i="284"/>
  <c r="U30" i="284"/>
  <c r="W29" i="286"/>
  <c r="V29" i="286"/>
  <c r="N12" i="336"/>
  <c r="Y34" i="306"/>
  <c r="W34" i="306"/>
  <c r="M27" i="322"/>
  <c r="W36" i="336"/>
  <c r="Y36" i="336"/>
  <c r="V33" i="314"/>
  <c r="M13" i="262"/>
  <c r="L13" i="262"/>
  <c r="J20" i="332"/>
  <c r="O20" i="332"/>
  <c r="U33" i="312"/>
  <c r="G6" i="320"/>
  <c r="M18" i="302"/>
  <c r="O6" i="336"/>
  <c r="N6" i="336"/>
  <c r="L5" i="284"/>
  <c r="L5" i="328"/>
  <c r="N5" i="328"/>
  <c r="X38" i="270"/>
  <c r="M4" i="318"/>
  <c r="N4" i="318"/>
  <c r="J16" i="338"/>
  <c r="J6" i="334"/>
  <c r="N6" i="334"/>
  <c r="Y34" i="338"/>
  <c r="U34" i="338"/>
  <c r="O16" i="310"/>
  <c r="V28" i="262"/>
  <c r="O21" i="316"/>
  <c r="N21" i="316"/>
  <c r="L14" i="310"/>
  <c r="M4" i="320"/>
  <c r="K4" i="320"/>
  <c r="J32" i="336"/>
  <c r="N10" i="332"/>
  <c r="K10" i="332"/>
  <c r="L3" i="284"/>
  <c r="M3" i="284"/>
  <c r="O26" i="306"/>
  <c r="V29" i="332"/>
  <c r="L34" i="324"/>
  <c r="O34" i="324"/>
  <c r="X30" i="334"/>
  <c r="Y30" i="334"/>
  <c r="L38" i="340"/>
  <c r="M33" i="322"/>
  <c r="K33" i="322"/>
  <c r="M27" i="276"/>
  <c r="L27" i="276"/>
  <c r="K9" i="276"/>
  <c r="W35" i="290"/>
  <c r="X35" i="290"/>
  <c r="M38" i="272"/>
  <c r="J27" i="336"/>
  <c r="N27" i="336"/>
  <c r="N5" i="280"/>
  <c r="W37" i="310"/>
  <c r="Y37" i="310"/>
  <c r="J27" i="326"/>
  <c r="J6" i="304"/>
  <c r="L6" i="304"/>
  <c r="M32" i="318"/>
  <c r="V36" i="332"/>
  <c r="U36" i="332"/>
  <c r="V35" i="332"/>
  <c r="J22" i="268"/>
  <c r="M22" i="268"/>
  <c r="O28" i="308"/>
  <c r="W36" i="328"/>
  <c r="O9" i="274"/>
  <c r="K9" i="274"/>
  <c r="K26" i="302"/>
  <c r="O26" i="302"/>
  <c r="N11" i="318"/>
  <c r="G6" i="326"/>
  <c r="N33" i="310"/>
  <c r="L29" i="316"/>
  <c r="N29" i="316"/>
  <c r="J19" i="328"/>
  <c r="G22" i="306"/>
  <c r="W38" i="300"/>
  <c r="O30" i="318"/>
  <c r="N30" i="318"/>
  <c r="X32" i="338"/>
  <c r="K25" i="288"/>
  <c r="J25" i="288"/>
  <c r="M28" i="274"/>
  <c r="W30" i="302"/>
  <c r="M34" i="304"/>
  <c r="L34" i="304"/>
  <c r="N31" i="316"/>
  <c r="O31" i="316"/>
  <c r="O10" i="318"/>
  <c r="V30" i="330"/>
  <c r="O11" i="328"/>
  <c r="N11" i="328"/>
  <c r="M20" i="318"/>
  <c r="G22" i="334"/>
  <c r="U29" i="270"/>
  <c r="U35" i="270"/>
  <c r="W35" i="270"/>
  <c r="L14" i="280"/>
  <c r="M14" i="280"/>
  <c r="M18" i="336"/>
  <c r="G18" i="306"/>
  <c r="N16" i="298"/>
  <c r="W31" i="340"/>
  <c r="M30" i="338"/>
  <c r="O30" i="338"/>
  <c r="X36" i="286"/>
  <c r="M11" i="284"/>
  <c r="O11" i="284"/>
  <c r="O30" i="282"/>
  <c r="G30" i="266"/>
  <c r="K13" i="334"/>
  <c r="N13" i="334"/>
  <c r="V38" i="326"/>
  <c r="X34" i="280"/>
  <c r="V34" i="280"/>
  <c r="G27" i="268"/>
  <c r="K34" i="340"/>
  <c r="L38" i="304"/>
  <c r="M38" i="304"/>
  <c r="O26" i="334"/>
  <c r="M19" i="290"/>
  <c r="J19" i="290"/>
  <c r="V34" i="270"/>
  <c r="G22" i="332"/>
  <c r="X28" i="264"/>
  <c r="M32" i="326"/>
  <c r="O32" i="326"/>
  <c r="O28" i="284"/>
  <c r="N17" i="276"/>
  <c r="J17" i="276"/>
  <c r="G10" i="270"/>
  <c r="X37" i="328"/>
  <c r="K10" i="310"/>
  <c r="M10" i="310"/>
  <c r="K8" i="318"/>
  <c r="G9" i="298"/>
  <c r="V30" i="268"/>
  <c r="G23" i="340"/>
  <c r="L12" i="262"/>
  <c r="O12" i="262"/>
  <c r="J6" i="290"/>
  <c r="O7" i="266"/>
  <c r="M7" i="266"/>
  <c r="L9" i="322"/>
  <c r="J5" i="288"/>
  <c r="N5" i="288"/>
  <c r="W38" i="280"/>
  <c r="X32" i="320"/>
  <c r="G38" i="268"/>
  <c r="J33" i="316"/>
  <c r="X28" i="312"/>
  <c r="U28" i="312"/>
  <c r="J15" i="326"/>
  <c r="N8" i="276"/>
  <c r="O8" i="276"/>
  <c r="J11" i="312"/>
  <c r="M18" i="264"/>
  <c r="N18" i="264"/>
  <c r="K6" i="332"/>
  <c r="L13" i="292"/>
  <c r="K13" i="292"/>
  <c r="J16" i="284"/>
  <c r="U30" i="328"/>
  <c r="Y30" i="328"/>
  <c r="N32" i="320"/>
  <c r="J32" i="320"/>
  <c r="J10" i="340"/>
  <c r="G36" i="304"/>
  <c r="L4" i="322"/>
  <c r="G26" i="338"/>
  <c r="M9" i="306"/>
  <c r="J8" i="312"/>
  <c r="M8" i="312"/>
  <c r="K4" i="308"/>
  <c r="L5" i="312"/>
  <c r="N5" i="312"/>
  <c r="M38" i="336"/>
  <c r="O38" i="336"/>
  <c r="X38" i="272"/>
  <c r="K11" i="264"/>
  <c r="M11" i="264"/>
  <c r="X34" i="316"/>
  <c r="G34" i="326"/>
  <c r="L26" i="298"/>
  <c r="M5" i="318"/>
  <c r="L5" i="318"/>
  <c r="K30" i="320"/>
  <c r="M30" i="320"/>
  <c r="L4" i="326"/>
  <c r="G23" i="242"/>
  <c r="N38" i="274"/>
  <c r="N4" i="316"/>
  <c r="O4" i="316"/>
  <c r="J33" i="306"/>
  <c r="X31" i="288"/>
  <c r="M15" i="300"/>
  <c r="N15" i="300"/>
  <c r="K32" i="310"/>
  <c r="G34" i="318"/>
  <c r="U36" i="302"/>
  <c r="G35" i="288"/>
  <c r="J14" i="274"/>
  <c r="K29" i="308"/>
  <c r="N29" i="308"/>
  <c r="L19" i="318"/>
  <c r="K19" i="318"/>
  <c r="N26" i="312"/>
  <c r="U32" i="336"/>
  <c r="W32" i="336"/>
  <c r="M16" i="340"/>
  <c r="K16" i="340"/>
  <c r="O8" i="334"/>
  <c r="W34" i="262"/>
  <c r="V31" i="292"/>
  <c r="X31" i="292"/>
  <c r="N29" i="324"/>
  <c r="G13" i="274"/>
  <c r="M4" i="314"/>
  <c r="G38" i="310"/>
  <c r="K25" i="272"/>
  <c r="J10" i="286"/>
  <c r="O10" i="286"/>
  <c r="G17" i="318"/>
  <c r="J7" i="268"/>
  <c r="O24" i="278"/>
  <c r="M24" i="278"/>
  <c r="M36" i="326"/>
  <c r="L29" i="270"/>
  <c r="O29" i="270"/>
  <c r="G37" i="330"/>
  <c r="K15" i="276"/>
  <c r="M34" i="276"/>
  <c r="J34" i="276"/>
  <c r="J28" i="302"/>
  <c r="K28" i="302"/>
  <c r="K24" i="310"/>
  <c r="G7" i="242"/>
  <c r="V38" i="312"/>
  <c r="X37" i="268"/>
  <c r="G6" i="288"/>
  <c r="N37" i="298"/>
  <c r="V37" i="286"/>
  <c r="G17" i="324"/>
  <c r="K16" i="292"/>
  <c r="W38" i="320"/>
  <c r="G15" i="304"/>
  <c r="O5" i="266"/>
  <c r="Y28" i="324"/>
  <c r="L19" i="272"/>
  <c r="J19" i="272"/>
  <c r="M34" i="320"/>
  <c r="L34" i="320"/>
  <c r="N9" i="282"/>
  <c r="K33" i="330"/>
  <c r="O33" i="330"/>
  <c r="J16" i="336"/>
  <c r="G31" i="280"/>
  <c r="N17" i="280"/>
  <c r="G37" i="328"/>
  <c r="V37" i="264"/>
  <c r="O30" i="328"/>
  <c r="M30" i="328"/>
  <c r="W27" i="268"/>
  <c r="M4" i="328"/>
  <c r="K4" i="328"/>
  <c r="N20" i="292"/>
  <c r="G9" i="304"/>
  <c r="M12" i="322"/>
  <c r="K22" i="278"/>
  <c r="O22" i="278"/>
  <c r="U35" i="278"/>
  <c r="J13" i="324"/>
  <c r="K13" i="324"/>
  <c r="M33" i="314"/>
  <c r="G33" i="308"/>
  <c r="O12" i="334"/>
  <c r="M12" i="334"/>
  <c r="N19" i="264"/>
  <c r="O19" i="264"/>
  <c r="M7" i="322"/>
  <c r="J13" i="298"/>
  <c r="N13" i="298"/>
  <c r="J18" i="280"/>
  <c r="N8" i="324"/>
  <c r="L8" i="324"/>
  <c r="N7" i="290"/>
  <c r="L26" i="340"/>
  <c r="O26" i="340"/>
  <c r="M33" i="336"/>
  <c r="J36" i="318"/>
  <c r="O36" i="318"/>
  <c r="Y37" i="302"/>
  <c r="W37" i="302"/>
  <c r="Y29" i="330"/>
  <c r="G21" i="280"/>
  <c r="M23" i="330"/>
  <c r="N31" i="298"/>
  <c r="M31" i="298"/>
  <c r="N18" i="308"/>
  <c r="G30" i="324"/>
  <c r="M26" i="336"/>
  <c r="N9" i="336"/>
  <c r="K9" i="336"/>
  <c r="L25" i="334"/>
  <c r="M18" i="306"/>
  <c r="N18" i="306"/>
  <c r="W33" i="272"/>
  <c r="K15" i="280"/>
  <c r="J15" i="280"/>
  <c r="L14" i="332"/>
  <c r="G13" i="334"/>
  <c r="J35" i="312"/>
  <c r="L24" i="308"/>
  <c r="J24" i="308"/>
  <c r="J17" i="308"/>
  <c r="N17" i="308"/>
  <c r="O31" i="288"/>
  <c r="X35" i="338"/>
  <c r="W35" i="338"/>
  <c r="O25" i="290"/>
  <c r="G16" i="312"/>
  <c r="V37" i="334"/>
  <c r="G26" i="282"/>
  <c r="L6" i="264"/>
  <c r="L13" i="284"/>
  <c r="K13" i="284"/>
  <c r="O35" i="332"/>
  <c r="V38" i="284"/>
  <c r="G20" i="306"/>
  <c r="V27" i="316"/>
  <c r="O3" i="272"/>
  <c r="M3" i="272"/>
  <c r="U36" i="326"/>
  <c r="O14" i="330"/>
  <c r="G19" i="266"/>
  <c r="M25" i="278"/>
  <c r="O23" i="340"/>
  <c r="J23" i="340"/>
  <c r="N7" i="298"/>
  <c r="J25" i="268"/>
  <c r="L25" i="268"/>
  <c r="J32" i="334"/>
  <c r="L32" i="334"/>
  <c r="O14" i="322"/>
  <c r="G5" i="288"/>
  <c r="U34" i="314"/>
  <c r="W34" i="320"/>
  <c r="L38" i="268"/>
  <c r="K38" i="268"/>
  <c r="M14" i="278"/>
  <c r="U27" i="340"/>
  <c r="K35" i="274"/>
  <c r="L35" i="274"/>
  <c r="L27" i="318"/>
  <c r="K27" i="318"/>
  <c r="G6" i="332"/>
  <c r="O36" i="316"/>
  <c r="G8" i="322"/>
  <c r="K22" i="286"/>
  <c r="L25" i="264"/>
  <c r="K25" i="264"/>
  <c r="K21" i="264"/>
  <c r="M21" i="264"/>
  <c r="N36" i="304"/>
  <c r="L4" i="312"/>
  <c r="O4" i="312"/>
  <c r="K26" i="338"/>
  <c r="G9" i="306"/>
  <c r="Y36" i="308"/>
  <c r="J3" i="278"/>
  <c r="O3" i="278"/>
  <c r="U29" i="272"/>
  <c r="V29" i="272"/>
  <c r="M16" i="300"/>
  <c r="X36" i="270"/>
  <c r="U36" i="270"/>
  <c r="W32" i="300"/>
  <c r="M34" i="326"/>
  <c r="O34" i="326"/>
  <c r="G17" i="306"/>
  <c r="U27" i="334"/>
  <c r="Y27" i="334"/>
  <c r="K34" i="270"/>
  <c r="O6" i="324"/>
  <c r="L6" i="324"/>
  <c r="L15" i="338"/>
  <c r="O13" i="308"/>
  <c r="M13" i="308"/>
  <c r="U27" i="332"/>
  <c r="N33" i="338"/>
  <c r="M33" i="338"/>
  <c r="N17" i="340"/>
  <c r="N14" i="270"/>
  <c r="L14" i="270"/>
  <c r="N35" i="288"/>
  <c r="G31" i="302"/>
  <c r="M25" i="266"/>
  <c r="O35" i="266"/>
  <c r="L35" i="266"/>
  <c r="J17" i="272"/>
  <c r="O20" i="336"/>
  <c r="J20" i="336"/>
  <c r="J19" i="336"/>
  <c r="M19" i="336"/>
  <c r="O29" i="264"/>
  <c r="X33" i="270"/>
  <c r="W33" i="270"/>
  <c r="O19" i="316"/>
  <c r="O8" i="336"/>
  <c r="J8" i="336"/>
  <c r="Y29" i="274"/>
  <c r="L7" i="304"/>
  <c r="V30" i="306"/>
  <c r="X30" i="306"/>
  <c r="K13" i="274"/>
  <c r="Y32" i="334"/>
  <c r="O22" i="304"/>
  <c r="N22" i="304"/>
  <c r="M30" i="312"/>
  <c r="G21" i="262"/>
  <c r="O6" i="318"/>
  <c r="L6" i="318"/>
  <c r="J8" i="266"/>
  <c r="N17" i="318"/>
  <c r="L17" i="318"/>
  <c r="J11" i="282"/>
  <c r="J23" i="280"/>
  <c r="M23" i="280"/>
  <c r="X30" i="316"/>
  <c r="N32" i="280"/>
  <c r="M32" i="280"/>
  <c r="M3" i="314"/>
  <c r="X32" i="328"/>
  <c r="U32" i="328"/>
  <c r="O20" i="326"/>
  <c r="G34" i="276"/>
  <c r="M4" i="292"/>
  <c r="K4" i="292"/>
  <c r="K7" i="242"/>
  <c r="Y28" i="326"/>
  <c r="W28" i="326"/>
  <c r="J35" i="298"/>
  <c r="Y38" i="336"/>
  <c r="M6" i="288"/>
  <c r="O6" i="288"/>
  <c r="J15" i="316"/>
  <c r="K15" i="316"/>
  <c r="L17" i="324"/>
  <c r="L29" i="278"/>
  <c r="N29" i="278"/>
  <c r="K15" i="304"/>
  <c r="G5" i="266"/>
  <c r="W28" i="272"/>
  <c r="O4" i="298"/>
  <c r="N4" i="298"/>
  <c r="N33" i="302"/>
  <c r="L33" i="302"/>
  <c r="U32" i="330"/>
  <c r="J26" i="304"/>
  <c r="N4" i="306"/>
  <c r="K4" i="306"/>
  <c r="J35" i="292"/>
  <c r="G29" i="282"/>
  <c r="L3" i="270"/>
  <c r="V37" i="314"/>
  <c r="X37" i="314"/>
  <c r="K34" i="336"/>
  <c r="J3" i="286"/>
  <c r="M3" i="286"/>
  <c r="G20" i="292"/>
  <c r="Y35" i="272"/>
  <c r="L8" i="326"/>
  <c r="G4" i="338"/>
  <c r="M9" i="300"/>
  <c r="G13" i="324"/>
  <c r="U29" i="264"/>
  <c r="L12" i="328"/>
  <c r="W36" i="304"/>
  <c r="V36" i="304"/>
  <c r="M28" i="310"/>
  <c r="J16" i="316"/>
  <c r="L16" i="316"/>
  <c r="K33" i="288"/>
  <c r="V27" i="320"/>
  <c r="G13" i="282"/>
  <c r="N7" i="308"/>
  <c r="L32" i="290"/>
  <c r="M32" i="290"/>
  <c r="X34" i="318"/>
  <c r="N25" i="338"/>
  <c r="M31" i="310"/>
  <c r="N31" i="310"/>
  <c r="L35" i="318"/>
  <c r="G22" i="336"/>
  <c r="K6" i="286"/>
  <c r="G21" i="312"/>
  <c r="L17" i="290"/>
  <c r="O3" i="310"/>
  <c r="N3" i="310"/>
  <c r="G11" i="336"/>
  <c r="L18" i="288"/>
  <c r="N26" i="314"/>
  <c r="M26" i="314"/>
  <c r="M3" i="282"/>
  <c r="G3" i="340"/>
  <c r="N10" i="324"/>
  <c r="K10" i="324"/>
  <c r="J20" i="314"/>
  <c r="J24" i="312"/>
  <c r="N24" i="312"/>
  <c r="L38" i="326"/>
  <c r="J38" i="326"/>
  <c r="V27" i="270"/>
  <c r="M18" i="340"/>
  <c r="J18" i="340"/>
  <c r="O21" i="288"/>
  <c r="N21" i="324"/>
  <c r="J21" i="324"/>
  <c r="Y37" i="298"/>
  <c r="K21" i="310"/>
  <c r="O21" i="310"/>
  <c r="L35" i="310"/>
  <c r="G11" i="298"/>
  <c r="K13" i="310"/>
  <c r="N8" i="280"/>
  <c r="K8" i="280"/>
  <c r="M37" i="304"/>
  <c r="M16" i="262"/>
  <c r="N16" i="262"/>
  <c r="O30" i="322"/>
  <c r="M30" i="322"/>
  <c r="L34" i="322"/>
  <c r="M18" i="268"/>
  <c r="L18" i="268"/>
  <c r="K16" i="280"/>
  <c r="J9" i="290"/>
  <c r="O9" i="290"/>
  <c r="V31" i="336"/>
  <c r="G5" i="334"/>
  <c r="L27" i="334"/>
  <c r="M13" i="314"/>
  <c r="J13" i="314"/>
  <c r="U28" i="310"/>
  <c r="G33" i="270"/>
  <c r="Y33" i="290"/>
  <c r="G15" i="290"/>
  <c r="M8" i="270"/>
  <c r="W28" i="308"/>
  <c r="J4" i="300"/>
  <c r="N4" i="300"/>
  <c r="M31" i="326"/>
  <c r="O27" i="314"/>
  <c r="M27" i="314"/>
  <c r="X27" i="310"/>
  <c r="N33" i="274"/>
  <c r="L33" i="274"/>
  <c r="L28" i="328"/>
  <c r="N11" i="316"/>
  <c r="J11" i="316"/>
  <c r="O16" i="266"/>
  <c r="G38" i="276"/>
  <c r="U29" i="268"/>
  <c r="N11" i="310"/>
  <c r="L11" i="310"/>
  <c r="N24" i="272"/>
  <c r="W38" i="332"/>
  <c r="G15" i="298"/>
  <c r="O3" i="336"/>
  <c r="J3" i="336"/>
  <c r="W38" i="268"/>
  <c r="U28" i="300"/>
  <c r="J3" i="332"/>
  <c r="L3" i="332"/>
  <c r="M12" i="300"/>
  <c r="G32" i="270"/>
  <c r="U36" i="290"/>
  <c r="L14" i="290"/>
  <c r="N8" i="338"/>
  <c r="O8" i="338"/>
  <c r="N31" i="292"/>
  <c r="N34" i="302"/>
  <c r="O34" i="302"/>
  <c r="V30" i="314"/>
  <c r="O23" i="286"/>
  <c r="L23" i="286"/>
  <c r="M37" i="314"/>
  <c r="N37" i="314"/>
  <c r="Y28" i="280"/>
  <c r="O19" i="312"/>
  <c r="N19" i="312"/>
  <c r="K3" i="312"/>
  <c r="L38" i="262"/>
  <c r="J38" i="262"/>
  <c r="Y31" i="264"/>
  <c r="U31" i="264"/>
  <c r="M33" i="268"/>
  <c r="L33" i="268"/>
  <c r="N7" i="274"/>
  <c r="G5" i="332"/>
  <c r="K34" i="300"/>
  <c r="G25" i="328"/>
  <c r="K28" i="282"/>
  <c r="O28" i="282"/>
  <c r="L10" i="300"/>
  <c r="G18" i="272"/>
  <c r="K22" i="318"/>
  <c r="G14" i="242"/>
  <c r="U29" i="262"/>
  <c r="Y36" i="320"/>
  <c r="G18" i="274"/>
  <c r="L5" i="276"/>
  <c r="L30" i="274"/>
  <c r="N30" i="274"/>
  <c r="W33" i="326"/>
  <c r="O3" i="308"/>
  <c r="J3" i="308"/>
  <c r="W35" i="308"/>
  <c r="L4" i="336"/>
  <c r="G23" i="320"/>
  <c r="U30" i="262"/>
  <c r="O10" i="264"/>
  <c r="L10" i="264"/>
  <c r="L11" i="278"/>
  <c r="G18" i="266"/>
  <c r="K30" i="304"/>
  <c r="L30" i="304"/>
  <c r="U32" i="280"/>
  <c r="M30" i="290"/>
  <c r="J30" i="290"/>
  <c r="J15" i="286"/>
  <c r="Y35" i="318"/>
  <c r="X35" i="318"/>
  <c r="G19" i="270"/>
  <c r="K19" i="282"/>
  <c r="N19" i="282"/>
  <c r="J3" i="276"/>
  <c r="W33" i="286"/>
  <c r="G34" i="306"/>
  <c r="K19" i="308"/>
  <c r="M11" i="292"/>
  <c r="O11" i="292"/>
  <c r="M26" i="322"/>
  <c r="K26" i="322"/>
  <c r="W32" i="318"/>
  <c r="N13" i="276"/>
  <c r="K13" i="276"/>
  <c r="K11" i="302"/>
  <c r="L14" i="320"/>
  <c r="N14" i="320"/>
  <c r="X32" i="274"/>
  <c r="G3" i="264"/>
  <c r="X33" i="264"/>
  <c r="L7" i="286"/>
  <c r="O7" i="286"/>
  <c r="N24" i="292"/>
  <c r="N37" i="262"/>
  <c r="J37" i="262"/>
  <c r="J30" i="308"/>
  <c r="K30" i="308"/>
  <c r="W37" i="304"/>
  <c r="J35" i="282"/>
  <c r="M35" i="282"/>
  <c r="V35" i="328"/>
  <c r="K35" i="304"/>
  <c r="M35" i="304"/>
  <c r="N26" i="274"/>
  <c r="J16" i="320"/>
  <c r="K16" i="320"/>
  <c r="X30" i="304"/>
  <c r="V31" i="286"/>
  <c r="X31" i="282"/>
  <c r="V31" i="282"/>
  <c r="N9" i="272"/>
  <c r="O28" i="290"/>
  <c r="N28" i="290"/>
  <c r="N14" i="314"/>
  <c r="M14" i="314"/>
  <c r="N26" i="272"/>
  <c r="M26" i="272"/>
  <c r="J24" i="284"/>
  <c r="M24" i="284"/>
  <c r="L21" i="314"/>
  <c r="G5" i="282"/>
  <c r="O18" i="324"/>
  <c r="J18" i="324"/>
  <c r="J9" i="292"/>
  <c r="J27" i="280"/>
  <c r="M27" i="280"/>
  <c r="M22" i="324"/>
  <c r="X31" i="328"/>
  <c r="L34" i="282"/>
  <c r="K34" i="282"/>
  <c r="O7" i="330"/>
  <c r="O4" i="268"/>
  <c r="M4" i="268"/>
  <c r="G26" i="320"/>
  <c r="J14" i="324"/>
  <c r="G28" i="340"/>
  <c r="J13" i="332"/>
  <c r="L38" i="314"/>
  <c r="J38" i="314"/>
  <c r="M10" i="298"/>
  <c r="N10" i="330"/>
  <c r="O10" i="330"/>
  <c r="L19" i="306"/>
  <c r="K26" i="324"/>
  <c r="L26" i="324"/>
  <c r="J34" i="292"/>
  <c r="G12" i="286"/>
  <c r="L14" i="266"/>
  <c r="G32" i="324"/>
  <c r="J24" i="328"/>
  <c r="L14" i="336"/>
  <c r="M14" i="336"/>
  <c r="X30" i="292"/>
  <c r="X31" i="290"/>
  <c r="Y31" i="290"/>
  <c r="K10" i="288"/>
  <c r="J10" i="288"/>
  <c r="G24" i="288"/>
  <c r="M18" i="262"/>
  <c r="K31" i="274"/>
  <c r="J31" i="274"/>
  <c r="O18" i="332"/>
  <c r="W33" i="336"/>
  <c r="J3" i="338"/>
  <c r="M3" i="338"/>
  <c r="Y32" i="316"/>
  <c r="M4" i="276"/>
  <c r="L4" i="276"/>
  <c r="U28" i="268"/>
  <c r="N11" i="288"/>
  <c r="G31" i="262"/>
  <c r="L34" i="298"/>
  <c r="Y28" i="320"/>
  <c r="V33" i="320"/>
  <c r="W33" i="320"/>
  <c r="N31" i="276"/>
  <c r="W37" i="300"/>
  <c r="M37" i="284"/>
  <c r="N37" i="284"/>
  <c r="N27" i="298"/>
  <c r="M27" i="298"/>
  <c r="X31" i="268"/>
  <c r="L29" i="288"/>
  <c r="K29" i="288"/>
  <c r="K9" i="338"/>
  <c r="G30" i="270"/>
  <c r="O9" i="266"/>
  <c r="N10" i="304"/>
  <c r="J10" i="304"/>
  <c r="N36" i="292"/>
  <c r="G20" i="268"/>
  <c r="X37" i="336"/>
  <c r="O35" i="324"/>
  <c r="K35" i="324"/>
  <c r="V33" i="302"/>
  <c r="M38" i="308"/>
  <c r="N38" i="308"/>
  <c r="N31" i="282"/>
  <c r="M30" i="340"/>
  <c r="J30" i="340"/>
  <c r="M20" i="304"/>
  <c r="J13" i="270"/>
  <c r="K13" i="270"/>
  <c r="Y34" i="304"/>
  <c r="G24" i="320"/>
  <c r="O24" i="274"/>
  <c r="L17" i="332"/>
  <c r="N17" i="332"/>
  <c r="W30" i="336"/>
  <c r="G15" i="306"/>
  <c r="K30" i="276"/>
  <c r="M30" i="276"/>
  <c r="M9" i="242"/>
  <c r="X30" i="276"/>
  <c r="N26" i="266"/>
  <c r="L26" i="266"/>
  <c r="N37" i="280"/>
  <c r="K37" i="280"/>
  <c r="X35" i="322"/>
  <c r="G38" i="242"/>
  <c r="O9" i="310"/>
  <c r="N18" i="298"/>
  <c r="O18" i="298"/>
  <c r="L22" i="274"/>
  <c r="G28" i="316"/>
  <c r="V34" i="288"/>
  <c r="M6" i="272"/>
  <c r="L6" i="272"/>
  <c r="M21" i="304"/>
  <c r="Y28" i="242"/>
  <c r="U28" i="242"/>
  <c r="V27" i="318"/>
  <c r="L24" i="302"/>
  <c r="G29" i="284"/>
  <c r="N34" i="272"/>
  <c r="U37" i="318"/>
  <c r="G20" i="270"/>
  <c r="L37" i="320"/>
  <c r="J33" i="242"/>
  <c r="O33" i="242"/>
  <c r="N21" i="292"/>
  <c r="O21" i="292"/>
  <c r="J7" i="276"/>
  <c r="V27" i="292"/>
  <c r="G33" i="300"/>
  <c r="W38" i="242"/>
  <c r="K19" i="286"/>
  <c r="M19" i="286"/>
  <c r="U31" i="318"/>
  <c r="J6" i="298"/>
  <c r="L6" i="298"/>
  <c r="Y37" i="320"/>
  <c r="U35" i="276"/>
  <c r="O24" i="322"/>
  <c r="J24" i="322"/>
  <c r="J10" i="290"/>
  <c r="L13" i="288"/>
  <c r="N13" i="288"/>
  <c r="G27" i="340"/>
  <c r="K9" i="334"/>
  <c r="M9" i="334"/>
  <c r="V35" i="320"/>
  <c r="O12" i="314"/>
  <c r="G14" i="286"/>
  <c r="K37" i="290"/>
  <c r="V28" i="286"/>
  <c r="J16" i="272"/>
  <c r="L16" i="272"/>
  <c r="U29" i="276"/>
  <c r="M11" i="320"/>
  <c r="N11" i="320"/>
  <c r="M6" i="340"/>
  <c r="G17" i="242"/>
  <c r="J10" i="284"/>
  <c r="G19" i="242"/>
  <c r="U36" i="278"/>
  <c r="N37" i="324"/>
  <c r="M5" i="268"/>
  <c r="J5" i="268"/>
  <c r="N30" i="268"/>
  <c r="M30" i="268"/>
  <c r="G25" i="286"/>
  <c r="G5" i="310"/>
  <c r="O35" i="290"/>
  <c r="J11" i="332"/>
  <c r="K11" i="332"/>
  <c r="J19" i="310"/>
  <c r="G7" i="320"/>
  <c r="M20" i="290"/>
  <c r="J29" i="326"/>
  <c r="L29" i="326"/>
  <c r="J22" i="276"/>
  <c r="G26" i="270"/>
  <c r="O21" i="290"/>
  <c r="N12" i="330"/>
  <c r="M12" i="330"/>
  <c r="K6" i="278"/>
  <c r="K15" i="302"/>
  <c r="M15" i="302"/>
  <c r="M17" i="266"/>
  <c r="X29" i="322"/>
  <c r="W29" i="322"/>
  <c r="N26" i="318"/>
  <c r="L10" i="312"/>
  <c r="K10" i="312"/>
  <c r="L29" i="242"/>
  <c r="N11" i="276"/>
  <c r="J11" i="276"/>
  <c r="O21" i="276"/>
  <c r="V27" i="276"/>
  <c r="G21" i="302"/>
  <c r="K19" i="324"/>
  <c r="Y27" i="290"/>
  <c r="J24" i="324"/>
  <c r="O24" i="324"/>
  <c r="K30" i="264"/>
  <c r="G13" i="316"/>
  <c r="Y35" i="286"/>
  <c r="G36" i="276"/>
  <c r="N19" i="280"/>
  <c r="Y32" i="298"/>
  <c r="X32" i="298"/>
  <c r="M36" i="332"/>
  <c r="J26" i="292"/>
  <c r="K26" i="292"/>
  <c r="M37" i="274"/>
  <c r="L6" i="312"/>
  <c r="M6" i="312"/>
  <c r="Y27" i="308"/>
  <c r="Y34" i="272"/>
  <c r="L11" i="304"/>
  <c r="M11" i="304"/>
  <c r="O23" i="284"/>
  <c r="L23" i="284"/>
  <c r="N35" i="264"/>
  <c r="O13" i="272"/>
  <c r="M13" i="272"/>
  <c r="K30" i="330"/>
  <c r="U27" i="328"/>
  <c r="G5" i="270"/>
  <c r="O33" i="312"/>
  <c r="N33" i="312"/>
  <c r="G12" i="326"/>
  <c r="X31" i="242"/>
  <c r="M22" i="288"/>
  <c r="L22" i="288"/>
  <c r="V31" i="266"/>
  <c r="K31" i="306"/>
  <c r="K37" i="242"/>
  <c r="O37" i="242"/>
  <c r="L14" i="300"/>
  <c r="K14" i="300"/>
  <c r="N27" i="270"/>
  <c r="G5" i="340"/>
  <c r="U36" i="314"/>
  <c r="G23" i="304"/>
  <c r="N16" i="288"/>
  <c r="O35" i="308"/>
  <c r="N35" i="308"/>
  <c r="G11" i="326"/>
  <c r="O30" i="306"/>
  <c r="G29" i="302"/>
  <c r="V30" i="326"/>
  <c r="O27" i="310"/>
  <c r="L27" i="310"/>
  <c r="L9" i="288"/>
  <c r="O9" i="288"/>
  <c r="W31" i="334"/>
  <c r="K10" i="308"/>
  <c r="J10" i="308"/>
  <c r="N23" i="334"/>
  <c r="K23" i="334"/>
  <c r="O36" i="308"/>
  <c r="J36" i="308"/>
  <c r="V28" i="330"/>
  <c r="L24" i="314"/>
  <c r="O24" i="314"/>
  <c r="M35" i="328"/>
  <c r="O27" i="262"/>
  <c r="N27" i="262"/>
  <c r="M23" i="328"/>
  <c r="G22" i="316"/>
  <c r="K17" i="336"/>
  <c r="J17" i="336"/>
  <c r="J17" i="330"/>
  <c r="G28" i="274"/>
  <c r="L29" i="314"/>
  <c r="N5" i="302"/>
  <c r="M5" i="302"/>
  <c r="L37" i="270"/>
  <c r="V30" i="270"/>
  <c r="Y30" i="270"/>
  <c r="N6" i="310"/>
  <c r="W35" i="326"/>
  <c r="G16" i="298"/>
  <c r="V27" i="278"/>
  <c r="J30" i="266"/>
  <c r="O30" i="266"/>
  <c r="M9" i="284"/>
  <c r="L9" i="284"/>
  <c r="O3" i="328"/>
  <c r="Y35" i="324"/>
  <c r="K28" i="312"/>
  <c r="J28" i="312"/>
  <c r="K28" i="276"/>
  <c r="L28" i="276"/>
  <c r="G13" i="306"/>
  <c r="O11" i="322"/>
  <c r="M26" i="276"/>
  <c r="K26" i="276"/>
  <c r="G28" i="314"/>
  <c r="N13" i="266"/>
  <c r="M26" i="286"/>
  <c r="K26" i="286"/>
  <c r="L38" i="320"/>
  <c r="G9" i="326"/>
  <c r="V33" i="266"/>
  <c r="O26" i="290"/>
  <c r="K26" i="290"/>
  <c r="V31" i="272"/>
  <c r="M27" i="316"/>
  <c r="G29" i="310"/>
  <c r="J24" i="262"/>
  <c r="G8" i="262"/>
  <c r="O30" i="310"/>
  <c r="N30" i="310"/>
  <c r="K34" i="286"/>
  <c r="O29" i="302"/>
  <c r="N29" i="302"/>
  <c r="L24" i="336"/>
  <c r="O24" i="336"/>
  <c r="O8" i="332"/>
  <c r="L7" i="288"/>
  <c r="O7" i="288"/>
  <c r="J36" i="330"/>
  <c r="L36" i="330"/>
  <c r="O29" i="300"/>
  <c r="M23" i="324"/>
  <c r="K23" i="324"/>
  <c r="J24" i="280"/>
  <c r="M22" i="310"/>
  <c r="O22" i="310"/>
  <c r="X37" i="290"/>
  <c r="M16" i="334"/>
  <c r="J16" i="334"/>
  <c r="U32" i="276"/>
  <c r="L21" i="322"/>
  <c r="J21" i="322"/>
  <c r="M34" i="314"/>
  <c r="Y35" i="306"/>
  <c r="O22" i="328"/>
  <c r="J22" i="328"/>
  <c r="G18" i="280"/>
  <c r="Y30" i="284"/>
  <c r="X29" i="286"/>
  <c r="G32" i="332"/>
  <c r="L12" i="336"/>
  <c r="X34" i="306"/>
  <c r="G5" i="292"/>
  <c r="J27" i="322"/>
  <c r="V36" i="336"/>
  <c r="G9" i="320"/>
  <c r="X33" i="314"/>
  <c r="K13" i="262"/>
  <c r="J13" i="262"/>
  <c r="K20" i="332"/>
  <c r="G10" i="308"/>
  <c r="X33" i="312"/>
  <c r="K18" i="302"/>
  <c r="O18" i="302"/>
  <c r="K6" i="336"/>
  <c r="L6" i="336"/>
  <c r="N5" i="284"/>
  <c r="O5" i="328"/>
  <c r="K5" i="328"/>
  <c r="V38" i="270"/>
  <c r="K4" i="318"/>
  <c r="L4" i="318"/>
  <c r="K16" i="338"/>
  <c r="M6" i="334"/>
  <c r="L6" i="334"/>
  <c r="V34" i="338"/>
  <c r="J16" i="310"/>
  <c r="L16" i="310"/>
  <c r="Y28" i="262"/>
  <c r="L21" i="316"/>
  <c r="M21" i="316"/>
  <c r="K14" i="310"/>
  <c r="L4" i="320"/>
  <c r="O4" i="320"/>
  <c r="O32" i="336"/>
  <c r="O10" i="332"/>
  <c r="L10" i="332"/>
  <c r="K3" i="284"/>
  <c r="L26" i="306"/>
  <c r="N26" i="306"/>
  <c r="W29" i="332"/>
  <c r="J34" i="324"/>
  <c r="M34" i="324"/>
  <c r="U30" i="334"/>
  <c r="G24" i="314"/>
  <c r="N38" i="340"/>
  <c r="N33" i="322"/>
  <c r="O33" i="322"/>
  <c r="N27" i="276"/>
  <c r="N9" i="276"/>
  <c r="M9" i="276"/>
  <c r="U35" i="290"/>
  <c r="K38" i="272"/>
  <c r="J38" i="272"/>
  <c r="O27" i="336"/>
  <c r="G23" i="290"/>
  <c r="M5" i="280"/>
  <c r="V37" i="310"/>
  <c r="N27" i="326"/>
  <c r="O27" i="326"/>
  <c r="K6" i="304"/>
  <c r="M6" i="304"/>
  <c r="O32" i="318"/>
  <c r="Y36" i="332"/>
  <c r="G31" i="318"/>
  <c r="X35" i="332"/>
  <c r="K22" i="268"/>
  <c r="L28" i="308"/>
  <c r="M28" i="308"/>
  <c r="U36" i="328"/>
  <c r="L9" i="274"/>
  <c r="J9" i="274"/>
  <c r="J26" i="302"/>
  <c r="G22" i="326"/>
  <c r="K11" i="318"/>
  <c r="L33" i="310"/>
  <c r="J33" i="310"/>
  <c r="J29" i="316"/>
  <c r="O19" i="328"/>
  <c r="K19" i="328"/>
  <c r="G17" i="336"/>
  <c r="V38" i="300"/>
  <c r="M30" i="318"/>
  <c r="J30" i="318"/>
  <c r="V32" i="338"/>
  <c r="M25" i="288"/>
  <c r="O28" i="274"/>
  <c r="J28" i="274"/>
  <c r="X30" i="302"/>
  <c r="N34" i="304"/>
  <c r="K34" i="304"/>
  <c r="J31" i="316"/>
  <c r="M10" i="318"/>
  <c r="J10" i="318"/>
  <c r="W30" i="330"/>
  <c r="L11" i="328"/>
  <c r="M11" i="328"/>
  <c r="J20" i="318"/>
  <c r="G32" i="302"/>
  <c r="X29" i="270"/>
  <c r="X35" i="270"/>
  <c r="G25" i="334"/>
  <c r="N14" i="280"/>
  <c r="G6" i="310"/>
  <c r="J18" i="336"/>
  <c r="L16" i="298"/>
  <c r="M16" i="298"/>
  <c r="U31" i="340"/>
  <c r="K30" i="338"/>
  <c r="J30" i="338"/>
  <c r="U36" i="286"/>
  <c r="K11" i="284"/>
  <c r="G15" i="280"/>
  <c r="N30" i="282"/>
  <c r="G18" i="330"/>
  <c r="L13" i="334"/>
  <c r="J13" i="334"/>
  <c r="W38" i="326"/>
  <c r="Y34" i="280"/>
  <c r="G3" i="328"/>
  <c r="N34" i="340"/>
  <c r="L34" i="340"/>
  <c r="N38" i="304"/>
  <c r="G12" i="302"/>
  <c r="N26" i="334"/>
  <c r="N19" i="290"/>
  <c r="O19" i="290"/>
  <c r="W34" i="270"/>
  <c r="G16" i="270"/>
  <c r="W28" i="264"/>
  <c r="J32" i="326"/>
  <c r="M28" i="284"/>
  <c r="N28" i="284"/>
  <c r="M17" i="276"/>
  <c r="G6" i="264"/>
  <c r="W37" i="328"/>
  <c r="V37" i="328"/>
  <c r="L10" i="310"/>
  <c r="G23" i="336"/>
  <c r="N8" i="318"/>
  <c r="G4" i="278"/>
  <c r="Y30" i="268"/>
  <c r="G7" i="298"/>
  <c r="J12" i="262"/>
  <c r="O6" i="290"/>
  <c r="M6" i="290"/>
  <c r="J7" i="266"/>
  <c r="O9" i="322"/>
  <c r="K9" i="322"/>
  <c r="O5" i="288"/>
  <c r="L5" i="288"/>
  <c r="Y38" i="280"/>
  <c r="U32" i="320"/>
  <c r="G14" i="278"/>
  <c r="M33" i="316"/>
  <c r="W28" i="312"/>
  <c r="L15" i="326"/>
  <c r="N15" i="326"/>
  <c r="K8" i="276"/>
  <c r="J8" i="276"/>
  <c r="N11" i="312"/>
  <c r="K18" i="264"/>
  <c r="O18" i="264"/>
  <c r="J6" i="332"/>
  <c r="O13" i="292"/>
  <c r="J13" i="292"/>
  <c r="L16" i="284"/>
  <c r="W30" i="328"/>
  <c r="G22" i="286"/>
  <c r="L32" i="320"/>
  <c r="L10" i="340"/>
  <c r="M10" i="340"/>
  <c r="G4" i="312"/>
  <c r="M4" i="322"/>
  <c r="L9" i="306"/>
  <c r="N9" i="306"/>
  <c r="L8" i="312"/>
  <c r="N4" i="308"/>
  <c r="O4" i="308"/>
  <c r="K5" i="312"/>
  <c r="O5" i="312"/>
  <c r="K38" i="336"/>
  <c r="G14" i="340"/>
  <c r="Y38" i="272"/>
  <c r="L11" i="264"/>
  <c r="J11" i="264"/>
  <c r="Y34" i="316"/>
  <c r="M26" i="298"/>
  <c r="K26" i="298"/>
  <c r="J5" i="318"/>
  <c r="O5" i="318"/>
  <c r="L30" i="320"/>
  <c r="G34" i="310"/>
  <c r="J4" i="326"/>
  <c r="K38" i="274"/>
  <c r="O38" i="274"/>
  <c r="K4" i="316"/>
  <c r="O33" i="306"/>
  <c r="M33" i="306"/>
  <c r="Y31" i="288"/>
  <c r="J15" i="300"/>
  <c r="O15" i="300"/>
  <c r="N32" i="310"/>
  <c r="W36" i="302"/>
  <c r="Y36" i="302"/>
  <c r="M14" i="274"/>
  <c r="N14" i="274"/>
  <c r="O29" i="308"/>
  <c r="M29" i="308"/>
  <c r="J19" i="318"/>
  <c r="O26" i="312"/>
  <c r="J26" i="312"/>
  <c r="Y32" i="336"/>
  <c r="G19" i="336"/>
  <c r="O16" i="340"/>
  <c r="M8" i="334"/>
  <c r="L8" i="334"/>
  <c r="U34" i="262"/>
  <c r="Y31" i="292"/>
  <c r="G7" i="304"/>
  <c r="M29" i="324"/>
  <c r="O4" i="314"/>
  <c r="K4" i="314"/>
  <c r="J25" i="272"/>
  <c r="K33" i="314"/>
  <c r="G36" i="328"/>
  <c r="K12" i="334"/>
  <c r="L12" i="334"/>
  <c r="L19" i="264"/>
  <c r="N7" i="322"/>
  <c r="K7" i="322"/>
  <c r="K13" i="298"/>
  <c r="L18" i="280"/>
  <c r="N18" i="280"/>
  <c r="J8" i="324"/>
  <c r="O7" i="290"/>
  <c r="J7" i="290"/>
  <c r="K26" i="340"/>
  <c r="J33" i="336"/>
  <c r="K33" i="336"/>
  <c r="L36" i="318"/>
  <c r="M36" i="318"/>
  <c r="U37" i="302"/>
  <c r="G27" i="276"/>
  <c r="X29" i="330"/>
  <c r="K23" i="330"/>
  <c r="O23" i="330"/>
  <c r="J31" i="298"/>
  <c r="K18" i="308"/>
  <c r="O18" i="308"/>
  <c r="J26" i="336"/>
  <c r="N26" i="336"/>
  <c r="M9" i="336"/>
  <c r="K25" i="334"/>
  <c r="J25" i="334"/>
  <c r="O18" i="306"/>
  <c r="J18" i="306"/>
  <c r="Y33" i="272"/>
  <c r="O15" i="280"/>
  <c r="L15" i="280"/>
  <c r="O14" i="332"/>
  <c r="G33" i="318"/>
  <c r="O35" i="312"/>
  <c r="K24" i="308"/>
  <c r="M24" i="308"/>
  <c r="L17" i="308"/>
  <c r="J31" i="288"/>
  <c r="K31" i="288"/>
  <c r="V35" i="338"/>
  <c r="J25" i="290"/>
  <c r="L25" i="290"/>
  <c r="G11" i="290"/>
  <c r="U37" i="334"/>
  <c r="O6" i="264"/>
  <c r="N6" i="264"/>
  <c r="N13" i="284"/>
  <c r="N35" i="332"/>
  <c r="L35" i="332"/>
  <c r="Y38" i="284"/>
  <c r="U27" i="316"/>
  <c r="Y27" i="316"/>
  <c r="N3" i="272"/>
  <c r="X36" i="326"/>
  <c r="W36" i="326"/>
  <c r="L14" i="330"/>
  <c r="K25" i="278"/>
  <c r="O25" i="278"/>
  <c r="N23" i="340"/>
  <c r="K7" i="298"/>
  <c r="M7" i="298"/>
  <c r="K25" i="268"/>
  <c r="G12" i="262"/>
  <c r="N32" i="334"/>
  <c r="G6" i="266"/>
  <c r="N14" i="322"/>
  <c r="X34" i="314"/>
  <c r="W34" i="314"/>
  <c r="V34" i="320"/>
  <c r="N38" i="268"/>
  <c r="O14" i="278"/>
  <c r="J14" i="278"/>
  <c r="X27" i="340"/>
  <c r="J35" i="274"/>
  <c r="O35" i="274"/>
  <c r="M27" i="318"/>
  <c r="G8" i="276"/>
  <c r="J36" i="316"/>
  <c r="L36" i="316"/>
  <c r="M22" i="286"/>
  <c r="J22" i="286"/>
  <c r="O25" i="264"/>
  <c r="G32" i="320"/>
  <c r="O21" i="264"/>
  <c r="M36" i="304"/>
  <c r="O36" i="304"/>
  <c r="J4" i="312"/>
  <c r="G4" i="322"/>
  <c r="M26" i="338"/>
  <c r="W36" i="308"/>
  <c r="U36" i="308"/>
  <c r="K3" i="278"/>
  <c r="G5" i="312"/>
  <c r="W29" i="272"/>
  <c r="G36" i="298"/>
  <c r="N16" i="300"/>
  <c r="V36" i="270"/>
  <c r="G32" i="284"/>
  <c r="Y32" i="300"/>
  <c r="L34" i="326"/>
  <c r="G26" i="298"/>
  <c r="G29" i="322"/>
  <c r="W27" i="334"/>
  <c r="J34" i="270"/>
  <c r="L34" i="270"/>
  <c r="M6" i="324"/>
  <c r="N6" i="324"/>
  <c r="J15" i="338"/>
  <c r="K13" i="308"/>
  <c r="N13" i="308"/>
  <c r="Y27" i="332"/>
  <c r="L33" i="338"/>
  <c r="K33" i="338"/>
  <c r="J17" i="340"/>
  <c r="J14" i="270"/>
  <c r="M14" i="270"/>
  <c r="J35" i="288"/>
  <c r="J25" i="266"/>
  <c r="K25" i="266"/>
  <c r="M35" i="266"/>
  <c r="K17" i="272"/>
  <c r="O17" i="272"/>
  <c r="M20" i="336"/>
  <c r="G13" i="322"/>
  <c r="L19" i="336"/>
  <c r="O19" i="336"/>
  <c r="N29" i="264"/>
  <c r="U33" i="270"/>
  <c r="M19" i="316"/>
  <c r="K19" i="316"/>
  <c r="L8" i="336"/>
  <c r="X29" i="274"/>
  <c r="U29" i="274"/>
  <c r="M7" i="304"/>
  <c r="U30" i="306"/>
  <c r="M13" i="274"/>
  <c r="L13" i="274"/>
  <c r="V32" i="334"/>
  <c r="J22" i="304"/>
  <c r="K22" i="304"/>
  <c r="L30" i="312"/>
  <c r="G20" i="262"/>
  <c r="M6" i="318"/>
  <c r="M8" i="266"/>
  <c r="O8" i="266"/>
  <c r="K17" i="318"/>
  <c r="G7" i="268"/>
  <c r="O11" i="282"/>
  <c r="K23" i="280"/>
  <c r="N23" i="280"/>
  <c r="U30" i="316"/>
  <c r="L32" i="280"/>
  <c r="J32" i="280"/>
  <c r="O3" i="314"/>
  <c r="W32" i="328"/>
  <c r="G19" i="332"/>
  <c r="L20" i="326"/>
  <c r="G7" i="284"/>
  <c r="O4" i="292"/>
  <c r="G24" i="310"/>
  <c r="O7" i="242"/>
  <c r="X28" i="326"/>
  <c r="K35" i="298"/>
  <c r="N35" i="298"/>
  <c r="W38" i="336"/>
  <c r="J6" i="288"/>
  <c r="K6" i="288"/>
  <c r="O15" i="316"/>
  <c r="O17" i="324"/>
  <c r="K17" i="324"/>
  <c r="M29" i="278"/>
  <c r="G27" i="302"/>
  <c r="M15" i="304"/>
  <c r="Y28" i="272"/>
  <c r="X28" i="272"/>
  <c r="L4" i="298"/>
  <c r="G34" i="320"/>
  <c r="K33" i="302"/>
  <c r="W32" i="330"/>
  <c r="Y32" i="330"/>
  <c r="N26" i="304"/>
  <c r="O4" i="306"/>
  <c r="J4" i="306"/>
  <c r="O35" i="292"/>
  <c r="G29" i="290"/>
  <c r="K3" i="270"/>
  <c r="W37" i="314"/>
  <c r="G30" i="328"/>
  <c r="M34" i="336"/>
  <c r="N3" i="286"/>
  <c r="O3" i="286"/>
  <c r="X35" i="272"/>
  <c r="W35" i="272"/>
  <c r="O8" i="326"/>
  <c r="O9" i="300"/>
  <c r="N9" i="300"/>
  <c r="Y29" i="264"/>
  <c r="V29" i="264"/>
  <c r="O12" i="328"/>
  <c r="Y36" i="304"/>
  <c r="N28" i="310"/>
  <c r="O28" i="310"/>
  <c r="M16" i="316"/>
  <c r="L33" i="288"/>
  <c r="J33" i="288"/>
  <c r="W27" i="320"/>
  <c r="M7" i="308"/>
  <c r="J7" i="308"/>
  <c r="J32" i="290"/>
  <c r="W34" i="318"/>
  <c r="Y34" i="318"/>
  <c r="J25" i="338"/>
  <c r="O31" i="310"/>
  <c r="L31" i="310"/>
  <c r="K35" i="318"/>
  <c r="G18" i="322"/>
  <c r="M6" i="286"/>
  <c r="N17" i="290"/>
  <c r="K17" i="290"/>
  <c r="J3" i="310"/>
  <c r="K3" i="310"/>
  <c r="M18" i="288"/>
  <c r="J18" i="288"/>
  <c r="J26" i="314"/>
  <c r="O26" i="314"/>
  <c r="N3" i="282"/>
  <c r="G28" i="330"/>
  <c r="O10" i="324"/>
  <c r="O20" i="314"/>
  <c r="M20" i="314"/>
  <c r="O24" i="312"/>
  <c r="G13" i="328"/>
  <c r="O38" i="326"/>
  <c r="K38" i="326"/>
  <c r="Y27" i="270"/>
  <c r="O18" i="340"/>
  <c r="K21" i="288"/>
  <c r="M21" i="288"/>
  <c r="O21" i="324"/>
  <c r="K21" i="324"/>
  <c r="U37" i="298"/>
  <c r="J21" i="310"/>
  <c r="G31" i="266"/>
  <c r="N35" i="310"/>
  <c r="G33" i="326"/>
  <c r="M13" i="310"/>
  <c r="M8" i="280"/>
  <c r="O8" i="280"/>
  <c r="J37" i="304"/>
  <c r="O16" i="262"/>
  <c r="J16" i="262"/>
  <c r="K30" i="322"/>
  <c r="G37" i="316"/>
  <c r="K34" i="322"/>
  <c r="N18" i="268"/>
  <c r="J18" i="268"/>
  <c r="J16" i="280"/>
  <c r="L9" i="290"/>
  <c r="M9" i="290"/>
  <c r="W31" i="336"/>
  <c r="G8" i="264"/>
  <c r="M27" i="334"/>
  <c r="L13" i="314"/>
  <c r="N13" i="314"/>
  <c r="X28" i="310"/>
  <c r="W33" i="290"/>
  <c r="V33" i="290"/>
  <c r="O8" i="270"/>
  <c r="J8" i="270"/>
  <c r="U28" i="308"/>
  <c r="O4" i="300"/>
  <c r="M4" i="300"/>
  <c r="J31" i="326"/>
  <c r="L27" i="314"/>
  <c r="K27" i="314"/>
  <c r="Y27" i="310"/>
  <c r="K33" i="274"/>
  <c r="O33" i="274"/>
  <c r="K28" i="328"/>
  <c r="L11" i="316"/>
  <c r="O11" i="316"/>
  <c r="L16" i="266"/>
  <c r="Y29" i="268"/>
  <c r="X29" i="268"/>
  <c r="J11" i="310"/>
  <c r="O24" i="272"/>
  <c r="L24" i="272"/>
  <c r="V38" i="332"/>
  <c r="G7" i="316"/>
  <c r="M3" i="336"/>
  <c r="Y38" i="268"/>
  <c r="U38" i="268"/>
  <c r="W28" i="300"/>
  <c r="N3" i="332"/>
  <c r="J12" i="300"/>
  <c r="O12" i="300"/>
  <c r="X36" i="290"/>
  <c r="W36" i="290"/>
  <c r="M14" i="290"/>
  <c r="M8" i="338"/>
  <c r="K8" i="338"/>
  <c r="J31" i="292"/>
  <c r="K34" i="302"/>
  <c r="L34" i="302"/>
  <c r="W30" i="314"/>
  <c r="J23" i="286"/>
  <c r="M23" i="286"/>
  <c r="L37" i="314"/>
  <c r="J37" i="314"/>
  <c r="W28" i="280"/>
  <c r="J19" i="312"/>
  <c r="J3" i="312"/>
  <c r="M3" i="312"/>
  <c r="M38" i="262"/>
  <c r="G11" i="338"/>
  <c r="W31" i="264"/>
  <c r="G15" i="310"/>
  <c r="N33" i="268"/>
  <c r="G10" i="272"/>
  <c r="L7" i="274"/>
  <c r="M34" i="300"/>
  <c r="L34" i="300"/>
  <c r="G13" i="286"/>
  <c r="L28" i="282"/>
  <c r="J10" i="300"/>
  <c r="M10" i="300"/>
  <c r="G38" i="334"/>
  <c r="L22" i="318"/>
  <c r="W29" i="262"/>
  <c r="X29" i="262"/>
  <c r="V36" i="320"/>
  <c r="G23" i="306"/>
  <c r="J5" i="276"/>
  <c r="K30" i="274"/>
  <c r="O30" i="274"/>
  <c r="V33" i="326"/>
  <c r="M3" i="308"/>
  <c r="Y35" i="308"/>
  <c r="U35" i="308"/>
  <c r="J4" i="336"/>
  <c r="X30" i="262"/>
  <c r="W30" i="262"/>
  <c r="K10" i="264"/>
  <c r="N11" i="278"/>
  <c r="K11" i="278"/>
  <c r="G30" i="292"/>
  <c r="O30" i="304"/>
  <c r="N30" i="304"/>
  <c r="W32" i="280"/>
  <c r="K30" i="290"/>
  <c r="O30" i="290"/>
  <c r="O15" i="286"/>
  <c r="W35" i="318"/>
  <c r="G12" i="274"/>
  <c r="G7" i="314"/>
  <c r="J19" i="282"/>
  <c r="K3" i="276"/>
  <c r="L3" i="276"/>
  <c r="U33" i="286"/>
  <c r="L19" i="308"/>
  <c r="J19" i="308"/>
  <c r="L11" i="292"/>
  <c r="G37" i="306"/>
  <c r="N26" i="322"/>
  <c r="G27" i="304"/>
  <c r="U32" i="318"/>
  <c r="L13" i="276"/>
  <c r="O11" i="302"/>
  <c r="N11" i="302"/>
  <c r="K14" i="320"/>
  <c r="G12" i="266"/>
  <c r="U32" i="274"/>
  <c r="G36" i="310"/>
  <c r="W33" i="264"/>
  <c r="M7" i="286"/>
  <c r="J24" i="292"/>
  <c r="L24" i="292"/>
  <c r="M37" i="262"/>
  <c r="L37" i="262"/>
  <c r="O30" i="308"/>
  <c r="G4" i="302"/>
  <c r="X37" i="304"/>
  <c r="K35" i="282"/>
  <c r="G23" i="264"/>
  <c r="X35" i="328"/>
  <c r="J35" i="304"/>
  <c r="N35" i="304"/>
  <c r="K26" i="274"/>
  <c r="N16" i="320"/>
  <c r="M16" i="320"/>
  <c r="V30" i="304"/>
  <c r="U31" i="286"/>
  <c r="W31" i="282"/>
  <c r="O9" i="272"/>
  <c r="L9" i="272"/>
  <c r="M28" i="290"/>
  <c r="G27" i="282"/>
  <c r="J14" i="314"/>
  <c r="L14" i="314"/>
  <c r="K26" i="272"/>
  <c r="G37" i="322"/>
  <c r="K24" i="284"/>
  <c r="N24" i="284"/>
  <c r="J21" i="314"/>
  <c r="G25" i="270"/>
  <c r="L18" i="324"/>
  <c r="K9" i="292"/>
  <c r="L9" i="292"/>
  <c r="N27" i="280"/>
  <c r="J22" i="324"/>
  <c r="N22" i="324"/>
  <c r="U31" i="328"/>
  <c r="J34" i="282"/>
  <c r="N34" i="282"/>
  <c r="J7" i="330"/>
  <c r="K4" i="268"/>
  <c r="L4" i="268"/>
  <c r="K14" i="324"/>
  <c r="N14" i="324"/>
  <c r="G21" i="330"/>
  <c r="M13" i="332"/>
  <c r="K38" i="314"/>
  <c r="N38" i="314"/>
  <c r="N10" i="298"/>
  <c r="M10" i="330"/>
  <c r="J10" i="330"/>
  <c r="K19" i="306"/>
  <c r="O26" i="324"/>
  <c r="N26" i="324"/>
  <c r="L34" i="292"/>
  <c r="O14" i="266"/>
  <c r="J14" i="266"/>
  <c r="L24" i="328"/>
  <c r="O24" i="328"/>
  <c r="N14" i="336"/>
  <c r="Y30" i="292"/>
  <c r="W30" i="292"/>
  <c r="U31" i="290"/>
  <c r="G9" i="330"/>
  <c r="N10" i="288"/>
  <c r="G18" i="316"/>
  <c r="N18" i="262"/>
  <c r="L18" i="262"/>
  <c r="O31" i="274"/>
  <c r="N18" i="332"/>
  <c r="K18" i="332"/>
  <c r="Y33" i="336"/>
  <c r="L3" i="338"/>
  <c r="O3" i="338"/>
  <c r="W32" i="316"/>
  <c r="J4" i="276"/>
  <c r="Y28" i="268"/>
  <c r="V28" i="268"/>
  <c r="L11" i="288"/>
  <c r="J34" i="298"/>
  <c r="O34" i="298"/>
  <c r="V28" i="320"/>
  <c r="X33" i="320"/>
  <c r="L31" i="276"/>
  <c r="K31" i="276"/>
  <c r="U37" i="300"/>
  <c r="J37" i="284"/>
  <c r="K37" i="284"/>
  <c r="O27" i="298"/>
  <c r="G12" i="278"/>
  <c r="U31" i="268"/>
  <c r="M29" i="288"/>
  <c r="N29" i="288"/>
  <c r="N9" i="338"/>
  <c r="G7" i="332"/>
  <c r="J9" i="266"/>
  <c r="M10" i="304"/>
  <c r="K10" i="304"/>
  <c r="K36" i="292"/>
  <c r="V37" i="336"/>
  <c r="U37" i="336"/>
  <c r="M35" i="324"/>
  <c r="N35" i="324"/>
  <c r="U33" i="302"/>
  <c r="J38" i="308"/>
  <c r="L31" i="282"/>
  <c r="K31" i="282"/>
  <c r="K30" i="340"/>
  <c r="G35" i="314"/>
  <c r="K20" i="304"/>
  <c r="M13" i="270"/>
  <c r="N13" i="270"/>
  <c r="W34" i="304"/>
  <c r="G32" i="278"/>
  <c r="L24" i="274"/>
  <c r="M17" i="332"/>
  <c r="J17" i="332"/>
  <c r="U30" i="336"/>
  <c r="G32" i="262"/>
  <c r="O30" i="276"/>
  <c r="N9" i="242"/>
  <c r="K9" i="242"/>
  <c r="U30" i="276"/>
  <c r="K26" i="266"/>
  <c r="M26" i="266"/>
  <c r="J37" i="280"/>
  <c r="G14" i="276"/>
  <c r="W35" i="322"/>
  <c r="G32" i="312"/>
  <c r="N9" i="310"/>
  <c r="J18" i="298"/>
  <c r="L18" i="298"/>
  <c r="M22" i="274"/>
  <c r="U34" i="288"/>
  <c r="W34" i="288"/>
  <c r="K6" i="272"/>
  <c r="N6" i="272"/>
  <c r="L21" i="304"/>
  <c r="X28" i="242"/>
  <c r="Y27" i="318"/>
  <c r="X27" i="318"/>
  <c r="M24" i="302"/>
  <c r="M34" i="272"/>
  <c r="J34" i="272"/>
  <c r="W37" i="318"/>
  <c r="N37" i="320"/>
  <c r="K37" i="320"/>
  <c r="K33" i="242"/>
  <c r="G36" i="324"/>
  <c r="M21" i="292"/>
  <c r="O7" i="276"/>
  <c r="N7" i="276"/>
  <c r="U27" i="292"/>
  <c r="U38" i="242"/>
  <c r="V38" i="242"/>
  <c r="J19" i="286"/>
  <c r="G19" i="276"/>
  <c r="X31" i="318"/>
  <c r="N6" i="298"/>
  <c r="W37" i="320"/>
  <c r="V37" i="320"/>
  <c r="X35" i="276"/>
  <c r="K24" i="322"/>
  <c r="L10" i="290"/>
  <c r="M10" i="290"/>
  <c r="O13" i="288"/>
  <c r="M13" i="288"/>
  <c r="G33" i="286"/>
  <c r="N9" i="334"/>
  <c r="W35" i="320"/>
  <c r="Y35" i="320"/>
  <c r="M12" i="314"/>
  <c r="M37" i="290"/>
  <c r="O37" i="290"/>
  <c r="W28" i="286"/>
  <c r="N16" i="272"/>
  <c r="K16" i="272"/>
  <c r="W29" i="276"/>
  <c r="L11" i="320"/>
  <c r="G34" i="274"/>
  <c r="L6" i="340"/>
  <c r="K10" i="284"/>
  <c r="N10" i="284"/>
  <c r="W36" i="278"/>
  <c r="Y36" i="278"/>
  <c r="O37" i="324"/>
  <c r="K5" i="268"/>
  <c r="L5" i="268"/>
  <c r="K30" i="268"/>
  <c r="J30" i="268"/>
  <c r="G7" i="262"/>
  <c r="N35" i="290"/>
  <c r="L35" i="290"/>
  <c r="M11" i="332"/>
  <c r="G4" i="272"/>
  <c r="M19" i="310"/>
  <c r="J20" i="290"/>
  <c r="L20" i="290"/>
  <c r="M29" i="326"/>
  <c r="G6" i="268"/>
  <c r="M22" i="276"/>
  <c r="M21" i="290"/>
  <c r="N21" i="290"/>
  <c r="K12" i="330"/>
  <c r="O12" i="330"/>
  <c r="L6" i="278"/>
  <c r="L15" i="302"/>
  <c r="N15" i="302"/>
  <c r="N17" i="266"/>
  <c r="V29" i="322"/>
  <c r="O26" i="318"/>
  <c r="L26" i="318"/>
  <c r="O10" i="312"/>
  <c r="M29" i="242"/>
  <c r="O29" i="242"/>
  <c r="O11" i="276"/>
  <c r="N21" i="276"/>
  <c r="K21" i="276"/>
  <c r="X27" i="276"/>
  <c r="L19" i="324"/>
  <c r="N19" i="324"/>
  <c r="V27" i="290"/>
  <c r="K24" i="324"/>
  <c r="L24" i="324"/>
  <c r="M30" i="264"/>
  <c r="G17" i="282"/>
  <c r="V35" i="286"/>
  <c r="J19" i="280"/>
  <c r="L19" i="280"/>
  <c r="W32" i="298"/>
  <c r="N36" i="332"/>
  <c r="O36" i="332"/>
  <c r="M26" i="292"/>
  <c r="J37" i="274"/>
  <c r="N37" i="274"/>
  <c r="J6" i="312"/>
  <c r="W27" i="308"/>
  <c r="X27" i="308"/>
  <c r="U34" i="272"/>
  <c r="N11" i="304"/>
  <c r="G27" i="264"/>
  <c r="K23" i="284"/>
  <c r="L35" i="264"/>
  <c r="K35" i="264"/>
  <c r="L13" i="272"/>
  <c r="O30" i="330"/>
  <c r="L30" i="330"/>
  <c r="V27" i="328"/>
  <c r="G19" i="292"/>
  <c r="K33" i="312"/>
  <c r="G6" i="276"/>
  <c r="G27" i="274"/>
  <c r="U31" i="242"/>
  <c r="O22" i="288"/>
  <c r="X31" i="266"/>
  <c r="W31" i="266"/>
  <c r="O31" i="306"/>
  <c r="J37" i="242"/>
  <c r="M37" i="242"/>
  <c r="N14" i="300"/>
  <c r="O14" i="300"/>
  <c r="O27" i="270"/>
  <c r="V36" i="314"/>
  <c r="X36" i="314"/>
  <c r="K16" i="288"/>
  <c r="O16" i="288"/>
  <c r="K35" i="308"/>
  <c r="G9" i="278"/>
  <c r="G24" i="262"/>
  <c r="J30" i="306"/>
  <c r="G24" i="336"/>
  <c r="U30" i="326"/>
  <c r="M27" i="310"/>
  <c r="G24" i="306"/>
  <c r="J9" i="288"/>
  <c r="Y31" i="334"/>
  <c r="V31" i="334"/>
  <c r="O10" i="308"/>
  <c r="N10" i="308"/>
  <c r="L23" i="334"/>
  <c r="G16" i="338"/>
  <c r="N36" i="308"/>
  <c r="L36" i="308"/>
  <c r="U28" i="330"/>
  <c r="K24" i="314"/>
  <c r="J35" i="328"/>
  <c r="N35" i="328"/>
  <c r="L27" i="262"/>
  <c r="G5" i="280"/>
  <c r="N23" i="328"/>
  <c r="G9" i="274"/>
  <c r="N17" i="336"/>
  <c r="M17" i="336"/>
  <c r="O17" i="330"/>
  <c r="G37" i="336"/>
  <c r="O29" i="314"/>
  <c r="O5" i="302"/>
  <c r="J5" i="302"/>
  <c r="K37" i="270"/>
  <c r="W30" i="270"/>
  <c r="K6" i="310"/>
  <c r="J6" i="310"/>
  <c r="X35" i="326"/>
  <c r="G30" i="338"/>
  <c r="U27" i="278"/>
  <c r="L30" i="266"/>
  <c r="M30" i="266"/>
  <c r="N9" i="284"/>
  <c r="L3" i="328"/>
  <c r="N3" i="328"/>
  <c r="U35" i="324"/>
  <c r="O28" i="312"/>
  <c r="L28" i="312"/>
  <c r="O28" i="276"/>
  <c r="G35" i="308"/>
  <c r="G7" i="326"/>
  <c r="J11" i="322"/>
  <c r="N26" i="276"/>
  <c r="L26" i="276"/>
  <c r="O13" i="266"/>
  <c r="L13" i="266"/>
  <c r="N26" i="286"/>
  <c r="J38" i="320"/>
  <c r="N38" i="320"/>
  <c r="G15" i="268"/>
  <c r="W33" i="266"/>
  <c r="L26" i="290"/>
  <c r="X31" i="272"/>
  <c r="Y31" i="272"/>
  <c r="N27" i="316"/>
  <c r="O24" i="262"/>
  <c r="L24" i="262"/>
  <c r="G38" i="300"/>
  <c r="M30" i="310"/>
  <c r="J34" i="286"/>
  <c r="L34" i="286"/>
  <c r="K29" i="302"/>
  <c r="G12" i="334"/>
  <c r="J24" i="336"/>
  <c r="K24" i="336"/>
  <c r="N8" i="332"/>
  <c r="K7" i="288"/>
  <c r="N7" i="288"/>
  <c r="M36" i="330"/>
  <c r="J29" i="300"/>
  <c r="L29" i="300"/>
  <c r="O23" i="324"/>
  <c r="G11" i="340"/>
  <c r="O24" i="280"/>
  <c r="N22" i="310"/>
  <c r="J22" i="310"/>
  <c r="V37" i="290"/>
  <c r="O16" i="334"/>
  <c r="L16" i="334"/>
  <c r="W32" i="276"/>
  <c r="N21" i="322"/>
  <c r="O34" i="314"/>
  <c r="J34" i="314"/>
  <c r="W35" i="306"/>
  <c r="N22" i="328"/>
  <c r="M22" i="328"/>
  <c r="G9" i="288"/>
  <c r="W30" i="284"/>
  <c r="Y29" i="286"/>
  <c r="J12" i="336"/>
  <c r="M12" i="336"/>
  <c r="U34" i="306"/>
  <c r="O27" i="322"/>
  <c r="N27" i="322"/>
  <c r="X36" i="336"/>
  <c r="G7" i="290"/>
  <c r="U33" i="314"/>
  <c r="O13" i="262"/>
  <c r="G23" i="298"/>
  <c r="M20" i="332"/>
  <c r="G26" i="340"/>
  <c r="W33" i="312"/>
  <c r="J18" i="302"/>
  <c r="N18" i="302"/>
  <c r="M6" i="336"/>
  <c r="O5" i="284"/>
  <c r="M5" i="284"/>
  <c r="J5" i="328"/>
  <c r="G25" i="324"/>
  <c r="U38" i="270"/>
  <c r="O4" i="318"/>
  <c r="L16" i="338"/>
  <c r="M16" i="338"/>
  <c r="O6" i="334"/>
  <c r="G9" i="316"/>
  <c r="X34" i="338"/>
  <c r="K16" i="310"/>
  <c r="M16" i="310"/>
  <c r="W28" i="262"/>
  <c r="J21" i="316"/>
  <c r="J14" i="310"/>
  <c r="O14" i="310"/>
  <c r="N4" i="320"/>
  <c r="L32" i="336"/>
  <c r="N32" i="336"/>
  <c r="J10" i="332"/>
  <c r="G36" i="308"/>
  <c r="J3" i="284"/>
  <c r="K26" i="306"/>
  <c r="M26" i="306"/>
  <c r="X29" i="332"/>
  <c r="K34" i="324"/>
  <c r="G23" i="338"/>
  <c r="V30" i="334"/>
  <c r="O38" i="340"/>
  <c r="M38" i="340"/>
  <c r="J33" i="322"/>
  <c r="G35" i="328"/>
  <c r="J27" i="276"/>
  <c r="L9" i="276"/>
  <c r="J9" i="276"/>
  <c r="Y35" i="290"/>
  <c r="L38" i="272"/>
  <c r="N38" i="272"/>
  <c r="M27" i="336"/>
  <c r="K5" i="280"/>
  <c r="J5" i="280"/>
  <c r="U37" i="310"/>
  <c r="K27" i="326"/>
  <c r="M27" i="326"/>
  <c r="O6" i="304"/>
  <c r="J32" i="318"/>
  <c r="N32" i="318"/>
  <c r="X36" i="332"/>
  <c r="W35" i="332"/>
  <c r="U35" i="332"/>
  <c r="L22" i="268"/>
  <c r="K28" i="308"/>
  <c r="N28" i="308"/>
  <c r="X36" i="328"/>
  <c r="M9" i="274"/>
  <c r="G20" i="266"/>
  <c r="L26" i="302"/>
  <c r="M11" i="318"/>
  <c r="J11" i="318"/>
  <c r="O33" i="310"/>
  <c r="K33" i="310"/>
  <c r="O29" i="316"/>
  <c r="L19" i="328"/>
  <c r="M19" i="328"/>
  <c r="G24" i="334"/>
  <c r="U38" i="300"/>
  <c r="L30" i="318"/>
  <c r="U32" i="338"/>
  <c r="Y32" i="338"/>
  <c r="O25" i="288"/>
  <c r="L28" i="274"/>
  <c r="K28" i="274"/>
  <c r="U30" i="302"/>
  <c r="J34" i="304"/>
  <c r="G18" i="292"/>
  <c r="L31" i="316"/>
  <c r="N10" i="318"/>
  <c r="K10" i="318"/>
  <c r="Y30" i="330"/>
  <c r="J11" i="328"/>
  <c r="O20" i="318"/>
  <c r="N20" i="318"/>
  <c r="G22" i="322"/>
  <c r="Y29" i="270"/>
  <c r="V35" i="270"/>
  <c r="G11" i="306"/>
  <c r="O14" i="280"/>
  <c r="K18" i="336"/>
  <c r="O18" i="336"/>
  <c r="J16" i="298"/>
  <c r="O16" i="298"/>
  <c r="Y31" i="340"/>
  <c r="L30" i="338"/>
  <c r="W36" i="286"/>
  <c r="Y36" i="286"/>
  <c r="N11" i="284"/>
  <c r="J30" i="282"/>
  <c r="K30" i="282"/>
  <c r="G13" i="336"/>
  <c r="M13" i="334"/>
  <c r="G13" i="340"/>
  <c r="X38" i="326"/>
  <c r="U34" i="280"/>
  <c r="G35" i="312"/>
  <c r="J34" i="340"/>
  <c r="O34" i="340"/>
  <c r="K38" i="304"/>
  <c r="J26" i="334"/>
  <c r="M26" i="334"/>
  <c r="K19" i="290"/>
  <c r="G25" i="310"/>
  <c r="X34" i="270"/>
  <c r="Y28" i="264"/>
  <c r="U28" i="264"/>
  <c r="K32" i="326"/>
  <c r="J28" i="284"/>
  <c r="L28" i="284"/>
  <c r="K17" i="276"/>
  <c r="G13" i="284"/>
  <c r="Y37" i="328"/>
  <c r="G30" i="300"/>
  <c r="N10" i="310"/>
  <c r="M8" i="318"/>
  <c r="J8" i="318"/>
  <c r="G5" i="322"/>
  <c r="X30" i="268"/>
  <c r="G25" i="268"/>
  <c r="N12" i="262"/>
  <c r="K6" i="290"/>
  <c r="N6" i="290"/>
  <c r="K7" i="266"/>
  <c r="M9" i="322"/>
  <c r="J9" i="322"/>
  <c r="K5" i="288"/>
  <c r="X38" i="280"/>
  <c r="U38" i="280"/>
  <c r="W32" i="320"/>
  <c r="K33" i="316"/>
  <c r="N33" i="316"/>
  <c r="Y28" i="312"/>
  <c r="K15" i="326"/>
  <c r="M15" i="326"/>
  <c r="L8" i="276"/>
  <c r="K11" i="312"/>
  <c r="L11" i="312"/>
  <c r="L18" i="264"/>
  <c r="N6" i="332"/>
  <c r="O6" i="332"/>
  <c r="M13" i="292"/>
  <c r="O16" i="284"/>
  <c r="M16" i="284"/>
  <c r="V30" i="328"/>
  <c r="G25" i="264"/>
  <c r="O32" i="320"/>
  <c r="K10" i="340"/>
  <c r="O10" i="340"/>
  <c r="N4" i="322"/>
  <c r="K4" i="322"/>
  <c r="K9" i="306"/>
  <c r="J9" i="306"/>
  <c r="O8" i="312"/>
  <c r="M4" i="308"/>
  <c r="L4" i="308"/>
  <c r="M5" i="312"/>
  <c r="G31" i="340"/>
  <c r="L38" i="336"/>
  <c r="U38" i="272"/>
  <c r="W38" i="272"/>
  <c r="O11" i="264"/>
  <c r="W34" i="316"/>
  <c r="V34" i="316"/>
  <c r="N26" i="298"/>
  <c r="J26" i="298"/>
  <c r="K5" i="318"/>
  <c r="G32" i="292"/>
  <c r="O30" i="320"/>
  <c r="N4" i="326"/>
  <c r="O4" i="326"/>
  <c r="M38" i="274"/>
  <c r="L38" i="274"/>
  <c r="L4" i="316"/>
  <c r="N33" i="306"/>
  <c r="L33" i="306"/>
  <c r="V31" i="288"/>
  <c r="K15" i="300"/>
  <c r="M32" i="310"/>
  <c r="J32" i="310"/>
  <c r="X36" i="302"/>
  <c r="G17" i="340"/>
  <c r="K14" i="274"/>
  <c r="L14" i="274"/>
  <c r="L29" i="308"/>
  <c r="G17" i="272"/>
  <c r="O19" i="318"/>
  <c r="L26" i="312"/>
  <c r="K26" i="312"/>
  <c r="V32" i="336"/>
  <c r="G29" i="264"/>
  <c r="L16" i="340"/>
  <c r="N8" i="334"/>
  <c r="J8" i="334"/>
  <c r="Y34" i="262"/>
  <c r="W31" i="292"/>
  <c r="O29" i="324"/>
  <c r="J29" i="324"/>
  <c r="L4" i="314"/>
  <c r="N4" i="314"/>
  <c r="L25" i="272"/>
  <c r="O25" i="272"/>
  <c r="M10" i="286"/>
  <c r="G6" i="318"/>
  <c r="O7" i="268"/>
  <c r="K7" i="268"/>
  <c r="N24" i="278"/>
  <c r="K36" i="326"/>
  <c r="N36" i="326"/>
  <c r="N29" i="270"/>
  <c r="G21" i="332"/>
  <c r="O15" i="276"/>
  <c r="L15" i="276"/>
  <c r="O34" i="276"/>
  <c r="G16" i="278"/>
  <c r="N28" i="302"/>
  <c r="N24" i="310"/>
  <c r="L24" i="310"/>
  <c r="W38" i="312"/>
  <c r="G35" i="298"/>
  <c r="V37" i="268"/>
  <c r="K37" i="298"/>
  <c r="M37" i="298"/>
  <c r="X37" i="286"/>
  <c r="N16" i="292"/>
  <c r="M16" i="292"/>
  <c r="Y38" i="320"/>
  <c r="M5" i="266"/>
  <c r="J5" i="266"/>
  <c r="U28" i="324"/>
  <c r="M19" i="272"/>
  <c r="G4" i="298"/>
  <c r="K34" i="320"/>
  <c r="L9" i="282"/>
  <c r="M9" i="282"/>
  <c r="L33" i="330"/>
  <c r="N16" i="336"/>
  <c r="K16" i="336"/>
  <c r="O17" i="280"/>
  <c r="M17" i="280"/>
  <c r="U37" i="264"/>
  <c r="Y37" i="264"/>
  <c r="J30" i="328"/>
  <c r="G3" i="286"/>
  <c r="Y27" i="268"/>
  <c r="O4" i="328"/>
  <c r="M20" i="292"/>
  <c r="O20" i="292"/>
  <c r="K12" i="322"/>
  <c r="L12" i="322"/>
  <c r="L22" i="278"/>
  <c r="X35" i="278"/>
  <c r="V35" i="278"/>
  <c r="M13" i="324"/>
  <c r="G21" i="340"/>
  <c r="Y32" i="324"/>
  <c r="G33" i="288"/>
  <c r="L3" i="334"/>
  <c r="G7" i="334"/>
  <c r="V35" i="330"/>
  <c r="L20" i="278"/>
  <c r="O20" i="278"/>
  <c r="M36" i="314"/>
  <c r="W38" i="288"/>
  <c r="X38" i="288"/>
  <c r="M18" i="322"/>
  <c r="M21" i="312"/>
  <c r="L21" i="312"/>
  <c r="K8" i="284"/>
  <c r="L8" i="284"/>
  <c r="N22" i="290"/>
  <c r="L26" i="332"/>
  <c r="M26" i="332"/>
  <c r="N11" i="336"/>
  <c r="G18" i="288"/>
  <c r="J38" i="270"/>
  <c r="M30" i="280"/>
  <c r="J30" i="280"/>
  <c r="V30" i="298"/>
  <c r="K27" i="312"/>
  <c r="O27" i="312"/>
  <c r="W32" i="314"/>
  <c r="G24" i="312"/>
  <c r="N13" i="328"/>
  <c r="X35" i="284"/>
  <c r="V35" i="284"/>
  <c r="M38" i="312"/>
  <c r="N38" i="312"/>
  <c r="U38" i="292"/>
  <c r="G31" i="308"/>
  <c r="Y31" i="312"/>
  <c r="J31" i="266"/>
  <c r="L19" i="288"/>
  <c r="O19" i="288"/>
  <c r="K33" i="334"/>
  <c r="J27" i="286"/>
  <c r="K27" i="286"/>
  <c r="W27" i="322"/>
  <c r="G37" i="304"/>
  <c r="N15" i="318"/>
  <c r="Y34" i="308"/>
  <c r="W34" i="308"/>
  <c r="K37" i="316"/>
  <c r="M25" i="272"/>
  <c r="L7" i="268"/>
  <c r="J29" i="270"/>
  <c r="L34" i="276"/>
  <c r="M24" i="310"/>
  <c r="J37" i="298"/>
  <c r="L16" i="292"/>
  <c r="W28" i="324"/>
  <c r="O9" i="282"/>
  <c r="L16" i="336"/>
  <c r="W37" i="264"/>
  <c r="L4" i="328"/>
  <c r="O12" i="322"/>
  <c r="N13" i="324"/>
  <c r="G28" i="310"/>
  <c r="M3" i="334"/>
  <c r="U35" i="330"/>
  <c r="L36" i="314"/>
  <c r="V38" i="288"/>
  <c r="N18" i="322"/>
  <c r="G17" i="290"/>
  <c r="O22" i="290"/>
  <c r="N26" i="332"/>
  <c r="M11" i="336"/>
  <c r="L38" i="270"/>
  <c r="L30" i="280"/>
  <c r="X30" i="298"/>
  <c r="J27" i="312"/>
  <c r="Y32" i="314"/>
  <c r="M13" i="328"/>
  <c r="O13" i="328"/>
  <c r="W35" i="284"/>
  <c r="L38" i="312"/>
  <c r="X38" i="292"/>
  <c r="G21" i="324"/>
  <c r="U31" i="312"/>
  <c r="N31" i="266"/>
  <c r="K19" i="288"/>
  <c r="N33" i="334"/>
  <c r="L27" i="286"/>
  <c r="X27" i="322"/>
  <c r="G16" i="262"/>
  <c r="L15" i="318"/>
  <c r="V34" i="308"/>
  <c r="L37" i="316"/>
  <c r="G16" i="280"/>
  <c r="N36" i="280"/>
  <c r="J36" i="280"/>
  <c r="O27" i="288"/>
  <c r="X27" i="272"/>
  <c r="U27" i="272"/>
  <c r="J10" i="280"/>
  <c r="K10" i="280"/>
  <c r="O33" i="270"/>
  <c r="M30" i="302"/>
  <c r="N30" i="302"/>
  <c r="J10" i="266"/>
  <c r="L15" i="290"/>
  <c r="J15" i="290"/>
  <c r="N8" i="320"/>
  <c r="M8" i="320"/>
  <c r="N22" i="300"/>
  <c r="M22" i="300"/>
  <c r="G15" i="322"/>
  <c r="Y33" i="324"/>
  <c r="O38" i="276"/>
  <c r="J38" i="276"/>
  <c r="L28" i="286"/>
  <c r="K6" i="306"/>
  <c r="L6" i="306"/>
  <c r="W33" i="304"/>
  <c r="W38" i="298"/>
  <c r="K15" i="298"/>
  <c r="J15" i="298"/>
  <c r="N7" i="316"/>
  <c r="O16" i="322"/>
  <c r="L16" i="322"/>
  <c r="W28" i="332"/>
  <c r="G19" i="262"/>
  <c r="M8" i="272"/>
  <c r="K32" i="338"/>
  <c r="M32" i="338"/>
  <c r="N6" i="302"/>
  <c r="Y34" i="302"/>
  <c r="W34" i="302"/>
  <c r="K35" i="336"/>
  <c r="X33" i="308"/>
  <c r="V33" i="308"/>
  <c r="M31" i="336"/>
  <c r="K31" i="336"/>
  <c r="J5" i="336"/>
  <c r="J17" i="334"/>
  <c r="O17" i="334"/>
  <c r="Y29" i="302"/>
  <c r="O29" i="274"/>
  <c r="L29" i="274"/>
  <c r="J11" i="338"/>
  <c r="L11" i="338"/>
  <c r="N16" i="302"/>
  <c r="G32" i="272"/>
  <c r="X34" i="242"/>
  <c r="K15" i="310"/>
  <c r="M36" i="286"/>
  <c r="K36" i="286"/>
  <c r="M10" i="272"/>
  <c r="O10" i="272"/>
  <c r="L10" i="282"/>
  <c r="G17" i="278"/>
  <c r="M25" i="328"/>
  <c r="L13" i="286"/>
  <c r="M13" i="286"/>
  <c r="L8" i="330"/>
  <c r="N5" i="316"/>
  <c r="L5" i="316"/>
  <c r="G4" i="310"/>
  <c r="L14" i="242"/>
  <c r="O14" i="242"/>
  <c r="O32" i="268"/>
  <c r="N22" i="242"/>
  <c r="K22" i="242"/>
  <c r="N18" i="274"/>
  <c r="L23" i="306"/>
  <c r="K23" i="306"/>
  <c r="X35" i="292"/>
  <c r="Y35" i="292"/>
  <c r="U29" i="324"/>
  <c r="Y27" i="282"/>
  <c r="W27" i="282"/>
  <c r="J25" i="312"/>
  <c r="K32" i="300"/>
  <c r="M32" i="300"/>
  <c r="K33" i="282"/>
  <c r="G26" i="330"/>
  <c r="W35" i="310"/>
  <c r="J30" i="292"/>
  <c r="O15" i="242"/>
  <c r="K15" i="242"/>
  <c r="K12" i="242"/>
  <c r="G30" i="304"/>
  <c r="O35" i="272"/>
  <c r="K20" i="274"/>
  <c r="J20" i="274"/>
  <c r="G28" i="262"/>
  <c r="L21" i="286"/>
  <c r="J11" i="308"/>
  <c r="L11" i="308"/>
  <c r="M19" i="270"/>
  <c r="O29" i="292"/>
  <c r="M29" i="292"/>
  <c r="G12" i="270"/>
  <c r="N38" i="318"/>
  <c r="J38" i="318"/>
  <c r="L32" i="242"/>
  <c r="O35" i="242"/>
  <c r="J35" i="242"/>
  <c r="K17" i="284"/>
  <c r="X27" i="286"/>
  <c r="G31" i="328"/>
  <c r="O35" i="278"/>
  <c r="M35" i="278"/>
  <c r="M13" i="264"/>
  <c r="L9" i="270"/>
  <c r="J9" i="270"/>
  <c r="M3" i="264"/>
  <c r="K36" i="310"/>
  <c r="L36" i="310"/>
  <c r="N28" i="266"/>
  <c r="G7" i="286"/>
  <c r="K37" i="288"/>
  <c r="G37" i="262"/>
  <c r="N4" i="302"/>
  <c r="M4" i="302"/>
  <c r="O23" i="264"/>
  <c r="M23" i="264"/>
  <c r="K27" i="278"/>
  <c r="L27" i="278"/>
  <c r="K35" i="340"/>
  <c r="G20" i="286"/>
  <c r="M12" i="316"/>
  <c r="G38" i="278"/>
  <c r="J15" i="282"/>
  <c r="G5" i="242"/>
  <c r="J18" i="242"/>
  <c r="N19" i="300"/>
  <c r="K19" i="300"/>
  <c r="K37" i="322"/>
  <c r="N37" i="322"/>
  <c r="L23" i="272"/>
  <c r="J11" i="324"/>
  <c r="K11" i="324"/>
  <c r="N5" i="282"/>
  <c r="M5" i="282"/>
  <c r="M29" i="272"/>
  <c r="G18" i="324"/>
  <c r="O22" i="270"/>
  <c r="G22" i="324"/>
  <c r="W29" i="290"/>
  <c r="G4" i="268"/>
  <c r="O8" i="242"/>
  <c r="L3" i="324"/>
  <c r="N3" i="324"/>
  <c r="L10" i="268"/>
  <c r="K10" i="268"/>
  <c r="X36" i="316"/>
  <c r="X38" i="302"/>
  <c r="G38" i="314"/>
  <c r="N16" i="268"/>
  <c r="G14" i="268"/>
  <c r="O18" i="276"/>
  <c r="N8" i="288"/>
  <c r="J8" i="288"/>
  <c r="N12" i="286"/>
  <c r="N9" i="268"/>
  <c r="O9" i="268"/>
  <c r="X35" i="316"/>
  <c r="G14" i="336"/>
  <c r="U27" i="264"/>
  <c r="J5" i="278"/>
  <c r="N15" i="330"/>
  <c r="O15" i="330"/>
  <c r="V32" i="326"/>
  <c r="J9" i="330"/>
  <c r="N9" i="330"/>
  <c r="M6" i="322"/>
  <c r="U36" i="282"/>
  <c r="Y36" i="282"/>
  <c r="N5" i="304"/>
  <c r="N6" i="308"/>
  <c r="O6" i="308"/>
  <c r="L24" i="288"/>
  <c r="G31" i="274"/>
  <c r="X28" i="304"/>
  <c r="X29" i="328"/>
  <c r="V29" i="328"/>
  <c r="K4" i="288"/>
  <c r="G3" i="318"/>
  <c r="Y27" i="326"/>
  <c r="G35" i="286"/>
  <c r="O25" i="304"/>
  <c r="Y33" i="278"/>
  <c r="X33" i="278"/>
  <c r="N23" i="282"/>
  <c r="O25" i="332"/>
  <c r="N25" i="332"/>
  <c r="L38" i="286"/>
  <c r="G21" i="326"/>
  <c r="O32" i="306"/>
  <c r="G30" i="262"/>
  <c r="K35" i="302"/>
  <c r="U27" i="288"/>
  <c r="G10" i="304"/>
  <c r="J20" i="268"/>
  <c r="N36" i="268"/>
  <c r="O36" i="268"/>
  <c r="M12" i="332"/>
  <c r="V27" i="242"/>
  <c r="U27" i="242"/>
  <c r="V35" i="280"/>
  <c r="M15" i="284"/>
  <c r="O15" i="284"/>
  <c r="L27" i="284"/>
  <c r="G22" i="262"/>
  <c r="O35" i="316"/>
  <c r="N6" i="262"/>
  <c r="M6" i="262"/>
  <c r="L14" i="334"/>
  <c r="N30" i="316"/>
  <c r="L30" i="316"/>
  <c r="X27" i="304"/>
  <c r="N32" i="278"/>
  <c r="O31" i="286"/>
  <c r="J31" i="286"/>
  <c r="O35" i="306"/>
  <c r="K35" i="306"/>
  <c r="L23" i="308"/>
  <c r="N31" i="320"/>
  <c r="J31" i="320"/>
  <c r="O14" i="338"/>
  <c r="G10" i="292"/>
  <c r="V38" i="266"/>
  <c r="N12" i="292"/>
  <c r="K12" i="292"/>
  <c r="J37" i="310"/>
  <c r="U36" i="324"/>
  <c r="V36" i="324"/>
  <c r="O9" i="324"/>
  <c r="N3" i="274"/>
  <c r="L3" i="274"/>
  <c r="O22" i="340"/>
  <c r="M34" i="278"/>
  <c r="O34" i="278"/>
  <c r="U31" i="332"/>
  <c r="Y37" i="266"/>
  <c r="U27" i="274"/>
  <c r="X27" i="274"/>
  <c r="U28" i="290"/>
  <c r="G6" i="272"/>
  <c r="M20" i="288"/>
  <c r="K20" i="288"/>
  <c r="O26" i="268"/>
  <c r="X38" i="290"/>
  <c r="U38" i="290"/>
  <c r="N20" i="270"/>
  <c r="G37" i="320"/>
  <c r="K36" i="324"/>
  <c r="G36" i="312"/>
  <c r="V30" i="312"/>
  <c r="G20" i="320"/>
  <c r="Y38" i="264"/>
  <c r="J29" i="336"/>
  <c r="N16" i="282"/>
  <c r="O16" i="282"/>
  <c r="W28" i="274"/>
  <c r="J24" i="298"/>
  <c r="L24" i="298"/>
  <c r="L11" i="274"/>
  <c r="O22" i="298"/>
  <c r="M22" i="298"/>
  <c r="M5" i="308"/>
  <c r="O25" i="262"/>
  <c r="N25" i="262"/>
  <c r="V36" i="242"/>
  <c r="U32" i="332"/>
  <c r="M5" i="264"/>
  <c r="O5" i="264"/>
  <c r="L19" i="330"/>
  <c r="V35" i="334"/>
  <c r="Y35" i="334"/>
  <c r="N33" i="286"/>
  <c r="V33" i="340"/>
  <c r="G9" i="334"/>
  <c r="M14" i="286"/>
  <c r="J14" i="286"/>
  <c r="N34" i="334"/>
  <c r="K34" i="334"/>
  <c r="J17" i="338"/>
  <c r="K24" i="332"/>
  <c r="M24" i="332"/>
  <c r="L14" i="318"/>
  <c r="L29" i="304"/>
  <c r="K29" i="304"/>
  <c r="V30" i="308"/>
  <c r="X30" i="308"/>
  <c r="M20" i="242"/>
  <c r="K15" i="274"/>
  <c r="L15" i="274"/>
  <c r="J35" i="280"/>
  <c r="O21" i="282"/>
  <c r="M21" i="282"/>
  <c r="U28" i="266"/>
  <c r="O3" i="326"/>
  <c r="L3" i="326"/>
  <c r="O3" i="242"/>
  <c r="G5" i="306"/>
  <c r="X34" i="292"/>
  <c r="L5" i="310"/>
  <c r="K5" i="310"/>
  <c r="O4" i="272"/>
  <c r="L4" i="272"/>
  <c r="K7" i="320"/>
  <c r="O6" i="314"/>
  <c r="J6" i="314"/>
  <c r="M16" i="308"/>
  <c r="O6" i="268"/>
  <c r="J6" i="268"/>
  <c r="J4" i="242"/>
  <c r="V34" i="330"/>
  <c r="U34" i="330"/>
  <c r="M33" i="290"/>
  <c r="V31" i="278"/>
  <c r="M19" i="302"/>
  <c r="L19" i="302"/>
  <c r="N33" i="328"/>
  <c r="G24" i="304"/>
  <c r="M15" i="272"/>
  <c r="O15" i="272"/>
  <c r="Y32" i="282"/>
  <c r="U32" i="282"/>
  <c r="O33" i="272"/>
  <c r="G19" i="324"/>
  <c r="X35" i="298"/>
  <c r="Y30" i="272"/>
  <c r="U30" i="272"/>
  <c r="K17" i="282"/>
  <c r="L38" i="324"/>
  <c r="K38" i="324"/>
  <c r="J36" i="276"/>
  <c r="G19" i="280"/>
  <c r="K4" i="274"/>
  <c r="V30" i="264"/>
  <c r="J29" i="312"/>
  <c r="N29" i="312"/>
  <c r="G11" i="280"/>
  <c r="V32" i="278"/>
  <c r="U32" i="268"/>
  <c r="M27" i="264"/>
  <c r="J27" i="264"/>
  <c r="W35" i="274"/>
  <c r="X35" i="274"/>
  <c r="G36" i="284"/>
  <c r="L21" i="242"/>
  <c r="W38" i="274"/>
  <c r="U38" i="274"/>
  <c r="N6" i="276"/>
  <c r="J35" i="320"/>
  <c r="K35" i="320"/>
  <c r="N6" i="284"/>
  <c r="W32" i="302"/>
  <c r="Y32" i="302"/>
  <c r="M30" i="334"/>
  <c r="L17" i="298"/>
  <c r="N17" i="298"/>
  <c r="O33" i="278"/>
  <c r="N33" i="278"/>
  <c r="O14" i="316"/>
  <c r="W31" i="324"/>
  <c r="V31" i="324"/>
  <c r="O5" i="340"/>
  <c r="G4" i="284"/>
  <c r="V34" i="340"/>
  <c r="K23" i="304"/>
  <c r="M23" i="304"/>
  <c r="V37" i="308"/>
  <c r="L20" i="276"/>
  <c r="K8" i="274"/>
  <c r="O8" i="274"/>
  <c r="L21" i="334"/>
  <c r="G17" i="302"/>
  <c r="M8" i="300"/>
  <c r="N23" i="270"/>
  <c r="M23" i="270"/>
  <c r="M15" i="266"/>
  <c r="N15" i="266"/>
  <c r="K25" i="316"/>
  <c r="L38" i="316"/>
  <c r="K38" i="316"/>
  <c r="Y34" i="274"/>
  <c r="O29" i="338"/>
  <c r="N29" i="338"/>
  <c r="N5" i="292"/>
  <c r="J33" i="264"/>
  <c r="M33" i="264"/>
  <c r="K23" i="298"/>
  <c r="X29" i="308"/>
  <c r="U29" i="308"/>
  <c r="O4" i="330"/>
  <c r="J4" i="330"/>
  <c r="O12" i="276"/>
  <c r="G26" i="306"/>
  <c r="L10" i="338"/>
  <c r="J27" i="338"/>
  <c r="M27" i="338"/>
  <c r="O23" i="290"/>
  <c r="G27" i="326"/>
  <c r="M23" i="326"/>
  <c r="G6" i="330"/>
  <c r="J12" i="340"/>
  <c r="L22" i="306"/>
  <c r="K22" i="306"/>
  <c r="K5" i="320"/>
  <c r="L18" i="292"/>
  <c r="K18" i="292"/>
  <c r="U33" i="338"/>
  <c r="M32" i="298"/>
  <c r="N32" i="298"/>
  <c r="M8" i="304"/>
  <c r="O13" i="306"/>
  <c r="J13" i="306"/>
  <c r="K7" i="326"/>
  <c r="G11" i="322"/>
  <c r="U37" i="330"/>
  <c r="M10" i="334"/>
  <c r="J22" i="264"/>
  <c r="N22" i="264"/>
  <c r="K28" i="314"/>
  <c r="G13" i="266"/>
  <c r="K9" i="314"/>
  <c r="M9" i="314"/>
  <c r="L9" i="326"/>
  <c r="J15" i="268"/>
  <c r="O15" i="268"/>
  <c r="W29" i="340"/>
  <c r="G20" i="334"/>
  <c r="Y29" i="278"/>
  <c r="L8" i="262"/>
  <c r="M8" i="262"/>
  <c r="K38" i="300"/>
  <c r="K25" i="340"/>
  <c r="L25" i="340"/>
  <c r="G31" i="290"/>
  <c r="G32" i="314"/>
  <c r="J24" i="338"/>
  <c r="L16" i="332"/>
  <c r="N16" i="332"/>
  <c r="O24" i="282"/>
  <c r="G29" i="300"/>
  <c r="M11" i="340"/>
  <c r="G24" i="280"/>
  <c r="X35" i="312"/>
  <c r="W35" i="312"/>
  <c r="Y33" i="330"/>
  <c r="L18" i="338"/>
  <c r="M18" i="338"/>
  <c r="M4" i="270"/>
  <c r="K4" i="270"/>
  <c r="Y33" i="316"/>
  <c r="X37" i="278"/>
  <c r="U37" i="278"/>
  <c r="M16" i="324"/>
  <c r="N32" i="332"/>
  <c r="L32" i="332"/>
  <c r="V31" i="320"/>
  <c r="M16" i="318"/>
  <c r="G15" i="324"/>
  <c r="W38" i="306"/>
  <c r="U29" i="282"/>
  <c r="M9" i="320"/>
  <c r="J9" i="320"/>
  <c r="O33" i="332"/>
  <c r="M33" i="332"/>
  <c r="L16" i="276"/>
  <c r="J22" i="280"/>
  <c r="N22" i="280"/>
  <c r="O12" i="298"/>
  <c r="Y35" i="262"/>
  <c r="U35" i="262"/>
  <c r="J13" i="312"/>
  <c r="O13" i="312"/>
  <c r="U31" i="322"/>
  <c r="X28" i="318"/>
  <c r="V28" i="318"/>
  <c r="K31" i="264"/>
  <c r="N21" i="284"/>
  <c r="J21" i="284"/>
  <c r="M18" i="320"/>
  <c r="N9" i="316"/>
  <c r="O9" i="316"/>
  <c r="O31" i="338"/>
  <c r="X34" i="310"/>
  <c r="V34" i="310"/>
  <c r="X32" i="308"/>
  <c r="G14" i="310"/>
  <c r="M4" i="332"/>
  <c r="M21" i="318"/>
  <c r="K21" i="318"/>
  <c r="N25" i="306"/>
  <c r="J21" i="272"/>
  <c r="M21" i="272"/>
  <c r="Y28" i="314"/>
  <c r="G34" i="324"/>
  <c r="O23" i="338"/>
  <c r="G14" i="304"/>
  <c r="O32" i="316"/>
  <c r="O32" i="304"/>
  <c r="N32" i="304"/>
  <c r="O33" i="304"/>
  <c r="N33" i="304"/>
  <c r="U28" i="282"/>
  <c r="J38" i="338"/>
  <c r="G6" i="316"/>
  <c r="K38" i="264"/>
  <c r="J23" i="262"/>
  <c r="N23" i="262"/>
  <c r="X30" i="340"/>
  <c r="J10" i="306"/>
  <c r="O10" i="306"/>
  <c r="L30" i="278"/>
  <c r="V27" i="280"/>
  <c r="G6" i="304"/>
  <c r="N35" i="334"/>
  <c r="U34" i="324"/>
  <c r="Y34" i="324"/>
  <c r="X28" i="278"/>
  <c r="V29" i="298"/>
  <c r="W29" i="298"/>
  <c r="J20" i="266"/>
  <c r="G26" i="302"/>
  <c r="L22" i="326"/>
  <c r="L6" i="326"/>
  <c r="O6" i="326"/>
  <c r="G19" i="328"/>
  <c r="X31" i="306"/>
  <c r="V33" i="292"/>
  <c r="J24" i="334"/>
  <c r="N24" i="334"/>
  <c r="U30" i="332"/>
  <c r="G29" i="340"/>
  <c r="N3" i="320"/>
  <c r="L24" i="316"/>
  <c r="O24" i="316"/>
  <c r="G31" i="316"/>
  <c r="L23" i="318"/>
  <c r="G11" i="328"/>
  <c r="M22" i="334"/>
  <c r="M32" i="302"/>
  <c r="O32" i="302"/>
  <c r="O22" i="322"/>
  <c r="V33" i="334"/>
  <c r="X33" i="334"/>
  <c r="O18" i="282"/>
  <c r="J30" i="272"/>
  <c r="M30" i="272"/>
  <c r="L11" i="306"/>
  <c r="G32" i="330"/>
  <c r="M28" i="336"/>
  <c r="U31" i="284"/>
  <c r="W31" i="284"/>
  <c r="N12" i="272"/>
  <c r="K17" i="310"/>
  <c r="J17" i="310"/>
  <c r="J3" i="304"/>
  <c r="G21" i="338"/>
  <c r="U37" i="322"/>
  <c r="L18" i="330"/>
  <c r="M18" i="330"/>
  <c r="K13" i="336"/>
  <c r="L12" i="280"/>
  <c r="N12" i="280"/>
  <c r="U38" i="338"/>
  <c r="K13" i="340"/>
  <c r="Y37" i="338"/>
  <c r="W37" i="338"/>
  <c r="O26" i="326"/>
  <c r="K26" i="326"/>
  <c r="K17" i="326"/>
  <c r="J27" i="268"/>
  <c r="N27" i="268"/>
  <c r="O12" i="302"/>
  <c r="N12" i="302"/>
  <c r="J25" i="310"/>
  <c r="K25" i="310"/>
  <c r="V36" i="310"/>
  <c r="J22" i="332"/>
  <c r="L16" i="270"/>
  <c r="N16" i="270"/>
  <c r="X36" i="334"/>
  <c r="G28" i="284"/>
  <c r="M29" i="318"/>
  <c r="G27" i="330"/>
  <c r="L10" i="270"/>
  <c r="G33" i="266"/>
  <c r="L30" i="300"/>
  <c r="M23" i="336"/>
  <c r="J23" i="336"/>
  <c r="N9" i="298"/>
  <c r="O9" i="298"/>
  <c r="O4" i="278"/>
  <c r="N5" i="322"/>
  <c r="M5" i="322"/>
  <c r="U34" i="326"/>
  <c r="N6" i="328"/>
  <c r="G14" i="326"/>
  <c r="M29" i="320"/>
  <c r="Y35" i="304"/>
  <c r="V35" i="304"/>
  <c r="M11" i="314"/>
  <c r="L11" i="314"/>
  <c r="K3" i="290"/>
  <c r="G31" i="332"/>
  <c r="N14" i="298"/>
  <c r="L31" i="312"/>
  <c r="J31" i="312"/>
  <c r="K7" i="324"/>
  <c r="G27" i="328"/>
  <c r="L9" i="280"/>
  <c r="M32" i="308"/>
  <c r="N32" i="308"/>
  <c r="J29" i="334"/>
  <c r="W28" i="276"/>
  <c r="X28" i="276"/>
  <c r="M36" i="322"/>
  <c r="J36" i="322"/>
  <c r="N36" i="288"/>
  <c r="N25" i="298"/>
  <c r="K25" i="298"/>
  <c r="L30" i="286"/>
  <c r="G23" i="310"/>
  <c r="J24" i="266"/>
  <c r="G23" i="332"/>
  <c r="L17" i="312"/>
  <c r="M36" i="266"/>
  <c r="O36" i="266"/>
  <c r="J8" i="340"/>
  <c r="O8" i="340"/>
  <c r="Y30" i="278"/>
  <c r="O31" i="340"/>
  <c r="G28" i="326"/>
  <c r="J14" i="340"/>
  <c r="W28" i="328"/>
  <c r="O15" i="336"/>
  <c r="M15" i="336"/>
  <c r="M20" i="312"/>
  <c r="J20" i="312"/>
  <c r="U37" i="280"/>
  <c r="Y32" i="310"/>
  <c r="L28" i="242"/>
  <c r="N28" i="242"/>
  <c r="M32" i="292"/>
  <c r="L32" i="292"/>
  <c r="O34" i="310"/>
  <c r="N28" i="304"/>
  <c r="M28" i="304"/>
  <c r="M23" i="242"/>
  <c r="G38" i="274"/>
  <c r="X34" i="282"/>
  <c r="G15" i="300"/>
  <c r="L18" i="270"/>
  <c r="N34" i="318"/>
  <c r="O34" i="318"/>
  <c r="J11" i="262"/>
  <c r="M37" i="276"/>
  <c r="O37" i="276"/>
  <c r="X28" i="288"/>
  <c r="M26" i="310"/>
  <c r="J26" i="310"/>
  <c r="V29" i="336"/>
  <c r="G19" i="318"/>
  <c r="O27" i="272"/>
  <c r="K7" i="302"/>
  <c r="L7" i="302"/>
  <c r="G16" i="340"/>
  <c r="O8" i="268"/>
  <c r="K8" i="268"/>
  <c r="M21" i="328"/>
  <c r="G14" i="312"/>
  <c r="M14" i="308"/>
  <c r="M38" i="310"/>
  <c r="J38" i="310"/>
  <c r="M27" i="308"/>
  <c r="O27" i="308"/>
  <c r="L14" i="306"/>
  <c r="G32" i="288"/>
  <c r="W27" i="312"/>
  <c r="G6" i="280"/>
  <c r="K21" i="332"/>
  <c r="O21" i="332"/>
  <c r="N32" i="264"/>
  <c r="J37" i="330"/>
  <c r="M37" i="330"/>
  <c r="L21" i="320"/>
  <c r="U37" i="332"/>
  <c r="V37" i="332"/>
  <c r="N16" i="278"/>
  <c r="N25" i="284"/>
  <c r="L25" i="284"/>
  <c r="O11" i="272"/>
  <c r="K11" i="272"/>
  <c r="J12" i="310"/>
  <c r="N12" i="310"/>
  <c r="Y37" i="262"/>
  <c r="Y30" i="286"/>
  <c r="V38" i="340"/>
  <c r="X38" i="340"/>
  <c r="U28" i="338"/>
  <c r="L28" i="298"/>
  <c r="O28" i="298"/>
  <c r="K37" i="326"/>
  <c r="M37" i="326"/>
  <c r="L25" i="302"/>
  <c r="L19" i="320"/>
  <c r="N19" i="320"/>
  <c r="G16" i="336"/>
  <c r="K31" i="280"/>
  <c r="U36" i="318"/>
  <c r="G17" i="280"/>
  <c r="J37" i="328"/>
  <c r="L23" i="322"/>
  <c r="N23" i="322"/>
  <c r="K20" i="282"/>
  <c r="W27" i="266"/>
  <c r="O17" i="270"/>
  <c r="L17" i="270"/>
  <c r="U37" i="324"/>
  <c r="L10" i="328"/>
  <c r="N10" i="328"/>
  <c r="N28" i="292"/>
  <c r="L15" i="314"/>
  <c r="O15" i="314"/>
  <c r="O9" i="304"/>
  <c r="L3" i="302"/>
  <c r="M3" i="302"/>
  <c r="L36" i="300"/>
  <c r="M36" i="300"/>
  <c r="M38" i="284"/>
  <c r="O21" i="340"/>
  <c r="K21" i="340"/>
  <c r="M34" i="332"/>
  <c r="J7" i="300"/>
  <c r="L7" i="300"/>
  <c r="K13" i="338"/>
  <c r="J13" i="338"/>
  <c r="O24" i="264"/>
  <c r="L7" i="334"/>
  <c r="J7" i="334"/>
  <c r="W34" i="328"/>
  <c r="G20" i="278"/>
  <c r="K16" i="328"/>
  <c r="G37" i="278"/>
  <c r="N14" i="282"/>
  <c r="L37" i="334"/>
  <c r="N37" i="334"/>
  <c r="N36" i="272"/>
  <c r="J24" i="340"/>
  <c r="M24" i="340"/>
  <c r="J18" i="278"/>
  <c r="O18" i="278"/>
  <c r="V33" i="306"/>
  <c r="O5" i="298"/>
  <c r="L5" i="298"/>
  <c r="X32" i="304"/>
  <c r="O34" i="316"/>
  <c r="L34" i="316"/>
  <c r="O19" i="338"/>
  <c r="M19" i="338"/>
  <c r="Y32" i="322"/>
  <c r="M24" i="268"/>
  <c r="L24" i="268"/>
  <c r="W36" i="264"/>
  <c r="N33" i="320"/>
  <c r="W28" i="298"/>
  <c r="V28" i="298"/>
  <c r="J20" i="272"/>
  <c r="N33" i="262"/>
  <c r="K33" i="262"/>
  <c r="L35" i="338"/>
  <c r="G11" i="334"/>
  <c r="L32" i="322"/>
  <c r="O31" i="308"/>
  <c r="L31" i="308"/>
  <c r="L20" i="330"/>
  <c r="Y30" i="324"/>
  <c r="G19" i="288"/>
  <c r="G29" i="298"/>
  <c r="N11" i="270"/>
  <c r="L26" i="288"/>
  <c r="O26" i="288"/>
  <c r="U35" i="300"/>
  <c r="K18" i="286"/>
  <c r="L23" i="314"/>
  <c r="K23" i="314"/>
  <c r="N28" i="320"/>
  <c r="K28" i="320"/>
  <c r="W27" i="306"/>
  <c r="J28" i="300"/>
  <c r="O28" i="300"/>
  <c r="M12" i="324"/>
  <c r="G27" i="288"/>
  <c r="U35" i="302"/>
  <c r="J15" i="334"/>
  <c r="K15" i="334"/>
  <c r="V37" i="272"/>
  <c r="L4" i="264"/>
  <c r="G30" i="302"/>
  <c r="M15" i="262"/>
  <c r="G14" i="284"/>
  <c r="M9" i="332"/>
  <c r="N9" i="332"/>
  <c r="O8" i="292"/>
  <c r="G22" i="300"/>
  <c r="O7" i="272"/>
  <c r="J22" i="314"/>
  <c r="L22" i="314"/>
  <c r="J15" i="322"/>
  <c r="O38" i="330"/>
  <c r="M38" i="330"/>
  <c r="K35" i="330"/>
  <c r="G28" i="286"/>
  <c r="M13" i="280"/>
  <c r="N20" i="310"/>
  <c r="O20" i="310"/>
  <c r="O30" i="288"/>
  <c r="J30" i="288"/>
  <c r="G23" i="274"/>
  <c r="O19" i="262"/>
  <c r="J17" i="316"/>
  <c r="K17" i="316"/>
  <c r="K28" i="322"/>
  <c r="J28" i="322"/>
  <c r="V29" i="304"/>
  <c r="G24" i="290"/>
  <c r="M32" i="286"/>
  <c r="L18" i="300"/>
  <c r="N18" i="300"/>
  <c r="O21" i="308"/>
  <c r="G5" i="336"/>
  <c r="G4" i="304"/>
  <c r="L23" i="302"/>
  <c r="K23" i="302"/>
  <c r="V38" i="314"/>
  <c r="M32" i="272"/>
  <c r="G35" i="322"/>
  <c r="U32" i="272"/>
  <c r="Y32" i="272"/>
  <c r="O23" i="266"/>
  <c r="N17" i="278"/>
  <c r="M17" i="278"/>
  <c r="K5" i="300"/>
  <c r="O23" i="316"/>
  <c r="M23" i="316"/>
  <c r="W28" i="316"/>
  <c r="G5" i="316"/>
  <c r="L36" i="262"/>
  <c r="L7" i="318"/>
  <c r="N7" i="318"/>
  <c r="N4" i="310"/>
  <c r="N33" i="284"/>
  <c r="J33" i="284"/>
  <c r="X33" i="282"/>
  <c r="M19" i="274"/>
  <c r="G32" i="268"/>
  <c r="L20" i="328"/>
  <c r="N34" i="338"/>
  <c r="M34" i="338"/>
  <c r="N8" i="286"/>
  <c r="O8" i="286"/>
  <c r="N16" i="314"/>
  <c r="N10" i="274"/>
  <c r="K10" i="274"/>
  <c r="N4" i="286"/>
  <c r="X35" i="314"/>
  <c r="Y35" i="314"/>
  <c r="G33" i="282"/>
  <c r="J7" i="338"/>
  <c r="J26" i="330"/>
  <c r="N26" i="330"/>
  <c r="J8" i="308"/>
  <c r="O7" i="278"/>
  <c r="K7" i="278"/>
  <c r="U27" i="314"/>
  <c r="M18" i="284"/>
  <c r="L18" i="284"/>
  <c r="V38" i="324"/>
  <c r="K28" i="268"/>
  <c r="J28" i="268"/>
  <c r="N9" i="312"/>
  <c r="M28" i="262"/>
  <c r="J28" i="262"/>
  <c r="U32" i="340"/>
  <c r="X32" i="340"/>
  <c r="N35" i="268"/>
  <c r="G26" i="284"/>
  <c r="K12" i="270"/>
  <c r="K12" i="288"/>
  <c r="O12" i="288"/>
  <c r="O27" i="306"/>
  <c r="G38" i="318"/>
  <c r="G5" i="326"/>
  <c r="M31" i="328"/>
  <c r="N30" i="326"/>
  <c r="O30" i="326"/>
  <c r="M12" i="264"/>
  <c r="O25" i="320"/>
  <c r="L25" i="320"/>
  <c r="G35" i="270"/>
  <c r="L34" i="284"/>
  <c r="O27" i="292"/>
  <c r="J27" i="292"/>
  <c r="O12" i="290"/>
  <c r="N12" i="290"/>
  <c r="U33" i="318"/>
  <c r="N32" i="328"/>
  <c r="M22" i="338"/>
  <c r="K22" i="338"/>
  <c r="L9" i="286"/>
  <c r="J7" i="328"/>
  <c r="L7" i="328"/>
  <c r="M12" i="304"/>
  <c r="O31" i="300"/>
  <c r="K31" i="300"/>
  <c r="N13" i="300"/>
  <c r="K24" i="330"/>
  <c r="L24" i="330"/>
  <c r="G38" i="302"/>
  <c r="K20" i="286"/>
  <c r="J30" i="284"/>
  <c r="M30" i="284"/>
  <c r="L38" i="278"/>
  <c r="G15" i="282"/>
  <c r="N37" i="308"/>
  <c r="L5" i="242"/>
  <c r="N5" i="242"/>
  <c r="M5" i="338"/>
  <c r="G18" i="304"/>
  <c r="N5" i="262"/>
  <c r="O37" i="292"/>
  <c r="M37" i="292"/>
  <c r="N37" i="318"/>
  <c r="M31" i="330"/>
  <c r="O31" i="330"/>
  <c r="W34" i="276"/>
  <c r="J17" i="264"/>
  <c r="L17" i="264"/>
  <c r="W34" i="284"/>
  <c r="N15" i="320"/>
  <c r="O15" i="320"/>
  <c r="J19" i="284"/>
  <c r="O19" i="284"/>
  <c r="L26" i="264"/>
  <c r="X28" i="336"/>
  <c r="U28" i="336"/>
  <c r="W37" i="276"/>
  <c r="O10" i="326"/>
  <c r="L10" i="326"/>
  <c r="U27" i="284"/>
  <c r="U30" i="290"/>
  <c r="X30" i="290"/>
  <c r="M10" i="262"/>
  <c r="W38" i="316"/>
  <c r="Y38" i="316"/>
  <c r="J19" i="278"/>
  <c r="K14" i="268"/>
  <c r="J14" i="268"/>
  <c r="G12" i="306"/>
  <c r="V37" i="326"/>
  <c r="L15" i="292"/>
  <c r="J15" i="292"/>
  <c r="N27" i="290"/>
  <c r="O27" i="290"/>
  <c r="N15" i="332"/>
  <c r="M27" i="300"/>
  <c r="N27" i="300"/>
  <c r="U34" i="336"/>
  <c r="L38" i="306"/>
  <c r="J38" i="306"/>
  <c r="J24" i="318"/>
  <c r="G8" i="282"/>
  <c r="N21" i="278"/>
  <c r="G7" i="282"/>
  <c r="N26" i="278"/>
  <c r="Y37" i="292"/>
  <c r="U37" i="292"/>
  <c r="G4" i="288"/>
  <c r="M3" i="318"/>
  <c r="J29" i="266"/>
  <c r="O29" i="266"/>
  <c r="J18" i="328"/>
  <c r="L7" i="292"/>
  <c r="O7" i="292"/>
  <c r="L35" i="286"/>
  <c r="N29" i="268"/>
  <c r="O29" i="268"/>
  <c r="X35" i="242"/>
  <c r="G25" i="332"/>
  <c r="K20" i="322"/>
  <c r="K3" i="280"/>
  <c r="J3" i="280"/>
  <c r="L21" i="326"/>
  <c r="L4" i="340"/>
  <c r="K4" i="340"/>
  <c r="O30" i="262"/>
  <c r="G35" i="302"/>
  <c r="O21" i="274"/>
  <c r="L21" i="274"/>
  <c r="L26" i="280"/>
  <c r="G12" i="332"/>
  <c r="N4" i="282"/>
  <c r="N30" i="332"/>
  <c r="O30" i="332"/>
  <c r="V27" i="324"/>
  <c r="G27" i="284"/>
  <c r="L22" i="262"/>
  <c r="G6" i="262"/>
  <c r="V37" i="306"/>
  <c r="W37" i="306"/>
  <c r="L9" i="340"/>
  <c r="J16" i="264"/>
  <c r="O16" i="264"/>
  <c r="G31" i="320"/>
  <c r="O10" i="292"/>
  <c r="Y36" i="312"/>
  <c r="U36" i="312"/>
  <c r="K15" i="278"/>
  <c r="G37" i="310"/>
  <c r="N3" i="316"/>
  <c r="G9" i="324"/>
  <c r="G3" i="292"/>
  <c r="U33" i="288"/>
  <c r="Y37" i="270"/>
  <c r="O31" i="270"/>
  <c r="K31" i="270"/>
  <c r="J13" i="302"/>
  <c r="L7" i="336"/>
  <c r="N7" i="336"/>
  <c r="N31" i="272"/>
  <c r="O31" i="272"/>
  <c r="J23" i="288"/>
  <c r="G20" i="288"/>
  <c r="M10" i="320"/>
  <c r="L10" i="320"/>
  <c r="X34" i="278"/>
  <c r="J18" i="326"/>
  <c r="M18" i="326"/>
  <c r="V29" i="316"/>
  <c r="M36" i="312"/>
  <c r="G10" i="242"/>
  <c r="M20" i="300"/>
  <c r="L10" i="336"/>
  <c r="O10" i="336"/>
  <c r="L20" i="320"/>
  <c r="W32" i="270"/>
  <c r="X32" i="270"/>
  <c r="N34" i="328"/>
  <c r="G24" i="298"/>
  <c r="G25" i="262"/>
  <c r="V34" i="312"/>
  <c r="X29" i="320"/>
  <c r="O37" i="300"/>
  <c r="M37" i="300"/>
  <c r="X36" i="276"/>
  <c r="Y36" i="276"/>
  <c r="N21" i="270"/>
  <c r="J30" i="242"/>
  <c r="N30" i="242"/>
  <c r="M32" i="266"/>
  <c r="W31" i="280"/>
  <c r="X31" i="280"/>
  <c r="L25" i="242"/>
  <c r="O28" i="278"/>
  <c r="L28" i="278"/>
  <c r="L8" i="306"/>
  <c r="G17" i="338"/>
  <c r="L12" i="320"/>
  <c r="K12" i="320"/>
  <c r="O7" i="312"/>
  <c r="L37" i="266"/>
  <c r="M37" i="266"/>
  <c r="O25" i="292"/>
  <c r="K25" i="292"/>
  <c r="J28" i="318"/>
  <c r="G8" i="314"/>
  <c r="X34" i="334"/>
  <c r="U31" i="300"/>
  <c r="V37" i="242"/>
  <c r="G3" i="242"/>
  <c r="L10" i="286"/>
  <c r="K24" i="278"/>
  <c r="M29" i="270"/>
  <c r="N34" i="276"/>
  <c r="U38" i="312"/>
  <c r="L37" i="298"/>
  <c r="U38" i="320"/>
  <c r="O19" i="272"/>
  <c r="K9" i="282"/>
  <c r="G35" i="292"/>
  <c r="K30" i="328"/>
  <c r="N4" i="328"/>
  <c r="J22" i="278"/>
  <c r="G38" i="284"/>
  <c r="G16" i="316"/>
  <c r="G24" i="264"/>
  <c r="K20" i="278"/>
  <c r="K36" i="314"/>
  <c r="Y38" i="288"/>
  <c r="G6" i="286"/>
  <c r="J8" i="284"/>
  <c r="J22" i="290"/>
  <c r="O26" i="332"/>
  <c r="K11" i="336"/>
  <c r="G26" i="314"/>
  <c r="N30" i="280"/>
  <c r="U30" i="298"/>
  <c r="L27" i="312"/>
  <c r="V32" i="314"/>
  <c r="L13" i="328"/>
  <c r="G33" i="320"/>
  <c r="G38" i="326"/>
  <c r="K38" i="312"/>
  <c r="V38" i="292"/>
  <c r="X31" i="312"/>
  <c r="M31" i="266"/>
  <c r="L31" i="266"/>
  <c r="M19" i="288"/>
  <c r="O33" i="334"/>
  <c r="O27" i="286"/>
  <c r="U27" i="322"/>
  <c r="M15" i="318"/>
  <c r="O15" i="318"/>
  <c r="J37" i="316"/>
  <c r="M37" i="316"/>
  <c r="G9" i="290"/>
  <c r="L36" i="280"/>
  <c r="G12" i="324"/>
  <c r="K27" i="288"/>
  <c r="V27" i="272"/>
  <c r="G13" i="314"/>
  <c r="M10" i="280"/>
  <c r="L33" i="270"/>
  <c r="N33" i="270"/>
  <c r="J30" i="302"/>
  <c r="G15" i="262"/>
  <c r="O10" i="266"/>
  <c r="N15" i="290"/>
  <c r="K15" i="290"/>
  <c r="J8" i="320"/>
  <c r="G9" i="332"/>
  <c r="J22" i="300"/>
  <c r="O22" i="300"/>
  <c r="U33" i="324"/>
  <c r="X33" i="324"/>
  <c r="M38" i="276"/>
  <c r="K28" i="286"/>
  <c r="N28" i="286"/>
  <c r="M6" i="306"/>
  <c r="O6" i="306"/>
  <c r="X33" i="304"/>
  <c r="Y38" i="298"/>
  <c r="N15" i="298"/>
  <c r="O15" i="298"/>
  <c r="J7" i="316"/>
  <c r="J16" i="322"/>
  <c r="N16" i="322"/>
  <c r="V28" i="332"/>
  <c r="G17" i="316"/>
  <c r="O8" i="272"/>
  <c r="J32" i="338"/>
  <c r="N32" i="338"/>
  <c r="J6" i="302"/>
  <c r="X34" i="302"/>
  <c r="G14" i="290"/>
  <c r="J35" i="336"/>
  <c r="U33" i="308"/>
  <c r="G34" i="302"/>
  <c r="L31" i="336"/>
  <c r="G21" i="308"/>
  <c r="N5" i="336"/>
  <c r="M17" i="334"/>
  <c r="N17" i="334"/>
  <c r="X29" i="302"/>
  <c r="J29" i="274"/>
  <c r="G19" i="312"/>
  <c r="O11" i="338"/>
  <c r="N11" i="338"/>
  <c r="J16" i="302"/>
  <c r="V34" i="242"/>
  <c r="U34" i="242"/>
  <c r="L15" i="310"/>
  <c r="L36" i="286"/>
  <c r="O36" i="286"/>
  <c r="J10" i="272"/>
  <c r="G23" i="266"/>
  <c r="J10" i="282"/>
  <c r="G5" i="300"/>
  <c r="L25" i="328"/>
  <c r="N13" i="286"/>
  <c r="O13" i="286"/>
  <c r="J8" i="330"/>
  <c r="O5" i="316"/>
  <c r="K5" i="316"/>
  <c r="G33" i="284"/>
  <c r="J14" i="242"/>
  <c r="J32" i="268"/>
  <c r="M32" i="268"/>
  <c r="M22" i="242"/>
  <c r="L22" i="242"/>
  <c r="M18" i="274"/>
  <c r="M23" i="306"/>
  <c r="O23" i="306"/>
  <c r="V35" i="292"/>
  <c r="G3" i="308"/>
  <c r="W29" i="324"/>
  <c r="X27" i="282"/>
  <c r="N25" i="312"/>
  <c r="O25" i="312"/>
  <c r="J32" i="300"/>
  <c r="N33" i="282"/>
  <c r="M33" i="282"/>
  <c r="Y35" i="310"/>
  <c r="X35" i="310"/>
  <c r="K30" i="292"/>
  <c r="M15" i="242"/>
  <c r="N15" i="242"/>
  <c r="O12" i="242"/>
  <c r="G18" i="284"/>
  <c r="N35" i="272"/>
  <c r="N20" i="274"/>
  <c r="L20" i="274"/>
  <c r="O21" i="286"/>
  <c r="J21" i="286"/>
  <c r="O11" i="308"/>
  <c r="N19" i="270"/>
  <c r="J19" i="270"/>
  <c r="N29" i="292"/>
  <c r="G35" i="268"/>
  <c r="G12" i="288"/>
  <c r="M38" i="318"/>
  <c r="M32" i="242"/>
  <c r="N32" i="242"/>
  <c r="L35" i="242"/>
  <c r="L17" i="284"/>
  <c r="J17" i="284"/>
  <c r="U27" i="286"/>
  <c r="G30" i="326"/>
  <c r="N35" i="278"/>
  <c r="J35" i="278"/>
  <c r="J13" i="264"/>
  <c r="K9" i="270"/>
  <c r="N9" i="270"/>
  <c r="L3" i="264"/>
  <c r="J36" i="310"/>
  <c r="M36" i="310"/>
  <c r="O28" i="266"/>
  <c r="G24" i="292"/>
  <c r="O37" i="288"/>
  <c r="G32" i="328"/>
  <c r="L4" i="302"/>
  <c r="G7" i="328"/>
  <c r="J23" i="264"/>
  <c r="G13" i="300"/>
  <c r="O27" i="278"/>
  <c r="N35" i="340"/>
  <c r="L35" i="340"/>
  <c r="L12" i="316"/>
  <c r="J12" i="316"/>
  <c r="O15" i="282"/>
  <c r="M15" i="282"/>
  <c r="O18" i="242"/>
  <c r="N18" i="242"/>
  <c r="J19" i="300"/>
  <c r="M19" i="300"/>
  <c r="M37" i="322"/>
  <c r="M23" i="272"/>
  <c r="K23" i="272"/>
  <c r="O11" i="324"/>
  <c r="G24" i="284"/>
  <c r="L5" i="282"/>
  <c r="G17" i="264"/>
  <c r="K29" i="272"/>
  <c r="G15" i="320"/>
  <c r="M22" i="270"/>
  <c r="X29" i="290"/>
  <c r="Y29" i="290"/>
  <c r="J8" i="242"/>
  <c r="L8" i="242"/>
  <c r="M3" i="324"/>
  <c r="O3" i="324"/>
  <c r="J10" i="268"/>
  <c r="W36" i="316"/>
  <c r="U36" i="316"/>
  <c r="Y38" i="302"/>
  <c r="G19" i="278"/>
  <c r="K16" i="268"/>
  <c r="J18" i="276"/>
  <c r="K18" i="276"/>
  <c r="O8" i="288"/>
  <c r="L12" i="286"/>
  <c r="M12" i="286"/>
  <c r="L9" i="268"/>
  <c r="M9" i="268"/>
  <c r="U35" i="316"/>
  <c r="W27" i="264"/>
  <c r="V27" i="264"/>
  <c r="N5" i="278"/>
  <c r="M15" i="330"/>
  <c r="K15" i="330"/>
  <c r="Y32" i="326"/>
  <c r="L9" i="330"/>
  <c r="L6" i="322"/>
  <c r="N6" i="322"/>
  <c r="X36" i="282"/>
  <c r="O5" i="304"/>
  <c r="M5" i="304"/>
  <c r="K6" i="308"/>
  <c r="M24" i="288"/>
  <c r="O24" i="288"/>
  <c r="G18" i="332"/>
  <c r="W28" i="304"/>
  <c r="U29" i="328"/>
  <c r="G4" i="276"/>
  <c r="J4" i="288"/>
  <c r="G29" i="266"/>
  <c r="X27" i="326"/>
  <c r="G29" i="268"/>
  <c r="K25" i="304"/>
  <c r="V33" i="278"/>
  <c r="J23" i="282"/>
  <c r="L23" i="282"/>
  <c r="L25" i="332"/>
  <c r="G20" i="322"/>
  <c r="K38" i="286"/>
  <c r="L32" i="306"/>
  <c r="M32" i="306"/>
  <c r="J35" i="302"/>
  <c r="M35" i="302"/>
  <c r="V27" i="288"/>
  <c r="G36" i="292"/>
  <c r="M20" i="268"/>
  <c r="K36" i="268"/>
  <c r="L36" i="268"/>
  <c r="O12" i="332"/>
  <c r="W27" i="242"/>
  <c r="G35" i="324"/>
  <c r="X35" i="280"/>
  <c r="J15" i="284"/>
  <c r="N15" i="284"/>
  <c r="K27" i="284"/>
  <c r="K35" i="316"/>
  <c r="J35" i="316"/>
  <c r="K6" i="262"/>
  <c r="J14" i="334"/>
  <c r="M14" i="334"/>
  <c r="K30" i="316"/>
  <c r="Y27" i="304"/>
  <c r="W27" i="304"/>
  <c r="M32" i="278"/>
  <c r="L31" i="286"/>
  <c r="K31" i="286"/>
  <c r="L35" i="306"/>
  <c r="N35" i="306"/>
  <c r="J23" i="308"/>
  <c r="O31" i="320"/>
  <c r="M31" i="320"/>
  <c r="L14" i="338"/>
  <c r="W38" i="266"/>
  <c r="Y38" i="266"/>
  <c r="J12" i="292"/>
  <c r="M37" i="310"/>
  <c r="O37" i="310"/>
  <c r="Y36" i="324"/>
  <c r="J9" i="324"/>
  <c r="L9" i="324"/>
  <c r="O3" i="274"/>
  <c r="L22" i="340"/>
  <c r="M22" i="340"/>
  <c r="N34" i="278"/>
  <c r="X31" i="332"/>
  <c r="V31" i="332"/>
  <c r="V37" i="266"/>
  <c r="V27" i="274"/>
  <c r="G13" i="302"/>
  <c r="Y28" i="290"/>
  <c r="G21" i="304"/>
  <c r="J20" i="288"/>
  <c r="N20" i="288"/>
  <c r="K26" i="268"/>
  <c r="W38" i="290"/>
  <c r="G10" i="320"/>
  <c r="J20" i="270"/>
  <c r="G18" i="326"/>
  <c r="L36" i="324"/>
  <c r="X30" i="312"/>
  <c r="U30" i="312"/>
  <c r="U38" i="264"/>
  <c r="V38" i="264"/>
  <c r="L29" i="336"/>
  <c r="J16" i="282"/>
  <c r="L16" i="282"/>
  <c r="Y28" i="274"/>
  <c r="N24" i="298"/>
  <c r="J11" i="274"/>
  <c r="N11" i="274"/>
  <c r="J22" i="298"/>
  <c r="O5" i="308"/>
  <c r="J5" i="308"/>
  <c r="K25" i="262"/>
  <c r="X36" i="242"/>
  <c r="Y36" i="242"/>
  <c r="V32" i="332"/>
  <c r="K5" i="264"/>
  <c r="L5" i="264"/>
  <c r="J19" i="330"/>
  <c r="W35" i="334"/>
  <c r="M33" i="286"/>
  <c r="K33" i="286"/>
  <c r="X33" i="340"/>
  <c r="G30" i="242"/>
  <c r="K14" i="286"/>
  <c r="G37" i="290"/>
  <c r="M34" i="334"/>
  <c r="G8" i="306"/>
  <c r="K17" i="338"/>
  <c r="L24" i="332"/>
  <c r="O24" i="332"/>
  <c r="O14" i="318"/>
  <c r="N29" i="304"/>
  <c r="O29" i="304"/>
  <c r="Y30" i="308"/>
  <c r="L20" i="242"/>
  <c r="N20" i="242"/>
  <c r="O15" i="274"/>
  <c r="G25" i="292"/>
  <c r="L35" i="280"/>
  <c r="K21" i="282"/>
  <c r="N21" i="282"/>
  <c r="W28" i="266"/>
  <c r="N3" i="326"/>
  <c r="K3" i="326"/>
  <c r="J3" i="242"/>
  <c r="G17" i="288"/>
  <c r="W34" i="292"/>
  <c r="J5" i="310"/>
  <c r="G35" i="290"/>
  <c r="J4" i="272"/>
  <c r="G19" i="310"/>
  <c r="O7" i="320"/>
  <c r="N6" i="314"/>
  <c r="K6" i="314"/>
  <c r="O16" i="308"/>
  <c r="L6" i="268"/>
  <c r="K6" i="268"/>
  <c r="N4" i="242"/>
  <c r="W34" i="330"/>
  <c r="O33" i="290"/>
  <c r="N33" i="290"/>
  <c r="Y31" i="278"/>
  <c r="J19" i="302"/>
  <c r="N19" i="302"/>
  <c r="O33" i="328"/>
  <c r="G17" i="266"/>
  <c r="J15" i="272"/>
  <c r="N15" i="272"/>
  <c r="X32" i="282"/>
  <c r="G14" i="288"/>
  <c r="K33" i="272"/>
  <c r="V35" i="298"/>
  <c r="Y35" i="298"/>
  <c r="X30" i="272"/>
  <c r="M17" i="282"/>
  <c r="O17" i="282"/>
  <c r="M38" i="324"/>
  <c r="O38" i="324"/>
  <c r="L36" i="276"/>
  <c r="M4" i="274"/>
  <c r="N4" i="274"/>
  <c r="Y30" i="264"/>
  <c r="O29" i="312"/>
  <c r="M29" i="312"/>
  <c r="Y32" i="278"/>
  <c r="X32" i="278"/>
  <c r="V32" i="268"/>
  <c r="O27" i="264"/>
  <c r="L27" i="264"/>
  <c r="Y35" i="274"/>
  <c r="G13" i="272"/>
  <c r="M21" i="242"/>
  <c r="K21" i="242"/>
  <c r="V38" i="274"/>
  <c r="M6" i="276"/>
  <c r="L6" i="276"/>
  <c r="L35" i="320"/>
  <c r="O6" i="284"/>
  <c r="L6" i="284"/>
  <c r="V32" i="302"/>
  <c r="O30" i="334"/>
  <c r="K30" i="334"/>
  <c r="O17" i="298"/>
  <c r="M17" i="298"/>
  <c r="L33" i="278"/>
  <c r="N14" i="316"/>
  <c r="L14" i="316"/>
  <c r="U31" i="324"/>
  <c r="G27" i="270"/>
  <c r="M5" i="340"/>
  <c r="G14" i="272"/>
  <c r="Y34" i="340"/>
  <c r="L23" i="304"/>
  <c r="Y37" i="308"/>
  <c r="U37" i="308"/>
  <c r="M20" i="276"/>
  <c r="N8" i="274"/>
  <c r="L8" i="274"/>
  <c r="M21" i="334"/>
  <c r="G36" i="336"/>
  <c r="N8" i="300"/>
  <c r="J23" i="270"/>
  <c r="L23" i="270"/>
  <c r="O15" i="266"/>
  <c r="M25" i="316"/>
  <c r="N25" i="316"/>
  <c r="M38" i="316"/>
  <c r="W34" i="274"/>
  <c r="V34" i="274"/>
  <c r="J29" i="338"/>
  <c r="G18" i="334"/>
  <c r="M5" i="292"/>
  <c r="L33" i="264"/>
  <c r="K33" i="264"/>
  <c r="L23" i="298"/>
  <c r="Y29" i="308"/>
  <c r="G6" i="336"/>
  <c r="N4" i="330"/>
  <c r="M12" i="276"/>
  <c r="L12" i="276"/>
  <c r="O10" i="338"/>
  <c r="J10" i="338"/>
  <c r="K27" i="338"/>
  <c r="O27" i="338"/>
  <c r="M23" i="290"/>
  <c r="G30" i="298"/>
  <c r="N23" i="326"/>
  <c r="M12" i="340"/>
  <c r="O12" i="340"/>
  <c r="M22" i="306"/>
  <c r="J5" i="320"/>
  <c r="M5" i="320"/>
  <c r="N18" i="292"/>
  <c r="G8" i="298"/>
  <c r="X33" i="338"/>
  <c r="J32" i="298"/>
  <c r="K32" i="298"/>
  <c r="N8" i="304"/>
  <c r="K13" i="306"/>
  <c r="N13" i="306"/>
  <c r="L7" i="326"/>
  <c r="V37" i="330"/>
  <c r="Y37" i="330"/>
  <c r="L10" i="334"/>
  <c r="L22" i="264"/>
  <c r="M22" i="264"/>
  <c r="O28" i="314"/>
  <c r="G26" i="286"/>
  <c r="J9" i="314"/>
  <c r="N9" i="326"/>
  <c r="J9" i="326"/>
  <c r="M15" i="268"/>
  <c r="X29" i="340"/>
  <c r="Y29" i="340"/>
  <c r="G26" i="300"/>
  <c r="U29" i="278"/>
  <c r="J8" i="262"/>
  <c r="O8" i="262"/>
  <c r="L38" i="300"/>
  <c r="O25" i="340"/>
  <c r="J25" i="340"/>
  <c r="G28" i="338"/>
  <c r="M24" i="338"/>
  <c r="N24" i="338"/>
  <c r="M16" i="332"/>
  <c r="M24" i="282"/>
  <c r="N24" i="282"/>
  <c r="G23" i="324"/>
  <c r="J11" i="340"/>
  <c r="G22" i="310"/>
  <c r="V35" i="312"/>
  <c r="G3" i="306"/>
  <c r="W33" i="330"/>
  <c r="N18" i="338"/>
  <c r="O18" i="338"/>
  <c r="N4" i="270"/>
  <c r="G17" i="292"/>
  <c r="V33" i="316"/>
  <c r="Y37" i="278"/>
  <c r="O16" i="324"/>
  <c r="J16" i="324"/>
  <c r="O32" i="332"/>
  <c r="X31" i="320"/>
  <c r="Y31" i="320"/>
  <c r="O16" i="318"/>
  <c r="V38" i="306"/>
  <c r="X38" i="306"/>
  <c r="V29" i="282"/>
  <c r="O9" i="320"/>
  <c r="G34" i="330"/>
  <c r="L33" i="332"/>
  <c r="K33" i="332"/>
  <c r="J16" i="276"/>
  <c r="L22" i="280"/>
  <c r="K22" i="280"/>
  <c r="L12" i="298"/>
  <c r="V35" i="262"/>
  <c r="G38" i="322"/>
  <c r="L13" i="312"/>
  <c r="K13" i="312"/>
  <c r="W31" i="322"/>
  <c r="Y28" i="318"/>
  <c r="O31" i="264"/>
  <c r="M31" i="264"/>
  <c r="M21" i="284"/>
  <c r="K18" i="320"/>
  <c r="N18" i="320"/>
  <c r="L9" i="316"/>
  <c r="K9" i="316"/>
  <c r="L31" i="338"/>
  <c r="Y34" i="310"/>
  <c r="G16" i="310"/>
  <c r="W32" i="308"/>
  <c r="L4" i="332"/>
  <c r="N4" i="332"/>
  <c r="N21" i="318"/>
  <c r="O25" i="306"/>
  <c r="L25" i="306"/>
  <c r="N21" i="272"/>
  <c r="K21" i="272"/>
  <c r="X28" i="314"/>
  <c r="L23" i="338"/>
  <c r="K23" i="338"/>
  <c r="N32" i="316"/>
  <c r="K32" i="316"/>
  <c r="L32" i="304"/>
  <c r="K32" i="304"/>
  <c r="J33" i="304"/>
  <c r="Y28" i="282"/>
  <c r="V28" i="282"/>
  <c r="L38" i="338"/>
  <c r="O38" i="264"/>
  <c r="L38" i="264"/>
  <c r="K23" i="262"/>
  <c r="O23" i="262"/>
  <c r="Y30" i="340"/>
  <c r="K10" i="306"/>
  <c r="K30" i="278"/>
  <c r="M30" i="278"/>
  <c r="U27" i="280"/>
  <c r="G32" i="318"/>
  <c r="M35" i="334"/>
  <c r="V34" i="324"/>
  <c r="V28" i="278"/>
  <c r="U28" i="278"/>
  <c r="X29" i="298"/>
  <c r="G29" i="332"/>
  <c r="N20" i="266"/>
  <c r="J22" i="326"/>
  <c r="K22" i="326"/>
  <c r="N6" i="326"/>
  <c r="J6" i="326"/>
  <c r="W31" i="306"/>
  <c r="V31" i="306"/>
  <c r="X33" i="292"/>
  <c r="L24" i="334"/>
  <c r="O24" i="334"/>
  <c r="W30" i="332"/>
  <c r="J3" i="320"/>
  <c r="O3" i="320"/>
  <c r="M24" i="316"/>
  <c r="G9" i="318"/>
  <c r="G10" i="318"/>
  <c r="M23" i="318"/>
  <c r="G20" i="318"/>
  <c r="L22" i="334"/>
  <c r="K32" i="302"/>
  <c r="J32" i="302"/>
  <c r="J22" i="322"/>
  <c r="W33" i="334"/>
  <c r="J18" i="282"/>
  <c r="K18" i="282"/>
  <c r="N30" i="272"/>
  <c r="J11" i="306"/>
  <c r="N11" i="306"/>
  <c r="G18" i="336"/>
  <c r="L28" i="336"/>
  <c r="V31" i="284"/>
  <c r="J12" i="272"/>
  <c r="L12" i="272"/>
  <c r="O17" i="310"/>
  <c r="G27" i="332"/>
  <c r="K3" i="304"/>
  <c r="G30" i="282"/>
  <c r="V37" i="322"/>
  <c r="N18" i="330"/>
  <c r="M13" i="336"/>
  <c r="J13" i="336"/>
  <c r="M12" i="280"/>
  <c r="X38" i="338"/>
  <c r="W38" i="338"/>
  <c r="L13" i="340"/>
  <c r="U37" i="338"/>
  <c r="G27" i="324"/>
  <c r="L26" i="326"/>
  <c r="O17" i="326"/>
  <c r="L17" i="326"/>
  <c r="K27" i="268"/>
  <c r="G34" i="340"/>
  <c r="L12" i="302"/>
  <c r="G26" i="334"/>
  <c r="M25" i="310"/>
  <c r="Y36" i="310"/>
  <c r="X36" i="310"/>
  <c r="N22" i="332"/>
  <c r="J16" i="270"/>
  <c r="O16" i="270"/>
  <c r="U36" i="334"/>
  <c r="G17" i="276"/>
  <c r="N29" i="318"/>
  <c r="G20" i="284"/>
  <c r="N10" i="270"/>
  <c r="M30" i="300"/>
  <c r="O30" i="300"/>
  <c r="K23" i="336"/>
  <c r="L23" i="336"/>
  <c r="K9" i="298"/>
  <c r="L4" i="278"/>
  <c r="J4" i="278"/>
  <c r="K5" i="322"/>
  <c r="X34" i="326"/>
  <c r="Y34" i="326"/>
  <c r="K6" i="328"/>
  <c r="G13" i="268"/>
  <c r="K29" i="320"/>
  <c r="U35" i="304"/>
  <c r="G7" i="266"/>
  <c r="J11" i="314"/>
  <c r="O3" i="290"/>
  <c r="N3" i="290"/>
  <c r="M14" i="298"/>
  <c r="J14" i="298"/>
  <c r="O31" i="312"/>
  <c r="G33" i="316"/>
  <c r="N7" i="324"/>
  <c r="G17" i="268"/>
  <c r="M9" i="280"/>
  <c r="L32" i="308"/>
  <c r="J32" i="308"/>
  <c r="M29" i="334"/>
  <c r="V28" i="276"/>
  <c r="G13" i="292"/>
  <c r="N36" i="322"/>
  <c r="G4" i="334"/>
  <c r="O36" i="288"/>
  <c r="O25" i="298"/>
  <c r="J25" i="298"/>
  <c r="O30" i="286"/>
  <c r="O24" i="266"/>
  <c r="L24" i="266"/>
  <c r="J17" i="312"/>
  <c r="M17" i="312"/>
  <c r="J36" i="266"/>
  <c r="G8" i="312"/>
  <c r="N8" i="340"/>
  <c r="V30" i="278"/>
  <c r="U30" i="278"/>
  <c r="M31" i="340"/>
  <c r="O14" i="340"/>
  <c r="N14" i="340"/>
  <c r="U28" i="328"/>
  <c r="J15" i="336"/>
  <c r="N15" i="336"/>
  <c r="K20" i="312"/>
  <c r="O20" i="312"/>
  <c r="X37" i="280"/>
  <c r="X32" i="310"/>
  <c r="O28" i="242"/>
  <c r="K28" i="242"/>
  <c r="K32" i="292"/>
  <c r="G30" i="320"/>
  <c r="K34" i="310"/>
  <c r="L28" i="304"/>
  <c r="K28" i="304"/>
  <c r="K23" i="242"/>
  <c r="G4" i="316"/>
  <c r="U34" i="282"/>
  <c r="O18" i="270"/>
  <c r="N18" i="270"/>
  <c r="M34" i="318"/>
  <c r="M11" i="262"/>
  <c r="N11" i="262"/>
  <c r="J37" i="276"/>
  <c r="G23" i="312"/>
  <c r="W28" i="288"/>
  <c r="O26" i="310"/>
  <c r="K26" i="310"/>
  <c r="X29" i="336"/>
  <c r="G26" i="312"/>
  <c r="M27" i="272"/>
  <c r="J7" i="302"/>
  <c r="M7" i="302"/>
  <c r="G8" i="334"/>
  <c r="M8" i="268"/>
  <c r="N21" i="328"/>
  <c r="O21" i="328"/>
  <c r="G4" i="314"/>
  <c r="N14" i="308"/>
  <c r="N38" i="310"/>
  <c r="O38" i="310"/>
  <c r="L27" i="308"/>
  <c r="G10" i="286"/>
  <c r="O14" i="306"/>
  <c r="G31" i="324"/>
  <c r="U27" i="312"/>
  <c r="G36" i="326"/>
  <c r="M21" i="332"/>
  <c r="L32" i="264"/>
  <c r="O32" i="264"/>
  <c r="O37" i="330"/>
  <c r="G15" i="276"/>
  <c r="J21" i="320"/>
  <c r="X37" i="332"/>
  <c r="J16" i="278"/>
  <c r="O16" i="278"/>
  <c r="O25" i="284"/>
  <c r="G28" i="302"/>
  <c r="M11" i="272"/>
  <c r="G17" i="274"/>
  <c r="O12" i="310"/>
  <c r="X37" i="262"/>
  <c r="W37" i="262"/>
  <c r="W30" i="286"/>
  <c r="U38" i="340"/>
  <c r="G16" i="292"/>
  <c r="Y28" i="338"/>
  <c r="K28" i="298"/>
  <c r="G22" i="282"/>
  <c r="O37" i="326"/>
  <c r="O25" i="302"/>
  <c r="K25" i="302"/>
  <c r="O19" i="320"/>
  <c r="G7" i="280"/>
  <c r="L31" i="280"/>
  <c r="J31" i="280"/>
  <c r="X36" i="318"/>
  <c r="L37" i="328"/>
  <c r="N37" i="328"/>
  <c r="O23" i="322"/>
  <c r="O20" i="282"/>
  <c r="N20" i="282"/>
  <c r="U27" i="266"/>
  <c r="N17" i="270"/>
  <c r="M17" i="270"/>
  <c r="Y37" i="324"/>
  <c r="K10" i="328"/>
  <c r="J28" i="292"/>
  <c r="L28" i="292"/>
  <c r="M15" i="314"/>
  <c r="J9" i="304"/>
  <c r="L9" i="304"/>
  <c r="N3" i="302"/>
  <c r="J3" i="302"/>
  <c r="J36" i="300"/>
  <c r="G23" i="278"/>
  <c r="J38" i="284"/>
  <c r="L21" i="340"/>
  <c r="M21" i="340"/>
  <c r="L34" i="332"/>
  <c r="K7" i="300"/>
  <c r="M7" i="300"/>
  <c r="L13" i="338"/>
  <c r="G3" i="334"/>
  <c r="N24" i="264"/>
  <c r="O7" i="334"/>
  <c r="K7" i="334"/>
  <c r="Y34" i="328"/>
  <c r="G36" i="314"/>
  <c r="O16" i="328"/>
  <c r="O14" i="282"/>
  <c r="J14" i="282"/>
  <c r="K37" i="334"/>
  <c r="M37" i="334"/>
  <c r="O36" i="272"/>
  <c r="K24" i="340"/>
  <c r="O24" i="340"/>
  <c r="L18" i="278"/>
  <c r="G37" i="264"/>
  <c r="Y33" i="306"/>
  <c r="N5" i="298"/>
  <c r="K5" i="298"/>
  <c r="V32" i="304"/>
  <c r="N34" i="316"/>
  <c r="M34" i="316"/>
  <c r="J19" i="338"/>
  <c r="V32" i="322"/>
  <c r="W32" i="322"/>
  <c r="N24" i="268"/>
  <c r="V36" i="264"/>
  <c r="Y36" i="264"/>
  <c r="M33" i="320"/>
  <c r="U28" i="298"/>
  <c r="O20" i="272"/>
  <c r="M20" i="272"/>
  <c r="M33" i="262"/>
  <c r="G38" i="312"/>
  <c r="O35" i="338"/>
  <c r="M32" i="322"/>
  <c r="J32" i="322"/>
  <c r="J31" i="308"/>
  <c r="N20" i="330"/>
  <c r="M20" i="330"/>
  <c r="W30" i="324"/>
  <c r="G33" i="334"/>
  <c r="O11" i="270"/>
  <c r="L11" i="270"/>
  <c r="K26" i="288"/>
  <c r="Y35" i="300"/>
  <c r="V35" i="300"/>
  <c r="J18" i="286"/>
  <c r="N23" i="314"/>
  <c r="M23" i="314"/>
  <c r="L28" i="320"/>
  <c r="J28" i="320"/>
  <c r="V27" i="306"/>
  <c r="L28" i="300"/>
  <c r="G36" i="280"/>
  <c r="J12" i="324"/>
  <c r="V35" i="302"/>
  <c r="Y35" i="302"/>
  <c r="L15" i="334"/>
  <c r="X37" i="272"/>
  <c r="Y37" i="272"/>
  <c r="O4" i="264"/>
  <c r="L15" i="262"/>
  <c r="K15" i="262"/>
  <c r="G37" i="302"/>
  <c r="L9" i="332"/>
  <c r="G29" i="280"/>
  <c r="K8" i="292"/>
  <c r="N7" i="272"/>
  <c r="L7" i="272"/>
  <c r="M22" i="314"/>
  <c r="K15" i="322"/>
  <c r="N15" i="322"/>
  <c r="N38" i="330"/>
  <c r="M35" i="330"/>
  <c r="N35" i="330"/>
  <c r="K13" i="280"/>
  <c r="J13" i="280"/>
  <c r="K20" i="310"/>
  <c r="M20" i="310"/>
  <c r="M30" i="288"/>
  <c r="G12" i="338"/>
  <c r="K19" i="262"/>
  <c r="M19" i="262"/>
  <c r="L17" i="316"/>
  <c r="G8" i="272"/>
  <c r="O28" i="322"/>
  <c r="M28" i="322"/>
  <c r="X29" i="304"/>
  <c r="L32" i="286"/>
  <c r="K32" i="286"/>
  <c r="J18" i="300"/>
  <c r="G31" i="336"/>
  <c r="M21" i="308"/>
  <c r="G17" i="334"/>
  <c r="G13" i="278"/>
  <c r="O23" i="302"/>
  <c r="Y38" i="314"/>
  <c r="W38" i="314"/>
  <c r="N32" i="272"/>
  <c r="G21" i="266"/>
  <c r="V32" i="272"/>
  <c r="K23" i="266"/>
  <c r="M23" i="266"/>
  <c r="O17" i="278"/>
  <c r="J17" i="278"/>
  <c r="M5" i="300"/>
  <c r="K23" i="316"/>
  <c r="J23" i="316"/>
  <c r="Y28" i="316"/>
  <c r="N36" i="262"/>
  <c r="M36" i="262"/>
  <c r="K7" i="318"/>
  <c r="J4" i="310"/>
  <c r="L4" i="310"/>
  <c r="K33" i="284"/>
  <c r="U33" i="282"/>
  <c r="W33" i="282"/>
  <c r="J19" i="274"/>
  <c r="K20" i="328"/>
  <c r="O20" i="328"/>
  <c r="K34" i="338"/>
  <c r="O34" i="338"/>
  <c r="M8" i="286"/>
  <c r="K16" i="314"/>
  <c r="L16" i="314"/>
  <c r="O10" i="274"/>
  <c r="M10" i="274"/>
  <c r="J4" i="286"/>
  <c r="U35" i="314"/>
  <c r="G6" i="338"/>
  <c r="O7" i="338"/>
  <c r="L7" i="338"/>
  <c r="L26" i="330"/>
  <c r="G3" i="300"/>
  <c r="L8" i="308"/>
  <c r="N7" i="278"/>
  <c r="J7" i="278"/>
  <c r="V27" i="314"/>
  <c r="N18" i="284"/>
  <c r="K18" i="284"/>
  <c r="W38" i="324"/>
  <c r="L28" i="268"/>
  <c r="O28" i="268"/>
  <c r="M9" i="312"/>
  <c r="O28" i="262"/>
  <c r="K28" i="262"/>
  <c r="V32" i="340"/>
  <c r="G29" i="292"/>
  <c r="L35" i="268"/>
  <c r="G20" i="308"/>
  <c r="N12" i="270"/>
  <c r="L12" i="288"/>
  <c r="M12" i="288"/>
  <c r="J27" i="306"/>
  <c r="G32" i="242"/>
  <c r="N31" i="328"/>
  <c r="J31" i="328"/>
  <c r="K30" i="326"/>
  <c r="N12" i="264"/>
  <c r="L12" i="264"/>
  <c r="J25" i="320"/>
  <c r="G35" i="278"/>
  <c r="J34" i="284"/>
  <c r="O34" i="284"/>
  <c r="N27" i="292"/>
  <c r="L27" i="292"/>
  <c r="K12" i="290"/>
  <c r="W33" i="318"/>
  <c r="X33" i="318"/>
  <c r="O32" i="328"/>
  <c r="J22" i="338"/>
  <c r="L22" i="338"/>
  <c r="O9" i="286"/>
  <c r="N7" i="328"/>
  <c r="K7" i="328"/>
  <c r="N12" i="304"/>
  <c r="N31" i="300"/>
  <c r="L31" i="300"/>
  <c r="M13" i="300"/>
  <c r="O24" i="330"/>
  <c r="N24" i="330"/>
  <c r="O20" i="286"/>
  <c r="J20" i="286"/>
  <c r="L30" i="284"/>
  <c r="N30" i="284"/>
  <c r="O38" i="278"/>
  <c r="L37" i="308"/>
  <c r="K37" i="308"/>
  <c r="M5" i="242"/>
  <c r="G18" i="242"/>
  <c r="N5" i="338"/>
  <c r="G12" i="284"/>
  <c r="K5" i="262"/>
  <c r="N37" i="292"/>
  <c r="J37" i="292"/>
  <c r="K37" i="318"/>
  <c r="J31" i="330"/>
  <c r="N31" i="330"/>
  <c r="U34" i="276"/>
  <c r="N17" i="264"/>
  <c r="M17" i="264"/>
  <c r="V34" i="284"/>
  <c r="L15" i="320"/>
  <c r="J15" i="320"/>
  <c r="L19" i="284"/>
  <c r="G38" i="292"/>
  <c r="K26" i="264"/>
  <c r="W28" i="336"/>
  <c r="G7" i="270"/>
  <c r="Y37" i="276"/>
  <c r="M10" i="326"/>
  <c r="G3" i="324"/>
  <c r="X27" i="284"/>
  <c r="V30" i="290"/>
  <c r="K10" i="262"/>
  <c r="O10" i="262"/>
  <c r="X38" i="316"/>
  <c r="O19" i="278"/>
  <c r="L19" i="278"/>
  <c r="O14" i="268"/>
  <c r="L14" i="268"/>
  <c r="G8" i="310"/>
  <c r="U37" i="326"/>
  <c r="N15" i="292"/>
  <c r="G35" i="300"/>
  <c r="K27" i="290"/>
  <c r="G38" i="298"/>
  <c r="K15" i="332"/>
  <c r="L27" i="300"/>
  <c r="O27" i="300"/>
  <c r="V34" i="336"/>
  <c r="K38" i="306"/>
  <c r="O38" i="306"/>
  <c r="O24" i="318"/>
  <c r="G17" i="300"/>
  <c r="K21" i="278"/>
  <c r="G38" i="266"/>
  <c r="J26" i="278"/>
  <c r="W37" i="292"/>
  <c r="G37" i="312"/>
  <c r="L3" i="318"/>
  <c r="N3" i="318"/>
  <c r="L29" i="266"/>
  <c r="K18" i="328"/>
  <c r="L18" i="328"/>
  <c r="N7" i="292"/>
  <c r="M35" i="286"/>
  <c r="K35" i="286"/>
  <c r="J29" i="268"/>
  <c r="G25" i="304"/>
  <c r="Y35" i="242"/>
  <c r="O20" i="322"/>
  <c r="N20" i="322"/>
  <c r="N3" i="280"/>
  <c r="K21" i="326"/>
  <c r="N21" i="326"/>
  <c r="O4" i="340"/>
  <c r="N4" i="340"/>
  <c r="N30" i="262"/>
  <c r="G21" i="306"/>
  <c r="N21" i="274"/>
  <c r="K26" i="280"/>
  <c r="J26" i="280"/>
  <c r="G7" i="340"/>
  <c r="J4" i="282"/>
  <c r="M30" i="332"/>
  <c r="J30" i="332"/>
  <c r="U27" i="324"/>
  <c r="K22" i="262"/>
  <c r="M22" i="262"/>
  <c r="G14" i="334"/>
  <c r="X37" i="306"/>
  <c r="G31" i="286"/>
  <c r="N9" i="340"/>
  <c r="K16" i="264"/>
  <c r="M16" i="264"/>
  <c r="G14" i="338"/>
  <c r="N10" i="292"/>
  <c r="W36" i="312"/>
  <c r="L15" i="278"/>
  <c r="O15" i="278"/>
  <c r="L3" i="316"/>
  <c r="M3" i="316"/>
  <c r="G3" i="274"/>
  <c r="X33" i="288"/>
  <c r="V33" i="288"/>
  <c r="X37" i="270"/>
  <c r="M31" i="270"/>
  <c r="L13" i="302"/>
  <c r="N13" i="302"/>
  <c r="J7" i="336"/>
  <c r="N10" i="286"/>
  <c r="G23" i="280"/>
  <c r="N15" i="276"/>
  <c r="L28" i="302"/>
  <c r="Y38" i="312"/>
  <c r="W37" i="286"/>
  <c r="L5" i="266"/>
  <c r="K19" i="272"/>
  <c r="M33" i="330"/>
  <c r="J17" i="280"/>
  <c r="G34" i="336"/>
  <c r="J20" i="292"/>
  <c r="M22" i="278"/>
  <c r="U32" i="324"/>
  <c r="N3" i="334"/>
  <c r="Y35" i="330"/>
  <c r="M20" i="278"/>
  <c r="N36" i="314"/>
  <c r="J18" i="322"/>
  <c r="O21" i="312"/>
  <c r="N8" i="284"/>
  <c r="L22" i="290"/>
  <c r="L11" i="336"/>
  <c r="M38" i="270"/>
  <c r="K30" i="280"/>
  <c r="G34" i="316"/>
  <c r="W30" i="298"/>
  <c r="M27" i="312"/>
  <c r="X32" i="314"/>
  <c r="K13" i="328"/>
  <c r="Y35" i="284"/>
  <c r="G33" i="262"/>
  <c r="O38" i="312"/>
  <c r="Y38" i="292"/>
  <c r="W31" i="312"/>
  <c r="O31" i="266"/>
  <c r="J19" i="288"/>
  <c r="J33" i="334"/>
  <c r="M33" i="334"/>
  <c r="M27" i="286"/>
  <c r="V27" i="322"/>
  <c r="J15" i="318"/>
  <c r="X34" i="308"/>
  <c r="N37" i="316"/>
  <c r="G34" i="322"/>
  <c r="G28" i="300"/>
  <c r="O36" i="280"/>
  <c r="L27" i="288"/>
  <c r="M27" i="288"/>
  <c r="Y27" i="272"/>
  <c r="G15" i="334"/>
  <c r="L10" i="280"/>
  <c r="K33" i="270"/>
  <c r="M33" i="270"/>
  <c r="L30" i="302"/>
  <c r="L10" i="266"/>
  <c r="M10" i="266"/>
  <c r="O15" i="290"/>
  <c r="G8" i="270"/>
  <c r="O8" i="320"/>
  <c r="G31" i="326"/>
  <c r="L22" i="300"/>
  <c r="G7" i="272"/>
  <c r="V33" i="324"/>
  <c r="G16" i="266"/>
  <c r="N38" i="276"/>
  <c r="O28" i="286"/>
  <c r="J28" i="286"/>
  <c r="J6" i="306"/>
  <c r="Y33" i="304"/>
  <c r="U33" i="304"/>
  <c r="U38" i="298"/>
  <c r="L15" i="298"/>
  <c r="K7" i="316"/>
  <c r="L7" i="316"/>
  <c r="K16" i="322"/>
  <c r="G3" i="336"/>
  <c r="U28" i="332"/>
  <c r="K8" i="272"/>
  <c r="L8" i="272"/>
  <c r="L32" i="338"/>
  <c r="O6" i="302"/>
  <c r="L6" i="302"/>
  <c r="V34" i="302"/>
  <c r="L35" i="336"/>
  <c r="M35" i="336"/>
  <c r="Y33" i="308"/>
  <c r="G18" i="300"/>
  <c r="N31" i="336"/>
  <c r="K5" i="336"/>
  <c r="L5" i="336"/>
  <c r="K17" i="334"/>
  <c r="V29" i="302"/>
  <c r="U29" i="302"/>
  <c r="K29" i="274"/>
  <c r="G3" i="312"/>
  <c r="M11" i="338"/>
  <c r="L16" i="302"/>
  <c r="K16" i="302"/>
  <c r="Y34" i="242"/>
  <c r="N15" i="310"/>
  <c r="M15" i="310"/>
  <c r="J36" i="286"/>
  <c r="G33" i="268"/>
  <c r="K10" i="272"/>
  <c r="K10" i="282"/>
  <c r="O10" i="282"/>
  <c r="O25" i="328"/>
  <c r="N25" i="328"/>
  <c r="J13" i="286"/>
  <c r="N8" i="330"/>
  <c r="O8" i="330"/>
  <c r="M5" i="316"/>
  <c r="G36" i="262"/>
  <c r="G22" i="318"/>
  <c r="K14" i="242"/>
  <c r="K32" i="268"/>
  <c r="N32" i="268"/>
  <c r="O22" i="242"/>
  <c r="L18" i="274"/>
  <c r="K18" i="274"/>
  <c r="J23" i="306"/>
  <c r="G5" i="276"/>
  <c r="W35" i="292"/>
  <c r="X29" i="324"/>
  <c r="V29" i="324"/>
  <c r="V27" i="282"/>
  <c r="L25" i="312"/>
  <c r="M25" i="312"/>
  <c r="N32" i="300"/>
  <c r="O33" i="282"/>
  <c r="L33" i="282"/>
  <c r="V35" i="310"/>
  <c r="L30" i="292"/>
  <c r="O30" i="292"/>
  <c r="L15" i="242"/>
  <c r="L12" i="242"/>
  <c r="N12" i="242"/>
  <c r="L35" i="272"/>
  <c r="K35" i="272"/>
  <c r="O20" i="274"/>
  <c r="G15" i="286"/>
  <c r="N21" i="286"/>
  <c r="M21" i="286"/>
  <c r="M11" i="308"/>
  <c r="K19" i="270"/>
  <c r="L19" i="270"/>
  <c r="L29" i="292"/>
  <c r="G19" i="282"/>
  <c r="G27" i="306"/>
  <c r="O38" i="318"/>
  <c r="J32" i="242"/>
  <c r="O32" i="242"/>
  <c r="K35" i="242"/>
  <c r="M17" i="284"/>
  <c r="O17" i="284"/>
  <c r="Y27" i="286"/>
  <c r="G12" i="264"/>
  <c r="L35" i="278"/>
  <c r="O13" i="264"/>
  <c r="K13" i="264"/>
  <c r="O9" i="270"/>
  <c r="K3" i="264"/>
  <c r="O3" i="264"/>
  <c r="O36" i="310"/>
  <c r="J28" i="266"/>
  <c r="L28" i="266"/>
  <c r="M37" i="288"/>
  <c r="N37" i="288"/>
  <c r="G30" i="308"/>
  <c r="J4" i="302"/>
  <c r="G35" i="282"/>
  <c r="K23" i="264"/>
  <c r="G24" i="330"/>
  <c r="J27" i="278"/>
  <c r="J35" i="340"/>
  <c r="O35" i="340"/>
  <c r="O12" i="316"/>
  <c r="N12" i="316"/>
  <c r="K15" i="282"/>
  <c r="L15" i="282"/>
  <c r="M18" i="242"/>
  <c r="K18" i="242"/>
  <c r="L19" i="300"/>
  <c r="G26" i="272"/>
  <c r="O37" i="322"/>
  <c r="N23" i="272"/>
  <c r="O23" i="272"/>
  <c r="M11" i="324"/>
  <c r="G21" i="314"/>
  <c r="O5" i="282"/>
  <c r="O29" i="272"/>
  <c r="J29" i="272"/>
  <c r="N22" i="270"/>
  <c r="J22" i="270"/>
  <c r="V29" i="290"/>
  <c r="G34" i="282"/>
  <c r="M8" i="242"/>
  <c r="K8" i="242"/>
  <c r="J3" i="324"/>
  <c r="G14" i="324"/>
  <c r="N10" i="268"/>
  <c r="Y36" i="316"/>
  <c r="V38" i="302"/>
  <c r="U38" i="302"/>
  <c r="O16" i="268"/>
  <c r="J16" i="268"/>
  <c r="M18" i="276"/>
  <c r="N18" i="276"/>
  <c r="M8" i="288"/>
  <c r="K12" i="286"/>
  <c r="O12" i="286"/>
  <c r="K9" i="268"/>
  <c r="V35" i="316"/>
  <c r="Y35" i="316"/>
  <c r="X27" i="264"/>
  <c r="K5" i="278"/>
  <c r="O5" i="278"/>
  <c r="L15" i="330"/>
  <c r="W32" i="326"/>
  <c r="X32" i="326"/>
  <c r="O9" i="330"/>
  <c r="K6" i="322"/>
  <c r="J6" i="322"/>
  <c r="V36" i="282"/>
  <c r="L5" i="304"/>
  <c r="K5" i="304"/>
  <c r="L6" i="308"/>
  <c r="N24" i="288"/>
  <c r="K24" i="288"/>
  <c r="Y28" i="304"/>
  <c r="U28" i="304"/>
  <c r="W29" i="328"/>
  <c r="L4" i="288"/>
  <c r="O4" i="288"/>
  <c r="G18" i="328"/>
  <c r="V27" i="326"/>
  <c r="L25" i="304"/>
  <c r="M25" i="304"/>
  <c r="U33" i="278"/>
  <c r="M23" i="282"/>
  <c r="K23" i="282"/>
  <c r="J25" i="332"/>
  <c r="O38" i="286"/>
  <c r="N38" i="286"/>
  <c r="K32" i="306"/>
  <c r="J32" i="306"/>
  <c r="N35" i="302"/>
  <c r="O35" i="302"/>
  <c r="W27" i="288"/>
  <c r="N20" i="268"/>
  <c r="L20" i="268"/>
  <c r="J36" i="268"/>
  <c r="J12" i="332"/>
  <c r="K12" i="332"/>
  <c r="X27" i="242"/>
  <c r="G30" i="332"/>
  <c r="U35" i="280"/>
  <c r="L15" i="284"/>
  <c r="N27" i="284"/>
  <c r="M27" i="284"/>
  <c r="L35" i="316"/>
  <c r="N35" i="316"/>
  <c r="O6" i="262"/>
  <c r="O14" i="334"/>
  <c r="N14" i="334"/>
  <c r="O30" i="316"/>
  <c r="U27" i="304"/>
  <c r="L32" i="278"/>
  <c r="O32" i="278"/>
  <c r="N31" i="286"/>
  <c r="G9" i="340"/>
  <c r="M35" i="306"/>
  <c r="N23" i="308"/>
  <c r="M23" i="308"/>
  <c r="L31" i="320"/>
  <c r="J14" i="338"/>
  <c r="M14" i="338"/>
  <c r="U38" i="266"/>
  <c r="G15" i="278"/>
  <c r="L12" i="292"/>
  <c r="N37" i="310"/>
  <c r="K37" i="310"/>
  <c r="X36" i="324"/>
  <c r="N9" i="324"/>
  <c r="K9" i="324"/>
  <c r="M3" i="274"/>
  <c r="J22" i="340"/>
  <c r="K22" i="340"/>
  <c r="L34" i="278"/>
  <c r="Y31" i="332"/>
  <c r="G18" i="298"/>
  <c r="U37" i="266"/>
  <c r="Y27" i="274"/>
  <c r="G7" i="336"/>
  <c r="V28" i="290"/>
  <c r="G31" i="272"/>
  <c r="L20" i="288"/>
  <c r="M26" i="268"/>
  <c r="J26" i="268"/>
  <c r="V38" i="290"/>
  <c r="O20" i="270"/>
  <c r="L20" i="270"/>
  <c r="N36" i="324"/>
  <c r="O36" i="324"/>
  <c r="W30" i="312"/>
  <c r="G7" i="276"/>
  <c r="W38" i="264"/>
  <c r="N29" i="336"/>
  <c r="O29" i="336"/>
  <c r="M16" i="282"/>
  <c r="V28" i="274"/>
  <c r="X28" i="274"/>
  <c r="O24" i="298"/>
  <c r="O11" i="274"/>
  <c r="K11" i="274"/>
  <c r="N22" i="298"/>
  <c r="L5" i="308"/>
  <c r="N5" i="308"/>
  <c r="J25" i="262"/>
  <c r="W36" i="242"/>
  <c r="X32" i="332"/>
  <c r="W32" i="332"/>
  <c r="N5" i="264"/>
  <c r="O19" i="330"/>
  <c r="K19" i="330"/>
  <c r="U35" i="334"/>
  <c r="O33" i="286"/>
  <c r="L33" i="286"/>
  <c r="W33" i="340"/>
  <c r="G32" i="266"/>
  <c r="N14" i="286"/>
  <c r="G28" i="278"/>
  <c r="O34" i="334"/>
  <c r="N17" i="338"/>
  <c r="L17" i="338"/>
  <c r="J24" i="332"/>
  <c r="N14" i="318"/>
  <c r="J14" i="318"/>
  <c r="J29" i="304"/>
  <c r="G12" i="320"/>
  <c r="W30" i="308"/>
  <c r="K20" i="242"/>
  <c r="J20" i="242"/>
  <c r="M15" i="274"/>
  <c r="O35" i="280"/>
  <c r="K35" i="280"/>
  <c r="L21" i="282"/>
  <c r="G30" i="268"/>
  <c r="V28" i="266"/>
  <c r="M3" i="326"/>
  <c r="K3" i="242"/>
  <c r="N3" i="242"/>
  <c r="U34" i="292"/>
  <c r="V34" i="292"/>
  <c r="M5" i="310"/>
  <c r="G11" i="332"/>
  <c r="M4" i="272"/>
  <c r="N7" i="320"/>
  <c r="L7" i="320"/>
  <c r="L6" i="314"/>
  <c r="L16" i="308"/>
  <c r="K16" i="308"/>
  <c r="N6" i="268"/>
  <c r="M4" i="242"/>
  <c r="O4" i="242"/>
  <c r="Y34" i="330"/>
  <c r="L33" i="290"/>
  <c r="K33" i="290"/>
  <c r="U31" i="278"/>
  <c r="K19" i="302"/>
  <c r="J33" i="328"/>
  <c r="K33" i="328"/>
  <c r="G33" i="280"/>
  <c r="K15" i="272"/>
  <c r="G35" i="276"/>
  <c r="W32" i="282"/>
  <c r="N33" i="272"/>
  <c r="M33" i="272"/>
  <c r="W35" i="298"/>
  <c r="G24" i="324"/>
  <c r="V30" i="272"/>
  <c r="N17" i="282"/>
  <c r="J17" i="282"/>
  <c r="J38" i="324"/>
  <c r="O36" i="276"/>
  <c r="K36" i="276"/>
  <c r="O4" i="274"/>
  <c r="L4" i="274"/>
  <c r="W30" i="264"/>
  <c r="L29" i="312"/>
  <c r="G3" i="268"/>
  <c r="U32" i="278"/>
  <c r="X32" i="268"/>
  <c r="Y32" i="268"/>
  <c r="N27" i="264"/>
  <c r="G22" i="302"/>
  <c r="U35" i="274"/>
  <c r="G30" i="330"/>
  <c r="O21" i="242"/>
  <c r="J21" i="242"/>
  <c r="Y38" i="274"/>
  <c r="J6" i="276"/>
  <c r="K6" i="276"/>
  <c r="O35" i="320"/>
  <c r="J6" i="284"/>
  <c r="K6" i="284"/>
  <c r="X32" i="302"/>
  <c r="N30" i="334"/>
  <c r="L30" i="334"/>
  <c r="K17" i="298"/>
  <c r="G24" i="300"/>
  <c r="K33" i="278"/>
  <c r="K14" i="316"/>
  <c r="M14" i="316"/>
  <c r="X31" i="324"/>
  <c r="N5" i="340"/>
  <c r="L5" i="340"/>
  <c r="W34" i="340"/>
  <c r="X34" i="340"/>
  <c r="J23" i="304"/>
  <c r="W37" i="308"/>
  <c r="K20" i="276"/>
  <c r="O20" i="276"/>
  <c r="J8" i="274"/>
  <c r="N21" i="334"/>
  <c r="J21" i="334"/>
  <c r="L8" i="300"/>
  <c r="J8" i="300"/>
  <c r="O23" i="270"/>
  <c r="G30" i="310"/>
  <c r="J15" i="266"/>
  <c r="J25" i="316"/>
  <c r="L25" i="316"/>
  <c r="N38" i="316"/>
  <c r="X34" i="274"/>
  <c r="G21" i="322"/>
  <c r="L29" i="338"/>
  <c r="L5" i="292"/>
  <c r="O5" i="292"/>
  <c r="O33" i="264"/>
  <c r="M23" i="298"/>
  <c r="O23" i="298"/>
  <c r="W29" i="308"/>
  <c r="G28" i="332"/>
  <c r="K4" i="330"/>
  <c r="K12" i="276"/>
  <c r="N12" i="276"/>
  <c r="K10" i="338"/>
  <c r="M10" i="338"/>
  <c r="L27" i="338"/>
  <c r="L23" i="290"/>
  <c r="J23" i="290"/>
  <c r="J23" i="326"/>
  <c r="L23" i="326"/>
  <c r="K12" i="340"/>
  <c r="N12" i="340"/>
  <c r="N22" i="306"/>
  <c r="L5" i="320"/>
  <c r="O5" i="320"/>
  <c r="O18" i="292"/>
  <c r="G23" i="268"/>
  <c r="Y33" i="338"/>
  <c r="L32" i="298"/>
  <c r="O8" i="304"/>
  <c r="L8" i="304"/>
  <c r="L13" i="306"/>
  <c r="M7" i="326"/>
  <c r="O7" i="326"/>
  <c r="W37" i="330"/>
  <c r="O10" i="334"/>
  <c r="J10" i="334"/>
  <c r="O22" i="264"/>
  <c r="L28" i="314"/>
  <c r="N28" i="314"/>
  <c r="G38" i="320"/>
  <c r="L9" i="314"/>
  <c r="M9" i="326"/>
  <c r="K9" i="326"/>
  <c r="L15" i="268"/>
  <c r="V29" i="340"/>
  <c r="G26" i="290"/>
  <c r="G19" i="340"/>
  <c r="V29" i="278"/>
  <c r="N8" i="262"/>
  <c r="O38" i="300"/>
  <c r="M38" i="300"/>
  <c r="M25" i="340"/>
  <c r="G4" i="324"/>
  <c r="G29" i="330"/>
  <c r="K24" i="338"/>
  <c r="L24" i="338"/>
  <c r="O16" i="332"/>
  <c r="J24" i="282"/>
  <c r="K24" i="282"/>
  <c r="K11" i="340"/>
  <c r="O11" i="340"/>
  <c r="G12" i="312"/>
  <c r="Y35" i="312"/>
  <c r="V33" i="330"/>
  <c r="X33" i="330"/>
  <c r="J18" i="338"/>
  <c r="G25" i="330"/>
  <c r="J4" i="270"/>
  <c r="G20" i="280"/>
  <c r="U33" i="316"/>
  <c r="W37" i="278"/>
  <c r="L16" i="324"/>
  <c r="N16" i="324"/>
  <c r="J32" i="332"/>
  <c r="W31" i="320"/>
  <c r="K16" i="318"/>
  <c r="L16" i="318"/>
  <c r="Y38" i="306"/>
  <c r="W29" i="282"/>
  <c r="X29" i="282"/>
  <c r="L9" i="320"/>
  <c r="G18" i="312"/>
  <c r="J33" i="332"/>
  <c r="O16" i="276"/>
  <c r="K16" i="276"/>
  <c r="M22" i="280"/>
  <c r="M12" i="298"/>
  <c r="N12" i="298"/>
  <c r="W35" i="262"/>
  <c r="G28" i="270"/>
  <c r="M13" i="312"/>
  <c r="V31" i="322"/>
  <c r="X31" i="322"/>
  <c r="U28" i="318"/>
  <c r="J31" i="264"/>
  <c r="N31" i="264"/>
  <c r="L21" i="284"/>
  <c r="O18" i="320"/>
  <c r="L18" i="320"/>
  <c r="M9" i="316"/>
  <c r="M31" i="338"/>
  <c r="J31" i="338"/>
  <c r="U34" i="310"/>
  <c r="U32" i="308"/>
  <c r="V32" i="308"/>
  <c r="O4" i="332"/>
  <c r="J4" i="332"/>
  <c r="L21" i="318"/>
  <c r="K25" i="306"/>
  <c r="J25" i="306"/>
  <c r="L21" i="272"/>
  <c r="V28" i="314"/>
  <c r="U28" i="314"/>
  <c r="J23" i="338"/>
  <c r="N23" i="338"/>
  <c r="M32" i="316"/>
  <c r="L32" i="316"/>
  <c r="M32" i="304"/>
  <c r="G32" i="276"/>
  <c r="K33" i="304"/>
  <c r="W28" i="282"/>
  <c r="K38" i="338"/>
  <c r="O38" i="338"/>
  <c r="J38" i="264"/>
  <c r="M38" i="264"/>
  <c r="M23" i="262"/>
  <c r="W30" i="340"/>
  <c r="V30" i="340"/>
  <c r="M10" i="306"/>
  <c r="J30" i="278"/>
  <c r="N30" i="278"/>
  <c r="W27" i="280"/>
  <c r="L35" i="334"/>
  <c r="K35" i="334"/>
  <c r="W34" i="324"/>
  <c r="Y28" i="278"/>
  <c r="G22" i="268"/>
  <c r="U29" i="298"/>
  <c r="K20" i="266"/>
  <c r="M20" i="266"/>
  <c r="N22" i="326"/>
  <c r="O22" i="326"/>
  <c r="M6" i="326"/>
  <c r="G33" i="310"/>
  <c r="Y31" i="306"/>
  <c r="G22" i="308"/>
  <c r="U33" i="292"/>
  <c r="M24" i="334"/>
  <c r="Y30" i="332"/>
  <c r="X30" i="332"/>
  <c r="L3" i="320"/>
  <c r="M3" i="320"/>
  <c r="K24" i="316"/>
  <c r="G25" i="314"/>
  <c r="O23" i="318"/>
  <c r="N23" i="318"/>
  <c r="O22" i="334"/>
  <c r="N22" i="334"/>
  <c r="L32" i="302"/>
  <c r="L22" i="322"/>
  <c r="M22" i="322"/>
  <c r="U33" i="334"/>
  <c r="N18" i="282"/>
  <c r="L18" i="282"/>
  <c r="L30" i="272"/>
  <c r="O11" i="306"/>
  <c r="M11" i="306"/>
  <c r="K28" i="336"/>
  <c r="N28" i="336"/>
  <c r="Y31" i="284"/>
  <c r="O12" i="272"/>
  <c r="M12" i="272"/>
  <c r="N17" i="310"/>
  <c r="M3" i="304"/>
  <c r="L3" i="304"/>
  <c r="W37" i="322"/>
  <c r="X37" i="322"/>
  <c r="J18" i="330"/>
  <c r="O13" i="336"/>
  <c r="L13" i="336"/>
  <c r="J12" i="280"/>
  <c r="V38" i="338"/>
  <c r="O13" i="340"/>
  <c r="M13" i="340"/>
  <c r="X37" i="338"/>
  <c r="G36" i="338"/>
  <c r="J26" i="326"/>
  <c r="J17" i="326"/>
  <c r="N17" i="326"/>
  <c r="O27" i="268"/>
  <c r="G38" i="304"/>
  <c r="M12" i="302"/>
  <c r="G19" i="290"/>
  <c r="L25" i="310"/>
  <c r="U36" i="310"/>
  <c r="O22" i="332"/>
  <c r="K22" i="332"/>
  <c r="M16" i="270"/>
  <c r="Y36" i="334"/>
  <c r="W36" i="334"/>
  <c r="J29" i="318"/>
  <c r="O29" i="318"/>
  <c r="O10" i="270"/>
  <c r="J10" i="270"/>
  <c r="N30" i="300"/>
  <c r="J30" i="300"/>
  <c r="N23" i="336"/>
  <c r="G13" i="318"/>
  <c r="M9" i="298"/>
  <c r="N4" i="278"/>
  <c r="M4" i="278"/>
  <c r="O5" i="322"/>
  <c r="W34" i="326"/>
  <c r="O6" i="328"/>
  <c r="J6" i="328"/>
  <c r="J29" i="320"/>
  <c r="N29" i="320"/>
  <c r="W35" i="304"/>
  <c r="G9" i="322"/>
  <c r="O11" i="314"/>
  <c r="J3" i="290"/>
  <c r="L3" i="290"/>
  <c r="O14" i="298"/>
  <c r="L14" i="298"/>
  <c r="N31" i="312"/>
  <c r="L7" i="324"/>
  <c r="J7" i="324"/>
  <c r="J9" i="280"/>
  <c r="K9" i="280"/>
  <c r="K32" i="308"/>
  <c r="L29" i="334"/>
  <c r="K29" i="334"/>
  <c r="Y28" i="276"/>
  <c r="G16" i="284"/>
  <c r="O36" i="322"/>
  <c r="K36" i="288"/>
  <c r="L36" i="288"/>
  <c r="M25" i="298"/>
  <c r="K30" i="286"/>
  <c r="N30" i="286"/>
  <c r="N24" i="266"/>
  <c r="K24" i="266"/>
  <c r="N17" i="312"/>
  <c r="O17" i="312"/>
  <c r="L36" i="266"/>
  <c r="G4" i="308"/>
  <c r="M8" i="340"/>
  <c r="X30" i="278"/>
  <c r="L31" i="340"/>
  <c r="J31" i="340"/>
  <c r="K14" i="340"/>
  <c r="L14" i="340"/>
  <c r="X28" i="328"/>
  <c r="K15" i="336"/>
  <c r="G11" i="264"/>
  <c r="L20" i="312"/>
  <c r="W37" i="280"/>
  <c r="V37" i="280"/>
  <c r="U32" i="310"/>
  <c r="J28" i="242"/>
  <c r="G5" i="318"/>
  <c r="O32" i="292"/>
  <c r="L34" i="310"/>
  <c r="M34" i="310"/>
  <c r="O28" i="304"/>
  <c r="N23" i="242"/>
  <c r="O23" i="242"/>
  <c r="G33" i="306"/>
  <c r="V34" i="282"/>
  <c r="K18" i="270"/>
  <c r="M18" i="270"/>
  <c r="L34" i="318"/>
  <c r="K11" i="262"/>
  <c r="O11" i="262"/>
  <c r="L37" i="276"/>
  <c r="V28" i="288"/>
  <c r="Y28" i="288"/>
  <c r="N26" i="310"/>
  <c r="G29" i="308"/>
  <c r="W29" i="336"/>
  <c r="K27" i="272"/>
  <c r="L27" i="272"/>
  <c r="N7" i="302"/>
  <c r="G10" i="316"/>
  <c r="G25" i="322"/>
  <c r="J8" i="268"/>
  <c r="J21" i="328"/>
  <c r="L21" i="328"/>
  <c r="K14" i="308"/>
  <c r="L14" i="308"/>
  <c r="K38" i="310"/>
  <c r="G25" i="272"/>
  <c r="K27" i="308"/>
  <c r="N14" i="306"/>
  <c r="M14" i="306"/>
  <c r="V27" i="312"/>
  <c r="Y27" i="312"/>
  <c r="G29" i="270"/>
  <c r="L21" i="332"/>
  <c r="J32" i="264"/>
  <c r="M32" i="264"/>
  <c r="K37" i="330"/>
  <c r="N21" i="320"/>
  <c r="M21" i="320"/>
  <c r="Y37" i="332"/>
  <c r="L16" i="278"/>
  <c r="K16" i="278"/>
  <c r="J25" i="284"/>
  <c r="G36" i="274"/>
  <c r="L11" i="272"/>
  <c r="G26" i="242"/>
  <c r="L12" i="310"/>
  <c r="U37" i="262"/>
  <c r="G37" i="298"/>
  <c r="V30" i="286"/>
  <c r="Y38" i="340"/>
  <c r="W28" i="338"/>
  <c r="V28" i="338"/>
  <c r="M28" i="298"/>
  <c r="G28" i="334"/>
  <c r="L37" i="326"/>
  <c r="N25" i="302"/>
  <c r="J25" i="302"/>
  <c r="M19" i="320"/>
  <c r="G17" i="304"/>
  <c r="O31" i="280"/>
  <c r="N31" i="280"/>
  <c r="W36" i="318"/>
  <c r="O37" i="328"/>
  <c r="M37" i="328"/>
  <c r="K23" i="322"/>
  <c r="M20" i="282"/>
  <c r="J20" i="282"/>
  <c r="Y27" i="266"/>
  <c r="J17" i="270"/>
  <c r="W37" i="324"/>
  <c r="V37" i="324"/>
  <c r="M10" i="328"/>
  <c r="K28" i="292"/>
  <c r="O28" i="292"/>
  <c r="J15" i="314"/>
  <c r="N9" i="304"/>
  <c r="M9" i="304"/>
  <c r="O3" i="302"/>
  <c r="G22" i="278"/>
  <c r="K36" i="300"/>
  <c r="N38" i="284"/>
  <c r="L38" i="284"/>
  <c r="N21" i="340"/>
  <c r="O34" i="332"/>
  <c r="K34" i="332"/>
  <c r="N7" i="300"/>
  <c r="G14" i="262"/>
  <c r="N13" i="338"/>
  <c r="K24" i="264"/>
  <c r="J24" i="264"/>
  <c r="M7" i="334"/>
  <c r="G12" i="268"/>
  <c r="V34" i="328"/>
  <c r="M16" i="328"/>
  <c r="J16" i="328"/>
  <c r="K14" i="282"/>
  <c r="M14" i="282"/>
  <c r="O37" i="334"/>
  <c r="L36" i="272"/>
  <c r="J36" i="272"/>
  <c r="N24" i="340"/>
  <c r="G22" i="330"/>
  <c r="M18" i="278"/>
  <c r="W33" i="306"/>
  <c r="X33" i="306"/>
  <c r="J5" i="298"/>
  <c r="U32" i="304"/>
  <c r="W32" i="304"/>
  <c r="J34" i="316"/>
  <c r="G34" i="308"/>
  <c r="N19" i="338"/>
  <c r="X32" i="322"/>
  <c r="G15" i="288"/>
  <c r="K24" i="268"/>
  <c r="U36" i="264"/>
  <c r="J33" i="320"/>
  <c r="K33" i="320"/>
  <c r="X28" i="298"/>
  <c r="K20" i="272"/>
  <c r="N20" i="272"/>
  <c r="O33" i="262"/>
  <c r="M35" i="338"/>
  <c r="K35" i="338"/>
  <c r="N32" i="322"/>
  <c r="O32" i="322"/>
  <c r="N31" i="308"/>
  <c r="K20" i="330"/>
  <c r="J20" i="330"/>
  <c r="U30" i="324"/>
  <c r="G27" i="286"/>
  <c r="K11" i="270"/>
  <c r="M11" i="270"/>
  <c r="N26" i="288"/>
  <c r="X35" i="300"/>
  <c r="O18" i="286"/>
  <c r="N18" i="286"/>
  <c r="O23" i="314"/>
  <c r="G18" i="290"/>
  <c r="M28" i="320"/>
  <c r="Y27" i="306"/>
  <c r="U27" i="306"/>
  <c r="M28" i="300"/>
  <c r="K12" i="324"/>
  <c r="L12" i="324"/>
  <c r="W35" i="302"/>
  <c r="G28" i="306"/>
  <c r="N15" i="334"/>
  <c r="U37" i="272"/>
  <c r="M4" i="264"/>
  <c r="J4" i="264"/>
  <c r="O15" i="262"/>
  <c r="J15" i="262"/>
  <c r="G8" i="320"/>
  <c r="K9" i="332"/>
  <c r="M8" i="292"/>
  <c r="L8" i="292"/>
  <c r="K7" i="272"/>
  <c r="J7" i="272"/>
  <c r="N22" i="314"/>
  <c r="M15" i="322"/>
  <c r="L15" i="322"/>
  <c r="L38" i="330"/>
  <c r="L35" i="330"/>
  <c r="O35" i="330"/>
  <c r="O13" i="280"/>
  <c r="L13" i="280"/>
  <c r="J20" i="310"/>
  <c r="G15" i="270"/>
  <c r="L30" i="288"/>
  <c r="G20" i="324"/>
  <c r="J19" i="262"/>
  <c r="L19" i="262"/>
  <c r="N17" i="316"/>
  <c r="G32" i="338"/>
  <c r="L28" i="322"/>
  <c r="W29" i="304"/>
  <c r="Y29" i="304"/>
  <c r="N32" i="286"/>
  <c r="J32" i="286"/>
  <c r="K18" i="300"/>
  <c r="K21" i="308"/>
  <c r="L21" i="308"/>
  <c r="G33" i="276"/>
  <c r="G21" i="336"/>
  <c r="N23" i="302"/>
  <c r="X38" i="314"/>
  <c r="K32" i="272"/>
  <c r="L32" i="272"/>
  <c r="G38" i="288"/>
  <c r="W32" i="272"/>
  <c r="N23" i="266"/>
  <c r="L23" i="266"/>
  <c r="K17" i="278"/>
  <c r="N5" i="300"/>
  <c r="O5" i="300"/>
  <c r="N23" i="316"/>
  <c r="G8" i="328"/>
  <c r="X28" i="316"/>
  <c r="J36" i="262"/>
  <c r="K36" i="262"/>
  <c r="J7" i="318"/>
  <c r="O4" i="310"/>
  <c r="M4" i="310"/>
  <c r="L33" i="284"/>
  <c r="V33" i="282"/>
  <c r="N19" i="274"/>
  <c r="K19" i="274"/>
  <c r="N20" i="328"/>
  <c r="M20" i="328"/>
  <c r="L34" i="338"/>
  <c r="G26" i="262"/>
  <c r="J8" i="286"/>
  <c r="O16" i="314"/>
  <c r="M16" i="314"/>
  <c r="L10" i="274"/>
  <c r="K4" i="286"/>
  <c r="M4" i="286"/>
  <c r="V35" i="314"/>
  <c r="G25" i="312"/>
  <c r="M7" i="338"/>
  <c r="K7" i="338"/>
  <c r="K26" i="330"/>
  <c r="K8" i="308"/>
  <c r="O8" i="308"/>
  <c r="L7" i="278"/>
  <c r="W27" i="314"/>
  <c r="X27" i="314"/>
  <c r="J18" i="284"/>
  <c r="X38" i="324"/>
  <c r="U38" i="324"/>
  <c r="N28" i="268"/>
  <c r="L9" i="312"/>
  <c r="J9" i="312"/>
  <c r="N28" i="262"/>
  <c r="G21" i="286"/>
  <c r="Y32" i="340"/>
  <c r="K35" i="268"/>
  <c r="J35" i="268"/>
  <c r="J12" i="270"/>
  <c r="O12" i="270"/>
  <c r="N12" i="288"/>
  <c r="K27" i="306"/>
  <c r="M27" i="306"/>
  <c r="G35" i="242"/>
  <c r="L31" i="328"/>
  <c r="K31" i="328"/>
  <c r="L30" i="326"/>
  <c r="K12" i="264"/>
  <c r="O12" i="264"/>
  <c r="N25" i="320"/>
  <c r="G13" i="264"/>
  <c r="M34" i="284"/>
  <c r="N34" i="284"/>
  <c r="M27" i="292"/>
  <c r="G9" i="308"/>
  <c r="M12" i="290"/>
  <c r="V33" i="318"/>
  <c r="J32" i="328"/>
  <c r="M32" i="328"/>
  <c r="O22" i="338"/>
  <c r="N9" i="286"/>
  <c r="K9" i="286"/>
  <c r="M7" i="328"/>
  <c r="L12" i="304"/>
  <c r="O12" i="304"/>
  <c r="J31" i="300"/>
  <c r="O13" i="300"/>
  <c r="K13" i="300"/>
  <c r="M24" i="330"/>
  <c r="G27" i="278"/>
  <c r="L20" i="286"/>
  <c r="M20" i="286"/>
  <c r="K30" i="284"/>
  <c r="K38" i="278"/>
  <c r="N38" i="278"/>
  <c r="M37" i="308"/>
  <c r="J37" i="308"/>
  <c r="K5" i="242"/>
  <c r="O5" i="338"/>
  <c r="J5" i="338"/>
  <c r="M5" i="262"/>
  <c r="J5" i="262"/>
  <c r="L37" i="292"/>
  <c r="L37" i="318"/>
  <c r="O37" i="318"/>
  <c r="L31" i="330"/>
  <c r="G29" i="286"/>
  <c r="V34" i="276"/>
  <c r="K17" i="264"/>
  <c r="G25" i="282"/>
  <c r="X34" i="284"/>
  <c r="M15" i="320"/>
  <c r="G22" i="270"/>
  <c r="M19" i="284"/>
  <c r="J26" i="264"/>
  <c r="O26" i="264"/>
  <c r="Y28" i="336"/>
  <c r="X37" i="276"/>
  <c r="U37" i="276"/>
  <c r="J10" i="326"/>
  <c r="W27" i="284"/>
  <c r="Y27" i="284"/>
  <c r="Y30" i="290"/>
  <c r="L10" i="262"/>
  <c r="N10" i="262"/>
  <c r="V38" i="316"/>
  <c r="M19" i="278"/>
  <c r="K19" i="278"/>
  <c r="N14" i="268"/>
  <c r="G18" i="276"/>
  <c r="Y37" i="326"/>
  <c r="W37" i="326"/>
  <c r="M15" i="292"/>
  <c r="G25" i="308"/>
  <c r="J27" i="290"/>
  <c r="M15" i="332"/>
  <c r="J15" i="332"/>
  <c r="K27" i="300"/>
  <c r="G20" i="298"/>
  <c r="W34" i="336"/>
  <c r="N38" i="306"/>
  <c r="M7" i="268"/>
  <c r="J36" i="326"/>
  <c r="M15" i="276"/>
  <c r="O28" i="302"/>
  <c r="Y37" i="268"/>
  <c r="O16" i="292"/>
  <c r="K5" i="266"/>
  <c r="J34" i="320"/>
  <c r="J33" i="330"/>
  <c r="G3" i="270"/>
  <c r="V27" i="268"/>
  <c r="N12" i="322"/>
  <c r="W35" i="278"/>
  <c r="W32" i="324"/>
  <c r="K3" i="334"/>
  <c r="X35" i="330"/>
  <c r="N20" i="278"/>
  <c r="G16" i="328"/>
  <c r="L18" i="322"/>
  <c r="N21" i="312"/>
  <c r="O8" i="284"/>
  <c r="K22" i="290"/>
  <c r="J11" i="336"/>
  <c r="N38" i="270"/>
  <c r="O30" i="280"/>
  <c r="Y30" i="298"/>
  <c r="N27" i="312"/>
  <c r="G10" i="324"/>
  <c r="U32" i="314"/>
  <c r="J13" i="328"/>
  <c r="U35" i="284"/>
  <c r="J38" i="312"/>
  <c r="G35" i="338"/>
  <c r="W38" i="292"/>
  <c r="V31" i="312"/>
  <c r="K31" i="266"/>
  <c r="N19" i="288"/>
  <c r="L33" i="334"/>
  <c r="N27" i="286"/>
  <c r="Y27" i="322"/>
  <c r="G8" i="280"/>
  <c r="K15" i="318"/>
  <c r="U34" i="308"/>
  <c r="O37" i="316"/>
  <c r="G18" i="268"/>
  <c r="M36" i="280"/>
  <c r="K36" i="280"/>
  <c r="J27" i="288"/>
  <c r="N27" i="288"/>
  <c r="W27" i="272"/>
  <c r="O10" i="280"/>
  <c r="N10" i="280"/>
  <c r="J33" i="270"/>
  <c r="O30" i="302"/>
  <c r="K30" i="302"/>
  <c r="K10" i="266"/>
  <c r="N10" i="266"/>
  <c r="M15" i="290"/>
  <c r="L8" i="320"/>
  <c r="K8" i="320"/>
  <c r="G27" i="314"/>
  <c r="K22" i="300"/>
  <c r="G22" i="314"/>
  <c r="W33" i="324"/>
  <c r="K38" i="276"/>
  <c r="L38" i="276"/>
  <c r="M28" i="286"/>
  <c r="G13" i="280"/>
  <c r="N6" i="306"/>
  <c r="V33" i="304"/>
  <c r="V38" i="298"/>
  <c r="X38" i="298"/>
  <c r="M15" i="298"/>
  <c r="M7" i="316"/>
  <c r="O7" i="316"/>
  <c r="M16" i="322"/>
  <c r="Y28" i="332"/>
  <c r="X28" i="332"/>
  <c r="J8" i="272"/>
  <c r="N8" i="272"/>
  <c r="O32" i="338"/>
  <c r="M6" i="302"/>
  <c r="K6" i="302"/>
  <c r="U34" i="302"/>
  <c r="O35" i="336"/>
  <c r="N35" i="336"/>
  <c r="W33" i="308"/>
  <c r="J31" i="336"/>
  <c r="O31" i="336"/>
  <c r="O5" i="336"/>
  <c r="M5" i="336"/>
  <c r="L17" i="334"/>
  <c r="W29" i="302"/>
  <c r="M29" i="274"/>
  <c r="N29" i="274"/>
  <c r="G38" i="262"/>
  <c r="K11" i="338"/>
  <c r="O16" i="302"/>
  <c r="M16" i="302"/>
  <c r="W34" i="242"/>
  <c r="J15" i="310"/>
  <c r="O15" i="310"/>
  <c r="N36" i="286"/>
  <c r="N10" i="272"/>
  <c r="L10" i="272"/>
  <c r="M10" i="282"/>
  <c r="N10" i="282"/>
  <c r="J25" i="328"/>
  <c r="K25" i="328"/>
  <c r="K13" i="286"/>
  <c r="K8" i="330"/>
  <c r="M8" i="330"/>
  <c r="J5" i="316"/>
  <c r="G7" i="318"/>
  <c r="M14" i="242"/>
  <c r="N14" i="242"/>
  <c r="L32" i="268"/>
  <c r="G20" i="328"/>
  <c r="J22" i="242"/>
  <c r="J18" i="274"/>
  <c r="O18" i="274"/>
  <c r="N23" i="306"/>
  <c r="G30" i="274"/>
  <c r="U35" i="292"/>
  <c r="Y29" i="324"/>
  <c r="G4" i="336"/>
  <c r="U27" i="282"/>
  <c r="K25" i="312"/>
  <c r="O32" i="300"/>
  <c r="L32" i="300"/>
  <c r="J33" i="282"/>
  <c r="G7" i="338"/>
  <c r="U35" i="310"/>
  <c r="M30" i="292"/>
  <c r="N30" i="292"/>
  <c r="J15" i="242"/>
  <c r="M12" i="242"/>
  <c r="J12" i="242"/>
  <c r="J35" i="272"/>
  <c r="M35" i="272"/>
  <c r="M20" i="274"/>
  <c r="G9" i="312"/>
  <c r="K21" i="286"/>
  <c r="K11" i="308"/>
  <c r="N11" i="308"/>
  <c r="O19" i="270"/>
  <c r="K29" i="292"/>
  <c r="J29" i="292"/>
  <c r="G3" i="276"/>
  <c r="K38" i="318"/>
  <c r="L38" i="318"/>
  <c r="K32" i="242"/>
  <c r="M35" i="242"/>
  <c r="N35" i="242"/>
  <c r="N17" i="284"/>
  <c r="V27" i="286"/>
  <c r="W27" i="286"/>
  <c r="G25" i="320"/>
  <c r="K35" i="278"/>
  <c r="N13" i="264"/>
  <c r="L13" i="264"/>
  <c r="M9" i="270"/>
  <c r="N3" i="264"/>
  <c r="J3" i="264"/>
  <c r="N36" i="310"/>
  <c r="M28" i="266"/>
  <c r="K28" i="266"/>
  <c r="L37" i="288"/>
  <c r="J37" i="288"/>
  <c r="O4" i="302"/>
  <c r="K4" i="302"/>
  <c r="L23" i="264"/>
  <c r="N23" i="264"/>
  <c r="M27" i="278"/>
  <c r="N27" i="278"/>
  <c r="M35" i="340"/>
  <c r="G16" i="320"/>
  <c r="K12" i="316"/>
  <c r="G30" i="284"/>
  <c r="N15" i="282"/>
  <c r="G37" i="308"/>
  <c r="L18" i="242"/>
  <c r="G14" i="314"/>
  <c r="O19" i="300"/>
  <c r="L37" i="322"/>
  <c r="J37" i="322"/>
  <c r="J23" i="272"/>
  <c r="L11" i="324"/>
  <c r="N11" i="324"/>
  <c r="J5" i="282"/>
  <c r="K5" i="282"/>
  <c r="L29" i="272"/>
  <c r="N29" i="272"/>
  <c r="K22" i="270"/>
  <c r="L22" i="270"/>
  <c r="U29" i="290"/>
  <c r="G7" i="330"/>
  <c r="N8" i="242"/>
  <c r="G10" i="326"/>
  <c r="K3" i="324"/>
  <c r="O10" i="268"/>
  <c r="M10" i="268"/>
  <c r="V36" i="316"/>
  <c r="W38" i="302"/>
  <c r="G13" i="332"/>
  <c r="M16" i="268"/>
  <c r="L16" i="268"/>
  <c r="L18" i="276"/>
  <c r="K8" i="288"/>
  <c r="L8" i="288"/>
  <c r="J12" i="286"/>
  <c r="G14" i="266"/>
  <c r="J9" i="268"/>
  <c r="W35" i="316"/>
  <c r="G24" i="328"/>
  <c r="Y27" i="264"/>
  <c r="L5" i="278"/>
  <c r="M5" i="278"/>
  <c r="J15" i="330"/>
  <c r="U32" i="326"/>
  <c r="M9" i="330"/>
  <c r="K9" i="330"/>
  <c r="O6" i="322"/>
  <c r="G38" i="306"/>
  <c r="W36" i="282"/>
  <c r="J5" i="304"/>
  <c r="J6" i="308"/>
  <c r="M6" i="308"/>
  <c r="J24" i="288"/>
  <c r="G18" i="262"/>
  <c r="V28" i="304"/>
  <c r="G3" i="338"/>
  <c r="Y29" i="328"/>
  <c r="M4" i="288"/>
  <c r="N4" i="288"/>
  <c r="U27" i="326"/>
  <c r="W27" i="326"/>
  <c r="N25" i="304"/>
  <c r="J25" i="304"/>
  <c r="W33" i="278"/>
  <c r="O23" i="282"/>
  <c r="M25" i="332"/>
  <c r="K25" i="332"/>
  <c r="M38" i="286"/>
  <c r="J38" i="286"/>
  <c r="N32" i="306"/>
  <c r="G4" i="340"/>
  <c r="L35" i="302"/>
  <c r="X27" i="288"/>
  <c r="Y27" i="288"/>
  <c r="O20" i="268"/>
  <c r="K20" i="268"/>
  <c r="M36" i="268"/>
  <c r="N12" i="332"/>
  <c r="L12" i="332"/>
  <c r="Y27" i="242"/>
  <c r="Y35" i="280"/>
  <c r="W35" i="280"/>
  <c r="K15" i="284"/>
  <c r="J27" i="284"/>
  <c r="O27" i="284"/>
  <c r="M35" i="316"/>
  <c r="J6" i="262"/>
  <c r="L6" i="262"/>
  <c r="K14" i="334"/>
  <c r="M30" i="316"/>
  <c r="J30" i="316"/>
  <c r="V27" i="304"/>
  <c r="J32" i="278"/>
  <c r="K32" i="278"/>
  <c r="M31" i="286"/>
  <c r="G16" i="264"/>
  <c r="J35" i="306"/>
  <c r="O23" i="308"/>
  <c r="K23" i="308"/>
  <c r="K31" i="320"/>
  <c r="K14" i="338"/>
  <c r="N14" i="338"/>
  <c r="X38" i="266"/>
  <c r="M12" i="292"/>
  <c r="O12" i="292"/>
  <c r="L37" i="310"/>
  <c r="G3" i="316"/>
  <c r="W36" i="324"/>
  <c r="M9" i="324"/>
  <c r="K3" i="274"/>
  <c r="J3" i="274"/>
  <c r="N22" i="340"/>
  <c r="K34" i="278"/>
  <c r="J34" i="278"/>
  <c r="W31" i="332"/>
  <c r="X37" i="266"/>
  <c r="W37" i="266"/>
  <c r="W27" i="274"/>
  <c r="W28" i="290"/>
  <c r="X28" i="290"/>
  <c r="G23" i="288"/>
  <c r="O20" i="288"/>
  <c r="L26" i="268"/>
  <c r="N26" i="268"/>
  <c r="Y38" i="290"/>
  <c r="K20" i="270"/>
  <c r="M20" i="270"/>
  <c r="M36" i="324"/>
  <c r="J36" i="324"/>
  <c r="Y30" i="312"/>
  <c r="G10" i="336"/>
  <c r="X38" i="264"/>
  <c r="K29" i="336"/>
  <c r="M29" i="336"/>
  <c r="K16" i="282"/>
  <c r="U28" i="274"/>
  <c r="K24" i="298"/>
  <c r="M24" i="298"/>
  <c r="M11" i="274"/>
  <c r="K22" i="298"/>
  <c r="L22" i="298"/>
  <c r="K5" i="308"/>
  <c r="M25" i="262"/>
  <c r="L25" i="262"/>
  <c r="U36" i="242"/>
  <c r="Y32" i="332"/>
  <c r="G37" i="300"/>
  <c r="J5" i="264"/>
  <c r="N19" i="330"/>
  <c r="M19" i="330"/>
  <c r="X35" i="334"/>
  <c r="J33" i="286"/>
  <c r="Y33" i="340"/>
  <c r="U33" i="340"/>
  <c r="L14" i="286"/>
  <c r="O14" i="286"/>
  <c r="J34" i="334"/>
  <c r="L34" i="334"/>
  <c r="M17" i="338"/>
  <c r="O17" i="338"/>
  <c r="N24" i="332"/>
  <c r="M14" i="318"/>
  <c r="K14" i="318"/>
  <c r="M29" i="304"/>
  <c r="G7" i="312"/>
  <c r="U30" i="308"/>
  <c r="O20" i="242"/>
  <c r="N15" i="274"/>
  <c r="J15" i="274"/>
  <c r="N35" i="280"/>
  <c r="M35" i="280"/>
  <c r="J21" i="282"/>
  <c r="Y28" i="266"/>
  <c r="X28" i="266"/>
  <c r="J3" i="326"/>
  <c r="M3" i="242"/>
  <c r="L3" i="242"/>
  <c r="Y34" i="292"/>
  <c r="N5" i="310"/>
  <c r="O5" i="310"/>
  <c r="N4" i="272"/>
  <c r="K4" i="272"/>
  <c r="J7" i="320"/>
  <c r="M7" i="320"/>
  <c r="M6" i="314"/>
  <c r="N16" i="308"/>
  <c r="J16" i="308"/>
  <c r="M6" i="268"/>
  <c r="K4" i="242"/>
  <c r="L4" i="242"/>
  <c r="X34" i="330"/>
  <c r="J33" i="290"/>
  <c r="W31" i="278"/>
  <c r="X31" i="278"/>
  <c r="O19" i="302"/>
  <c r="L33" i="328"/>
  <c r="M33" i="328"/>
  <c r="G16" i="286"/>
  <c r="L15" i="272"/>
  <c r="G18" i="314"/>
  <c r="V32" i="282"/>
  <c r="L33" i="272"/>
  <c r="J33" i="272"/>
  <c r="U35" i="298"/>
  <c r="G31" i="304"/>
  <c r="W30" i="272"/>
  <c r="L17" i="282"/>
  <c r="G9" i="264"/>
  <c r="N38" i="324"/>
  <c r="M36" i="276"/>
  <c r="N36" i="276"/>
  <c r="J4" i="274"/>
  <c r="X30" i="264"/>
  <c r="U30" i="264"/>
  <c r="K29" i="312"/>
  <c r="G23" i="276"/>
  <c r="W32" i="278"/>
  <c r="W32" i="268"/>
  <c r="G11" i="304"/>
  <c r="K27" i="264"/>
  <c r="G13" i="330"/>
  <c r="V35" i="274"/>
  <c r="G31" i="314"/>
  <c r="N21" i="242"/>
  <c r="G8" i="278"/>
  <c r="X38" i="274"/>
  <c r="O6" i="276"/>
  <c r="N35" i="320"/>
  <c r="M35" i="320"/>
  <c r="M6" i="284"/>
  <c r="G36" i="270"/>
  <c r="U32" i="302"/>
  <c r="J30" i="334"/>
  <c r="G22" i="288"/>
  <c r="J17" i="298"/>
  <c r="J33" i="278"/>
  <c r="M33" i="278"/>
  <c r="J14" i="316"/>
  <c r="G7" i="264"/>
  <c r="Y31" i="324"/>
  <c r="J5" i="340"/>
  <c r="K5" i="340"/>
  <c r="U34" i="340"/>
  <c r="N23" i="304"/>
  <c r="O23" i="304"/>
  <c r="X37" i="308"/>
  <c r="J20" i="276"/>
  <c r="N20" i="276"/>
  <c r="M8" i="274"/>
  <c r="K21" i="334"/>
  <c r="O21" i="334"/>
  <c r="O8" i="300"/>
  <c r="K8" i="300"/>
  <c r="K23" i="270"/>
  <c r="K15" i="266"/>
  <c r="L15" i="266"/>
  <c r="O25" i="316"/>
  <c r="J38" i="316"/>
  <c r="O38" i="316"/>
  <c r="U34" i="274"/>
  <c r="K29" i="338"/>
  <c r="M29" i="338"/>
  <c r="K5" i="292"/>
  <c r="J5" i="292"/>
  <c r="N33" i="264"/>
  <c r="J23" i="298"/>
  <c r="N23" i="298"/>
  <c r="V29" i="308"/>
  <c r="L4" i="330"/>
  <c r="M4" i="330"/>
  <c r="J12" i="276"/>
  <c r="G32" i="336"/>
  <c r="N10" i="338"/>
  <c r="G33" i="322"/>
  <c r="N27" i="338"/>
  <c r="N23" i="290"/>
  <c r="K23" i="290"/>
  <c r="K23" i="326"/>
  <c r="O23" i="326"/>
  <c r="L12" i="340"/>
  <c r="O22" i="306"/>
  <c r="J22" i="306"/>
  <c r="N5" i="320"/>
  <c r="M18" i="292"/>
  <c r="J18" i="292"/>
  <c r="V33" i="338"/>
  <c r="W33" i="338"/>
  <c r="O32" i="298"/>
  <c r="K8" i="304"/>
  <c r="J8" i="304"/>
  <c r="M13" i="306"/>
  <c r="N7" i="326"/>
  <c r="J7" i="326"/>
  <c r="X37" i="330"/>
  <c r="N10" i="334"/>
  <c r="K10" i="334"/>
  <c r="K22" i="264"/>
  <c r="J28" i="314"/>
  <c r="M28" i="314"/>
  <c r="N9" i="314"/>
  <c r="O9" i="314"/>
  <c r="O9" i="326"/>
  <c r="K15" i="268"/>
  <c r="N15" i="268"/>
  <c r="U29" i="340"/>
  <c r="G10" i="314"/>
  <c r="X29" i="278"/>
  <c r="W29" i="278"/>
  <c r="K8" i="262"/>
  <c r="N38" i="300"/>
  <c r="J38" i="300"/>
  <c r="N25" i="340"/>
  <c r="G25" i="280"/>
  <c r="G20" i="338"/>
  <c r="O24" i="338"/>
  <c r="J16" i="332"/>
  <c r="K16" i="332"/>
  <c r="L24" i="282"/>
  <c r="G36" i="330"/>
  <c r="N11" i="340"/>
  <c r="L11" i="340"/>
  <c r="G8" i="316"/>
  <c r="U35" i="312"/>
  <c r="U33" i="330"/>
  <c r="G34" i="314"/>
  <c r="K18" i="338"/>
  <c r="O4" i="270"/>
  <c r="L4" i="270"/>
  <c r="W33" i="316"/>
  <c r="X33" i="316"/>
  <c r="V37" i="278"/>
  <c r="K16" i="324"/>
  <c r="K32" i="332"/>
  <c r="M32" i="332"/>
  <c r="U31" i="320"/>
  <c r="N16" i="318"/>
  <c r="J16" i="318"/>
  <c r="U38" i="306"/>
  <c r="Y29" i="282"/>
  <c r="N9" i="320"/>
  <c r="K9" i="320"/>
  <c r="G4" i="280"/>
  <c r="N33" i="332"/>
  <c r="M16" i="276"/>
  <c r="N16" i="276"/>
  <c r="O22" i="280"/>
  <c r="J12" i="298"/>
  <c r="K12" i="298"/>
  <c r="X35" i="262"/>
  <c r="G33" i="324"/>
  <c r="N13" i="312"/>
  <c r="Y31" i="322"/>
  <c r="G5" i="328"/>
  <c r="W28" i="318"/>
  <c r="L31" i="264"/>
  <c r="K21" i="284"/>
  <c r="O21" i="284"/>
  <c r="J18" i="320"/>
  <c r="G6" i="334"/>
  <c r="J9" i="316"/>
  <c r="N31" i="338"/>
  <c r="K31" i="338"/>
  <c r="W34" i="310"/>
  <c r="Y32" i="308"/>
  <c r="G21" i="316"/>
  <c r="K4" i="332"/>
  <c r="J21" i="318"/>
  <c r="O21" i="318"/>
  <c r="M25" i="306"/>
  <c r="G37" i="268"/>
  <c r="O21" i="272"/>
  <c r="W28" i="314"/>
  <c r="G36" i="320"/>
  <c r="M23" i="338"/>
  <c r="G25" i="300"/>
  <c r="J32" i="316"/>
  <c r="G10" i="302"/>
  <c r="J32" i="304"/>
  <c r="M33" i="304"/>
  <c r="L33" i="304"/>
  <c r="X28" i="282"/>
  <c r="N38" i="338"/>
  <c r="M38" i="338"/>
  <c r="N38" i="264"/>
  <c r="G34" i="264"/>
  <c r="L23" i="262"/>
  <c r="U30" i="340"/>
  <c r="N10" i="306"/>
  <c r="L10" i="306"/>
  <c r="O30" i="278"/>
  <c r="Y27" i="280"/>
  <c r="X27" i="280"/>
  <c r="J35" i="334"/>
  <c r="O35" i="334"/>
  <c r="X34" i="324"/>
  <c r="W28" i="278"/>
  <c r="G28" i="308"/>
  <c r="Y29" i="298"/>
  <c r="L20" i="266"/>
  <c r="O20" i="266"/>
  <c r="M22" i="326"/>
  <c r="G11" i="318"/>
  <c r="K6" i="326"/>
  <c r="G29" i="316"/>
  <c r="U31" i="306"/>
  <c r="W33" i="292"/>
  <c r="Y33" i="292"/>
  <c r="K24" i="334"/>
  <c r="V30" i="332"/>
  <c r="G30" i="318"/>
  <c r="K3" i="320"/>
  <c r="J24" i="316"/>
  <c r="N24" i="316"/>
  <c r="G6" i="292"/>
  <c r="J23" i="318"/>
  <c r="K23" i="318"/>
  <c r="J22" i="334"/>
  <c r="K22" i="334"/>
  <c r="N32" i="302"/>
  <c r="K22" i="322"/>
  <c r="N22" i="322"/>
  <c r="Y33" i="334"/>
  <c r="M18" i="282"/>
  <c r="K30" i="272"/>
  <c r="O30" i="272"/>
  <c r="K11" i="306"/>
  <c r="G14" i="280"/>
  <c r="O28" i="336"/>
  <c r="J28" i="336"/>
  <c r="X31" i="284"/>
  <c r="K12" i="272"/>
  <c r="M17" i="310"/>
  <c r="L17" i="310"/>
  <c r="N3" i="304"/>
  <c r="O3" i="304"/>
  <c r="Y37" i="322"/>
  <c r="K18" i="330"/>
  <c r="O18" i="330"/>
  <c r="N13" i="336"/>
  <c r="O12" i="280"/>
  <c r="K12" i="280"/>
  <c r="Y38" i="338"/>
  <c r="N13" i="340"/>
  <c r="J13" i="340"/>
  <c r="V37" i="338"/>
  <c r="N26" i="326"/>
  <c r="M26" i="326"/>
  <c r="M17" i="326"/>
  <c r="L27" i="268"/>
  <c r="M27" i="268"/>
  <c r="K12" i="302"/>
  <c r="J12" i="302"/>
  <c r="O25" i="310"/>
  <c r="N25" i="310"/>
  <c r="W36" i="310"/>
  <c r="L22" i="332"/>
  <c r="M22" i="332"/>
  <c r="K16" i="270"/>
  <c r="V36" i="334"/>
  <c r="G32" i="326"/>
  <c r="K29" i="318"/>
  <c r="L29" i="318"/>
  <c r="M10" i="270"/>
  <c r="K10" i="270"/>
  <c r="K30" i="300"/>
  <c r="G10" i="310"/>
  <c r="O23" i="336"/>
  <c r="J9" i="298"/>
  <c r="L9" i="298"/>
  <c r="K4" i="278"/>
  <c r="L5" i="322"/>
  <c r="J5" i="322"/>
  <c r="V34" i="326"/>
  <c r="M6" i="328"/>
  <c r="L6" i="328"/>
  <c r="L29" i="320"/>
  <c r="O29" i="320"/>
  <c r="X35" i="304"/>
  <c r="N11" i="314"/>
  <c r="K11" i="314"/>
  <c r="M3" i="290"/>
  <c r="G5" i="272"/>
  <c r="K14" i="298"/>
  <c r="M31" i="312"/>
  <c r="K31" i="312"/>
  <c r="M7" i="324"/>
  <c r="O7" i="324"/>
  <c r="N9" i="280"/>
  <c r="O9" i="280"/>
  <c r="O32" i="308"/>
  <c r="N29" i="334"/>
  <c r="O29" i="334"/>
  <c r="U28" i="276"/>
  <c r="K36" i="322"/>
  <c r="L36" i="322"/>
  <c r="J36" i="288"/>
  <c r="M36" i="288"/>
  <c r="L25" i="298"/>
  <c r="M30" i="286"/>
  <c r="J30" i="286"/>
  <c r="M24" i="266"/>
  <c r="G18" i="310"/>
  <c r="K17" i="312"/>
  <c r="N36" i="266"/>
  <c r="K36" i="266"/>
  <c r="L8" i="340"/>
  <c r="K8" i="340"/>
  <c r="W30" i="278"/>
  <c r="N31" i="340"/>
  <c r="K31" i="340"/>
  <c r="M14" i="340"/>
  <c r="V28" i="328"/>
  <c r="Y28" i="328"/>
  <c r="L15" i="336"/>
  <c r="G21" i="300"/>
  <c r="N20" i="312"/>
  <c r="Y37" i="280"/>
  <c r="V32" i="310"/>
  <c r="W32" i="310"/>
  <c r="M28" i="242"/>
  <c r="J32" i="292"/>
  <c r="N32" i="292"/>
  <c r="J34" i="310"/>
  <c r="N34" i="310"/>
  <c r="J28" i="304"/>
  <c r="J23" i="242"/>
  <c r="L23" i="242"/>
  <c r="W34" i="282"/>
  <c r="Y34" i="282"/>
  <c r="J18" i="270"/>
  <c r="J34" i="318"/>
  <c r="K34" i="318"/>
  <c r="L11" i="262"/>
  <c r="K37" i="276"/>
  <c r="N37" i="276"/>
  <c r="U28" i="288"/>
  <c r="G14" i="274"/>
  <c r="L26" i="310"/>
  <c r="Y29" i="336"/>
  <c r="U29" i="336"/>
  <c r="N27" i="272"/>
  <c r="J27" i="272"/>
  <c r="O7" i="302"/>
  <c r="G5" i="274"/>
  <c r="L8" i="268"/>
  <c r="N8" i="268"/>
  <c r="K21" i="328"/>
  <c r="G29" i="324"/>
  <c r="O14" i="308"/>
  <c r="J14" i="308"/>
  <c r="L38" i="310"/>
  <c r="N27" i="308"/>
  <c r="J27" i="308"/>
  <c r="J14" i="306"/>
  <c r="K14" i="306"/>
  <c r="X27" i="312"/>
  <c r="G24" i="278"/>
  <c r="J21" i="332"/>
  <c r="N21" i="332"/>
  <c r="K32" i="264"/>
  <c r="L37" i="330"/>
  <c r="N37" i="330"/>
  <c r="O21" i="320"/>
  <c r="K21" i="320"/>
  <c r="W37" i="332"/>
  <c r="M16" i="278"/>
  <c r="K25" i="284"/>
  <c r="M25" i="284"/>
  <c r="N11" i="272"/>
  <c r="J11" i="272"/>
  <c r="M12" i="310"/>
  <c r="K12" i="310"/>
  <c r="V37" i="262"/>
  <c r="X30" i="286"/>
  <c r="U30" i="286"/>
  <c r="W38" i="340"/>
  <c r="X28" i="338"/>
  <c r="N28" i="298"/>
  <c r="J28" i="298"/>
  <c r="J37" i="326"/>
  <c r="N37" i="326"/>
  <c r="M25" i="302"/>
  <c r="J19" i="320"/>
  <c r="K19" i="320"/>
  <c r="G33" i="330"/>
  <c r="M31" i="280"/>
  <c r="V36" i="318"/>
  <c r="Y36" i="318"/>
  <c r="K37" i="328"/>
  <c r="J23" i="322"/>
  <c r="M23" i="322"/>
  <c r="L20" i="282"/>
  <c r="V27" i="266"/>
  <c r="X27" i="266"/>
  <c r="K17" i="270"/>
  <c r="X37" i="324"/>
  <c r="O10" i="328"/>
  <c r="J10" i="328"/>
  <c r="M28" i="292"/>
  <c r="K15" i="314"/>
  <c r="N15" i="314"/>
  <c r="K9" i="304"/>
  <c r="G12" i="322"/>
  <c r="K3" i="302"/>
  <c r="N36" i="300"/>
  <c r="O36" i="300"/>
  <c r="O38" i="284"/>
  <c r="K38" i="284"/>
  <c r="J21" i="340"/>
  <c r="J34" i="332"/>
  <c r="N34" i="332"/>
  <c r="O7" i="300"/>
  <c r="O13" i="338"/>
  <c r="M13" i="338"/>
  <c r="M24" i="264"/>
  <c r="L24" i="264"/>
  <c r="N7" i="334"/>
  <c r="X34" i="328"/>
  <c r="U34" i="328"/>
  <c r="L16" i="328"/>
  <c r="N16" i="328"/>
  <c r="L14" i="282"/>
  <c r="G10" i="276"/>
  <c r="J37" i="334"/>
  <c r="K36" i="272"/>
  <c r="M36" i="272"/>
  <c r="L24" i="340"/>
  <c r="K18" i="278"/>
  <c r="N18" i="278"/>
  <c r="U33" i="306"/>
  <c r="G4" i="290"/>
  <c r="M5" i="298"/>
  <c r="Y32" i="304"/>
  <c r="G30" i="280"/>
  <c r="K34" i="316"/>
  <c r="L19" i="338"/>
  <c r="K19" i="338"/>
  <c r="U32" i="322"/>
  <c r="J24" i="268"/>
  <c r="O24" i="268"/>
  <c r="X36" i="264"/>
  <c r="L33" i="320"/>
  <c r="O33" i="320"/>
  <c r="Y28" i="298"/>
  <c r="L20" i="272"/>
  <c r="L33" i="262"/>
  <c r="J33" i="262"/>
  <c r="N35" i="338"/>
  <c r="J35" i="338"/>
  <c r="K32" i="322"/>
  <c r="M31" i="308"/>
  <c r="K31" i="308"/>
  <c r="O20" i="330"/>
  <c r="V30" i="324"/>
  <c r="X30" i="324"/>
  <c r="G7" i="310"/>
  <c r="J11" i="270"/>
  <c r="M26" i="288"/>
  <c r="J26" i="288"/>
  <c r="W35" i="300"/>
  <c r="L18" i="286"/>
  <c r="M18" i="286"/>
  <c r="J23" i="314"/>
  <c r="G38" i="332"/>
  <c r="O28" i="320"/>
  <c r="X27" i="306"/>
  <c r="K28" i="300"/>
  <c r="N28" i="300"/>
  <c r="O12" i="324"/>
  <c r="N12" i="324"/>
  <c r="X35" i="302"/>
  <c r="O15" i="334"/>
  <c r="M15" i="334"/>
  <c r="W37" i="272"/>
  <c r="K4" i="264"/>
  <c r="N4" i="264"/>
  <c r="N15" i="262"/>
  <c r="G10" i="266"/>
  <c r="O9" i="332"/>
  <c r="J9" i="332"/>
  <c r="N8" i="292"/>
  <c r="J8" i="292"/>
  <c r="M7" i="272"/>
  <c r="K22" i="314"/>
  <c r="O22" i="314"/>
  <c r="O15" i="322"/>
  <c r="J38" i="330"/>
  <c r="K38" i="330"/>
  <c r="J35" i="330"/>
  <c r="G31" i="268"/>
  <c r="N13" i="280"/>
  <c r="G6" i="306"/>
  <c r="L20" i="310"/>
  <c r="K30" i="288"/>
  <c r="N30" i="288"/>
  <c r="G19" i="298"/>
  <c r="N19" i="262"/>
  <c r="M17" i="316"/>
  <c r="O17" i="316"/>
  <c r="G6" i="302"/>
  <c r="N28" i="322"/>
  <c r="U29" i="304"/>
  <c r="G35" i="336"/>
  <c r="O32" i="286"/>
  <c r="O18" i="300"/>
  <c r="M18" i="300"/>
  <c r="N21" i="308"/>
  <c r="J21" i="308"/>
  <c r="G29" i="274"/>
  <c r="M23" i="302"/>
  <c r="J23" i="302"/>
  <c r="U38" i="314"/>
  <c r="O32" i="272"/>
  <c r="J32" i="272"/>
  <c r="G37" i="332"/>
  <c r="X32" i="272"/>
  <c r="J23" i="266"/>
  <c r="G10" i="282"/>
  <c r="L17" i="278"/>
  <c r="L5" i="300"/>
  <c r="J5" i="300"/>
  <c r="L23" i="316"/>
  <c r="V28" i="316"/>
  <c r="U28" i="316"/>
  <c r="O36" i="262"/>
  <c r="O7" i="318"/>
  <c r="M7" i="318"/>
  <c r="K4" i="310"/>
  <c r="O33" i="284"/>
  <c r="M33" i="284"/>
  <c r="Y33" i="282"/>
  <c r="O19" i="274"/>
  <c r="L19" i="274"/>
  <c r="J20" i="328"/>
  <c r="G36" i="290"/>
  <c r="J34" i="338"/>
  <c r="L8" i="286"/>
  <c r="K8" i="286"/>
  <c r="J16" i="314"/>
  <c r="G19" i="314"/>
  <c r="J10" i="274"/>
  <c r="L4" i="286"/>
  <c r="O4" i="286"/>
  <c r="W35" i="314"/>
  <c r="G32" i="300"/>
  <c r="N7" i="338"/>
  <c r="M26" i="330"/>
  <c r="O26" i="330"/>
  <c r="N8" i="308"/>
  <c r="M8" i="308"/>
  <c r="M7" i="278"/>
  <c r="Y27" i="314"/>
  <c r="G23" i="292"/>
  <c r="O18" i="284"/>
  <c r="Y38" i="324"/>
  <c r="G20" i="274"/>
  <c r="M28" i="268"/>
  <c r="K9" i="312"/>
  <c r="O9" i="312"/>
  <c r="L28" i="262"/>
  <c r="G19" i="326"/>
  <c r="W32" i="340"/>
  <c r="O35" i="268"/>
  <c r="M35" i="268"/>
  <c r="M12" i="270"/>
  <c r="L12" i="270"/>
  <c r="J12" i="288"/>
  <c r="L27" i="306"/>
  <c r="N27" i="306"/>
  <c r="G17" i="284"/>
  <c r="O31" i="328"/>
  <c r="J30" i="326"/>
  <c r="M30" i="326"/>
  <c r="J12" i="264"/>
  <c r="M25" i="320"/>
  <c r="K25" i="320"/>
  <c r="G9" i="270"/>
  <c r="K34" i="284"/>
  <c r="G28" i="266"/>
  <c r="K27" i="292"/>
  <c r="J12" i="290"/>
  <c r="L12" i="290"/>
  <c r="Y33" i="318"/>
  <c r="K32" i="328"/>
  <c r="L32" i="328"/>
  <c r="N22" i="338"/>
  <c r="M9" i="286"/>
  <c r="J9" i="286"/>
  <c r="O7" i="328"/>
  <c r="K12" i="304"/>
  <c r="J12" i="304"/>
  <c r="M31" i="300"/>
  <c r="L13" i="300"/>
  <c r="J13" i="300"/>
  <c r="J24" i="330"/>
  <c r="G35" i="340"/>
  <c r="N20" i="286"/>
  <c r="G12" i="316"/>
  <c r="O30" i="284"/>
  <c r="M38" i="278"/>
  <c r="J38" i="278"/>
  <c r="O37" i="308"/>
  <c r="O5" i="242"/>
  <c r="J5" i="242"/>
  <c r="K5" i="338"/>
  <c r="L5" i="338"/>
  <c r="O5" i="262"/>
  <c r="L5" i="262"/>
  <c r="K37" i="292"/>
  <c r="J37" i="318"/>
  <c r="M37" i="318"/>
  <c r="K31" i="330"/>
  <c r="X34" i="276"/>
  <c r="Y34" i="276"/>
  <c r="O17" i="264"/>
  <c r="Y34" i="284"/>
  <c r="U34" i="284"/>
  <c r="K15" i="320"/>
  <c r="N19" i="284"/>
  <c r="K19" i="284"/>
  <c r="N26" i="264"/>
  <c r="M26" i="264"/>
  <c r="V28" i="336"/>
  <c r="V37" i="276"/>
  <c r="K10" i="326"/>
  <c r="N10" i="326"/>
  <c r="V27" i="284"/>
  <c r="G10" i="268"/>
  <c r="W30" i="290"/>
  <c r="J10" i="262"/>
  <c r="G26" i="328"/>
  <c r="U38" i="316"/>
  <c r="N19" i="278"/>
  <c r="G16" i="268"/>
  <c r="M14" i="268"/>
  <c r="G8" i="288"/>
  <c r="X37" i="326"/>
  <c r="O15" i="292"/>
  <c r="K15" i="292"/>
  <c r="L27" i="290"/>
  <c r="M27" i="290"/>
  <c r="L15" i="332"/>
  <c r="O15" i="332"/>
  <c r="J27" i="300"/>
  <c r="X34" i="336"/>
  <c r="Y34" i="336"/>
  <c r="M38" i="306"/>
  <c r="M24" i="318"/>
  <c r="K24" i="318"/>
  <c r="L21" i="278"/>
  <c r="J21" i="278"/>
  <c r="K26" i="278"/>
  <c r="O26" i="278"/>
  <c r="X37" i="292"/>
  <c r="G31" i="322"/>
  <c r="O3" i="318"/>
  <c r="N29" i="266"/>
  <c r="M29" i="266"/>
  <c r="N18" i="328"/>
  <c r="J7" i="292"/>
  <c r="M7" i="292"/>
  <c r="O35" i="286"/>
  <c r="K29" i="268"/>
  <c r="M29" i="268"/>
  <c r="U35" i="242"/>
  <c r="V35" i="242"/>
  <c r="M20" i="322"/>
  <c r="L3" i="280"/>
  <c r="O3" i="280"/>
  <c r="M21" i="326"/>
  <c r="G32" i="306"/>
  <c r="M4" i="340"/>
  <c r="L30" i="262"/>
  <c r="K30" i="262"/>
  <c r="M21" i="274"/>
  <c r="K21" i="274"/>
  <c r="M26" i="280"/>
  <c r="G36" i="268"/>
  <c r="L4" i="282"/>
  <c r="M4" i="282"/>
  <c r="L30" i="332"/>
  <c r="X27" i="324"/>
  <c r="G15" i="284"/>
  <c r="N22" i="262"/>
  <c r="G35" i="316"/>
  <c r="G6" i="300"/>
  <c r="Y37" i="306"/>
  <c r="M9" i="340"/>
  <c r="O9" i="340"/>
  <c r="N16" i="264"/>
  <c r="G23" i="308"/>
  <c r="J10" i="292"/>
  <c r="M10" i="292"/>
  <c r="V36" i="312"/>
  <c r="N15" i="278"/>
  <c r="G12" i="292"/>
  <c r="K3" i="316"/>
  <c r="G36" i="306"/>
  <c r="G34" i="278"/>
  <c r="Y33" i="288"/>
  <c r="V37" i="270"/>
  <c r="N31" i="270"/>
  <c r="J31" i="270"/>
  <c r="K13" i="302"/>
  <c r="M7" i="336"/>
  <c r="K7" i="336"/>
  <c r="G19" i="268"/>
  <c r="K31" i="272"/>
  <c r="O23" i="288"/>
  <c r="K23" i="288"/>
  <c r="K10" i="320"/>
  <c r="J10" i="320"/>
  <c r="V34" i="278"/>
  <c r="O18" i="326"/>
  <c r="L18" i="326"/>
  <c r="U29" i="316"/>
  <c r="L36" i="312"/>
  <c r="K36" i="312"/>
  <c r="L20" i="300"/>
  <c r="K10" i="336"/>
  <c r="N10" i="336"/>
  <c r="K20" i="320"/>
  <c r="G11" i="268"/>
  <c r="U32" i="270"/>
  <c r="K34" i="328"/>
  <c r="J34" i="328"/>
  <c r="G5" i="308"/>
  <c r="U34" i="312"/>
  <c r="U29" i="320"/>
  <c r="K37" i="300"/>
  <c r="L37" i="300"/>
  <c r="G13" i="242"/>
  <c r="W36" i="276"/>
  <c r="J21" i="270"/>
  <c r="G21" i="268"/>
  <c r="K30" i="242"/>
  <c r="O32" i="266"/>
  <c r="N32" i="266"/>
  <c r="U31" i="280"/>
  <c r="M25" i="242"/>
  <c r="K28" i="278"/>
  <c r="N28" i="278"/>
  <c r="M8" i="306"/>
  <c r="N8" i="306"/>
  <c r="G29" i="304"/>
  <c r="J12" i="320"/>
  <c r="L7" i="312"/>
  <c r="K7" i="312"/>
  <c r="J37" i="266"/>
  <c r="G15" i="274"/>
  <c r="L25" i="292"/>
  <c r="L28" i="318"/>
  <c r="M28" i="318"/>
  <c r="V34" i="334"/>
  <c r="V31" i="300"/>
  <c r="U37" i="242"/>
  <c r="X37" i="242"/>
  <c r="N5" i="306"/>
  <c r="L24" i="318"/>
  <c r="M26" i="278"/>
  <c r="J3" i="318"/>
  <c r="M18" i="328"/>
  <c r="L29" i="268"/>
  <c r="L20" i="322"/>
  <c r="J4" i="340"/>
  <c r="J21" i="274"/>
  <c r="K4" i="282"/>
  <c r="J22" i="262"/>
  <c r="K9" i="340"/>
  <c r="K10" i="292"/>
  <c r="M15" i="278"/>
  <c r="W33" i="288"/>
  <c r="O13" i="302"/>
  <c r="G29" i="328"/>
  <c r="M23" i="288"/>
  <c r="G24" i="286"/>
  <c r="Y34" i="278"/>
  <c r="N18" i="326"/>
  <c r="O36" i="312"/>
  <c r="O20" i="300"/>
  <c r="J10" i="336"/>
  <c r="O20" i="320"/>
  <c r="L34" i="328"/>
  <c r="G22" i="298"/>
  <c r="Y29" i="320"/>
  <c r="N37" i="300"/>
  <c r="U36" i="276"/>
  <c r="L21" i="270"/>
  <c r="J32" i="266"/>
  <c r="V31" i="280"/>
  <c r="O25" i="242"/>
  <c r="K8" i="306"/>
  <c r="G14" i="318"/>
  <c r="N7" i="312"/>
  <c r="O37" i="266"/>
  <c r="N25" i="292"/>
  <c r="K28" i="318"/>
  <c r="X31" i="300"/>
  <c r="Y37" i="242"/>
  <c r="L5" i="306"/>
  <c r="K17" i="288"/>
  <c r="G5" i="314"/>
  <c r="O9" i="328"/>
  <c r="U37" i="282"/>
  <c r="G28" i="264"/>
  <c r="K25" i="318"/>
  <c r="O22" i="266"/>
  <c r="L22" i="266"/>
  <c r="Y38" i="276"/>
  <c r="Y34" i="298"/>
  <c r="X34" i="298"/>
  <c r="W34" i="266"/>
  <c r="V30" i="320"/>
  <c r="Y30" i="320"/>
  <c r="L24" i="304"/>
  <c r="K24" i="304"/>
  <c r="K16" i="304"/>
  <c r="J33" i="280"/>
  <c r="K33" i="280"/>
  <c r="J16" i="286"/>
  <c r="L35" i="276"/>
  <c r="K35" i="276"/>
  <c r="K18" i="314"/>
  <c r="M24" i="270"/>
  <c r="L24" i="270"/>
  <c r="M14" i="288"/>
  <c r="G33" i="272"/>
  <c r="L3" i="288"/>
  <c r="X32" i="306"/>
  <c r="U32" i="306"/>
  <c r="K31" i="304"/>
  <c r="N3" i="266"/>
  <c r="K3" i="266"/>
  <c r="K9" i="264"/>
  <c r="G7" i="306"/>
  <c r="V29" i="284"/>
  <c r="U29" i="284"/>
  <c r="J3" i="268"/>
  <c r="K23" i="276"/>
  <c r="O23" i="276"/>
  <c r="J11" i="280"/>
  <c r="G26" i="308"/>
  <c r="O36" i="334"/>
  <c r="V32" i="312"/>
  <c r="Y32" i="312"/>
  <c r="O22" i="302"/>
  <c r="K13" i="330"/>
  <c r="M13" i="330"/>
  <c r="L15" i="340"/>
  <c r="K15" i="340"/>
  <c r="L31" i="314"/>
  <c r="K36" i="284"/>
  <c r="N36" i="284"/>
  <c r="O8" i="278"/>
  <c r="J32" i="340"/>
  <c r="K32" i="340"/>
  <c r="Y30" i="310"/>
  <c r="U30" i="310"/>
  <c r="O36" i="270"/>
  <c r="O31" i="334"/>
  <c r="N31" i="334"/>
  <c r="N31" i="242"/>
  <c r="G17" i="298"/>
  <c r="O24" i="300"/>
  <c r="G14" i="316"/>
  <c r="J7" i="264"/>
  <c r="V31" i="270"/>
  <c r="V29" i="312"/>
  <c r="Y29" i="312"/>
  <c r="N34" i="280"/>
  <c r="M4" i="284"/>
  <c r="L4" i="284"/>
  <c r="N14" i="272"/>
  <c r="K3" i="322"/>
  <c r="O3" i="322"/>
  <c r="V29" i="314"/>
  <c r="W31" i="326"/>
  <c r="V31" i="326"/>
  <c r="O37" i="338"/>
  <c r="N37" i="338"/>
  <c r="Y33" i="328"/>
  <c r="M29" i="310"/>
  <c r="N17" i="262"/>
  <c r="O17" i="262"/>
  <c r="K5" i="290"/>
  <c r="O5" i="290"/>
  <c r="K3" i="330"/>
  <c r="W36" i="340"/>
  <c r="X36" i="340"/>
  <c r="K31" i="284"/>
  <c r="J31" i="284"/>
  <c r="K14" i="302"/>
  <c r="N38" i="280"/>
  <c r="M38" i="280"/>
  <c r="U36" i="330"/>
  <c r="N6" i="320"/>
  <c r="O6" i="320"/>
  <c r="L25" i="324"/>
  <c r="J25" i="324"/>
  <c r="Y35" i="282"/>
  <c r="G10" i="332"/>
  <c r="K20" i="340"/>
  <c r="N34" i="288"/>
  <c r="K34" i="288"/>
  <c r="O22" i="284"/>
  <c r="K22" i="284"/>
  <c r="N31" i="318"/>
  <c r="O31" i="318"/>
  <c r="U37" i="312"/>
  <c r="M19" i="334"/>
  <c r="N19" i="334"/>
  <c r="V31" i="338"/>
  <c r="X28" i="302"/>
  <c r="V28" i="302"/>
  <c r="V32" i="262"/>
  <c r="W38" i="308"/>
  <c r="G18" i="318"/>
  <c r="L23" i="268"/>
  <c r="W28" i="334"/>
  <c r="U28" i="334"/>
  <c r="O9" i="278"/>
  <c r="K9" i="278"/>
  <c r="Y29" i="334"/>
  <c r="O33" i="308"/>
  <c r="N33" i="308"/>
  <c r="N32" i="282"/>
  <c r="M13" i="304"/>
  <c r="L13" i="304"/>
  <c r="K17" i="302"/>
  <c r="J22" i="312"/>
  <c r="O22" i="312"/>
  <c r="O36" i="328"/>
  <c r="J36" i="336"/>
  <c r="O36" i="336"/>
  <c r="X36" i="306"/>
  <c r="L11" i="326"/>
  <c r="O11" i="326"/>
  <c r="K10" i="314"/>
  <c r="N20" i="334"/>
  <c r="L20" i="334"/>
  <c r="L26" i="300"/>
  <c r="J19" i="340"/>
  <c r="K19" i="340"/>
  <c r="K32" i="274"/>
  <c r="M32" i="274"/>
  <c r="V36" i="288"/>
  <c r="O4" i="324"/>
  <c r="N4" i="324"/>
  <c r="N25" i="280"/>
  <c r="K31" i="290"/>
  <c r="L31" i="290"/>
  <c r="O28" i="338"/>
  <c r="L29" i="330"/>
  <c r="O29" i="330"/>
  <c r="O20" i="338"/>
  <c r="K32" i="314"/>
  <c r="J32" i="314"/>
  <c r="G3" i="330"/>
  <c r="W33" i="300"/>
  <c r="U33" i="300"/>
  <c r="X33" i="274"/>
  <c r="K12" i="312"/>
  <c r="L8" i="316"/>
  <c r="N8" i="316"/>
  <c r="J24" i="306"/>
  <c r="N3" i="306"/>
  <c r="K3" i="306"/>
  <c r="N38" i="290"/>
  <c r="G13" i="298"/>
  <c r="O25" i="330"/>
  <c r="G4" i="270"/>
  <c r="O17" i="292"/>
  <c r="L20" i="280"/>
  <c r="J20" i="280"/>
  <c r="L18" i="334"/>
  <c r="G16" i="324"/>
  <c r="X34" i="332"/>
  <c r="L15" i="324"/>
  <c r="M15" i="324"/>
  <c r="Y34" i="290"/>
  <c r="V34" i="290"/>
  <c r="J34" i="330"/>
  <c r="N18" i="312"/>
  <c r="L18" i="312"/>
  <c r="K4" i="280"/>
  <c r="G16" i="276"/>
  <c r="X36" i="300"/>
  <c r="O38" i="322"/>
  <c r="L38" i="322"/>
  <c r="N28" i="270"/>
  <c r="J33" i="324"/>
  <c r="K33" i="324"/>
  <c r="W35" i="336"/>
  <c r="Y35" i="336"/>
  <c r="O28" i="332"/>
  <c r="G21" i="284"/>
  <c r="L22" i="320"/>
  <c r="M22" i="320"/>
  <c r="K11" i="300"/>
  <c r="G12" i="276"/>
  <c r="J37" i="340"/>
  <c r="M19" i="322"/>
  <c r="L19" i="322"/>
  <c r="U27" i="338"/>
  <c r="G25" i="306"/>
  <c r="J37" i="268"/>
  <c r="G20" i="340"/>
  <c r="J36" i="320"/>
  <c r="X31" i="316"/>
  <c r="U31" i="316"/>
  <c r="L25" i="300"/>
  <c r="J14" i="304"/>
  <c r="M14" i="304"/>
  <c r="K10" i="302"/>
  <c r="G32" i="304"/>
  <c r="M32" i="276"/>
  <c r="G27" i="338"/>
  <c r="J6" i="316"/>
  <c r="G38" i="264"/>
  <c r="M34" i="264"/>
  <c r="G22" i="284"/>
  <c r="V38" i="328"/>
  <c r="N15" i="312"/>
  <c r="O15" i="312"/>
  <c r="O30" i="298"/>
  <c r="G35" i="334"/>
  <c r="L22" i="316"/>
  <c r="M21" i="280"/>
  <c r="K21" i="280"/>
  <c r="N20" i="302"/>
  <c r="X27" i="336"/>
  <c r="W27" i="336"/>
  <c r="M29" i="332"/>
  <c r="K6" i="330"/>
  <c r="L6" i="330"/>
  <c r="O23" i="300"/>
  <c r="K26" i="316"/>
  <c r="O26" i="316"/>
  <c r="M38" i="328"/>
  <c r="K38" i="328"/>
  <c r="U32" i="288"/>
  <c r="W37" i="288"/>
  <c r="L22" i="308"/>
  <c r="M22" i="308"/>
  <c r="X38" i="318"/>
  <c r="G17" i="330"/>
  <c r="K29" i="340"/>
  <c r="G3" i="320"/>
  <c r="K9" i="318"/>
  <c r="N25" i="314"/>
  <c r="M25" i="314"/>
  <c r="M6" i="292"/>
  <c r="N37" i="336"/>
  <c r="K37" i="336"/>
  <c r="K30" i="324"/>
  <c r="G23" i="318"/>
  <c r="O22" i="292"/>
  <c r="K22" i="292"/>
  <c r="G18" i="282"/>
  <c r="J24" i="326"/>
  <c r="W33" i="262"/>
  <c r="X33" i="262"/>
  <c r="M32" i="330"/>
  <c r="U35" i="340"/>
  <c r="G28" i="336"/>
  <c r="O13" i="290"/>
  <c r="G17" i="310"/>
  <c r="L27" i="332"/>
  <c r="N21" i="338"/>
  <c r="L21" i="338"/>
  <c r="U31" i="304"/>
  <c r="K5" i="286"/>
  <c r="L5" i="286"/>
  <c r="N8" i="298"/>
  <c r="W28" i="306"/>
  <c r="Y28" i="306"/>
  <c r="N18" i="318"/>
  <c r="O33" i="318"/>
  <c r="J33" i="318"/>
  <c r="N27" i="324"/>
  <c r="K36" i="338"/>
  <c r="O36" i="338"/>
  <c r="L28" i="324"/>
  <c r="M28" i="324"/>
  <c r="G31" i="288"/>
  <c r="M17" i="314"/>
  <c r="V37" i="316"/>
  <c r="G25" i="290"/>
  <c r="K30" i="314"/>
  <c r="J16" i="312"/>
  <c r="O16" i="312"/>
  <c r="M11" i="290"/>
  <c r="N33" i="298"/>
  <c r="O33" i="298"/>
  <c r="W30" i="282"/>
  <c r="L26" i="282"/>
  <c r="Y30" i="322"/>
  <c r="V30" i="322"/>
  <c r="K27" i="330"/>
  <c r="O20" i="284"/>
  <c r="L20" i="284"/>
  <c r="J20" i="306"/>
  <c r="N33" i="266"/>
  <c r="K33" i="266"/>
  <c r="M28" i="280"/>
  <c r="G3" i="272"/>
  <c r="X29" i="318"/>
  <c r="O13" i="318"/>
  <c r="G14" i="330"/>
  <c r="J19" i="266"/>
  <c r="U32" i="290"/>
  <c r="X32" i="290"/>
  <c r="O14" i="326"/>
  <c r="K13" i="268"/>
  <c r="L13" i="268"/>
  <c r="M6" i="266"/>
  <c r="K6" i="266"/>
  <c r="W29" i="300"/>
  <c r="G3" i="290"/>
  <c r="J5" i="272"/>
  <c r="K31" i="332"/>
  <c r="O31" i="332"/>
  <c r="G7" i="324"/>
  <c r="N27" i="328"/>
  <c r="M17" i="268"/>
  <c r="K17" i="268"/>
  <c r="G36" i="316"/>
  <c r="L17" i="322"/>
  <c r="N8" i="322"/>
  <c r="L8" i="322"/>
  <c r="O4" i="334"/>
  <c r="G36" i="288"/>
  <c r="M23" i="310"/>
  <c r="K23" i="310"/>
  <c r="O18" i="310"/>
  <c r="M23" i="332"/>
  <c r="L23" i="332"/>
  <c r="M31" i="278"/>
  <c r="K31" i="278"/>
  <c r="X29" i="280"/>
  <c r="M14" i="328"/>
  <c r="O14" i="328"/>
  <c r="U29" i="266"/>
  <c r="L28" i="326"/>
  <c r="J28" i="326"/>
  <c r="K36" i="298"/>
  <c r="U27" i="298"/>
  <c r="G15" i="336"/>
  <c r="K32" i="284"/>
  <c r="N21" i="300"/>
  <c r="O21" i="300"/>
  <c r="V38" i="286"/>
  <c r="V37" i="274"/>
  <c r="L12" i="308"/>
  <c r="O12" i="308"/>
  <c r="J3" i="262"/>
  <c r="N17" i="306"/>
  <c r="J17" i="306"/>
  <c r="N29" i="322"/>
  <c r="K4" i="266"/>
  <c r="L4" i="266"/>
  <c r="W30" i="280"/>
  <c r="K6" i="274"/>
  <c r="N6" i="274"/>
  <c r="G13" i="308"/>
  <c r="W27" i="330"/>
  <c r="G11" i="262"/>
  <c r="K23" i="312"/>
  <c r="K31" i="302"/>
  <c r="N31" i="302"/>
  <c r="W28" i="322"/>
  <c r="X28" i="322"/>
  <c r="K13" i="322"/>
  <c r="M15" i="328"/>
  <c r="K15" i="328"/>
  <c r="L24" i="276"/>
  <c r="G7" i="302"/>
  <c r="N10" i="316"/>
  <c r="O5" i="274"/>
  <c r="J5" i="274"/>
  <c r="J25" i="322"/>
  <c r="O25" i="322"/>
  <c r="Y31" i="330"/>
  <c r="N14" i="312"/>
  <c r="L14" i="312"/>
  <c r="M21" i="262"/>
  <c r="O21" i="262"/>
  <c r="N20" i="262"/>
  <c r="O35" i="262"/>
  <c r="J35" i="262"/>
  <c r="Y30" i="300"/>
  <c r="O32" i="288"/>
  <c r="J32" i="288"/>
  <c r="K31" i="324"/>
  <c r="G11" i="282"/>
  <c r="U37" i="340"/>
  <c r="O6" i="280"/>
  <c r="M16" i="306"/>
  <c r="N16" i="306"/>
  <c r="V29" i="306"/>
  <c r="G32" i="264"/>
  <c r="L19" i="332"/>
  <c r="V28" i="270"/>
  <c r="Y28" i="270"/>
  <c r="O7" i="284"/>
  <c r="N8" i="290"/>
  <c r="M8" i="290"/>
  <c r="U32" i="284"/>
  <c r="M36" i="274"/>
  <c r="N36" i="274"/>
  <c r="O17" i="274"/>
  <c r="K26" i="242"/>
  <c r="L26" i="242"/>
  <c r="N3" i="298"/>
  <c r="L3" i="298"/>
  <c r="V30" i="338"/>
  <c r="K27" i="302"/>
  <c r="L27" i="302"/>
  <c r="U38" i="278"/>
  <c r="L22" i="282"/>
  <c r="N22" i="282"/>
  <c r="L28" i="334"/>
  <c r="G37" i="326"/>
  <c r="O7" i="280"/>
  <c r="K7" i="280"/>
  <c r="N17" i="304"/>
  <c r="G4" i="306"/>
  <c r="U36" i="298"/>
  <c r="J29" i="282"/>
  <c r="O29" i="290"/>
  <c r="M29" i="290"/>
  <c r="V33" i="298"/>
  <c r="G20" i="282"/>
  <c r="X29" i="292"/>
  <c r="K5" i="324"/>
  <c r="J5" i="324"/>
  <c r="G8" i="326"/>
  <c r="O4" i="338"/>
  <c r="K28" i="272"/>
  <c r="O28" i="272"/>
  <c r="M23" i="278"/>
  <c r="N23" i="278"/>
  <c r="Y27" i="262"/>
  <c r="G7" i="300"/>
  <c r="O14" i="262"/>
  <c r="O13" i="282"/>
  <c r="M13" i="282"/>
  <c r="X34" i="268"/>
  <c r="J12" i="268"/>
  <c r="M12" i="268"/>
  <c r="G35" i="318"/>
  <c r="L22" i="336"/>
  <c r="O37" i="278"/>
  <c r="K37" i="278"/>
  <c r="L10" i="276"/>
  <c r="G37" i="334"/>
  <c r="O22" i="330"/>
  <c r="J22" i="330"/>
  <c r="O37" i="264"/>
  <c r="X37" i="284"/>
  <c r="Y37" i="284"/>
  <c r="O4" i="290"/>
  <c r="G3" i="282"/>
  <c r="M3" i="340"/>
  <c r="M28" i="330"/>
  <c r="N28" i="330"/>
  <c r="M34" i="308"/>
  <c r="G20" i="314"/>
  <c r="N15" i="288"/>
  <c r="J34" i="262"/>
  <c r="N34" i="262"/>
  <c r="M36" i="264"/>
  <c r="V28" i="284"/>
  <c r="W28" i="284"/>
  <c r="M34" i="268"/>
  <c r="O34" i="268"/>
  <c r="K11" i="334"/>
  <c r="G32" i="322"/>
  <c r="M11" i="298"/>
  <c r="K11" i="298"/>
  <c r="L33" i="326"/>
  <c r="G13" i="310"/>
  <c r="M7" i="310"/>
  <c r="K29" i="298"/>
  <c r="J29" i="298"/>
  <c r="G18" i="286"/>
  <c r="J18" i="290"/>
  <c r="L38" i="332"/>
  <c r="M38" i="332"/>
  <c r="N22" i="272"/>
  <c r="O22" i="272"/>
  <c r="U36" i="272"/>
  <c r="J5" i="334"/>
  <c r="M8" i="264"/>
  <c r="N8" i="264"/>
  <c r="Y31" i="308"/>
  <c r="O28" i="306"/>
  <c r="J28" i="306"/>
  <c r="V33" i="276"/>
  <c r="X30" i="288"/>
  <c r="G4" i="264"/>
  <c r="M33" i="340"/>
  <c r="J14" i="292"/>
  <c r="K14" i="292"/>
  <c r="V33" i="280"/>
  <c r="J14" i="284"/>
  <c r="L37" i="302"/>
  <c r="J37" i="302"/>
  <c r="W36" i="338"/>
  <c r="J29" i="280"/>
  <c r="L29" i="280"/>
  <c r="O12" i="282"/>
  <c r="M12" i="282"/>
  <c r="G38" i="330"/>
  <c r="O31" i="268"/>
  <c r="L34" i="290"/>
  <c r="N34" i="290"/>
  <c r="G20" i="310"/>
  <c r="O15" i="270"/>
  <c r="O12" i="338"/>
  <c r="K12" i="338"/>
  <c r="K20" i="324"/>
  <c r="O19" i="298"/>
  <c r="K19" i="298"/>
  <c r="O23" i="274"/>
  <c r="G3" i="332"/>
  <c r="K30" i="336"/>
  <c r="M32" i="270"/>
  <c r="N32" i="270"/>
  <c r="U31" i="302"/>
  <c r="G8" i="338"/>
  <c r="K24" i="290"/>
  <c r="G32" i="286"/>
  <c r="O8" i="302"/>
  <c r="M37" i="286"/>
  <c r="N37" i="286"/>
  <c r="L16" i="242"/>
  <c r="G37" i="314"/>
  <c r="M33" i="276"/>
  <c r="W36" i="262"/>
  <c r="M4" i="304"/>
  <c r="K4" i="304"/>
  <c r="O13" i="278"/>
  <c r="O21" i="336"/>
  <c r="J21" i="336"/>
  <c r="O25" i="274"/>
  <c r="J25" i="274"/>
  <c r="U33" i="310"/>
  <c r="O35" i="322"/>
  <c r="K21" i="266"/>
  <c r="J21" i="266"/>
  <c r="M38" i="288"/>
  <c r="K37" i="332"/>
  <c r="M37" i="332"/>
  <c r="N5" i="332"/>
  <c r="J5" i="332"/>
  <c r="M6" i="242"/>
  <c r="U33" i="242"/>
  <c r="W33" i="242"/>
  <c r="O8" i="328"/>
  <c r="G28" i="282"/>
  <c r="K33" i="292"/>
  <c r="K18" i="272"/>
  <c r="M18" i="272"/>
  <c r="N38" i="334"/>
  <c r="V33" i="284"/>
  <c r="U33" i="284"/>
  <c r="X31" i="314"/>
  <c r="X38" i="334"/>
  <c r="V36" i="268"/>
  <c r="W36" i="268"/>
  <c r="N36" i="290"/>
  <c r="J26" i="262"/>
  <c r="O26" i="262"/>
  <c r="M19" i="314"/>
  <c r="N19" i="314"/>
  <c r="J23" i="320"/>
  <c r="O23" i="320"/>
  <c r="O6" i="338"/>
  <c r="K25" i="276"/>
  <c r="L25" i="276"/>
  <c r="K36" i="282"/>
  <c r="O36" i="282"/>
  <c r="J18" i="266"/>
  <c r="M3" i="300"/>
  <c r="O3" i="300"/>
  <c r="U33" i="332"/>
  <c r="W33" i="332"/>
  <c r="J23" i="292"/>
  <c r="W38" i="330"/>
  <c r="G30" i="290"/>
  <c r="U38" i="282"/>
  <c r="N12" i="274"/>
  <c r="O12" i="274"/>
  <c r="L11" i="242"/>
  <c r="U38" i="310"/>
  <c r="K19" i="326"/>
  <c r="L19" i="326"/>
  <c r="K7" i="314"/>
  <c r="K10" i="322"/>
  <c r="O10" i="322"/>
  <c r="X29" i="338"/>
  <c r="N26" i="284"/>
  <c r="K26" i="284"/>
  <c r="N20" i="308"/>
  <c r="K34" i="306"/>
  <c r="N34" i="306"/>
  <c r="K37" i="306"/>
  <c r="L37" i="306"/>
  <c r="J11" i="266"/>
  <c r="L27" i="304"/>
  <c r="K27" i="304"/>
  <c r="M5" i="326"/>
  <c r="G13" i="276"/>
  <c r="J12" i="266"/>
  <c r="N12" i="266"/>
  <c r="V31" i="310"/>
  <c r="O15" i="308"/>
  <c r="W35" i="264"/>
  <c r="Y35" i="264"/>
  <c r="L35" i="270"/>
  <c r="X35" i="266"/>
  <c r="W35" i="266"/>
  <c r="N9" i="308"/>
  <c r="G12" i="290"/>
  <c r="J5" i="330"/>
  <c r="V36" i="322"/>
  <c r="G22" i="338"/>
  <c r="X36" i="266"/>
  <c r="G31" i="300"/>
  <c r="K17" i="328"/>
  <c r="G26" i="274"/>
  <c r="U36" i="280"/>
  <c r="O38" i="302"/>
  <c r="X31" i="298"/>
  <c r="V31" i="298"/>
  <c r="V29" i="326"/>
  <c r="M27" i="282"/>
  <c r="K27" i="282"/>
  <c r="J6" i="270"/>
  <c r="N36" i="302"/>
  <c r="J36" i="302"/>
  <c r="U34" i="264"/>
  <c r="K18" i="304"/>
  <c r="J18" i="304"/>
  <c r="K12" i="284"/>
  <c r="G5" i="262"/>
  <c r="O29" i="286"/>
  <c r="N29" i="286"/>
  <c r="J25" i="270"/>
  <c r="W32" i="264"/>
  <c r="U32" i="264"/>
  <c r="N25" i="282"/>
  <c r="G27" i="280"/>
  <c r="W30" i="318"/>
  <c r="M38" i="292"/>
  <c r="J38" i="292"/>
  <c r="X30" i="242"/>
  <c r="L7" i="270"/>
  <c r="J7" i="270"/>
  <c r="M34" i="242"/>
  <c r="J26" i="320"/>
  <c r="L26" i="320"/>
  <c r="V30" i="274"/>
  <c r="O17" i="320"/>
  <c r="K28" i="340"/>
  <c r="M28" i="340"/>
  <c r="O21" i="330"/>
  <c r="G10" i="262"/>
  <c r="N26" i="328"/>
  <c r="G10" i="330"/>
  <c r="U33" i="268"/>
  <c r="Y33" i="268"/>
  <c r="O12" i="306"/>
  <c r="K8" i="310"/>
  <c r="M8" i="310"/>
  <c r="K32" i="324"/>
  <c r="L35" i="300"/>
  <c r="K35" i="300"/>
  <c r="K25" i="308"/>
  <c r="G27" i="290"/>
  <c r="J38" i="298"/>
  <c r="G27" i="300"/>
  <c r="O20" i="298"/>
  <c r="M18" i="316"/>
  <c r="K18" i="316"/>
  <c r="M8" i="282"/>
  <c r="O8" i="282"/>
  <c r="M17" i="300"/>
  <c r="K7" i="282"/>
  <c r="O7" i="282"/>
  <c r="L38" i="266"/>
  <c r="G26" i="278"/>
  <c r="Y34" i="322"/>
  <c r="O37" i="312"/>
  <c r="L12" i="318"/>
  <c r="M12" i="318"/>
  <c r="K31" i="322"/>
  <c r="G11" i="288"/>
  <c r="L31" i="262"/>
  <c r="U38" i="262"/>
  <c r="X38" i="262"/>
  <c r="W32" i="292"/>
  <c r="G37" i="284"/>
  <c r="K11" i="330"/>
  <c r="O12" i="278"/>
  <c r="M12" i="278"/>
  <c r="Y28" i="340"/>
  <c r="G29" i="288"/>
  <c r="M30" i="270"/>
  <c r="J7" i="332"/>
  <c r="K7" i="332"/>
  <c r="N21" i="306"/>
  <c r="K21" i="306"/>
  <c r="O11" i="286"/>
  <c r="G26" i="280"/>
  <c r="L24" i="242"/>
  <c r="L36" i="278"/>
  <c r="O36" i="278"/>
  <c r="N7" i="340"/>
  <c r="G38" i="308"/>
  <c r="L35" i="314"/>
  <c r="O35" i="314"/>
  <c r="V27" i="300"/>
  <c r="J27" i="320"/>
  <c r="L27" i="320"/>
  <c r="K24" i="320"/>
  <c r="L6" i="300"/>
  <c r="O6" i="300"/>
  <c r="X38" i="304"/>
  <c r="U38" i="304"/>
  <c r="L4" i="262"/>
  <c r="O15" i="306"/>
  <c r="J15" i="306"/>
  <c r="J32" i="262"/>
  <c r="M20" i="316"/>
  <c r="N20" i="316"/>
  <c r="X38" i="322"/>
  <c r="G26" i="266"/>
  <c r="L34" i="266"/>
  <c r="J14" i="276"/>
  <c r="L14" i="276"/>
  <c r="L36" i="306"/>
  <c r="M29" i="306"/>
  <c r="J29" i="306"/>
  <c r="O38" i="242"/>
  <c r="J32" i="312"/>
  <c r="N32" i="312"/>
  <c r="J3" i="292"/>
  <c r="K3" i="292"/>
  <c r="N28" i="316"/>
  <c r="G31" i="270"/>
  <c r="J16" i="326"/>
  <c r="K35" i="284"/>
  <c r="J35" i="284"/>
  <c r="K9" i="302"/>
  <c r="M29" i="328"/>
  <c r="L29" i="328"/>
  <c r="M19" i="268"/>
  <c r="V35" i="288"/>
  <c r="G24" i="302"/>
  <c r="K29" i="284"/>
  <c r="L24" i="286"/>
  <c r="N24" i="286"/>
  <c r="Y34" i="300"/>
  <c r="O36" i="242"/>
  <c r="J36" i="242"/>
  <c r="V35" i="268"/>
  <c r="M27" i="266"/>
  <c r="J27" i="266"/>
  <c r="N10" i="242"/>
  <c r="G20" i="300"/>
  <c r="O33" i="300"/>
  <c r="W32" i="286"/>
  <c r="K11" i="268"/>
  <c r="N11" i="268"/>
  <c r="M19" i="276"/>
  <c r="K19" i="276"/>
  <c r="W31" i="262"/>
  <c r="W29" i="310"/>
  <c r="X29" i="310"/>
  <c r="K25" i="336"/>
  <c r="M25" i="336"/>
  <c r="N21" i="298"/>
  <c r="L13" i="320"/>
  <c r="O13" i="320"/>
  <c r="N27" i="340"/>
  <c r="L13" i="242"/>
  <c r="O13" i="242"/>
  <c r="M14" i="264"/>
  <c r="G21" i="270"/>
  <c r="K21" i="268"/>
  <c r="V29" i="242"/>
  <c r="X29" i="242"/>
  <c r="W31" i="276"/>
  <c r="W34" i="286"/>
  <c r="U34" i="286"/>
  <c r="J34" i="274"/>
  <c r="G6" i="340"/>
  <c r="N17" i="242"/>
  <c r="M15" i="264"/>
  <c r="N15" i="264"/>
  <c r="M19" i="242"/>
  <c r="G37" i="266"/>
  <c r="X27" i="302"/>
  <c r="G28" i="318"/>
  <c r="J8" i="314"/>
  <c r="M29" i="262"/>
  <c r="O29" i="262"/>
  <c r="Y33" i="322"/>
  <c r="N25" i="286"/>
  <c r="L7" i="262"/>
  <c r="N7" i="262"/>
  <c r="L37" i="282"/>
  <c r="L27" i="242"/>
  <c r="J27" i="242"/>
  <c r="N5" i="314"/>
  <c r="G9" i="328"/>
  <c r="U30" i="266"/>
  <c r="M28" i="264"/>
  <c r="G25" i="318"/>
  <c r="Y36" i="284"/>
  <c r="V36" i="284"/>
  <c r="J26" i="270"/>
  <c r="G21" i="290"/>
  <c r="M29" i="276"/>
  <c r="G6" i="278"/>
  <c r="W32" i="266"/>
  <c r="G26" i="318"/>
  <c r="G21" i="276"/>
  <c r="L21" i="302"/>
  <c r="W32" i="242"/>
  <c r="Y32" i="242"/>
  <c r="J25" i="326"/>
  <c r="G30" i="264"/>
  <c r="L13" i="316"/>
  <c r="N16" i="274"/>
  <c r="O16" i="274"/>
  <c r="U29" i="288"/>
  <c r="N7" i="306"/>
  <c r="J7" i="306"/>
  <c r="M9" i="262"/>
  <c r="O13" i="326"/>
  <c r="K13" i="326"/>
  <c r="O28" i="288"/>
  <c r="G26" i="292"/>
  <c r="X36" i="274"/>
  <c r="M26" i="308"/>
  <c r="J26" i="308"/>
  <c r="N19" i="304"/>
  <c r="G36" i="334"/>
  <c r="L6" i="282"/>
  <c r="G35" i="264"/>
  <c r="J16" i="330"/>
  <c r="N16" i="290"/>
  <c r="J16" i="290"/>
  <c r="L5" i="270"/>
  <c r="K19" i="292"/>
  <c r="N19" i="292"/>
  <c r="J20" i="264"/>
  <c r="G33" i="312"/>
  <c r="O17" i="286"/>
  <c r="L38" i="282"/>
  <c r="M38" i="282"/>
  <c r="L12" i="326"/>
  <c r="K27" i="274"/>
  <c r="N27" i="274"/>
  <c r="Y31" i="274"/>
  <c r="G31" i="242"/>
  <c r="L37" i="272"/>
  <c r="O37" i="272"/>
  <c r="N36" i="340"/>
  <c r="W36" i="292"/>
  <c r="V36" i="292"/>
  <c r="V28" i="292"/>
  <c r="M10" i="278"/>
  <c r="J10" i="278"/>
  <c r="M34" i="312"/>
  <c r="G16" i="288"/>
  <c r="N35" i="326"/>
  <c r="G10" i="312"/>
  <c r="O25" i="326"/>
  <c r="J13" i="316"/>
  <c r="M16" i="274"/>
  <c r="W29" i="288"/>
  <c r="K7" i="306"/>
  <c r="L9" i="262"/>
  <c r="M28" i="288"/>
  <c r="G37" i="274"/>
  <c r="O26" i="308"/>
  <c r="O19" i="304"/>
  <c r="K6" i="282"/>
  <c r="M16" i="330"/>
  <c r="O16" i="290"/>
  <c r="O5" i="270"/>
  <c r="M19" i="292"/>
  <c r="L20" i="264"/>
  <c r="M17" i="286"/>
  <c r="J38" i="282"/>
  <c r="N12" i="326"/>
  <c r="J27" i="274"/>
  <c r="N37" i="272"/>
  <c r="L36" i="340"/>
  <c r="X28" i="292"/>
  <c r="K34" i="312"/>
  <c r="O35" i="326"/>
  <c r="K29" i="262"/>
  <c r="K37" i="282"/>
  <c r="L5" i="314"/>
  <c r="G20" i="290"/>
  <c r="L29" i="276"/>
  <c r="X32" i="266"/>
  <c r="M21" i="302"/>
  <c r="L25" i="326"/>
  <c r="J16" i="274"/>
  <c r="L7" i="306"/>
  <c r="L28" i="288"/>
  <c r="N26" i="308"/>
  <c r="J19" i="304"/>
  <c r="K16" i="330"/>
  <c r="K5" i="270"/>
  <c r="N17" i="286"/>
  <c r="J12" i="326"/>
  <c r="W31" i="274"/>
  <c r="O36" i="340"/>
  <c r="G34" i="280"/>
  <c r="O34" i="312"/>
  <c r="N24" i="318"/>
  <c r="L26" i="278"/>
  <c r="K3" i="318"/>
  <c r="K7" i="292"/>
  <c r="G11" i="330"/>
  <c r="M3" i="280"/>
  <c r="M30" i="262"/>
  <c r="O26" i="280"/>
  <c r="K30" i="332"/>
  <c r="O22" i="262"/>
  <c r="J9" i="340"/>
  <c r="L10" i="292"/>
  <c r="O3" i="316"/>
  <c r="U37" i="270"/>
  <c r="M13" i="302"/>
  <c r="M31" i="272"/>
  <c r="N23" i="288"/>
  <c r="O10" i="320"/>
  <c r="U34" i="278"/>
  <c r="Y29" i="316"/>
  <c r="J36" i="312"/>
  <c r="N20" i="300"/>
  <c r="N20" i="320"/>
  <c r="V32" i="270"/>
  <c r="M34" i="328"/>
  <c r="W34" i="312"/>
  <c r="W29" i="320"/>
  <c r="G5" i="264"/>
  <c r="O21" i="270"/>
  <c r="M30" i="242"/>
  <c r="K32" i="266"/>
  <c r="J25" i="242"/>
  <c r="J28" i="278"/>
  <c r="O8" i="306"/>
  <c r="M12" i="320"/>
  <c r="J7" i="312"/>
  <c r="K37" i="266"/>
  <c r="J25" i="292"/>
  <c r="U34" i="334"/>
  <c r="W31" i="300"/>
  <c r="O5" i="306"/>
  <c r="J5" i="306"/>
  <c r="M17" i="288"/>
  <c r="L9" i="328"/>
  <c r="M9" i="328"/>
  <c r="X37" i="282"/>
  <c r="J25" i="318"/>
  <c r="M25" i="318"/>
  <c r="M22" i="266"/>
  <c r="U38" i="276"/>
  <c r="W38" i="276"/>
  <c r="U34" i="298"/>
  <c r="G4" i="242"/>
  <c r="V34" i="266"/>
  <c r="X30" i="320"/>
  <c r="G19" i="302"/>
  <c r="M24" i="304"/>
  <c r="J16" i="304"/>
  <c r="M16" i="304"/>
  <c r="N33" i="280"/>
  <c r="L16" i="286"/>
  <c r="N16" i="286"/>
  <c r="M35" i="276"/>
  <c r="J35" i="276"/>
  <c r="J18" i="314"/>
  <c r="J24" i="270"/>
  <c r="N24" i="270"/>
  <c r="L14" i="288"/>
  <c r="G25" i="326"/>
  <c r="N3" i="288"/>
  <c r="Y32" i="306"/>
  <c r="M31" i="304"/>
  <c r="L31" i="304"/>
  <c r="M3" i="266"/>
  <c r="L3" i="266"/>
  <c r="M9" i="264"/>
  <c r="G9" i="262"/>
  <c r="X29" i="284"/>
  <c r="G29" i="312"/>
  <c r="N3" i="268"/>
  <c r="N23" i="276"/>
  <c r="J23" i="276"/>
  <c r="L11" i="280"/>
  <c r="G19" i="304"/>
  <c r="M36" i="334"/>
  <c r="U32" i="312"/>
  <c r="M22" i="302"/>
  <c r="J22" i="302"/>
  <c r="O13" i="330"/>
  <c r="G16" i="330"/>
  <c r="J15" i="340"/>
  <c r="J31" i="314"/>
  <c r="N31" i="314"/>
  <c r="J36" i="284"/>
  <c r="G21" i="242"/>
  <c r="J8" i="278"/>
  <c r="N32" i="340"/>
  <c r="L32" i="340"/>
  <c r="W30" i="310"/>
  <c r="L36" i="270"/>
  <c r="N36" i="270"/>
  <c r="K31" i="334"/>
  <c r="G30" i="334"/>
  <c r="K31" i="242"/>
  <c r="J24" i="300"/>
  <c r="N24" i="300"/>
  <c r="N7" i="264"/>
  <c r="L7" i="264"/>
  <c r="X31" i="270"/>
  <c r="U29" i="312"/>
  <c r="L34" i="280"/>
  <c r="M34" i="280"/>
  <c r="J4" i="284"/>
  <c r="K14" i="272"/>
  <c r="M14" i="272"/>
  <c r="N3" i="322"/>
  <c r="U29" i="314"/>
  <c r="X29" i="314"/>
  <c r="X31" i="326"/>
  <c r="G26" i="276"/>
  <c r="L37" i="338"/>
  <c r="X33" i="328"/>
  <c r="U33" i="328"/>
  <c r="K29" i="310"/>
  <c r="J17" i="262"/>
  <c r="M17" i="262"/>
  <c r="L5" i="290"/>
  <c r="G8" i="332"/>
  <c r="M3" i="330"/>
  <c r="V36" i="340"/>
  <c r="G16" i="334"/>
  <c r="O31" i="284"/>
  <c r="N14" i="302"/>
  <c r="L14" i="302"/>
  <c r="L38" i="280"/>
  <c r="K38" i="280"/>
  <c r="W36" i="330"/>
  <c r="L6" i="320"/>
  <c r="M6" i="320"/>
  <c r="K25" i="324"/>
  <c r="X35" i="282"/>
  <c r="W35" i="282"/>
  <c r="N20" i="340"/>
  <c r="L20" i="340"/>
  <c r="L34" i="288"/>
  <c r="G38" i="340"/>
  <c r="N22" i="284"/>
  <c r="J22" i="284"/>
  <c r="M31" i="318"/>
  <c r="G20" i="302"/>
  <c r="Y37" i="312"/>
  <c r="O19" i="334"/>
  <c r="L19" i="334"/>
  <c r="Y31" i="338"/>
  <c r="Y28" i="302"/>
  <c r="U32" i="262"/>
  <c r="X32" i="262"/>
  <c r="V38" i="308"/>
  <c r="K23" i="268"/>
  <c r="N23" i="268"/>
  <c r="X28" i="334"/>
  <c r="G33" i="314"/>
  <c r="J9" i="278"/>
  <c r="X29" i="334"/>
  <c r="V29" i="334"/>
  <c r="J33" i="308"/>
  <c r="O32" i="282"/>
  <c r="J32" i="282"/>
  <c r="J13" i="304"/>
  <c r="O17" i="302"/>
  <c r="L17" i="302"/>
  <c r="L22" i="312"/>
  <c r="M22" i="312"/>
  <c r="J36" i="328"/>
  <c r="M36" i="336"/>
  <c r="K36" i="336"/>
  <c r="W36" i="306"/>
  <c r="K11" i="326"/>
  <c r="G8" i="300"/>
  <c r="M10" i="314"/>
  <c r="J20" i="334"/>
  <c r="O20" i="334"/>
  <c r="J26" i="300"/>
  <c r="O19" i="340"/>
  <c r="M19" i="340"/>
  <c r="N32" i="274"/>
  <c r="G30" i="306"/>
  <c r="Y36" i="288"/>
  <c r="M4" i="324"/>
  <c r="O25" i="280"/>
  <c r="L25" i="280"/>
  <c r="J31" i="290"/>
  <c r="M28" i="338"/>
  <c r="K28" i="338"/>
  <c r="N29" i="330"/>
  <c r="M20" i="338"/>
  <c r="K20" i="338"/>
  <c r="O32" i="314"/>
  <c r="G24" i="338"/>
  <c r="G38" i="316"/>
  <c r="V33" i="300"/>
  <c r="U33" i="274"/>
  <c r="Y33" i="274"/>
  <c r="M12" i="312"/>
  <c r="M8" i="316"/>
  <c r="J8" i="316"/>
  <c r="L24" i="306"/>
  <c r="O3" i="306"/>
  <c r="M3" i="306"/>
  <c r="M38" i="290"/>
  <c r="G18" i="338"/>
  <c r="J25" i="330"/>
  <c r="N17" i="292"/>
  <c r="L17" i="292"/>
  <c r="M20" i="280"/>
  <c r="G14" i="302"/>
  <c r="J18" i="334"/>
  <c r="V34" i="332"/>
  <c r="W34" i="332"/>
  <c r="N15" i="324"/>
  <c r="O15" i="324"/>
  <c r="X34" i="290"/>
  <c r="O34" i="330"/>
  <c r="M34" i="330"/>
  <c r="J18" i="312"/>
  <c r="M4" i="280"/>
  <c r="N4" i="280"/>
  <c r="G22" i="280"/>
  <c r="Y36" i="300"/>
  <c r="J38" i="322"/>
  <c r="N38" i="322"/>
  <c r="K28" i="270"/>
  <c r="N33" i="324"/>
  <c r="L33" i="324"/>
  <c r="V35" i="336"/>
  <c r="N28" i="332"/>
  <c r="M28" i="332"/>
  <c r="G18" i="320"/>
  <c r="N22" i="320"/>
  <c r="G36" i="318"/>
  <c r="N11" i="300"/>
  <c r="N37" i="340"/>
  <c r="M37" i="340"/>
  <c r="K19" i="322"/>
  <c r="W27" i="338"/>
  <c r="V27" i="338"/>
  <c r="L37" i="268"/>
  <c r="K37" i="268"/>
  <c r="O36" i="320"/>
  <c r="N36" i="320"/>
  <c r="Y31" i="316"/>
  <c r="O25" i="300"/>
  <c r="K25" i="300"/>
  <c r="O14" i="304"/>
  <c r="G32" i="316"/>
  <c r="L10" i="302"/>
  <c r="O32" i="276"/>
  <c r="K32" i="276"/>
  <c r="G27" i="262"/>
  <c r="O6" i="316"/>
  <c r="O34" i="264"/>
  <c r="J34" i="264"/>
  <c r="G10" i="306"/>
  <c r="X38" i="328"/>
  <c r="K15" i="312"/>
  <c r="J15" i="312"/>
  <c r="J30" i="298"/>
  <c r="M22" i="316"/>
  <c r="K22" i="316"/>
  <c r="L21" i="280"/>
  <c r="J20" i="302"/>
  <c r="K20" i="302"/>
  <c r="U27" i="336"/>
  <c r="K29" i="332"/>
  <c r="J29" i="332"/>
  <c r="J6" i="330"/>
  <c r="M6" i="330"/>
  <c r="M23" i="300"/>
  <c r="M26" i="316"/>
  <c r="J26" i="316"/>
  <c r="O38" i="328"/>
  <c r="G31" i="298"/>
  <c r="X32" i="288"/>
  <c r="U37" i="288"/>
  <c r="N22" i="308"/>
  <c r="O22" i="308"/>
  <c r="Y38" i="318"/>
  <c r="G5" i="320"/>
  <c r="O29" i="340"/>
  <c r="G24" i="316"/>
  <c r="M9" i="318"/>
  <c r="O25" i="314"/>
  <c r="L25" i="314"/>
  <c r="J6" i="292"/>
  <c r="J37" i="336"/>
  <c r="L37" i="336"/>
  <c r="N30" i="324"/>
  <c r="G29" i="314"/>
  <c r="J22" i="292"/>
  <c r="L22" i="292"/>
  <c r="G30" i="272"/>
  <c r="O24" i="326"/>
  <c r="V33" i="262"/>
  <c r="O32" i="330"/>
  <c r="L32" i="330"/>
  <c r="W35" i="340"/>
  <c r="K13" i="290"/>
  <c r="N13" i="290"/>
  <c r="O27" i="332"/>
  <c r="K27" i="332"/>
  <c r="O21" i="338"/>
  <c r="K21" i="338"/>
  <c r="Y31" i="304"/>
  <c r="O5" i="286"/>
  <c r="M5" i="286"/>
  <c r="J8" i="298"/>
  <c r="U28" i="306"/>
  <c r="L18" i="318"/>
  <c r="O18" i="318"/>
  <c r="K33" i="318"/>
  <c r="L33" i="318"/>
  <c r="M27" i="324"/>
  <c r="J36" i="338"/>
  <c r="L36" i="338"/>
  <c r="K28" i="324"/>
  <c r="N28" i="324"/>
  <c r="N17" i="314"/>
  <c r="L17" i="314"/>
  <c r="Y37" i="316"/>
  <c r="M30" i="314"/>
  <c r="J30" i="314"/>
  <c r="M16" i="312"/>
  <c r="K11" i="290"/>
  <c r="L11" i="290"/>
  <c r="J33" i="298"/>
  <c r="U30" i="282"/>
  <c r="Y30" i="282"/>
  <c r="M26" i="282"/>
  <c r="U30" i="322"/>
  <c r="G29" i="318"/>
  <c r="J27" i="330"/>
  <c r="J20" i="284"/>
  <c r="M20" i="284"/>
  <c r="N20" i="306"/>
  <c r="M33" i="266"/>
  <c r="L33" i="266"/>
  <c r="J28" i="280"/>
  <c r="W29" i="318"/>
  <c r="V29" i="318"/>
  <c r="K13" i="318"/>
  <c r="N19" i="266"/>
  <c r="M19" i="266"/>
  <c r="Y32" i="290"/>
  <c r="G6" i="328"/>
  <c r="K14" i="326"/>
  <c r="O13" i="268"/>
  <c r="J13" i="268"/>
  <c r="O6" i="266"/>
  <c r="L6" i="266"/>
  <c r="X29" i="300"/>
  <c r="M5" i="272"/>
  <c r="K5" i="272"/>
  <c r="J31" i="332"/>
  <c r="G14" i="298"/>
  <c r="K27" i="328"/>
  <c r="L27" i="328"/>
  <c r="J17" i="268"/>
  <c r="G9" i="280"/>
  <c r="K17" i="322"/>
  <c r="N17" i="322"/>
  <c r="K8" i="322"/>
  <c r="G36" i="322"/>
  <c r="J4" i="334"/>
  <c r="G25" i="298"/>
  <c r="O23" i="310"/>
  <c r="G24" i="266"/>
  <c r="J18" i="310"/>
  <c r="O23" i="332"/>
  <c r="K23" i="332"/>
  <c r="N31" i="278"/>
  <c r="L31" i="278"/>
  <c r="Y29" i="280"/>
  <c r="J14" i="328"/>
  <c r="K14" i="328"/>
  <c r="Y29" i="266"/>
  <c r="K28" i="326"/>
  <c r="J36" i="298"/>
  <c r="M36" i="298"/>
  <c r="V27" i="298"/>
  <c r="M32" i="284"/>
  <c r="N32" i="284"/>
  <c r="J21" i="300"/>
  <c r="Y38" i="286"/>
  <c r="W38" i="286"/>
  <c r="U37" i="274"/>
  <c r="J12" i="308"/>
  <c r="M3" i="262"/>
  <c r="L3" i="262"/>
  <c r="L17" i="306"/>
  <c r="K29" i="322"/>
  <c r="J29" i="322"/>
  <c r="N4" i="266"/>
  <c r="X30" i="280"/>
  <c r="U30" i="280"/>
  <c r="J6" i="274"/>
  <c r="O6" i="274"/>
  <c r="X27" i="330"/>
  <c r="V27" i="330"/>
  <c r="G37" i="276"/>
  <c r="L23" i="312"/>
  <c r="M31" i="302"/>
  <c r="O31" i="302"/>
  <c r="Y28" i="322"/>
  <c r="G20" i="336"/>
  <c r="M13" i="322"/>
  <c r="N15" i="328"/>
  <c r="J15" i="328"/>
  <c r="N24" i="276"/>
  <c r="L10" i="316"/>
  <c r="M10" i="316"/>
  <c r="M5" i="274"/>
  <c r="G19" i="316"/>
  <c r="N25" i="322"/>
  <c r="G8" i="268"/>
  <c r="V31" i="330"/>
  <c r="M14" i="312"/>
  <c r="K14" i="312"/>
  <c r="J21" i="262"/>
  <c r="N21" i="262"/>
  <c r="J20" i="262"/>
  <c r="M35" i="262"/>
  <c r="N35" i="262"/>
  <c r="V30" i="300"/>
  <c r="L32" i="288"/>
  <c r="K32" i="288"/>
  <c r="O31" i="324"/>
  <c r="V37" i="340"/>
  <c r="W37" i="340"/>
  <c r="K6" i="280"/>
  <c r="L16" i="306"/>
  <c r="O16" i="306"/>
  <c r="X29" i="306"/>
  <c r="O19" i="332"/>
  <c r="J19" i="332"/>
  <c r="W28" i="270"/>
  <c r="J7" i="284"/>
  <c r="K7" i="284"/>
  <c r="J8" i="290"/>
  <c r="G4" i="292"/>
  <c r="W32" i="284"/>
  <c r="L36" i="274"/>
  <c r="G11" i="272"/>
  <c r="M17" i="274"/>
  <c r="O26" i="242"/>
  <c r="J26" i="242"/>
  <c r="M3" i="298"/>
  <c r="G15" i="316"/>
  <c r="X30" i="338"/>
  <c r="M27" i="302"/>
  <c r="J27" i="302"/>
  <c r="X38" i="278"/>
  <c r="K22" i="282"/>
  <c r="J22" i="282"/>
  <c r="N28" i="334"/>
  <c r="G25" i="302"/>
  <c r="M7" i="280"/>
  <c r="O17" i="304"/>
  <c r="K17" i="304"/>
  <c r="X36" i="298"/>
  <c r="Y36" i="298"/>
  <c r="M29" i="282"/>
  <c r="K29" i="290"/>
  <c r="J29" i="290"/>
  <c r="X33" i="298"/>
  <c r="Y29" i="292"/>
  <c r="U29" i="292"/>
  <c r="N5" i="324"/>
  <c r="G10" i="328"/>
  <c r="K4" i="338"/>
  <c r="M4" i="338"/>
  <c r="N28" i="272"/>
  <c r="M28" i="272"/>
  <c r="L23" i="278"/>
  <c r="G12" i="328"/>
  <c r="V27" i="262"/>
  <c r="N14" i="262"/>
  <c r="M14" i="262"/>
  <c r="J13" i="282"/>
  <c r="N13" i="282"/>
  <c r="Y34" i="268"/>
  <c r="K12" i="268"/>
  <c r="O12" i="268"/>
  <c r="N22" i="336"/>
  <c r="M22" i="336"/>
  <c r="J37" i="278"/>
  <c r="G14" i="282"/>
  <c r="J10" i="276"/>
  <c r="G36" i="272"/>
  <c r="K22" i="330"/>
  <c r="G18" i="278"/>
  <c r="K37" i="264"/>
  <c r="W37" i="284"/>
  <c r="N4" i="290"/>
  <c r="K4" i="290"/>
  <c r="L3" i="340"/>
  <c r="N3" i="340"/>
  <c r="J28" i="330"/>
  <c r="J34" i="308"/>
  <c r="L34" i="308"/>
  <c r="J15" i="288"/>
  <c r="M15" i="288"/>
  <c r="K34" i="262"/>
  <c r="M34" i="262"/>
  <c r="N36" i="264"/>
  <c r="U28" i="284"/>
  <c r="G20" i="272"/>
  <c r="J34" i="268"/>
  <c r="N34" i="268"/>
  <c r="L11" i="334"/>
  <c r="G21" i="310"/>
  <c r="L11" i="298"/>
  <c r="N11" i="298"/>
  <c r="N33" i="326"/>
  <c r="J7" i="310"/>
  <c r="L7" i="310"/>
  <c r="O29" i="298"/>
  <c r="G11" i="270"/>
  <c r="G23" i="314"/>
  <c r="L18" i="290"/>
  <c r="N38" i="332"/>
  <c r="J38" i="332"/>
  <c r="M22" i="272"/>
  <c r="V36" i="272"/>
  <c r="W36" i="272"/>
  <c r="K5" i="334"/>
  <c r="L8" i="264"/>
  <c r="O8" i="264"/>
  <c r="V31" i="308"/>
  <c r="L28" i="306"/>
  <c r="M28" i="306"/>
  <c r="X33" i="276"/>
  <c r="U30" i="288"/>
  <c r="O33" i="340"/>
  <c r="J33" i="340"/>
  <c r="M14" i="292"/>
  <c r="Y33" i="280"/>
  <c r="U33" i="280"/>
  <c r="L14" i="284"/>
  <c r="O37" i="302"/>
  <c r="M37" i="302"/>
  <c r="Y36" i="338"/>
  <c r="N29" i="280"/>
  <c r="O29" i="280"/>
  <c r="N12" i="282"/>
  <c r="G33" i="274"/>
  <c r="G35" i="330"/>
  <c r="N31" i="268"/>
  <c r="O34" i="290"/>
  <c r="K34" i="290"/>
  <c r="N15" i="270"/>
  <c r="K15" i="270"/>
  <c r="J12" i="338"/>
  <c r="M12" i="338"/>
  <c r="N20" i="324"/>
  <c r="J19" i="298"/>
  <c r="L19" i="298"/>
  <c r="M23" i="274"/>
  <c r="G12" i="300"/>
  <c r="J30" i="336"/>
  <c r="O32" i="270"/>
  <c r="L32" i="270"/>
  <c r="W31" i="302"/>
  <c r="G31" i="292"/>
  <c r="N24" i="290"/>
  <c r="L8" i="302"/>
  <c r="N8" i="302"/>
  <c r="K37" i="286"/>
  <c r="J37" i="286"/>
  <c r="K16" i="242"/>
  <c r="N33" i="276"/>
  <c r="L33" i="276"/>
  <c r="U36" i="262"/>
  <c r="J4" i="304"/>
  <c r="O4" i="304"/>
  <c r="L13" i="278"/>
  <c r="K21" i="336"/>
  <c r="L21" i="336"/>
  <c r="K25" i="274"/>
  <c r="W33" i="310"/>
  <c r="Y33" i="310"/>
  <c r="L35" i="322"/>
  <c r="N21" i="266"/>
  <c r="L21" i="266"/>
  <c r="J38" i="288"/>
  <c r="N37" i="332"/>
  <c r="O37" i="332"/>
  <c r="O5" i="332"/>
  <c r="G34" i="300"/>
  <c r="J6" i="242"/>
  <c r="Y33" i="242"/>
  <c r="G23" i="316"/>
  <c r="N8" i="328"/>
  <c r="G10" i="300"/>
  <c r="J33" i="292"/>
  <c r="L18" i="272"/>
  <c r="N18" i="272"/>
  <c r="L38" i="334"/>
  <c r="Y33" i="284"/>
  <c r="W31" i="314"/>
  <c r="V31" i="314"/>
  <c r="Y38" i="334"/>
  <c r="U36" i="268"/>
  <c r="K36" i="290"/>
  <c r="J36" i="290"/>
  <c r="N26" i="262"/>
  <c r="K26" i="262"/>
  <c r="K19" i="314"/>
  <c r="O19" i="314"/>
  <c r="L23" i="320"/>
  <c r="K23" i="320"/>
  <c r="N6" i="338"/>
  <c r="O25" i="276"/>
  <c r="M25" i="276"/>
  <c r="J36" i="282"/>
  <c r="M36" i="282"/>
  <c r="L18" i="266"/>
  <c r="K3" i="300"/>
  <c r="L3" i="300"/>
  <c r="V33" i="332"/>
  <c r="L23" i="292"/>
  <c r="M23" i="292"/>
  <c r="V38" i="330"/>
  <c r="Y38" i="282"/>
  <c r="V38" i="282"/>
  <c r="K12" i="274"/>
  <c r="O11" i="242"/>
  <c r="M11" i="242"/>
  <c r="X38" i="310"/>
  <c r="N19" i="326"/>
  <c r="M19" i="326"/>
  <c r="J7" i="314"/>
  <c r="J10" i="322"/>
  <c r="M10" i="322"/>
  <c r="Y29" i="338"/>
  <c r="M26" i="284"/>
  <c r="M20" i="308"/>
  <c r="L20" i="308"/>
  <c r="L34" i="306"/>
  <c r="G19" i="308"/>
  <c r="O37" i="306"/>
  <c r="N11" i="266"/>
  <c r="K11" i="266"/>
  <c r="M27" i="304"/>
  <c r="N27" i="304"/>
  <c r="K5" i="326"/>
  <c r="G11" i="302"/>
  <c r="K12" i="266"/>
  <c r="Y31" i="310"/>
  <c r="U31" i="310"/>
  <c r="K15" i="308"/>
  <c r="U35" i="264"/>
  <c r="K35" i="270"/>
  <c r="O35" i="270"/>
  <c r="V35" i="266"/>
  <c r="G27" i="292"/>
  <c r="J9" i="308"/>
  <c r="N5" i="330"/>
  <c r="K5" i="330"/>
  <c r="W36" i="322"/>
  <c r="G9" i="286"/>
  <c r="U36" i="266"/>
  <c r="N17" i="328"/>
  <c r="J17" i="328"/>
  <c r="W36" i="280"/>
  <c r="Y36" i="280"/>
  <c r="M38" i="302"/>
  <c r="U31" i="298"/>
  <c r="X29" i="326"/>
  <c r="W29" i="326"/>
  <c r="O27" i="282"/>
  <c r="J27" i="282"/>
  <c r="M6" i="270"/>
  <c r="M36" i="302"/>
  <c r="O36" i="302"/>
  <c r="V34" i="264"/>
  <c r="M18" i="304"/>
  <c r="N18" i="304"/>
  <c r="O12" i="284"/>
  <c r="G37" i="292"/>
  <c r="M29" i="286"/>
  <c r="L29" i="286"/>
  <c r="O25" i="270"/>
  <c r="V32" i="264"/>
  <c r="J25" i="282"/>
  <c r="L25" i="282"/>
  <c r="U30" i="318"/>
  <c r="Y30" i="318"/>
  <c r="O38" i="292"/>
  <c r="G26" i="264"/>
  <c r="W30" i="242"/>
  <c r="M7" i="270"/>
  <c r="K34" i="242"/>
  <c r="L34" i="242"/>
  <c r="K26" i="320"/>
  <c r="U30" i="274"/>
  <c r="X30" i="274"/>
  <c r="K17" i="320"/>
  <c r="L28" i="340"/>
  <c r="J28" i="340"/>
  <c r="L21" i="330"/>
  <c r="O26" i="328"/>
  <c r="K26" i="328"/>
  <c r="G19" i="306"/>
  <c r="V33" i="268"/>
  <c r="N12" i="306"/>
  <c r="J12" i="306"/>
  <c r="O8" i="310"/>
  <c r="M32" i="324"/>
  <c r="J32" i="324"/>
  <c r="M35" i="300"/>
  <c r="J35" i="300"/>
  <c r="N25" i="308"/>
  <c r="K38" i="298"/>
  <c r="L38" i="298"/>
  <c r="M20" i="298"/>
  <c r="N20" i="298"/>
  <c r="L18" i="316"/>
  <c r="N18" i="316"/>
  <c r="J8" i="282"/>
  <c r="N17" i="300"/>
  <c r="J17" i="300"/>
  <c r="M7" i="282"/>
  <c r="J7" i="282"/>
  <c r="J38" i="266"/>
  <c r="V34" i="322"/>
  <c r="W34" i="322"/>
  <c r="L37" i="312"/>
  <c r="K12" i="318"/>
  <c r="O12" i="318"/>
  <c r="M31" i="322"/>
  <c r="O31" i="262"/>
  <c r="N31" i="262"/>
  <c r="V38" i="262"/>
  <c r="G7" i="292"/>
  <c r="Y32" i="292"/>
  <c r="N11" i="330"/>
  <c r="O11" i="330"/>
  <c r="L12" i="278"/>
  <c r="N12" i="278"/>
  <c r="W28" i="340"/>
  <c r="G9" i="338"/>
  <c r="K30" i="270"/>
  <c r="O7" i="332"/>
  <c r="M7" i="332"/>
  <c r="J21" i="306"/>
  <c r="L11" i="286"/>
  <c r="J11" i="286"/>
  <c r="N24" i="242"/>
  <c r="K24" i="242"/>
  <c r="J36" i="278"/>
  <c r="O7" i="340"/>
  <c r="M7" i="340"/>
  <c r="G31" i="282"/>
  <c r="J35" i="314"/>
  <c r="G20" i="304"/>
  <c r="Y27" i="300"/>
  <c r="N27" i="320"/>
  <c r="K27" i="320"/>
  <c r="M24" i="320"/>
  <c r="N6" i="300"/>
  <c r="M6" i="300"/>
  <c r="W38" i="304"/>
  <c r="J4" i="262"/>
  <c r="K4" i="262"/>
  <c r="M15" i="306"/>
  <c r="N32" i="262"/>
  <c r="M32" i="262"/>
  <c r="L20" i="316"/>
  <c r="G30" i="276"/>
  <c r="V38" i="322"/>
  <c r="K34" i="266"/>
  <c r="M34" i="266"/>
  <c r="N14" i="276"/>
  <c r="O14" i="276"/>
  <c r="O36" i="306"/>
  <c r="O29" i="306"/>
  <c r="N29" i="306"/>
  <c r="L38" i="242"/>
  <c r="M32" i="312"/>
  <c r="L32" i="312"/>
  <c r="N3" i="292"/>
  <c r="G22" i="274"/>
  <c r="K28" i="316"/>
  <c r="N16" i="326"/>
  <c r="L16" i="326"/>
  <c r="L35" i="284"/>
  <c r="O9" i="302"/>
  <c r="M9" i="302"/>
  <c r="N29" i="328"/>
  <c r="K19" i="268"/>
  <c r="N19" i="268"/>
  <c r="W35" i="288"/>
  <c r="L29" i="284"/>
  <c r="N29" i="284"/>
  <c r="J24" i="286"/>
  <c r="M24" i="286"/>
  <c r="X34" i="300"/>
  <c r="M36" i="242"/>
  <c r="G33" i="242"/>
  <c r="U35" i="268"/>
  <c r="K27" i="266"/>
  <c r="G21" i="292"/>
  <c r="J10" i="242"/>
  <c r="N33" i="300"/>
  <c r="M33" i="300"/>
  <c r="Y32" i="286"/>
  <c r="M11" i="268"/>
  <c r="L11" i="268"/>
  <c r="O19" i="276"/>
  <c r="G34" i="328"/>
  <c r="V31" i="262"/>
  <c r="Y29" i="310"/>
  <c r="G24" i="322"/>
  <c r="N25" i="336"/>
  <c r="G13" i="288"/>
  <c r="J21" i="298"/>
  <c r="K13" i="320"/>
  <c r="M13" i="320"/>
  <c r="K27" i="340"/>
  <c r="M13" i="242"/>
  <c r="J13" i="242"/>
  <c r="J14" i="264"/>
  <c r="O21" i="268"/>
  <c r="L21" i="268"/>
  <c r="U29" i="242"/>
  <c r="V31" i="276"/>
  <c r="Y31" i="276"/>
  <c r="Y34" i="286"/>
  <c r="G11" i="320"/>
  <c r="M34" i="274"/>
  <c r="L17" i="242"/>
  <c r="J17" i="242"/>
  <c r="J15" i="264"/>
  <c r="K15" i="264"/>
  <c r="K19" i="242"/>
  <c r="G37" i="324"/>
  <c r="W27" i="302"/>
  <c r="N8" i="314"/>
  <c r="L8" i="314"/>
  <c r="N29" i="262"/>
  <c r="W33" i="322"/>
  <c r="V33" i="322"/>
  <c r="O25" i="286"/>
  <c r="O7" i="262"/>
  <c r="K7" i="262"/>
  <c r="N37" i="282"/>
  <c r="K27" i="242"/>
  <c r="O27" i="242"/>
  <c r="K5" i="314"/>
  <c r="V30" i="266"/>
  <c r="W30" i="266"/>
  <c r="O28" i="264"/>
  <c r="G22" i="266"/>
  <c r="W36" i="284"/>
  <c r="G22" i="276"/>
  <c r="K26" i="270"/>
  <c r="K29" i="276"/>
  <c r="J29" i="276"/>
  <c r="G15" i="302"/>
  <c r="Y32" i="266"/>
  <c r="G24" i="270"/>
  <c r="N21" i="302"/>
  <c r="V32" i="242"/>
  <c r="N25" i="326"/>
  <c r="O13" i="316"/>
  <c r="G3" i="266"/>
  <c r="J9" i="262"/>
  <c r="M13" i="326"/>
  <c r="J28" i="288"/>
  <c r="U36" i="274"/>
  <c r="K26" i="308"/>
  <c r="N6" i="282"/>
  <c r="N16" i="330"/>
  <c r="G15" i="340"/>
  <c r="O19" i="292"/>
  <c r="G32" i="340"/>
  <c r="N38" i="282"/>
  <c r="M27" i="274"/>
  <c r="X31" i="274"/>
  <c r="M36" i="340"/>
  <c r="Y28" i="292"/>
  <c r="L34" i="312"/>
  <c r="O8" i="314"/>
  <c r="J7" i="262"/>
  <c r="O5" i="314"/>
  <c r="L28" i="264"/>
  <c r="M26" i="270"/>
  <c r="N29" i="276"/>
  <c r="K21" i="302"/>
  <c r="M25" i="326"/>
  <c r="Y29" i="288"/>
  <c r="K9" i="262"/>
  <c r="N28" i="288"/>
  <c r="K19" i="304"/>
  <c r="L16" i="330"/>
  <c r="J5" i="270"/>
  <c r="M20" i="264"/>
  <c r="K12" i="326"/>
  <c r="G31" i="334"/>
  <c r="K36" i="340"/>
  <c r="K10" i="278"/>
  <c r="L35" i="326"/>
  <c r="M21" i="278"/>
  <c r="V37" i="292"/>
  <c r="K29" i="266"/>
  <c r="J35" i="286"/>
  <c r="W35" i="242"/>
  <c r="J21" i="326"/>
  <c r="J30" i="262"/>
  <c r="N26" i="280"/>
  <c r="Y27" i="324"/>
  <c r="G30" i="316"/>
  <c r="L16" i="264"/>
  <c r="X36" i="312"/>
  <c r="J3" i="316"/>
  <c r="W37" i="270"/>
  <c r="O7" i="336"/>
  <c r="J31" i="272"/>
  <c r="L23" i="288"/>
  <c r="N10" i="320"/>
  <c r="W34" i="278"/>
  <c r="W29" i="316"/>
  <c r="N36" i="312"/>
  <c r="K20" i="300"/>
  <c r="M20" i="320"/>
  <c r="Y32" i="270"/>
  <c r="O34" i="328"/>
  <c r="Y34" i="312"/>
  <c r="V29" i="320"/>
  <c r="G19" i="330"/>
  <c r="K21" i="270"/>
  <c r="L30" i="242"/>
  <c r="L32" i="266"/>
  <c r="N25" i="242"/>
  <c r="M28" i="278"/>
  <c r="J8" i="306"/>
  <c r="N12" i="320"/>
  <c r="M7" i="312"/>
  <c r="G20" i="242"/>
  <c r="O28" i="318"/>
  <c r="W34" i="334"/>
  <c r="Y31" i="300"/>
  <c r="K5" i="306"/>
  <c r="J17" i="288"/>
  <c r="O17" i="288"/>
  <c r="K9" i="328"/>
  <c r="N9" i="328"/>
  <c r="W37" i="282"/>
  <c r="L25" i="318"/>
  <c r="N25" i="318"/>
  <c r="K22" i="266"/>
  <c r="V38" i="276"/>
  <c r="G6" i="314"/>
  <c r="V34" i="298"/>
  <c r="Y34" i="266"/>
  <c r="X34" i="266"/>
  <c r="U30" i="320"/>
  <c r="G33" i="328"/>
  <c r="N24" i="304"/>
  <c r="N16" i="304"/>
  <c r="O16" i="304"/>
  <c r="M33" i="280"/>
  <c r="M16" i="286"/>
  <c r="K16" i="286"/>
  <c r="N35" i="276"/>
  <c r="N18" i="314"/>
  <c r="L18" i="314"/>
  <c r="K24" i="270"/>
  <c r="J14" i="288"/>
  <c r="N14" i="288"/>
  <c r="O3" i="288"/>
  <c r="J3" i="288"/>
  <c r="V32" i="306"/>
  <c r="N31" i="304"/>
  <c r="J31" i="304"/>
  <c r="O3" i="266"/>
  <c r="N9" i="264"/>
  <c r="L9" i="264"/>
  <c r="G13" i="326"/>
  <c r="Y29" i="284"/>
  <c r="L3" i="268"/>
  <c r="M3" i="268"/>
  <c r="M23" i="276"/>
  <c r="K11" i="280"/>
  <c r="O11" i="280"/>
  <c r="L36" i="334"/>
  <c r="K36" i="334"/>
  <c r="X32" i="312"/>
  <c r="N22" i="302"/>
  <c r="L22" i="302"/>
  <c r="J13" i="330"/>
  <c r="G16" i="290"/>
  <c r="O15" i="340"/>
  <c r="M31" i="314"/>
  <c r="K31" i="314"/>
  <c r="L36" i="284"/>
  <c r="M8" i="278"/>
  <c r="N8" i="278"/>
  <c r="M32" i="340"/>
  <c r="G17" i="286"/>
  <c r="V30" i="310"/>
  <c r="J36" i="270"/>
  <c r="K36" i="270"/>
  <c r="M31" i="334"/>
  <c r="L31" i="242"/>
  <c r="J31" i="242"/>
  <c r="M24" i="300"/>
  <c r="L24" i="300"/>
  <c r="M7" i="264"/>
  <c r="K7" i="264"/>
  <c r="U31" i="270"/>
  <c r="X29" i="312"/>
  <c r="J34" i="280"/>
  <c r="O34" i="280"/>
  <c r="N4" i="284"/>
  <c r="J14" i="272"/>
  <c r="L14" i="272"/>
  <c r="L3" i="322"/>
  <c r="Y29" i="314"/>
  <c r="G35" i="326"/>
  <c r="U31" i="326"/>
  <c r="G13" i="304"/>
  <c r="J37" i="338"/>
  <c r="V33" i="328"/>
  <c r="N29" i="310"/>
  <c r="J29" i="310"/>
  <c r="K17" i="262"/>
  <c r="G34" i="286"/>
  <c r="M5" i="290"/>
  <c r="L3" i="330"/>
  <c r="J3" i="330"/>
  <c r="U36" i="340"/>
  <c r="G38" i="290"/>
  <c r="N31" i="284"/>
  <c r="O14" i="302"/>
  <c r="M14" i="302"/>
  <c r="O38" i="280"/>
  <c r="X36" i="330"/>
  <c r="V36" i="330"/>
  <c r="J6" i="320"/>
  <c r="G5" i="284"/>
  <c r="O25" i="324"/>
  <c r="U35" i="282"/>
  <c r="G11" i="300"/>
  <c r="M20" i="340"/>
  <c r="O20" i="340"/>
  <c r="O34" i="288"/>
  <c r="G9" i="276"/>
  <c r="L22" i="284"/>
  <c r="G15" i="312"/>
  <c r="J31" i="318"/>
  <c r="W37" i="312"/>
  <c r="X37" i="312"/>
  <c r="K19" i="334"/>
  <c r="U31" i="338"/>
  <c r="X31" i="338"/>
  <c r="W28" i="302"/>
  <c r="Y32" i="262"/>
  <c r="U38" i="308"/>
  <c r="X38" i="308"/>
  <c r="O23" i="268"/>
  <c r="M23" i="268"/>
  <c r="V28" i="334"/>
  <c r="G8" i="274"/>
  <c r="M9" i="278"/>
  <c r="W29" i="334"/>
  <c r="G21" i="334"/>
  <c r="K33" i="308"/>
  <c r="M32" i="282"/>
  <c r="K32" i="282"/>
  <c r="N13" i="304"/>
  <c r="N17" i="302"/>
  <c r="M17" i="302"/>
  <c r="N22" i="312"/>
  <c r="L36" i="328"/>
  <c r="K36" i="328"/>
  <c r="L36" i="336"/>
  <c r="V36" i="306"/>
  <c r="U36" i="306"/>
  <c r="M11" i="326"/>
  <c r="O10" i="314"/>
  <c r="J10" i="314"/>
  <c r="K20" i="334"/>
  <c r="N26" i="300"/>
  <c r="O26" i="300"/>
  <c r="N19" i="340"/>
  <c r="G17" i="262"/>
  <c r="L32" i="274"/>
  <c r="W36" i="288"/>
  <c r="U36" i="288"/>
  <c r="L4" i="324"/>
  <c r="J25" i="280"/>
  <c r="K25" i="280"/>
  <c r="O31" i="290"/>
  <c r="J28" i="338"/>
  <c r="N28" i="338"/>
  <c r="M29" i="330"/>
  <c r="L20" i="338"/>
  <c r="J20" i="338"/>
  <c r="L32" i="314"/>
  <c r="G16" i="332"/>
  <c r="G19" i="264"/>
  <c r="Y33" i="300"/>
  <c r="W33" i="274"/>
  <c r="O12" i="312"/>
  <c r="L12" i="312"/>
  <c r="O8" i="316"/>
  <c r="M24" i="306"/>
  <c r="O24" i="306"/>
  <c r="J3" i="306"/>
  <c r="O38" i="290"/>
  <c r="K38" i="290"/>
  <c r="L25" i="330"/>
  <c r="K25" i="330"/>
  <c r="J17" i="292"/>
  <c r="K17" i="292"/>
  <c r="O20" i="280"/>
  <c r="O18" i="334"/>
  <c r="N18" i="334"/>
  <c r="Y34" i="332"/>
  <c r="G8" i="324"/>
  <c r="K15" i="324"/>
  <c r="G38" i="280"/>
  <c r="U34" i="290"/>
  <c r="N34" i="330"/>
  <c r="K34" i="330"/>
  <c r="K18" i="312"/>
  <c r="O4" i="280"/>
  <c r="L4" i="280"/>
  <c r="G12" i="298"/>
  <c r="V36" i="300"/>
  <c r="K38" i="322"/>
  <c r="O28" i="270"/>
  <c r="M28" i="270"/>
  <c r="O33" i="324"/>
  <c r="G13" i="312"/>
  <c r="X35" i="336"/>
  <c r="K28" i="332"/>
  <c r="J28" i="332"/>
  <c r="G4" i="330"/>
  <c r="O22" i="320"/>
  <c r="J11" i="300"/>
  <c r="M11" i="300"/>
  <c r="K37" i="340"/>
  <c r="O37" i="340"/>
  <c r="O19" i="322"/>
  <c r="X27" i="338"/>
  <c r="G4" i="332"/>
  <c r="O37" i="268"/>
  <c r="N37" i="268"/>
  <c r="K36" i="320"/>
  <c r="L36" i="320"/>
  <c r="W31" i="316"/>
  <c r="J25" i="300"/>
  <c r="M25" i="300"/>
  <c r="L14" i="304"/>
  <c r="J10" i="302"/>
  <c r="M10" i="302"/>
  <c r="L32" i="276"/>
  <c r="J32" i="276"/>
  <c r="N6" i="316"/>
  <c r="M6" i="316"/>
  <c r="K34" i="264"/>
  <c r="L34" i="264"/>
  <c r="G30" i="278"/>
  <c r="U38" i="328"/>
  <c r="L15" i="312"/>
  <c r="M30" i="298"/>
  <c r="N30" i="298"/>
  <c r="J22" i="316"/>
  <c r="N22" i="316"/>
  <c r="N21" i="280"/>
  <c r="M20" i="302"/>
  <c r="L20" i="302"/>
  <c r="Y27" i="336"/>
  <c r="L29" i="332"/>
  <c r="N29" i="332"/>
  <c r="O6" i="330"/>
  <c r="N23" i="300"/>
  <c r="L23" i="300"/>
  <c r="L26" i="316"/>
  <c r="G12" i="340"/>
  <c r="L38" i="328"/>
  <c r="Y32" i="288"/>
  <c r="V32" i="288"/>
  <c r="X37" i="288"/>
  <c r="K22" i="308"/>
  <c r="W38" i="318"/>
  <c r="U38" i="318"/>
  <c r="L29" i="340"/>
  <c r="J29" i="340"/>
  <c r="O9" i="318"/>
  <c r="N9" i="318"/>
  <c r="K25" i="314"/>
  <c r="N6" i="292"/>
  <c r="L6" i="292"/>
  <c r="M37" i="336"/>
  <c r="J30" i="324"/>
  <c r="O30" i="324"/>
  <c r="G26" i="336"/>
  <c r="N22" i="292"/>
  <c r="G9" i="336"/>
  <c r="K24" i="326"/>
  <c r="M24" i="326"/>
  <c r="U33" i="262"/>
  <c r="K32" i="330"/>
  <c r="J32" i="330"/>
  <c r="V35" i="340"/>
  <c r="M13" i="290"/>
  <c r="L13" i="290"/>
  <c r="N27" i="332"/>
  <c r="J27" i="332"/>
  <c r="J21" i="338"/>
  <c r="X31" i="304"/>
  <c r="V31" i="304"/>
  <c r="J5" i="286"/>
  <c r="O8" i="298"/>
  <c r="K8" i="298"/>
  <c r="X28" i="306"/>
  <c r="K18" i="318"/>
  <c r="J18" i="318"/>
  <c r="N33" i="318"/>
  <c r="O27" i="324"/>
  <c r="K27" i="324"/>
  <c r="M36" i="338"/>
  <c r="G26" i="326"/>
  <c r="O28" i="324"/>
  <c r="G28" i="312"/>
  <c r="J17" i="314"/>
  <c r="K17" i="314"/>
  <c r="W37" i="316"/>
  <c r="O30" i="314"/>
  <c r="L30" i="314"/>
  <c r="N16" i="312"/>
  <c r="N11" i="290"/>
  <c r="J11" i="290"/>
  <c r="L33" i="298"/>
  <c r="X30" i="282"/>
  <c r="N26" i="282"/>
  <c r="J26" i="282"/>
  <c r="X30" i="322"/>
  <c r="M27" i="330"/>
  <c r="O27" i="330"/>
  <c r="N20" i="284"/>
  <c r="L20" i="306"/>
  <c r="O20" i="306"/>
  <c r="O33" i="266"/>
  <c r="O28" i="280"/>
  <c r="L28" i="280"/>
  <c r="Y29" i="318"/>
  <c r="J13" i="318"/>
  <c r="N13" i="318"/>
  <c r="K19" i="266"/>
  <c r="L19" i="266"/>
  <c r="W32" i="290"/>
  <c r="N14" i="326"/>
  <c r="M14" i="326"/>
  <c r="M13" i="268"/>
  <c r="G29" i="320"/>
  <c r="N6" i="266"/>
  <c r="G14" i="322"/>
  <c r="U29" i="300"/>
  <c r="N5" i="272"/>
  <c r="L5" i="272"/>
  <c r="M31" i="332"/>
  <c r="G31" i="312"/>
  <c r="O27" i="328"/>
  <c r="M27" i="328"/>
  <c r="L17" i="268"/>
  <c r="G32" i="308"/>
  <c r="J17" i="322"/>
  <c r="O17" i="322"/>
  <c r="J8" i="322"/>
  <c r="M4" i="334"/>
  <c r="N4" i="334"/>
  <c r="G30" i="286"/>
  <c r="N23" i="310"/>
  <c r="K18" i="310"/>
  <c r="M18" i="310"/>
  <c r="J23" i="332"/>
  <c r="G17" i="312"/>
  <c r="O31" i="278"/>
  <c r="W29" i="280"/>
  <c r="V29" i="280"/>
  <c r="L14" i="328"/>
  <c r="X29" i="266"/>
  <c r="V29" i="266"/>
  <c r="N28" i="326"/>
  <c r="O36" i="298"/>
  <c r="L36" i="298"/>
  <c r="X27" i="298"/>
  <c r="J32" i="284"/>
  <c r="O32" i="284"/>
  <c r="M21" i="300"/>
  <c r="X38" i="286"/>
  <c r="W37" i="274"/>
  <c r="X37" i="274"/>
  <c r="K12" i="308"/>
  <c r="K3" i="262"/>
  <c r="O3" i="262"/>
  <c r="O17" i="306"/>
  <c r="L29" i="322"/>
  <c r="M29" i="322"/>
  <c r="O4" i="266"/>
  <c r="Y30" i="280"/>
  <c r="G28" i="304"/>
  <c r="M6" i="274"/>
  <c r="G6" i="324"/>
  <c r="U27" i="330"/>
  <c r="G18" i="270"/>
  <c r="O23" i="312"/>
  <c r="M23" i="312"/>
  <c r="L31" i="302"/>
  <c r="G25" i="266"/>
  <c r="U28" i="322"/>
  <c r="J13" i="322"/>
  <c r="N13" i="322"/>
  <c r="L15" i="328"/>
  <c r="O24" i="276"/>
  <c r="M24" i="276"/>
  <c r="K10" i="316"/>
  <c r="O10" i="316"/>
  <c r="N5" i="274"/>
  <c r="G8" i="336"/>
  <c r="M25" i="322"/>
  <c r="G21" i="328"/>
  <c r="U31" i="330"/>
  <c r="J14" i="312"/>
  <c r="G22" i="304"/>
  <c r="L21" i="262"/>
  <c r="O20" i="262"/>
  <c r="L20" i="262"/>
  <c r="L35" i="262"/>
  <c r="X30" i="300"/>
  <c r="U30" i="300"/>
  <c r="M32" i="288"/>
  <c r="N31" i="324"/>
  <c r="J31" i="324"/>
  <c r="Y37" i="340"/>
  <c r="J6" i="280"/>
  <c r="M6" i="280"/>
  <c r="J16" i="306"/>
  <c r="G32" i="280"/>
  <c r="U29" i="306"/>
  <c r="M19" i="332"/>
  <c r="N19" i="332"/>
  <c r="U28" i="270"/>
  <c r="M7" i="284"/>
  <c r="L7" i="284"/>
  <c r="L8" i="290"/>
  <c r="Y32" i="284"/>
  <c r="V32" i="284"/>
  <c r="K36" i="274"/>
  <c r="N17" i="274"/>
  <c r="J17" i="274"/>
  <c r="M26" i="242"/>
  <c r="G12" i="310"/>
  <c r="J3" i="298"/>
  <c r="Y30" i="338"/>
  <c r="W30" i="338"/>
  <c r="N27" i="302"/>
  <c r="Y38" i="278"/>
  <c r="W38" i="278"/>
  <c r="O22" i="282"/>
  <c r="O28" i="334"/>
  <c r="M28" i="334"/>
  <c r="G19" i="320"/>
  <c r="J7" i="280"/>
  <c r="L17" i="304"/>
  <c r="J17" i="304"/>
  <c r="W36" i="298"/>
  <c r="O29" i="282"/>
  <c r="L29" i="282"/>
  <c r="L29" i="290"/>
  <c r="W33" i="298"/>
  <c r="U33" i="298"/>
  <c r="V29" i="292"/>
  <c r="G17" i="270"/>
  <c r="M5" i="324"/>
  <c r="G28" i="292"/>
  <c r="J4" i="338"/>
  <c r="L4" i="338"/>
  <c r="J28" i="272"/>
  <c r="G36" i="300"/>
  <c r="K23" i="278"/>
  <c r="X27" i="262"/>
  <c r="U27" i="262"/>
  <c r="L14" i="262"/>
  <c r="K14" i="262"/>
  <c r="K13" i="282"/>
  <c r="G7" i="308"/>
  <c r="V34" i="268"/>
  <c r="L12" i="268"/>
  <c r="G25" i="338"/>
  <c r="J22" i="336"/>
  <c r="O22" i="336"/>
  <c r="M37" i="278"/>
  <c r="N10" i="276"/>
  <c r="M10" i="276"/>
  <c r="G24" i="340"/>
  <c r="L22" i="330"/>
  <c r="M37" i="264"/>
  <c r="N37" i="264"/>
  <c r="V37" i="284"/>
  <c r="J4" i="290"/>
  <c r="L4" i="290"/>
  <c r="K3" i="340"/>
  <c r="O3" i="340"/>
  <c r="O28" i="330"/>
  <c r="N34" i="308"/>
  <c r="O34" i="308"/>
  <c r="O15" i="288"/>
  <c r="K15" i="288"/>
  <c r="O34" i="262"/>
  <c r="L36" i="264"/>
  <c r="K36" i="264"/>
  <c r="Y28" i="284"/>
  <c r="G18" i="340"/>
  <c r="L34" i="268"/>
  <c r="J11" i="334"/>
  <c r="N11" i="334"/>
  <c r="G20" i="330"/>
  <c r="J11" i="298"/>
  <c r="M33" i="326"/>
  <c r="O33" i="326"/>
  <c r="K7" i="310"/>
  <c r="N7" i="310"/>
  <c r="N29" i="298"/>
  <c r="G26" i="288"/>
  <c r="M18" i="290"/>
  <c r="N18" i="290"/>
  <c r="K38" i="332"/>
  <c r="G28" i="320"/>
  <c r="J22" i="272"/>
  <c r="Y36" i="272"/>
  <c r="M5" i="334"/>
  <c r="L5" i="334"/>
  <c r="K8" i="264"/>
  <c r="G27" i="334"/>
  <c r="W31" i="308"/>
  <c r="N28" i="306"/>
  <c r="Y33" i="276"/>
  <c r="W33" i="276"/>
  <c r="Y30" i="288"/>
  <c r="N33" i="340"/>
  <c r="L33" i="340"/>
  <c r="O14" i="292"/>
  <c r="W33" i="280"/>
  <c r="O14" i="284"/>
  <c r="M14" i="284"/>
  <c r="K37" i="302"/>
  <c r="G4" i="300"/>
  <c r="X36" i="338"/>
  <c r="K29" i="280"/>
  <c r="G8" i="292"/>
  <c r="L12" i="282"/>
  <c r="G28" i="328"/>
  <c r="L31" i="268"/>
  <c r="K31" i="268"/>
  <c r="M34" i="290"/>
  <c r="G11" i="310"/>
  <c r="L15" i="270"/>
  <c r="J15" i="270"/>
  <c r="L12" i="338"/>
  <c r="M20" i="324"/>
  <c r="O20" i="324"/>
  <c r="M19" i="298"/>
  <c r="N23" i="274"/>
  <c r="J23" i="274"/>
  <c r="O30" i="336"/>
  <c r="N30" i="336"/>
  <c r="K32" i="270"/>
  <c r="X31" i="302"/>
  <c r="Y31" i="302"/>
  <c r="O24" i="290"/>
  <c r="M24" i="290"/>
  <c r="J8" i="302"/>
  <c r="K8" i="302"/>
  <c r="O37" i="286"/>
  <c r="J16" i="242"/>
  <c r="M16" i="242"/>
  <c r="O33" i="276"/>
  <c r="K33" i="276"/>
  <c r="X36" i="262"/>
  <c r="L4" i="304"/>
  <c r="K13" i="278"/>
  <c r="J13" i="278"/>
  <c r="M21" i="336"/>
  <c r="G23" i="302"/>
  <c r="M25" i="274"/>
  <c r="V33" i="310"/>
  <c r="J35" i="322"/>
  <c r="M35" i="322"/>
  <c r="M21" i="266"/>
  <c r="O38" i="288"/>
  <c r="L38" i="288"/>
  <c r="L37" i="332"/>
  <c r="G7" i="274"/>
  <c r="M5" i="332"/>
  <c r="K6" i="242"/>
  <c r="N6" i="242"/>
  <c r="X33" i="242"/>
  <c r="L8" i="328"/>
  <c r="K8" i="328"/>
  <c r="N33" i="292"/>
  <c r="M33" i="292"/>
  <c r="O18" i="272"/>
  <c r="M38" i="334"/>
  <c r="K38" i="334"/>
  <c r="W33" i="284"/>
  <c r="Y31" i="314"/>
  <c r="G19" i="274"/>
  <c r="V38" i="334"/>
  <c r="Y36" i="268"/>
  <c r="M36" i="290"/>
  <c r="L36" i="290"/>
  <c r="M26" i="262"/>
  <c r="G8" i="286"/>
  <c r="L19" i="314"/>
  <c r="G10" i="274"/>
  <c r="N23" i="320"/>
  <c r="J6" i="338"/>
  <c r="K6" i="338"/>
  <c r="J25" i="276"/>
  <c r="G10" i="264"/>
  <c r="L36" i="282"/>
  <c r="M18" i="266"/>
  <c r="K18" i="266"/>
  <c r="N3" i="300"/>
  <c r="G8" i="308"/>
  <c r="Y33" i="332"/>
  <c r="K23" i="292"/>
  <c r="O23" i="292"/>
  <c r="X38" i="330"/>
  <c r="X38" i="282"/>
  <c r="G28" i="268"/>
  <c r="L12" i="274"/>
  <c r="K11" i="242"/>
  <c r="J11" i="242"/>
  <c r="Y38" i="310"/>
  <c r="J19" i="326"/>
  <c r="M7" i="314"/>
  <c r="O7" i="314"/>
  <c r="L10" i="322"/>
  <c r="W29" i="338"/>
  <c r="V29" i="338"/>
  <c r="J26" i="284"/>
  <c r="J20" i="308"/>
  <c r="K20" i="308"/>
  <c r="M34" i="306"/>
  <c r="G11" i="292"/>
  <c r="J37" i="306"/>
  <c r="M11" i="266"/>
  <c r="O11" i="266"/>
  <c r="O27" i="304"/>
  <c r="N5" i="326"/>
  <c r="O5" i="326"/>
  <c r="G14" i="320"/>
  <c r="L12" i="266"/>
  <c r="W31" i="310"/>
  <c r="M15" i="308"/>
  <c r="L15" i="308"/>
  <c r="V35" i="264"/>
  <c r="M35" i="270"/>
  <c r="N35" i="270"/>
  <c r="U35" i="266"/>
  <c r="K9" i="308"/>
  <c r="M9" i="308"/>
  <c r="O5" i="330"/>
  <c r="M5" i="330"/>
  <c r="U36" i="322"/>
  <c r="W36" i="266"/>
  <c r="Y36" i="266"/>
  <c r="L17" i="328"/>
  <c r="M17" i="328"/>
  <c r="V36" i="280"/>
  <c r="L38" i="302"/>
  <c r="J38" i="302"/>
  <c r="Y31" i="298"/>
  <c r="Y29" i="326"/>
  <c r="G9" i="272"/>
  <c r="L27" i="282"/>
  <c r="O6" i="270"/>
  <c r="N6" i="270"/>
  <c r="L36" i="302"/>
  <c r="Y34" i="264"/>
  <c r="X34" i="264"/>
  <c r="L18" i="304"/>
  <c r="M12" i="284"/>
  <c r="L12" i="284"/>
  <c r="G37" i="318"/>
  <c r="J29" i="286"/>
  <c r="M25" i="270"/>
  <c r="N25" i="270"/>
  <c r="Y32" i="264"/>
  <c r="K25" i="282"/>
  <c r="O25" i="282"/>
  <c r="X30" i="318"/>
  <c r="G19" i="284"/>
  <c r="L38" i="292"/>
  <c r="U30" i="242"/>
  <c r="V30" i="242"/>
  <c r="O7" i="270"/>
  <c r="O34" i="242"/>
  <c r="J34" i="242"/>
  <c r="O26" i="320"/>
  <c r="Y30" i="274"/>
  <c r="M17" i="320"/>
  <c r="J17" i="320"/>
  <c r="N28" i="340"/>
  <c r="K21" i="330"/>
  <c r="M21" i="330"/>
  <c r="L26" i="328"/>
  <c r="J26" i="328"/>
  <c r="G26" i="324"/>
  <c r="W33" i="268"/>
  <c r="L12" i="306"/>
  <c r="M12" i="306"/>
  <c r="N8" i="310"/>
  <c r="O32" i="324"/>
  <c r="N32" i="324"/>
  <c r="O35" i="300"/>
  <c r="O25" i="308"/>
  <c r="M25" i="308"/>
  <c r="M38" i="298"/>
  <c r="N38" i="298"/>
  <c r="J20" i="298"/>
  <c r="K20" i="298"/>
  <c r="O18" i="316"/>
  <c r="G24" i="318"/>
  <c r="L8" i="282"/>
  <c r="K17" i="300"/>
  <c r="O17" i="300"/>
  <c r="N7" i="282"/>
  <c r="O38" i="266"/>
  <c r="M38" i="266"/>
  <c r="U34" i="322"/>
  <c r="N37" i="312"/>
  <c r="M37" i="312"/>
  <c r="N12" i="318"/>
  <c r="O31" i="322"/>
  <c r="L31" i="322"/>
  <c r="M31" i="262"/>
  <c r="J31" i="262"/>
  <c r="W38" i="262"/>
  <c r="G31" i="276"/>
  <c r="V32" i="292"/>
  <c r="L11" i="330"/>
  <c r="J11" i="330"/>
  <c r="K12" i="278"/>
  <c r="X28" i="340"/>
  <c r="V28" i="340"/>
  <c r="L30" i="270"/>
  <c r="N30" i="270"/>
  <c r="L7" i="332"/>
  <c r="G9" i="266"/>
  <c r="M21" i="306"/>
  <c r="N11" i="286"/>
  <c r="M11" i="286"/>
  <c r="O24" i="242"/>
  <c r="M24" i="242"/>
  <c r="N36" i="278"/>
  <c r="K7" i="340"/>
  <c r="J7" i="340"/>
  <c r="G30" i="340"/>
  <c r="M35" i="314"/>
  <c r="G13" i="270"/>
  <c r="X27" i="300"/>
  <c r="M27" i="320"/>
  <c r="O24" i="320"/>
  <c r="N24" i="320"/>
  <c r="J6" i="300"/>
  <c r="G24" i="274"/>
  <c r="Y38" i="304"/>
  <c r="O4" i="262"/>
  <c r="M4" i="262"/>
  <c r="K15" i="306"/>
  <c r="L32" i="262"/>
  <c r="O32" i="262"/>
  <c r="J20" i="316"/>
  <c r="G9" i="242"/>
  <c r="Y38" i="322"/>
  <c r="N34" i="266"/>
  <c r="O34" i="266"/>
  <c r="M14" i="276"/>
  <c r="N36" i="306"/>
  <c r="M36" i="306"/>
  <c r="L29" i="306"/>
  <c r="K38" i="242"/>
  <c r="J38" i="242"/>
  <c r="O32" i="312"/>
  <c r="G9" i="310"/>
  <c r="L3" i="292"/>
  <c r="O28" i="316"/>
  <c r="J28" i="316"/>
  <c r="O16" i="326"/>
  <c r="M16" i="326"/>
  <c r="M35" i="284"/>
  <c r="N9" i="302"/>
  <c r="J9" i="302"/>
  <c r="K29" i="328"/>
  <c r="L19" i="268"/>
  <c r="J19" i="268"/>
  <c r="Y35" i="288"/>
  <c r="O29" i="284"/>
  <c r="M29" i="284"/>
  <c r="K24" i="286"/>
  <c r="W34" i="300"/>
  <c r="V34" i="300"/>
  <c r="L36" i="242"/>
  <c r="W35" i="268"/>
  <c r="Y35" i="268"/>
  <c r="O27" i="266"/>
  <c r="L10" i="242"/>
  <c r="K10" i="242"/>
  <c r="J33" i="300"/>
  <c r="K33" i="300"/>
  <c r="X32" i="286"/>
  <c r="O11" i="268"/>
  <c r="G19" i="286"/>
  <c r="J19" i="276"/>
  <c r="G6" i="298"/>
  <c r="X31" i="262"/>
  <c r="U29" i="310"/>
  <c r="G10" i="290"/>
  <c r="L25" i="336"/>
  <c r="O21" i="298"/>
  <c r="K21" i="298"/>
  <c r="N13" i="320"/>
  <c r="M27" i="340"/>
  <c r="O27" i="340"/>
  <c r="N13" i="242"/>
  <c r="L14" i="264"/>
  <c r="N14" i="264"/>
  <c r="J21" i="268"/>
  <c r="N21" i="268"/>
  <c r="Y29" i="242"/>
  <c r="U31" i="276"/>
  <c r="G25" i="242"/>
  <c r="V34" i="286"/>
  <c r="O34" i="274"/>
  <c r="N34" i="274"/>
  <c r="O17" i="242"/>
  <c r="M17" i="242"/>
  <c r="O15" i="264"/>
  <c r="N19" i="242"/>
  <c r="J19" i="242"/>
  <c r="G5" i="268"/>
  <c r="M8" i="314"/>
  <c r="X33" i="322"/>
  <c r="K25" i="286"/>
  <c r="J25" i="286"/>
  <c r="J37" i="282"/>
  <c r="X30" i="266"/>
  <c r="L26" i="270"/>
  <c r="G29" i="242"/>
  <c r="N13" i="316"/>
  <c r="N9" i="262"/>
  <c r="G6" i="312"/>
  <c r="M6" i="282"/>
  <c r="J19" i="292"/>
  <c r="K38" i="282"/>
  <c r="G37" i="242"/>
  <c r="U28" i="292"/>
  <c r="M35" i="326"/>
  <c r="O21" i="278"/>
  <c r="G12" i="318"/>
  <c r="O18" i="328"/>
  <c r="N35" i="286"/>
  <c r="J20" i="322"/>
  <c r="O21" i="326"/>
  <c r="G11" i="286"/>
  <c r="O4" i="282"/>
  <c r="W27" i="324"/>
  <c r="U37" i="306"/>
  <c r="G35" i="306"/>
  <c r="J15" i="278"/>
  <c r="G22" i="340"/>
  <c r="L31" i="270"/>
  <c r="G9" i="302"/>
  <c r="L31" i="272"/>
  <c r="G26" i="268"/>
  <c r="G36" i="242"/>
  <c r="K18" i="326"/>
  <c r="X29" i="316"/>
  <c r="J20" i="300"/>
  <c r="M10" i="336"/>
  <c r="J20" i="320"/>
  <c r="G16" i="282"/>
  <c r="G11" i="274"/>
  <c r="X34" i="312"/>
  <c r="J37" i="300"/>
  <c r="V36" i="276"/>
  <c r="M21" i="270"/>
  <c r="O30" i="242"/>
  <c r="Y31" i="280"/>
  <c r="K25" i="242"/>
  <c r="G34" i="334"/>
  <c r="G24" i="332"/>
  <c r="O12" i="320"/>
  <c r="N37" i="266"/>
  <c r="M25" i="292"/>
  <c r="N28" i="318"/>
  <c r="Y34" i="334"/>
  <c r="W37" i="242"/>
  <c r="M5" i="306"/>
  <c r="L17" i="288"/>
  <c r="N17" i="288"/>
  <c r="J9" i="328"/>
  <c r="Y37" i="282"/>
  <c r="V37" i="282"/>
  <c r="O25" i="318"/>
  <c r="J22" i="266"/>
  <c r="N22" i="266"/>
  <c r="X38" i="276"/>
  <c r="G16" i="308"/>
  <c r="W34" i="298"/>
  <c r="U34" i="266"/>
  <c r="G33" i="290"/>
  <c r="W30" i="320"/>
  <c r="O24" i="304"/>
  <c r="J24" i="304"/>
  <c r="L16" i="304"/>
  <c r="L33" i="280"/>
  <c r="O33" i="280"/>
  <c r="O16" i="286"/>
  <c r="G15" i="272"/>
  <c r="O35" i="276"/>
  <c r="M18" i="314"/>
  <c r="O18" i="314"/>
  <c r="O24" i="270"/>
  <c r="K14" i="288"/>
  <c r="O14" i="288"/>
  <c r="K3" i="288"/>
  <c r="M3" i="288"/>
  <c r="W32" i="306"/>
  <c r="O31" i="304"/>
  <c r="G16" i="274"/>
  <c r="J3" i="266"/>
  <c r="J9" i="264"/>
  <c r="O9" i="264"/>
  <c r="G28" i="288"/>
  <c r="W29" i="284"/>
  <c r="O3" i="268"/>
  <c r="K3" i="268"/>
  <c r="L23" i="276"/>
  <c r="N11" i="280"/>
  <c r="M11" i="280"/>
  <c r="J36" i="334"/>
  <c r="N36" i="334"/>
  <c r="W32" i="312"/>
  <c r="K22" i="302"/>
  <c r="N13" i="330"/>
  <c r="L13" i="330"/>
  <c r="M15" i="340"/>
  <c r="N15" i="340"/>
  <c r="O31" i="314"/>
  <c r="M36" i="284"/>
  <c r="O36" i="284"/>
  <c r="L8" i="278"/>
  <c r="K8" i="278"/>
  <c r="O32" i="340"/>
  <c r="G38" i="282"/>
  <c r="X30" i="310"/>
  <c r="M36" i="270"/>
  <c r="L31" i="334"/>
  <c r="J31" i="334"/>
  <c r="M31" i="242"/>
  <c r="O31" i="242"/>
  <c r="K24" i="300"/>
  <c r="G33" i="278"/>
  <c r="O7" i="264"/>
  <c r="W31" i="270"/>
  <c r="Y31" i="270"/>
  <c r="W29" i="312"/>
  <c r="K34" i="280"/>
  <c r="O4" i="284"/>
  <c r="K4" i="284"/>
  <c r="O14" i="272"/>
  <c r="M3" i="322"/>
  <c r="J3" i="322"/>
  <c r="W29" i="314"/>
  <c r="G28" i="276"/>
  <c r="Y31" i="326"/>
  <c r="M37" i="338"/>
  <c r="K37" i="338"/>
  <c r="W33" i="328"/>
  <c r="L29" i="310"/>
  <c r="O29" i="310"/>
  <c r="L17" i="262"/>
  <c r="N5" i="290"/>
  <c r="J5" i="290"/>
  <c r="N3" i="330"/>
  <c r="O3" i="330"/>
  <c r="Y36" i="340"/>
  <c r="L31" i="284"/>
  <c r="M31" i="284"/>
  <c r="J14" i="302"/>
  <c r="G12" i="336"/>
  <c r="J38" i="280"/>
  <c r="Y36" i="330"/>
  <c r="G20" i="332"/>
  <c r="K6" i="320"/>
  <c r="N25" i="324"/>
  <c r="M25" i="324"/>
  <c r="V35" i="282"/>
  <c r="G19" i="322"/>
  <c r="J20" i="340"/>
  <c r="M34" i="288"/>
  <c r="J34" i="288"/>
  <c r="G38" i="272"/>
  <c r="M22" i="284"/>
  <c r="L31" i="318"/>
  <c r="K31" i="318"/>
  <c r="V37" i="312"/>
  <c r="G26" i="316"/>
  <c r="J19" i="334"/>
  <c r="W31" i="338"/>
  <c r="G25" i="288"/>
  <c r="U28" i="302"/>
  <c r="W32" i="262"/>
  <c r="Y38" i="308"/>
  <c r="G22" i="292"/>
  <c r="J23" i="268"/>
  <c r="G20" i="276"/>
  <c r="Y28" i="334"/>
  <c r="L9" i="278"/>
  <c r="N9" i="278"/>
  <c r="U29" i="334"/>
  <c r="M33" i="308"/>
  <c r="L33" i="308"/>
  <c r="L32" i="282"/>
  <c r="O13" i="304"/>
  <c r="K13" i="304"/>
  <c r="J17" i="302"/>
  <c r="G37" i="338"/>
  <c r="K22" i="312"/>
  <c r="M36" i="328"/>
  <c r="N36" i="328"/>
  <c r="N36" i="336"/>
  <c r="Y36" i="306"/>
  <c r="J11" i="326"/>
  <c r="N11" i="326"/>
  <c r="N10" i="314"/>
  <c r="L10" i="314"/>
  <c r="M20" i="334"/>
  <c r="K26" i="300"/>
  <c r="M26" i="300"/>
  <c r="L19" i="340"/>
  <c r="O32" i="274"/>
  <c r="J32" i="274"/>
  <c r="X36" i="288"/>
  <c r="J4" i="324"/>
  <c r="K4" i="324"/>
  <c r="M25" i="280"/>
  <c r="M31" i="290"/>
  <c r="N31" i="290"/>
  <c r="L28" i="338"/>
  <c r="J29" i="330"/>
  <c r="K29" i="330"/>
  <c r="N20" i="338"/>
  <c r="N32" i="314"/>
  <c r="M32" i="314"/>
  <c r="G24" i="282"/>
  <c r="G27" i="310"/>
  <c r="X33" i="300"/>
  <c r="V33" i="274"/>
  <c r="J12" i="312"/>
  <c r="N12" i="312"/>
  <c r="K8" i="316"/>
  <c r="K24" i="306"/>
  <c r="N24" i="306"/>
  <c r="L3" i="306"/>
  <c r="J38" i="290"/>
  <c r="L38" i="290"/>
  <c r="N25" i="330"/>
  <c r="M25" i="330"/>
  <c r="M17" i="292"/>
  <c r="K20" i="280"/>
  <c r="N20" i="280"/>
  <c r="M18" i="334"/>
  <c r="K18" i="334"/>
  <c r="U34" i="332"/>
  <c r="G16" i="318"/>
  <c r="J15" i="324"/>
  <c r="G33" i="264"/>
  <c r="W34" i="290"/>
  <c r="L34" i="330"/>
  <c r="M18" i="312"/>
  <c r="O18" i="312"/>
  <c r="J4" i="280"/>
  <c r="G33" i="332"/>
  <c r="W36" i="300"/>
  <c r="U36" i="300"/>
  <c r="M38" i="322"/>
  <c r="L28" i="270"/>
  <c r="J28" i="270"/>
  <c r="M33" i="324"/>
  <c r="G23" i="334"/>
  <c r="U35" i="336"/>
  <c r="L28" i="332"/>
  <c r="G31" i="264"/>
  <c r="K22" i="320"/>
  <c r="J22" i="320"/>
  <c r="O11" i="300"/>
  <c r="L11" i="300"/>
  <c r="L37" i="340"/>
  <c r="N19" i="322"/>
  <c r="J19" i="322"/>
  <c r="Y27" i="338"/>
  <c r="G21" i="318"/>
  <c r="M37" i="268"/>
  <c r="G21" i="272"/>
  <c r="M36" i="320"/>
  <c r="G10" i="338"/>
  <c r="V31" i="316"/>
  <c r="N25" i="300"/>
  <c r="N14" i="304"/>
  <c r="K14" i="304"/>
  <c r="N10" i="302"/>
  <c r="O10" i="302"/>
  <c r="N32" i="276"/>
  <c r="G33" i="304"/>
  <c r="K6" i="316"/>
  <c r="L6" i="316"/>
  <c r="N34" i="264"/>
  <c r="G23" i="262"/>
  <c r="Y38" i="328"/>
  <c r="W38" i="328"/>
  <c r="M15" i="312"/>
  <c r="K30" i="298"/>
  <c r="L30" i="298"/>
  <c r="O22" i="316"/>
  <c r="O21" i="280"/>
  <c r="J21" i="280"/>
  <c r="O20" i="302"/>
  <c r="G23" i="326"/>
  <c r="V27" i="336"/>
  <c r="O29" i="332"/>
  <c r="G23" i="330"/>
  <c r="N6" i="330"/>
  <c r="K23" i="300"/>
  <c r="J23" i="300"/>
  <c r="N26" i="316"/>
  <c r="J38" i="328"/>
  <c r="N38" i="328"/>
  <c r="W32" i="288"/>
  <c r="V37" i="288"/>
  <c r="Y37" i="288"/>
  <c r="J22" i="308"/>
  <c r="V38" i="318"/>
  <c r="G18" i="308"/>
  <c r="N29" i="340"/>
  <c r="M29" i="340"/>
  <c r="L9" i="318"/>
  <c r="J9" i="318"/>
  <c r="J25" i="314"/>
  <c r="O6" i="292"/>
  <c r="K6" i="292"/>
  <c r="O37" i="336"/>
  <c r="M30" i="324"/>
  <c r="L30" i="324"/>
  <c r="G5" i="302"/>
  <c r="M22" i="292"/>
  <c r="G37" i="270"/>
  <c r="N24" i="326"/>
  <c r="L24" i="326"/>
  <c r="Y33" i="262"/>
  <c r="N32" i="330"/>
  <c r="X35" i="340"/>
  <c r="Y35" i="340"/>
  <c r="J13" i="290"/>
  <c r="G12" i="272"/>
  <c r="M27" i="332"/>
  <c r="G3" i="304"/>
  <c r="M21" i="338"/>
  <c r="W31" i="304"/>
  <c r="G14" i="332"/>
  <c r="N5" i="286"/>
  <c r="M8" i="298"/>
  <c r="L8" i="298"/>
  <c r="V28" i="306"/>
  <c r="M18" i="318"/>
  <c r="G9" i="284"/>
  <c r="M33" i="318"/>
  <c r="L27" i="324"/>
  <c r="J27" i="324"/>
  <c r="N36" i="338"/>
  <c r="G24" i="308"/>
  <c r="J28" i="324"/>
  <c r="G17" i="308"/>
  <c r="O17" i="314"/>
  <c r="U37" i="316"/>
  <c r="X37" i="316"/>
  <c r="N30" i="314"/>
  <c r="K16" i="312"/>
  <c r="L16" i="312"/>
  <c r="O11" i="290"/>
  <c r="M33" i="298"/>
  <c r="K33" i="298"/>
  <c r="V30" i="282"/>
  <c r="K26" i="282"/>
  <c r="O26" i="282"/>
  <c r="W30" i="322"/>
  <c r="N27" i="330"/>
  <c r="L27" i="330"/>
  <c r="K20" i="284"/>
  <c r="M20" i="306"/>
  <c r="K20" i="306"/>
  <c r="J33" i="266"/>
  <c r="N28" i="280"/>
  <c r="K28" i="280"/>
  <c r="U29" i="318"/>
  <c r="L13" i="318"/>
  <c r="M13" i="318"/>
  <c r="O19" i="266"/>
  <c r="G25" i="278"/>
  <c r="V32" i="290"/>
  <c r="J14" i="326"/>
  <c r="L14" i="326"/>
  <c r="N13" i="268"/>
  <c r="G32" i="334"/>
  <c r="J6" i="266"/>
  <c r="Y29" i="300"/>
  <c r="V29" i="300"/>
  <c r="O5" i="272"/>
  <c r="N31" i="332"/>
  <c r="L31" i="332"/>
  <c r="G35" i="274"/>
  <c r="J27" i="328"/>
  <c r="N17" i="268"/>
  <c r="O17" i="268"/>
  <c r="G29" i="334"/>
  <c r="M17" i="322"/>
  <c r="O8" i="322"/>
  <c r="M8" i="322"/>
  <c r="K4" i="334"/>
  <c r="L4" i="334"/>
  <c r="L23" i="310"/>
  <c r="J23" i="310"/>
  <c r="N18" i="310"/>
  <c r="L18" i="310"/>
  <c r="N23" i="332"/>
  <c r="G36" i="266"/>
  <c r="J31" i="278"/>
  <c r="U29" i="280"/>
  <c r="G8" i="340"/>
  <c r="N14" i="328"/>
  <c r="W29" i="266"/>
  <c r="M28" i="326"/>
  <c r="O28" i="326"/>
  <c r="N36" i="298"/>
  <c r="W27" i="298"/>
  <c r="Y27" i="298"/>
  <c r="L32" i="284"/>
  <c r="K21" i="300"/>
  <c r="L21" i="300"/>
  <c r="U38" i="286"/>
  <c r="Y37" i="274"/>
  <c r="N12" i="308"/>
  <c r="M12" i="308"/>
  <c r="N3" i="262"/>
  <c r="M17" i="306"/>
  <c r="K17" i="306"/>
  <c r="O29" i="322"/>
  <c r="M4" i="266"/>
  <c r="J4" i="266"/>
  <c r="V30" i="280"/>
  <c r="G34" i="270"/>
  <c r="L6" i="274"/>
  <c r="G15" i="338"/>
  <c r="Y27" i="330"/>
  <c r="G33" i="338"/>
  <c r="N23" i="312"/>
  <c r="J23" i="312"/>
  <c r="J31" i="302"/>
  <c r="G35" i="266"/>
  <c r="V28" i="322"/>
  <c r="L13" i="322"/>
  <c r="O13" i="322"/>
  <c r="O15" i="328"/>
  <c r="K24" i="276"/>
  <c r="J24" i="276"/>
  <c r="J10" i="316"/>
  <c r="L5" i="274"/>
  <c r="K5" i="274"/>
  <c r="L25" i="322"/>
  <c r="K25" i="322"/>
  <c r="X31" i="330"/>
  <c r="W31" i="330"/>
  <c r="O14" i="312"/>
  <c r="G30" i="312"/>
  <c r="K21" i="262"/>
  <c r="K20" i="262"/>
  <c r="M20" i="262"/>
  <c r="K35" i="262"/>
  <c r="W30" i="300"/>
  <c r="G14" i="306"/>
  <c r="N32" i="288"/>
  <c r="M31" i="324"/>
  <c r="L31" i="324"/>
  <c r="X37" i="340"/>
  <c r="N6" i="280"/>
  <c r="L6" i="280"/>
  <c r="K16" i="306"/>
  <c r="Y29" i="306"/>
  <c r="W29" i="306"/>
  <c r="K19" i="332"/>
  <c r="G20" i="326"/>
  <c r="X28" i="270"/>
  <c r="N7" i="284"/>
  <c r="K8" i="290"/>
  <c r="O8" i="290"/>
  <c r="X32" i="284"/>
  <c r="J36" i="274"/>
  <c r="O36" i="274"/>
  <c r="L17" i="274"/>
  <c r="K17" i="274"/>
  <c r="N26" i="242"/>
  <c r="K3" i="298"/>
  <c r="O3" i="298"/>
  <c r="U30" i="338"/>
  <c r="G29" i="278"/>
  <c r="O27" i="302"/>
  <c r="V38" i="278"/>
  <c r="G28" i="298"/>
  <c r="M22" i="282"/>
  <c r="J28" i="334"/>
  <c r="K28" i="334"/>
  <c r="L7" i="280"/>
  <c r="N7" i="280"/>
  <c r="M17" i="304"/>
  <c r="G26" i="304"/>
  <c r="V36" i="298"/>
  <c r="N29" i="282"/>
  <c r="K29" i="282"/>
  <c r="N29" i="290"/>
  <c r="Y33" i="298"/>
  <c r="G23" i="322"/>
  <c r="W29" i="292"/>
  <c r="O5" i="324"/>
  <c r="L5" i="324"/>
  <c r="G15" i="314"/>
  <c r="N4" i="338"/>
  <c r="G9" i="300"/>
  <c r="L28" i="272"/>
  <c r="O23" i="278"/>
  <c r="J23" i="278"/>
  <c r="W27" i="262"/>
  <c r="G34" i="332"/>
  <c r="J14" i="262"/>
  <c r="G13" i="338"/>
  <c r="L13" i="282"/>
  <c r="W34" i="268"/>
  <c r="U34" i="268"/>
  <c r="N12" i="268"/>
  <c r="G31" i="310"/>
  <c r="K22" i="336"/>
  <c r="N37" i="278"/>
  <c r="L37" i="278"/>
  <c r="O10" i="276"/>
  <c r="K10" i="276"/>
  <c r="N22" i="330"/>
  <c r="M22" i="330"/>
  <c r="L37" i="264"/>
  <c r="J37" i="264"/>
  <c r="U37" i="284"/>
  <c r="M4" i="290"/>
  <c r="G5" i="298"/>
  <c r="J3" i="340"/>
  <c r="L28" i="330"/>
  <c r="K28" i="330"/>
  <c r="K34" i="308"/>
  <c r="G19" i="338"/>
  <c r="L15" i="288"/>
  <c r="G24" i="268"/>
  <c r="L34" i="262"/>
  <c r="J36" i="264"/>
  <c r="O36" i="264"/>
  <c r="X28" i="284"/>
  <c r="G21" i="288"/>
  <c r="K34" i="268"/>
  <c r="M11" i="334"/>
  <c r="O11" i="334"/>
  <c r="G35" i="310"/>
  <c r="O11" i="298"/>
  <c r="J33" i="326"/>
  <c r="K33" i="326"/>
  <c r="O7" i="310"/>
  <c r="L29" i="298"/>
  <c r="M29" i="298"/>
  <c r="G30" i="322"/>
  <c r="O18" i="290"/>
  <c r="K18" i="290"/>
  <c r="O38" i="332"/>
  <c r="K22" i="272"/>
  <c r="L22" i="272"/>
  <c r="X36" i="272"/>
  <c r="N5" i="334"/>
  <c r="O5" i="334"/>
  <c r="J8" i="264"/>
  <c r="X31" i="308"/>
  <c r="U31" i="308"/>
  <c r="K28" i="306"/>
  <c r="U33" i="276"/>
  <c r="V30" i="288"/>
  <c r="W30" i="288"/>
  <c r="K33" i="340"/>
  <c r="L14" i="292"/>
  <c r="N14" i="292"/>
  <c r="X33" i="280"/>
  <c r="N14" i="284"/>
  <c r="K14" i="284"/>
  <c r="N37" i="302"/>
  <c r="U36" i="338"/>
  <c r="V36" i="338"/>
  <c r="M29" i="280"/>
  <c r="K12" i="282"/>
  <c r="J12" i="282"/>
  <c r="G11" i="316"/>
  <c r="J31" i="268"/>
  <c r="M31" i="268"/>
  <c r="J34" i="290"/>
  <c r="G24" i="272"/>
  <c r="M15" i="270"/>
  <c r="G30" i="288"/>
  <c r="N12" i="338"/>
  <c r="L20" i="324"/>
  <c r="J20" i="324"/>
  <c r="N19" i="298"/>
  <c r="L23" i="274"/>
  <c r="K23" i="274"/>
  <c r="M30" i="336"/>
  <c r="L30" i="336"/>
  <c r="J32" i="270"/>
  <c r="V31" i="302"/>
  <c r="G28" i="322"/>
  <c r="J24" i="290"/>
  <c r="L24" i="290"/>
  <c r="M8" i="302"/>
  <c r="G23" i="286"/>
  <c r="L37" i="286"/>
  <c r="O16" i="242"/>
  <c r="N16" i="242"/>
  <c r="J33" i="276"/>
  <c r="V36" i="262"/>
  <c r="Y36" i="262"/>
  <c r="N4" i="304"/>
  <c r="M13" i="278"/>
  <c r="N13" i="278"/>
  <c r="N21" i="336"/>
  <c r="L25" i="274"/>
  <c r="N25" i="274"/>
  <c r="X33" i="310"/>
  <c r="K35" i="322"/>
  <c r="N35" i="322"/>
  <c r="O21" i="266"/>
  <c r="N38" i="288"/>
  <c r="K38" i="288"/>
  <c r="J37" i="332"/>
  <c r="K5" i="332"/>
  <c r="L5" i="332"/>
  <c r="O6" i="242"/>
  <c r="L6" i="242"/>
  <c r="V33" i="242"/>
  <c r="M8" i="328"/>
  <c r="J8" i="328"/>
  <c r="L33" i="292"/>
  <c r="O33" i="292"/>
  <c r="J18" i="272"/>
  <c r="O38" i="334"/>
  <c r="J38" i="334"/>
  <c r="X33" i="284"/>
  <c r="U31" i="314"/>
  <c r="U38" i="334"/>
  <c r="W38" i="334"/>
  <c r="X36" i="268"/>
  <c r="O36" i="290"/>
  <c r="G34" i="338"/>
  <c r="L26" i="262"/>
  <c r="G16" i="314"/>
  <c r="J19" i="314"/>
  <c r="G4" i="286"/>
  <c r="M23" i="320"/>
  <c r="L6" i="338"/>
  <c r="M6" i="338"/>
  <c r="N25" i="276"/>
  <c r="G11" i="278"/>
  <c r="N36" i="282"/>
  <c r="N18" i="266"/>
  <c r="O18" i="266"/>
  <c r="J3" i="300"/>
  <c r="G7" i="278"/>
  <c r="X33" i="332"/>
  <c r="N23" i="292"/>
  <c r="Y38" i="330"/>
  <c r="U38" i="330"/>
  <c r="W38" i="282"/>
  <c r="M12" i="274"/>
  <c r="J12" i="274"/>
  <c r="N11" i="242"/>
  <c r="V38" i="310"/>
  <c r="W38" i="310"/>
  <c r="O19" i="326"/>
  <c r="L7" i="314"/>
  <c r="N7" i="314"/>
  <c r="N10" i="322"/>
  <c r="U29" i="338"/>
  <c r="L26" i="284"/>
  <c r="O26" i="284"/>
  <c r="O20" i="308"/>
  <c r="O34" i="306"/>
  <c r="J34" i="306"/>
  <c r="N37" i="306"/>
  <c r="M37" i="306"/>
  <c r="L11" i="266"/>
  <c r="G26" i="322"/>
  <c r="J27" i="304"/>
  <c r="J5" i="326"/>
  <c r="L5" i="326"/>
  <c r="M12" i="266"/>
  <c r="O12" i="266"/>
  <c r="X31" i="310"/>
  <c r="N15" i="308"/>
  <c r="J15" i="308"/>
  <c r="X35" i="264"/>
  <c r="J35" i="270"/>
  <c r="G34" i="284"/>
  <c r="Y35" i="266"/>
  <c r="O9" i="308"/>
  <c r="L9" i="308"/>
  <c r="L5" i="330"/>
  <c r="Y36" i="322"/>
  <c r="X36" i="322"/>
  <c r="V36" i="266"/>
  <c r="G12" i="304"/>
  <c r="O17" i="328"/>
  <c r="G35" i="304"/>
  <c r="X36" i="280"/>
  <c r="K38" i="302"/>
  <c r="N38" i="302"/>
  <c r="W31" i="298"/>
  <c r="U29" i="326"/>
  <c r="G28" i="290"/>
  <c r="N27" i="282"/>
  <c r="L6" i="270"/>
  <c r="K6" i="270"/>
  <c r="K36" i="302"/>
  <c r="W34" i="264"/>
  <c r="G5" i="338"/>
  <c r="O18" i="304"/>
  <c r="J12" i="284"/>
  <c r="N12" i="284"/>
  <c r="G31" i="330"/>
  <c r="K29" i="286"/>
  <c r="L25" i="270"/>
  <c r="K25" i="270"/>
  <c r="X32" i="264"/>
  <c r="M25" i="282"/>
  <c r="G9" i="292"/>
  <c r="V30" i="318"/>
  <c r="K38" i="292"/>
  <c r="N38" i="292"/>
  <c r="Y30" i="242"/>
  <c r="K7" i="270"/>
  <c r="N7" i="270"/>
  <c r="N34" i="242"/>
  <c r="N26" i="320"/>
  <c r="M26" i="320"/>
  <c r="W30" i="274"/>
  <c r="N17" i="320"/>
  <c r="L17" i="320"/>
  <c r="O28" i="340"/>
  <c r="J21" i="330"/>
  <c r="N21" i="330"/>
  <c r="M26" i="328"/>
  <c r="G10" i="298"/>
  <c r="G34" i="292"/>
  <c r="X33" i="268"/>
  <c r="K12" i="306"/>
  <c r="L8" i="310"/>
  <c r="J8" i="310"/>
  <c r="L32" i="324"/>
  <c r="G15" i="292"/>
  <c r="N35" i="300"/>
  <c r="L25" i="308"/>
  <c r="J25" i="308"/>
  <c r="O38" i="298"/>
  <c r="G15" i="332"/>
  <c r="L20" i="298"/>
  <c r="G10" i="288"/>
  <c r="J18" i="316"/>
  <c r="N8" i="282"/>
  <c r="K8" i="282"/>
  <c r="L17" i="300"/>
  <c r="G21" i="278"/>
  <c r="L7" i="282"/>
  <c r="K38" i="266"/>
  <c r="N38" i="266"/>
  <c r="X34" i="322"/>
  <c r="J37" i="312"/>
  <c r="K37" i="312"/>
  <c r="J12" i="318"/>
  <c r="J31" i="322"/>
  <c r="N31" i="322"/>
  <c r="K31" i="262"/>
  <c r="G34" i="298"/>
  <c r="Y38" i="262"/>
  <c r="X32" i="292"/>
  <c r="U32" i="292"/>
  <c r="M11" i="330"/>
  <c r="G27" i="298"/>
  <c r="J12" i="278"/>
  <c r="U28" i="340"/>
  <c r="G3" i="280"/>
  <c r="O30" i="270"/>
  <c r="J30" i="270"/>
  <c r="N7" i="332"/>
  <c r="O21" i="306"/>
  <c r="L21" i="306"/>
  <c r="K11" i="286"/>
  <c r="G21" i="274"/>
  <c r="J24" i="242"/>
  <c r="M36" i="278"/>
  <c r="K36" i="278"/>
  <c r="L7" i="340"/>
  <c r="G4" i="282"/>
  <c r="N35" i="314"/>
  <c r="K35" i="314"/>
  <c r="U27" i="300"/>
  <c r="W27" i="300"/>
  <c r="O27" i="320"/>
  <c r="L24" i="320"/>
  <c r="J24" i="320"/>
  <c r="K6" i="300"/>
  <c r="G17" i="332"/>
  <c r="V38" i="304"/>
  <c r="N4" i="262"/>
  <c r="N15" i="306"/>
  <c r="L15" i="306"/>
  <c r="K32" i="262"/>
  <c r="O20" i="316"/>
  <c r="K20" i="316"/>
  <c r="U38" i="322"/>
  <c r="W38" i="322"/>
  <c r="J34" i="266"/>
  <c r="G37" i="280"/>
  <c r="K14" i="276"/>
  <c r="K36" i="306"/>
  <c r="J36" i="306"/>
  <c r="K29" i="306"/>
  <c r="N38" i="242"/>
  <c r="M38" i="242"/>
  <c r="K32" i="312"/>
  <c r="O3" i="292"/>
  <c r="M3" i="292"/>
  <c r="M28" i="316"/>
  <c r="L28" i="316"/>
  <c r="K16" i="326"/>
  <c r="N35" i="284"/>
  <c r="O35" i="284"/>
  <c r="L9" i="302"/>
  <c r="J29" i="328"/>
  <c r="O29" i="328"/>
  <c r="O19" i="268"/>
  <c r="X35" i="288"/>
  <c r="U35" i="288"/>
  <c r="J29" i="284"/>
  <c r="G34" i="272"/>
  <c r="O24" i="286"/>
  <c r="U34" i="300"/>
  <c r="K36" i="242"/>
  <c r="N36" i="242"/>
  <c r="X35" i="268"/>
  <c r="N27" i="266"/>
  <c r="L27" i="266"/>
  <c r="M10" i="242"/>
  <c r="O10" i="242"/>
  <c r="L33" i="300"/>
  <c r="V32" i="286"/>
  <c r="U32" i="286"/>
  <c r="J11" i="268"/>
  <c r="L19" i="276"/>
  <c r="N19" i="276"/>
  <c r="Y31" i="262"/>
  <c r="U31" i="262"/>
  <c r="V29" i="310"/>
  <c r="J25" i="336"/>
  <c r="O25" i="336"/>
  <c r="L21" i="298"/>
  <c r="M21" i="298"/>
  <c r="J13" i="320"/>
  <c r="J27" i="340"/>
  <c r="L27" i="340"/>
  <c r="K13" i="242"/>
  <c r="O14" i="264"/>
  <c r="K14" i="264"/>
  <c r="M21" i="268"/>
  <c r="G12" i="314"/>
  <c r="W29" i="242"/>
  <c r="X31" i="276"/>
  <c r="G16" i="272"/>
  <c r="X34" i="286"/>
  <c r="L34" i="274"/>
  <c r="K34" i="274"/>
  <c r="K17" i="242"/>
  <c r="G10" i="284"/>
  <c r="L15" i="264"/>
  <c r="O19" i="242"/>
  <c r="L19" i="242"/>
  <c r="Y27" i="302"/>
  <c r="U27" i="302"/>
  <c r="K8" i="314"/>
  <c r="J29" i="262"/>
  <c r="L29" i="262"/>
  <c r="U33" i="322"/>
  <c r="L25" i="286"/>
  <c r="M25" i="286"/>
  <c r="M7" i="262"/>
  <c r="M37" i="282"/>
  <c r="O37" i="282"/>
  <c r="M27" i="242"/>
  <c r="M5" i="314"/>
  <c r="J5" i="314"/>
  <c r="Y30" i="266"/>
  <c r="K28" i="264"/>
  <c r="N28" i="264"/>
  <c r="G29" i="326"/>
  <c r="X36" i="284"/>
  <c r="N26" i="270"/>
  <c r="O26" i="270"/>
  <c r="O29" i="276"/>
  <c r="G12" i="330"/>
  <c r="U32" i="266"/>
  <c r="G16" i="304"/>
  <c r="G11" i="276"/>
  <c r="J21" i="302"/>
  <c r="O21" i="302"/>
  <c r="U32" i="242"/>
  <c r="K25" i="326"/>
  <c r="G3" i="288"/>
  <c r="M13" i="316"/>
  <c r="L16" i="274"/>
  <c r="K16" i="274"/>
  <c r="X29" i="288"/>
  <c r="M7" i="306"/>
  <c r="O7" i="306"/>
  <c r="O9" i="262"/>
  <c r="L13" i="326"/>
  <c r="N13" i="326"/>
  <c r="K28" i="288"/>
  <c r="G36" i="332"/>
  <c r="V36" i="274"/>
  <c r="W36" i="274"/>
  <c r="L26" i="308"/>
  <c r="L19" i="304"/>
  <c r="M19" i="304"/>
  <c r="O6" i="282"/>
  <c r="G23" i="284"/>
  <c r="O16" i="330"/>
  <c r="M16" i="290"/>
  <c r="L16" i="290"/>
  <c r="M5" i="270"/>
  <c r="N5" i="270"/>
  <c r="L19" i="292"/>
  <c r="O20" i="264"/>
  <c r="N20" i="264"/>
  <c r="K17" i="286"/>
  <c r="L17" i="286"/>
  <c r="O38" i="282"/>
  <c r="M12" i="326"/>
  <c r="O12" i="326"/>
  <c r="O27" i="274"/>
  <c r="V31" i="274"/>
  <c r="U31" i="274"/>
  <c r="M37" i="272"/>
  <c r="J37" i="272"/>
  <c r="J36" i="340"/>
  <c r="G14" i="300"/>
  <c r="U36" i="292"/>
  <c r="W28" i="292"/>
  <c r="N10" i="278"/>
  <c r="L10" i="278"/>
  <c r="N34" i="312"/>
  <c r="G3" i="322"/>
  <c r="K35" i="326"/>
  <c r="G31" i="306"/>
  <c r="X36" i="292"/>
  <c r="O10" i="278"/>
  <c r="J35" i="326"/>
  <c r="V27" i="302"/>
  <c r="N27" i="242"/>
  <c r="J28" i="264"/>
  <c r="U36" i="284"/>
  <c r="V32" i="266"/>
  <c r="X32" i="242"/>
  <c r="K13" i="316"/>
  <c r="V29" i="288"/>
  <c r="J13" i="326"/>
  <c r="Y36" i="274"/>
  <c r="J6" i="282"/>
  <c r="K16" i="290"/>
  <c r="K20" i="264"/>
  <c r="J17" i="286"/>
  <c r="L27" i="274"/>
  <c r="K37" i="272"/>
  <c r="Y36" i="292"/>
  <c r="J34" i="312"/>
  <c r="A56" i="322" l="1"/>
  <c r="A56" i="288"/>
  <c r="M39" i="292"/>
  <c r="O39" i="292"/>
  <c r="A56" i="280"/>
  <c r="G39" i="298"/>
  <c r="A58" i="298"/>
  <c r="A57" i="332"/>
  <c r="A57" i="292"/>
  <c r="J39" i="300"/>
  <c r="J39" i="340"/>
  <c r="A57" i="314"/>
  <c r="O39" i="298"/>
  <c r="K39" i="298"/>
  <c r="A57" i="338"/>
  <c r="N39" i="262"/>
  <c r="A56" i="304"/>
  <c r="L39" i="306"/>
  <c r="G39" i="310"/>
  <c r="A58" i="310"/>
  <c r="O39" i="330"/>
  <c r="N39" i="330"/>
  <c r="J39" i="322"/>
  <c r="M39" i="322"/>
  <c r="K39" i="268"/>
  <c r="O39" i="268"/>
  <c r="J39" i="266"/>
  <c r="M39" i="288"/>
  <c r="K39" i="288"/>
  <c r="A57" i="272"/>
  <c r="L39" i="292"/>
  <c r="N39" i="300"/>
  <c r="A58" i="334"/>
  <c r="G39" i="334"/>
  <c r="O39" i="340"/>
  <c r="K39" i="340"/>
  <c r="J39" i="298"/>
  <c r="O39" i="262"/>
  <c r="K39" i="262"/>
  <c r="J39" i="306"/>
  <c r="A57" i="312"/>
  <c r="J39" i="330"/>
  <c r="L39" i="330"/>
  <c r="L39" i="322"/>
  <c r="M39" i="268"/>
  <c r="L39" i="268"/>
  <c r="O39" i="266"/>
  <c r="J39" i="288"/>
  <c r="O39" i="288"/>
  <c r="J39" i="316"/>
  <c r="A57" i="340"/>
  <c r="A56" i="266"/>
  <c r="A57" i="302"/>
  <c r="N39" i="292"/>
  <c r="A58" i="292"/>
  <c r="G39" i="292"/>
  <c r="L39" i="300"/>
  <c r="K39" i="300"/>
  <c r="N39" i="340"/>
  <c r="L39" i="340"/>
  <c r="A57" i="316"/>
  <c r="M39" i="298"/>
  <c r="L39" i="262"/>
  <c r="M39" i="262"/>
  <c r="G39" i="262"/>
  <c r="A58" i="262"/>
  <c r="M39" i="306"/>
  <c r="O39" i="306"/>
  <c r="M39" i="330"/>
  <c r="N39" i="322"/>
  <c r="N39" i="268"/>
  <c r="L39" i="266"/>
  <c r="M39" i="266"/>
  <c r="N39" i="288"/>
  <c r="O39" i="316"/>
  <c r="M39" i="280"/>
  <c r="K39" i="318"/>
  <c r="K39" i="292"/>
  <c r="J39" i="292"/>
  <c r="A58" i="300"/>
  <c r="G39" i="300"/>
  <c r="G39" i="290"/>
  <c r="A58" i="290"/>
  <c r="A58" i="280"/>
  <c r="G39" i="280"/>
  <c r="O39" i="300"/>
  <c r="M39" i="300"/>
  <c r="A56" i="332"/>
  <c r="M39" i="340"/>
  <c r="A56" i="282"/>
  <c r="L39" i="298"/>
  <c r="N39" i="298"/>
  <c r="J39" i="262"/>
  <c r="A57" i="336"/>
  <c r="A56" i="290"/>
  <c r="A56" i="272"/>
  <c r="A56" i="320"/>
  <c r="G39" i="338"/>
  <c r="A58" i="338"/>
  <c r="K39" i="306"/>
  <c r="N39" i="306"/>
  <c r="A56" i="330"/>
  <c r="K39" i="330"/>
  <c r="O39" i="322"/>
  <c r="K39" i="322"/>
  <c r="J39" i="268"/>
  <c r="B47" i="268" s="1"/>
  <c r="K39" i="266"/>
  <c r="N39" i="266"/>
  <c r="L39" i="288"/>
  <c r="J39" i="318"/>
  <c r="A57" i="274"/>
  <c r="K39" i="316"/>
  <c r="A57" i="284"/>
  <c r="O39" i="280"/>
  <c r="L39" i="280"/>
  <c r="O39" i="318"/>
  <c r="K39" i="302"/>
  <c r="M39" i="290"/>
  <c r="O39" i="304"/>
  <c r="N39" i="304"/>
  <c r="K39" i="320"/>
  <c r="L39" i="242"/>
  <c r="M39" i="242"/>
  <c r="J39" i="326"/>
  <c r="J39" i="274"/>
  <c r="K39" i="274"/>
  <c r="A56" i="316"/>
  <c r="A56" i="338"/>
  <c r="K39" i="324"/>
  <c r="J39" i="264"/>
  <c r="N39" i="264"/>
  <c r="A56" i="276"/>
  <c r="G39" i="314"/>
  <c r="A58" i="314"/>
  <c r="K39" i="334"/>
  <c r="A56" i="270"/>
  <c r="A58" i="278"/>
  <c r="G39" i="278"/>
  <c r="A57" i="270"/>
  <c r="A58" i="286"/>
  <c r="G39" i="286"/>
  <c r="A57" i="288"/>
  <c r="O39" i="302"/>
  <c r="L39" i="290"/>
  <c r="J39" i="290"/>
  <c r="L39" i="304"/>
  <c r="M39" i="304"/>
  <c r="B46" i="304" s="1"/>
  <c r="M39" i="320"/>
  <c r="L39" i="320"/>
  <c r="A56" i="268"/>
  <c r="N39" i="242"/>
  <c r="K39" i="242"/>
  <c r="M39" i="326"/>
  <c r="M39" i="274"/>
  <c r="A57" i="278"/>
  <c r="J39" i="324"/>
  <c r="O39" i="264"/>
  <c r="K39" i="264"/>
  <c r="G39" i="306"/>
  <c r="A58" i="306"/>
  <c r="A57" i="286"/>
  <c r="A56" i="312"/>
  <c r="A56" i="336"/>
  <c r="A57" i="334"/>
  <c r="N39" i="334"/>
  <c r="A56" i="274"/>
  <c r="M39" i="316"/>
  <c r="L39" i="316"/>
  <c r="N39" i="280"/>
  <c r="N39" i="318"/>
  <c r="L39" i="318"/>
  <c r="A56" i="324"/>
  <c r="A56" i="300"/>
  <c r="A56" i="334"/>
  <c r="J39" i="302"/>
  <c r="N39" i="302"/>
  <c r="A57" i="276"/>
  <c r="N39" i="290"/>
  <c r="O39" i="290"/>
  <c r="A58" i="324"/>
  <c r="G39" i="324"/>
  <c r="K39" i="304"/>
  <c r="A58" i="332"/>
  <c r="G39" i="332"/>
  <c r="O39" i="320"/>
  <c r="J39" i="320"/>
  <c r="A56" i="306"/>
  <c r="G39" i="270"/>
  <c r="A58" i="270"/>
  <c r="J39" i="242"/>
  <c r="K39" i="326"/>
  <c r="N39" i="326"/>
  <c r="O39" i="274"/>
  <c r="O39" i="324"/>
  <c r="M39" i="324"/>
  <c r="A57" i="320"/>
  <c r="L39" i="264"/>
  <c r="A56" i="308"/>
  <c r="A57" i="262"/>
  <c r="A56" i="242"/>
  <c r="A56" i="292"/>
  <c r="N39" i="316"/>
  <c r="G39" i="284"/>
  <c r="A58" i="284"/>
  <c r="J39" i="280"/>
  <c r="K39" i="280"/>
  <c r="M39" i="318"/>
  <c r="A57" i="282"/>
  <c r="A58" i="288"/>
  <c r="G39" i="288"/>
  <c r="M39" i="302"/>
  <c r="L39" i="302"/>
  <c r="A57" i="300"/>
  <c r="A58" i="328"/>
  <c r="G39" i="328"/>
  <c r="K39" i="290"/>
  <c r="A58" i="330"/>
  <c r="G39" i="330"/>
  <c r="J39" i="304"/>
  <c r="N39" i="320"/>
  <c r="A57" i="324"/>
  <c r="A58" i="326"/>
  <c r="G39" i="326"/>
  <c r="O39" i="242"/>
  <c r="L39" i="326"/>
  <c r="O39" i="326"/>
  <c r="L39" i="274"/>
  <c r="N39" i="274"/>
  <c r="A56" i="318"/>
  <c r="N39" i="324"/>
  <c r="L39" i="324"/>
  <c r="M39" i="264"/>
  <c r="A57" i="322"/>
  <c r="M39" i="334"/>
  <c r="L39" i="334"/>
  <c r="A56" i="286"/>
  <c r="J39" i="284"/>
  <c r="A57" i="268"/>
  <c r="N39" i="328"/>
  <c r="L39" i="328"/>
  <c r="A58" i="274"/>
  <c r="G39" i="274"/>
  <c r="G39" i="264"/>
  <c r="A58" i="264"/>
  <c r="O39" i="338"/>
  <c r="L39" i="338"/>
  <c r="G39" i="282"/>
  <c r="A58" i="282"/>
  <c r="A58" i="304"/>
  <c r="G39" i="304"/>
  <c r="L39" i="276"/>
  <c r="K39" i="276"/>
  <c r="M39" i="308"/>
  <c r="A57" i="310"/>
  <c r="M39" i="312"/>
  <c r="J39" i="312"/>
  <c r="N39" i="332"/>
  <c r="M39" i="336"/>
  <c r="N39" i="282"/>
  <c r="K39" i="310"/>
  <c r="J39" i="310"/>
  <c r="O39" i="286"/>
  <c r="N39" i="286"/>
  <c r="K39" i="270"/>
  <c r="G39" i="302"/>
  <c r="A58" i="302"/>
  <c r="O39" i="314"/>
  <c r="K39" i="278"/>
  <c r="N39" i="272"/>
  <c r="G39" i="276"/>
  <c r="A58" i="276"/>
  <c r="A56" i="328"/>
  <c r="A57" i="280"/>
  <c r="K39" i="284"/>
  <c r="O39" i="328"/>
  <c r="G39" i="340"/>
  <c r="A58" i="340"/>
  <c r="A57" i="306"/>
  <c r="M39" i="338"/>
  <c r="J39" i="338"/>
  <c r="A56" i="264"/>
  <c r="J39" i="276"/>
  <c r="J39" i="308"/>
  <c r="O39" i="308"/>
  <c r="K39" i="312"/>
  <c r="L39" i="332"/>
  <c r="J39" i="332"/>
  <c r="J39" i="336"/>
  <c r="O39" i="336"/>
  <c r="A57" i="298"/>
  <c r="A57" i="290"/>
  <c r="A56" i="340"/>
  <c r="M39" i="282"/>
  <c r="N39" i="310"/>
  <c r="O39" i="310"/>
  <c r="M39" i="286"/>
  <c r="J39" i="286"/>
  <c r="L39" i="270"/>
  <c r="M39" i="314"/>
  <c r="O39" i="278"/>
  <c r="J39" i="278"/>
  <c r="M39" i="272"/>
  <c r="O39" i="272"/>
  <c r="A57" i="304"/>
  <c r="A58" i="268"/>
  <c r="G39" i="268"/>
  <c r="M39" i="284"/>
  <c r="L39" i="284"/>
  <c r="A57" i="266"/>
  <c r="J39" i="328"/>
  <c r="G39" i="242"/>
  <c r="A58" i="242"/>
  <c r="A56" i="326"/>
  <c r="A57" i="264"/>
  <c r="G39" i="320"/>
  <c r="A58" i="320"/>
  <c r="K39" i="338"/>
  <c r="A57" i="330"/>
  <c r="A57" i="308"/>
  <c r="N39" i="276"/>
  <c r="L39" i="308"/>
  <c r="N39" i="308"/>
  <c r="O39" i="312"/>
  <c r="K39" i="332"/>
  <c r="M39" i="332"/>
  <c r="K39" i="336"/>
  <c r="L39" i="336"/>
  <c r="L39" i="282"/>
  <c r="J39" i="282"/>
  <c r="L39" i="310"/>
  <c r="L39" i="286"/>
  <c r="N39" i="270"/>
  <c r="J39" i="270"/>
  <c r="K39" i="314"/>
  <c r="N39" i="314"/>
  <c r="A56" i="262"/>
  <c r="L39" i="278"/>
  <c r="N39" i="278"/>
  <c r="L39" i="272"/>
  <c r="K39" i="272"/>
  <c r="A56" i="284"/>
  <c r="A56" i="310"/>
  <c r="O39" i="334"/>
  <c r="J39" i="334"/>
  <c r="B47" i="334" s="1"/>
  <c r="A56" i="302"/>
  <c r="A56" i="314"/>
  <c r="A58" i="308"/>
  <c r="G39" i="308"/>
  <c r="G39" i="272"/>
  <c r="A58" i="272"/>
  <c r="A56" i="278"/>
  <c r="G39" i="318"/>
  <c r="A58" i="318"/>
  <c r="N39" i="284"/>
  <c r="O39" i="284"/>
  <c r="M39" i="328"/>
  <c r="K39" i="328"/>
  <c r="G39" i="322"/>
  <c r="A58" i="322"/>
  <c r="A58" i="266"/>
  <c r="G39" i="266"/>
  <c r="N39" i="338"/>
  <c r="M39" i="276"/>
  <c r="O39" i="276"/>
  <c r="A57" i="242"/>
  <c r="K39" i="308"/>
  <c r="L39" i="312"/>
  <c r="N39" i="312"/>
  <c r="O39" i="332"/>
  <c r="N39" i="336"/>
  <c r="A57" i="318"/>
  <c r="G39" i="312"/>
  <c r="A58" i="312"/>
  <c r="O39" i="282"/>
  <c r="K39" i="282"/>
  <c r="M39" i="310"/>
  <c r="K39" i="286"/>
  <c r="O39" i="270"/>
  <c r="M39" i="270"/>
  <c r="A56" i="298"/>
  <c r="J39" i="314"/>
  <c r="L39" i="314"/>
  <c r="A57" i="328"/>
  <c r="M39" i="278"/>
  <c r="A57" i="326"/>
  <c r="J39" i="272"/>
  <c r="G39" i="336"/>
  <c r="A58" i="336"/>
  <c r="G39" i="316"/>
  <c r="A58" i="316"/>
  <c r="B46" i="278" l="1"/>
  <c r="B46" i="310"/>
  <c r="B46" i="262"/>
  <c r="B47" i="304"/>
  <c r="C48" i="304" s="1"/>
  <c r="D48" i="304" s="1"/>
  <c r="B48" i="304" s="1"/>
  <c r="B46" i="318"/>
  <c r="B47" i="314"/>
  <c r="B47" i="280"/>
  <c r="B47" i="262"/>
  <c r="B46" i="340"/>
  <c r="B46" i="330"/>
  <c r="B46" i="276"/>
  <c r="B47" i="332"/>
  <c r="B46" i="302"/>
  <c r="B46" i="300"/>
  <c r="B47" i="292"/>
  <c r="B46" i="270"/>
  <c r="B47" i="242"/>
  <c r="B47" i="270"/>
  <c r="B47" i="290"/>
  <c r="D49" i="336"/>
  <c r="B49" i="336" s="1"/>
  <c r="G5" i="254"/>
  <c r="D49" i="266"/>
  <c r="B49" i="266" s="1"/>
  <c r="G5" i="185"/>
  <c r="C48" i="270"/>
  <c r="D48" i="270" s="1"/>
  <c r="B48" i="270" s="1"/>
  <c r="B46" i="332"/>
  <c r="D49" i="312"/>
  <c r="B49" i="312" s="1"/>
  <c r="G5" i="224"/>
  <c r="B46" i="328"/>
  <c r="D49" i="318"/>
  <c r="B49" i="318" s="1"/>
  <c r="G5" i="228"/>
  <c r="D49" i="308"/>
  <c r="B49" i="308" s="1"/>
  <c r="G5" i="221"/>
  <c r="B46" i="286"/>
  <c r="B47" i="336"/>
  <c r="B47" i="338"/>
  <c r="D49" i="340"/>
  <c r="B49" i="340" s="1"/>
  <c r="E5" i="259"/>
  <c r="B47" i="312"/>
  <c r="B46" i="264"/>
  <c r="G5" i="191"/>
  <c r="D49" i="270"/>
  <c r="B49" i="270" s="1"/>
  <c r="D49" i="332"/>
  <c r="B49" i="332" s="1"/>
  <c r="G5" i="251"/>
  <c r="B47" i="324"/>
  <c r="B46" i="320"/>
  <c r="B47" i="326"/>
  <c r="B46" i="280"/>
  <c r="D49" i="292"/>
  <c r="B49" i="292" s="1"/>
  <c r="G5" i="211"/>
  <c r="B47" i="288"/>
  <c r="B47" i="306"/>
  <c r="B46" i="288"/>
  <c r="B46" i="322"/>
  <c r="G5" i="229"/>
  <c r="D49" i="320"/>
  <c r="B49" i="320" s="1"/>
  <c r="G5" i="253"/>
  <c r="D49" i="242"/>
  <c r="B49" i="242" s="1"/>
  <c r="B46" i="284"/>
  <c r="B46" i="314"/>
  <c r="C48" i="332"/>
  <c r="D48" i="332" s="1"/>
  <c r="B48" i="332" s="1"/>
  <c r="B47" i="308"/>
  <c r="B46" i="338"/>
  <c r="B46" i="312"/>
  <c r="D49" i="282"/>
  <c r="B49" i="282" s="1"/>
  <c r="G5" i="204"/>
  <c r="G5" i="84"/>
  <c r="D49" i="264"/>
  <c r="B49" i="264" s="1"/>
  <c r="D49" i="326"/>
  <c r="B49" i="326" s="1"/>
  <c r="G5" i="248"/>
  <c r="G5" i="249"/>
  <c r="D49" i="328"/>
  <c r="B49" i="328" s="1"/>
  <c r="G5" i="206"/>
  <c r="D49" i="284"/>
  <c r="B49" i="284" s="1"/>
  <c r="B46" i="324"/>
  <c r="B47" i="302"/>
  <c r="C48" i="302" s="1"/>
  <c r="D48" i="302" s="1"/>
  <c r="B48" i="302" s="1"/>
  <c r="B46" i="316"/>
  <c r="G5" i="219"/>
  <c r="D49" i="306"/>
  <c r="B49" i="306" s="1"/>
  <c r="B46" i="242"/>
  <c r="B46" i="306"/>
  <c r="C48" i="306" s="1"/>
  <c r="D48" i="306" s="1"/>
  <c r="B48" i="306" s="1"/>
  <c r="B47" i="266"/>
  <c r="B47" i="322"/>
  <c r="D49" i="310"/>
  <c r="B49" i="310" s="1"/>
  <c r="G5" i="222"/>
  <c r="B47" i="340"/>
  <c r="C48" i="340" s="1"/>
  <c r="D48" i="340" s="1"/>
  <c r="B48" i="340" s="1"/>
  <c r="B46" i="292"/>
  <c r="B47" i="272"/>
  <c r="D49" i="322"/>
  <c r="B49" i="322" s="1"/>
  <c r="G5" i="230"/>
  <c r="B47" i="328"/>
  <c r="D49" i="268"/>
  <c r="B49" i="268" s="1"/>
  <c r="G5" i="192"/>
  <c r="B46" i="272"/>
  <c r="B47" i="276"/>
  <c r="C48" i="276" s="1"/>
  <c r="D48" i="276" s="1"/>
  <c r="B48" i="276" s="1"/>
  <c r="D49" i="276"/>
  <c r="B49" i="276" s="1"/>
  <c r="G5" i="200"/>
  <c r="B46" i="336"/>
  <c r="G5" i="218"/>
  <c r="D49" i="304"/>
  <c r="B49" i="304" s="1"/>
  <c r="G5" i="199"/>
  <c r="D49" i="274"/>
  <c r="B49" i="274" s="1"/>
  <c r="B46" i="334"/>
  <c r="C48" i="334" s="1"/>
  <c r="D48" i="334" s="1"/>
  <c r="B48" i="334" s="1"/>
  <c r="G5" i="250"/>
  <c r="D49" i="330"/>
  <c r="B49" i="330" s="1"/>
  <c r="G5" i="208"/>
  <c r="D49" i="288"/>
  <c r="B49" i="288" s="1"/>
  <c r="C48" i="242"/>
  <c r="D48" i="242" s="1"/>
  <c r="B48" i="242" s="1"/>
  <c r="B47" i="320"/>
  <c r="C48" i="320" s="1"/>
  <c r="D48" i="320" s="1"/>
  <c r="B48" i="320" s="1"/>
  <c r="B46" i="274"/>
  <c r="G5" i="201"/>
  <c r="D49" i="278"/>
  <c r="B49" i="278" s="1"/>
  <c r="B47" i="264"/>
  <c r="C48" i="264" s="1"/>
  <c r="D48" i="264" s="1"/>
  <c r="B48" i="264" s="1"/>
  <c r="B46" i="290"/>
  <c r="C48" i="290" s="1"/>
  <c r="D48" i="290" s="1"/>
  <c r="B48" i="290" s="1"/>
  <c r="B47" i="318"/>
  <c r="C48" i="318" s="1"/>
  <c r="D48" i="318" s="1"/>
  <c r="B48" i="318" s="1"/>
  <c r="G5" i="255"/>
  <c r="D49" i="338"/>
  <c r="B49" i="338" s="1"/>
  <c r="D49" i="290"/>
  <c r="B49" i="290" s="1"/>
  <c r="G5" i="210"/>
  <c r="B46" i="298"/>
  <c r="B47" i="316"/>
  <c r="C48" i="316" s="1"/>
  <c r="D48" i="316" s="1"/>
  <c r="B48" i="316" s="1"/>
  <c r="B47" i="330"/>
  <c r="C48" i="330" s="1"/>
  <c r="D48" i="330" s="1"/>
  <c r="B48" i="330" s="1"/>
  <c r="D49" i="334"/>
  <c r="B49" i="334" s="1"/>
  <c r="G5" i="252"/>
  <c r="B47" i="300"/>
  <c r="C48" i="300" s="1"/>
  <c r="D48" i="300" s="1"/>
  <c r="B48" i="300" s="1"/>
  <c r="G5" i="214"/>
  <c r="D49" i="298"/>
  <c r="B49" i="298" s="1"/>
  <c r="D49" i="316"/>
  <c r="B49" i="316" s="1"/>
  <c r="G5" i="226"/>
  <c r="C48" i="314"/>
  <c r="D48" i="314" s="1"/>
  <c r="B48" i="314" s="1"/>
  <c r="G5" i="196"/>
  <c r="D49" i="272"/>
  <c r="B49" i="272" s="1"/>
  <c r="B47" i="282"/>
  <c r="B47" i="278"/>
  <c r="C48" i="278" s="1"/>
  <c r="D48" i="278" s="1"/>
  <c r="B48" i="278" s="1"/>
  <c r="B47" i="286"/>
  <c r="C48" i="286" s="1"/>
  <c r="D48" i="286" s="1"/>
  <c r="B48" i="286" s="1"/>
  <c r="B46" i="282"/>
  <c r="D49" i="302"/>
  <c r="B49" i="302" s="1"/>
  <c r="G5" i="216"/>
  <c r="B47" i="310"/>
  <c r="C48" i="310" s="1"/>
  <c r="D48" i="310" s="1"/>
  <c r="B48" i="310" s="1"/>
  <c r="B46" i="308"/>
  <c r="B47" i="284"/>
  <c r="C48" i="284" s="1"/>
  <c r="D48" i="284" s="1"/>
  <c r="B48" i="284" s="1"/>
  <c r="C48" i="280"/>
  <c r="D48" i="280" s="1"/>
  <c r="B48" i="280" s="1"/>
  <c r="D49" i="324"/>
  <c r="B49" i="324" s="1"/>
  <c r="G5" i="193"/>
  <c r="B46" i="326"/>
  <c r="C48" i="326" s="1"/>
  <c r="D48" i="326" s="1"/>
  <c r="B48" i="326" s="1"/>
  <c r="D49" i="286"/>
  <c r="B49" i="286" s="1"/>
  <c r="G5" i="207"/>
  <c r="G5" i="225"/>
  <c r="D49" i="314"/>
  <c r="B49" i="314" s="1"/>
  <c r="B47" i="274"/>
  <c r="D49" i="280"/>
  <c r="B49" i="280" s="1"/>
  <c r="G5" i="203"/>
  <c r="G5" i="215"/>
  <c r="D49" i="300"/>
  <c r="B49" i="300" s="1"/>
  <c r="B46" i="266"/>
  <c r="C48" i="266" s="1"/>
  <c r="D48" i="266" s="1"/>
  <c r="B48" i="266" s="1"/>
  <c r="D49" i="262"/>
  <c r="B49" i="262" s="1"/>
  <c r="G5" i="260"/>
  <c r="B46" i="268"/>
  <c r="C48" i="268" s="1"/>
  <c r="D48" i="268" s="1"/>
  <c r="B48" i="268" s="1"/>
  <c r="B47" i="298"/>
  <c r="C48" i="262" l="1"/>
  <c r="D48" i="262" s="1"/>
  <c r="B48" i="262" s="1"/>
  <c r="C48" i="324"/>
  <c r="D48" i="324" s="1"/>
  <c r="B48" i="324" s="1"/>
  <c r="C48" i="336"/>
  <c r="D48" i="336" s="1"/>
  <c r="B48" i="336" s="1"/>
  <c r="C48" i="292"/>
  <c r="D48" i="292" s="1"/>
  <c r="B48" i="292" s="1"/>
  <c r="C48" i="338"/>
  <c r="D48" i="338" s="1"/>
  <c r="B48" i="338" s="1"/>
  <c r="C48" i="312"/>
  <c r="D48" i="312" s="1"/>
  <c r="B48" i="312" s="1"/>
  <c r="C48" i="282"/>
  <c r="D48" i="282" s="1"/>
  <c r="B48" i="282" s="1"/>
  <c r="C48" i="274"/>
  <c r="D48" i="274" s="1"/>
  <c r="B48" i="274" s="1"/>
  <c r="C48" i="322"/>
  <c r="D48" i="322" s="1"/>
  <c r="B48" i="322" s="1"/>
  <c r="C48" i="308"/>
  <c r="D48" i="308" s="1"/>
  <c r="B48" i="308" s="1"/>
  <c r="C48" i="298"/>
  <c r="D48" i="298" s="1"/>
  <c r="B48" i="298" s="1"/>
  <c r="C48" i="272"/>
  <c r="D48" i="272" s="1"/>
  <c r="B48" i="272" s="1"/>
  <c r="C48" i="288"/>
  <c r="D48" i="288" s="1"/>
  <c r="B48" i="288" s="1"/>
  <c r="C48" i="328"/>
  <c r="D48" i="328" s="1"/>
  <c r="B48" i="32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J:\ARPS\data\report\report_stake.txt">
      <textFields>
        <textField/>
      </textFields>
    </textPr>
  </connection>
  <connection id="11" name="report_stake_month" type="6" refreshedVersion="5" background="1" refreshOnLoad="1" saveData="1">
    <textPr prompt="0" codePage="437" sourceFile="J:\ARPS\data\report\report_stake_month.txt">
      <textFields>
        <textField/>
      </textFields>
    </textPr>
  </connection>
  <connection id="12" name="report_zone" type="6" refreshedVersion="5" background="1" refreshOnLoad="1" saveData="1">
    <textPr prompt="0" codePage="437" sourceFile="J:\ARPS\data\report\report_zone.txt">
      <textFields>
        <textField/>
      </textFields>
    </textPr>
  </connection>
  <connection id="13" name="report_zone_month" type="6" refreshedVersion="5" background="1" refreshOnLoa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<sst xmlns="http://schemas.openxmlformats.org/spreadsheetml/2006/main" count="8009" uniqueCount="2202">
  <si>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</si>
  <si>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</si>
  <si>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</si>
  <si>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</si>
  <si>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</si>
  <si>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</si>
  <si>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</si>
  <si>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</si>
  <si>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</si>
  <si>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</si>
  <si>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</si>
  <si>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</si>
  <si>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</si>
  <si>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</si>
  <si>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</si>
  <si>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</si>
  <si>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</si>
  <si>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</si>
  <si>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</si>
  <si>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</si>
  <si>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</si>
  <si>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</si>
  <si>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</si>
  <si>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</si>
  <si>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</si>
  <si>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</si>
  <si>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</si>
  <si>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</si>
  <si>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</si>
  <si>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</si>
  <si>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</si>
  <si>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</si>
  <si>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</si>
  <si>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</si>
  <si>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</si>
  <si>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</si>
  <si>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</si>
  <si>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</si>
  <si>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</si>
  <si>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</si>
  <si>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</si>
  <si>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</si>
  <si>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</si>
  <si>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</si>
  <si>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</si>
  <si>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</si>
  <si>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</si>
  <si>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</si>
  <si>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</si>
  <si>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</si>
  <si>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</si>
  <si>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</si>
  <si>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</si>
  <si>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</si>
  <si>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</si>
  <si>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</si>
  <si>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</si>
  <si>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</si>
  <si>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</si>
  <si>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</si>
  <si>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</si>
  <si>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</si>
  <si>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</si>
  <si>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</si>
  <si>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</si>
  <si>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</si>
  <si>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</si>
  <si>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</si>
  <si>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</si>
  <si>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</si>
  <si>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</si>
  <si>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</si>
  <si>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</si>
  <si>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</si>
  <si>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</si>
  <si>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</si>
  <si>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</si>
  <si>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</si>
  <si>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</si>
  <si>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</si>
  <si>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</si>
  <si>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</si>
  <si>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</si>
  <si>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</si>
  <si>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</si>
  <si>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</si>
  <si>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</si>
  <si>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</si>
  <si>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</si>
  <si>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</si>
  <si>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</si>
  <si>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</si>
  <si>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</si>
  <si>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</si>
  <si>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</si>
  <si>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2016:1:2:7:JIAN_E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</si>
  <si>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</si>
  <si>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</si>
  <si>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</si>
  <si>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</si>
  <si>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</si>
  <si>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</si>
  <si>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</si>
  <si>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</si>
  <si>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</si>
  <si>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</si>
  <si>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</si>
  <si>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</si>
  <si>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</si>
  <si>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</si>
  <si>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</si>
  <si>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</si>
  <si>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</si>
  <si>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</si>
  <si>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</si>
  <si>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</si>
  <si>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</si>
  <si>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</si>
  <si>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</si>
  <si>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</si>
  <si>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</si>
  <si>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</si>
  <si>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</si>
  <si>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</si>
  <si>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</si>
  <si>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</si>
  <si>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</si>
  <si>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</si>
  <si>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</si>
  <si>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</si>
  <si>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</si>
  <si>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</si>
  <si>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</si>
  <si>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</si>
  <si>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</si>
  <si>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</si>
  <si>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</si>
  <si>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</si>
  <si>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</si>
  <si>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</si>
  <si>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</si>
  <si>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</si>
  <si>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</si>
  <si>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</si>
  <si>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</si>
  <si>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</si>
  <si>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</si>
  <si>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</si>
  <si>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</si>
  <si>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</si>
  <si>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</si>
  <si>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</si>
  <si>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</si>
  <si>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</si>
  <si>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</si>
  <si>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</si>
  <si>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</si>
  <si>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</si>
  <si>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</si>
  <si>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</si>
  <si>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</si>
  <si>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</si>
  <si>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</si>
  <si>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</si>
  <si>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</si>
  <si>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</si>
  <si>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</si>
  <si>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</si>
  <si>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</si>
  <si>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</si>
  <si>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</si>
  <si>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</si>
  <si>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</si>
  <si>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</si>
  <si>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</si>
  <si>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</si>
  <si>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</si>
  <si>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</si>
  <si>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</si>
  <si>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</si>
  <si>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</si>
  <si>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</si>
  <si>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</si>
  <si>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</si>
  <si>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</si>
  <si>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</si>
  <si>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</si>
  <si>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</si>
  <si>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</si>
  <si>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</si>
  <si>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</si>
  <si>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</si>
  <si>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</si>
  <si>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</si>
  <si>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</si>
  <si>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</si>
  <si>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</si>
  <si>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</si>
  <si>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</si>
  <si>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</si>
  <si>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</si>
  <si>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</si>
  <si>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</si>
  <si>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</si>
  <si>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</si>
  <si>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</si>
  <si>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</si>
  <si>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</si>
  <si>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</si>
  <si>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</si>
  <si>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</si>
  <si>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</si>
  <si>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</si>
  <si>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</si>
  <si>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</si>
  <si>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</si>
  <si>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</si>
  <si>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</si>
  <si>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</si>
  <si>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</si>
  <si>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</si>
  <si>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</si>
  <si>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</si>
  <si>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</si>
  <si>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</si>
  <si>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</si>
  <si>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</si>
  <si>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</si>
  <si>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</si>
  <si>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</si>
  <si>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</si>
  <si>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</si>
  <si>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</si>
  <si>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</si>
  <si>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</si>
  <si>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</si>
  <si>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</si>
  <si>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</si>
  <si>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</si>
  <si>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</si>
  <si>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</si>
  <si>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</si>
  <si>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</si>
  <si>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</si>
  <si>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</si>
  <si>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</si>
  <si>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</si>
  <si>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</si>
  <si>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</si>
  <si>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</si>
  <si>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</si>
  <si>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</si>
  <si>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</si>
  <si>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</si>
  <si>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</si>
  <si>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</si>
  <si>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</si>
  <si>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</si>
  <si>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</si>
  <si>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</si>
  <si>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</si>
  <si>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</si>
  <si>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</si>
  <si>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</si>
  <si>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</si>
  <si>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</si>
  <si>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</si>
  <si>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</si>
  <si>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</si>
  <si>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</si>
  <si>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</si>
  <si>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</si>
  <si>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</si>
  <si>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</si>
  <si>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</si>
  <si>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</si>
  <si>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</si>
  <si>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</si>
  <si>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</si>
  <si>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</si>
  <si>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</si>
  <si>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</si>
  <si>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</si>
  <si>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</si>
  <si>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</si>
  <si>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</si>
  <si>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</si>
  <si>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</si>
  <si>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</si>
  <si>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</si>
  <si>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</si>
  <si>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</si>
  <si>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</si>
  <si>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</si>
  <si>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</si>
  <si>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</si>
  <si>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</si>
  <si>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</si>
  <si>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</si>
  <si>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</si>
  <si>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</si>
  <si>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</si>
  <si>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</si>
  <si>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</si>
  <si>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</si>
  <si>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</si>
  <si>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</si>
  <si>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</si>
  <si>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</si>
  <si>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</si>
  <si>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</si>
  <si>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</si>
  <si>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</si>
  <si>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</si>
  <si>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</si>
  <si>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</si>
  <si>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</si>
  <si>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</si>
  <si>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</si>
  <si>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</si>
  <si>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</si>
  <si>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</si>
  <si>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</si>
  <si>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</si>
  <si>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</si>
  <si>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</si>
  <si>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</si>
  <si>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</si>
  <si>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</si>
  <si>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</si>
  <si>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</si>
  <si>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</si>
  <si>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</si>
  <si>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</si>
  <si>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</si>
  <si>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</si>
  <si>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</si>
  <si>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</si>
  <si>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</si>
  <si>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</si>
  <si>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</si>
  <si>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</si>
  <si>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</si>
  <si>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</si>
  <si>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</si>
  <si>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</si>
  <si>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</si>
  <si>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</si>
  <si>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</si>
  <si>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</si>
  <si>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</si>
  <si>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</si>
  <si>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</si>
  <si>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</si>
  <si>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</si>
  <si>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</si>
  <si>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</si>
  <si>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</si>
  <si>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</si>
  <si>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</si>
  <si>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</si>
  <si>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</si>
  <si>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</si>
  <si>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</si>
  <si>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</si>
  <si>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</si>
  <si>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</si>
  <si>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</si>
  <si>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</si>
  <si>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</si>
  <si>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</si>
  <si>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</si>
  <si>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</si>
  <si>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</si>
  <si>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</si>
  <si>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</si>
  <si>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</si>
  <si>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</si>
  <si>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</si>
  <si>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</si>
  <si>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</si>
  <si>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</si>
  <si>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</si>
  <si>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</si>
  <si>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</si>
  <si>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</si>
  <si>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</si>
  <si>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</si>
  <si>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</si>
  <si>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</si>
  <si>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</si>
  <si>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</si>
  <si>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</si>
  <si>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</si>
  <si>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</si>
  <si>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</si>
  <si>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</si>
  <si>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</si>
  <si>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</si>
  <si>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</si>
  <si>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</si>
  <si>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</si>
  <si>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</si>
  <si>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</si>
  <si>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</si>
  <si>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</si>
  <si>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</si>
  <si>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</si>
  <si>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</si>
  <si>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</si>
  <si>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</si>
  <si>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</si>
  <si>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</si>
  <si>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</si>
  <si>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</si>
  <si>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</si>
  <si>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</si>
  <si>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</si>
  <si>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</si>
  <si>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</si>
  <si>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</si>
  <si>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</si>
  <si>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</si>
  <si>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</si>
  <si>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</si>
  <si>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</si>
  <si>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</si>
  <si>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</si>
  <si>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</si>
  <si>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</si>
  <si>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</si>
  <si>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</si>
  <si>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</si>
  <si>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</si>
  <si>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</si>
  <si>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</si>
  <si>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</si>
  <si>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</si>
  <si>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</si>
  <si>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</si>
  <si>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</si>
  <si>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</si>
  <si>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</si>
  <si>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</si>
  <si>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</si>
  <si>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</si>
  <si>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</si>
  <si>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</si>
  <si>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</si>
  <si>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</si>
  <si>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</si>
  <si>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</si>
  <si>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</si>
  <si>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</si>
  <si>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</si>
  <si>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</si>
  <si>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</si>
  <si>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</si>
  <si>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</si>
  <si>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</si>
  <si>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</si>
  <si>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</si>
  <si>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</si>
  <si>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</si>
  <si>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</si>
  <si>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</si>
  <si>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</si>
  <si>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</si>
  <si>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</si>
  <si>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</si>
  <si>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</si>
  <si>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</si>
  <si>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</si>
  <si>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</si>
  <si>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</si>
  <si>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</si>
  <si>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</si>
  <si>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</si>
  <si>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</si>
  <si>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</si>
  <si>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</si>
  <si>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</si>
  <si>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</si>
  <si>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</si>
  <si>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</si>
  <si>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</si>
  <si>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</si>
  <si>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</si>
  <si>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</si>
  <si>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</si>
  <si>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</si>
  <si>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</si>
  <si>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</si>
  <si>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</si>
  <si>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</si>
  <si>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</si>
  <si>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</si>
  <si>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</si>
  <si>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</si>
  <si>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</si>
  <si>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</si>
  <si>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</si>
  <si>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</si>
  <si>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</si>
  <si>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</si>
  <si>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</si>
  <si>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</si>
  <si>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</si>
  <si>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</si>
  <si>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</si>
  <si>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</si>
  <si>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</si>
  <si>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</si>
  <si>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</si>
  <si>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</si>
  <si>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</si>
  <si>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</si>
  <si>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</si>
  <si>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</si>
  <si>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</si>
  <si>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</si>
  <si>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</si>
  <si>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</si>
  <si>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</si>
  <si>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</si>
  <si>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</si>
  <si>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</si>
  <si>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</si>
  <si>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</si>
  <si>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</si>
  <si>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</si>
  <si>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</si>
  <si>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</si>
  <si>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</si>
  <si>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</si>
  <si>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</si>
  <si>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</si>
  <si>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</si>
  <si>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</si>
  <si>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</si>
  <si>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</si>
  <si>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</si>
  <si>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</si>
  <si>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</si>
  <si>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</si>
  <si>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</si>
  <si>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</si>
  <si>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</si>
  <si>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</si>
  <si>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</si>
  <si>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</si>
  <si>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</si>
  <si>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</si>
  <si>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</si>
  <si>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</si>
  <si>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</si>
  <si>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</si>
  <si>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</si>
  <si>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</si>
  <si>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</si>
  <si>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</si>
  <si>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</si>
  <si>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</si>
  <si>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</si>
  <si>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</si>
  <si>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</si>
  <si>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</si>
  <si>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</si>
  <si>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</si>
  <si>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</si>
  <si>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</si>
  <si>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</si>
  <si>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</si>
  <si>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</si>
  <si>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</si>
  <si>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</si>
  <si>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</si>
  <si>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</si>
  <si>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</si>
  <si>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</si>
  <si>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</si>
  <si>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</si>
  <si>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</si>
  <si>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</si>
  <si>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</si>
  <si>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</si>
  <si>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</si>
  <si>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</si>
  <si>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</si>
  <si>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</si>
  <si>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</si>
  <si>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</si>
  <si>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</si>
  <si>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</si>
  <si>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</si>
  <si>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</si>
  <si>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</si>
  <si>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</si>
  <si>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</si>
  <si>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</si>
  <si>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</si>
  <si>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</si>
  <si>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</si>
  <si>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</si>
  <si>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</si>
  <si>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</si>
  <si>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</si>
  <si>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</si>
  <si>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</si>
  <si>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</si>
  <si>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</si>
  <si>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</si>
  <si>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</si>
  <si>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</si>
  <si>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</si>
  <si>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</si>
  <si>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</si>
  <si>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</si>
  <si>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</si>
  <si>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</si>
  <si>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</si>
  <si>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</si>
  <si>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</si>
  <si>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</si>
  <si>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</si>
  <si>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</si>
  <si>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</si>
  <si>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</si>
  <si>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</si>
  <si>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</si>
  <si>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</si>
  <si>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</si>
  <si>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</si>
  <si>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</si>
  <si>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</si>
  <si>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</si>
  <si>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</si>
  <si>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</si>
  <si>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</si>
  <si>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</si>
  <si>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</si>
  <si>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</si>
  <si>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</si>
  <si>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</si>
  <si>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</si>
  <si>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</si>
  <si>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</si>
  <si>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</si>
  <si>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</si>
  <si>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</si>
  <si>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</si>
  <si>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</si>
  <si>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</si>
  <si>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</si>
  <si>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</si>
  <si>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</si>
  <si>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</si>
  <si>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</si>
  <si>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</si>
  <si>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</si>
  <si>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</si>
  <si>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</si>
  <si>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</si>
  <si>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</si>
  <si>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</si>
  <si>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</si>
  <si>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</si>
  <si>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</si>
  <si>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</si>
  <si>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</si>
  <si>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</si>
  <si>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</si>
  <si>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</si>
  <si>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</si>
  <si>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</si>
  <si>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</si>
  <si>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</si>
  <si>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</si>
  <si>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</si>
  <si>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</si>
  <si>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</si>
  <si>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</si>
  <si>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</si>
  <si>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</si>
  <si>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</si>
  <si>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</si>
  <si>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</si>
  <si>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</si>
  <si>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</si>
  <si>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</si>
  <si>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</si>
  <si>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</si>
  <si>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</si>
  <si>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</si>
  <si>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</si>
  <si>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</si>
  <si>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</si>
  <si>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</si>
  <si>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</si>
  <si>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</si>
  <si>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</si>
  <si>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</si>
  <si>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</si>
  <si>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</si>
  <si>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</si>
  <si>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</si>
  <si>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</si>
  <si>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</si>
  <si>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</si>
  <si>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</si>
  <si>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</si>
  <si>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</si>
  <si>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</si>
  <si>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</si>
  <si>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</si>
  <si>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</si>
  <si>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</si>
  <si>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</si>
  <si>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</si>
  <si>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</si>
  <si>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</si>
  <si>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</si>
  <si>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</si>
  <si>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</si>
  <si>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</si>
  <si>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</si>
  <si>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</si>
  <si>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</si>
  <si>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</si>
  <si>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</si>
  <si>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</si>
  <si>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</si>
  <si>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</si>
  <si>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</si>
  <si>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</si>
  <si>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</si>
  <si>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</si>
  <si>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</si>
  <si>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</si>
  <si>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</si>
  <si>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</si>
  <si>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</si>
  <si>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</si>
  <si>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</si>
  <si>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</si>
  <si>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</si>
  <si>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</si>
  <si>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</si>
  <si>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</si>
  <si>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</si>
  <si>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</si>
  <si>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</si>
  <si>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</si>
  <si>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</si>
  <si>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</si>
  <si>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</si>
  <si>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</si>
  <si>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</si>
  <si>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</si>
  <si>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</si>
  <si>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</si>
  <si>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</si>
  <si>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</si>
  <si>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</si>
  <si>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</si>
  <si>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</si>
  <si>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</si>
  <si>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</si>
  <si>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</si>
  <si>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</si>
  <si>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</si>
  <si>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</si>
  <si>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</si>
  <si>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</si>
  <si>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</si>
  <si>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</si>
  <si>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</si>
  <si>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</si>
  <si>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</si>
  <si>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</si>
  <si>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</si>
  <si>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</si>
  <si>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</si>
  <si>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</si>
  <si>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</si>
  <si>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</si>
  <si>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</si>
  <si>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</si>
  <si>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</si>
  <si>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</si>
  <si>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</si>
  <si>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</si>
  <si>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</si>
  <si>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</si>
  <si>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</si>
  <si>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</si>
  <si>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</si>
  <si>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</si>
  <si>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</si>
  <si>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</si>
  <si>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</si>
  <si>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</si>
  <si>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</si>
  <si>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</si>
  <si>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</si>
  <si>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</si>
  <si>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</si>
  <si>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</si>
  <si>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</si>
  <si>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</si>
  <si>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</si>
  <si>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</si>
  <si>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</si>
  <si>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</si>
  <si>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</si>
  <si>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</si>
  <si>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</si>
  <si>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</si>
  <si>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</si>
  <si>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</si>
  <si>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</si>
  <si>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</si>
  <si>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</si>
  <si>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</si>
  <si>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</si>
  <si>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</si>
  <si>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</si>
  <si>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</si>
  <si>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</si>
  <si>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</si>
  <si>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</si>
  <si>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</si>
  <si>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</si>
  <si>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</si>
  <si>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</si>
  <si>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</si>
  <si>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</si>
  <si>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</si>
  <si>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</si>
  <si>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</si>
  <si>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</si>
  <si>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</si>
  <si>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</si>
  <si>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</si>
  <si>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</si>
  <si>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</si>
  <si>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</si>
  <si>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</si>
  <si>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</si>
  <si>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</si>
  <si>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</si>
  <si>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</si>
  <si>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</si>
  <si>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</si>
  <si>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</si>
  <si>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</si>
  <si>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</si>
  <si>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</si>
  <si>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</si>
  <si>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</si>
  <si>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</si>
  <si>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</si>
  <si>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</si>
  <si>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</si>
  <si>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</si>
  <si>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</si>
  <si>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</si>
  <si>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</si>
  <si>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</si>
  <si>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</si>
  <si>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</si>
  <si>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</si>
  <si>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</si>
  <si>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</si>
  <si>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</si>
  <si>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</si>
  <si>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</si>
  <si>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</si>
  <si>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</si>
  <si>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</si>
  <si>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</si>
  <si>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</si>
  <si>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</si>
  <si>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</si>
  <si>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</si>
  <si>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</si>
  <si>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</si>
  <si>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</si>
  <si>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</si>
  <si>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</si>
  <si>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</si>
  <si>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</si>
  <si>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</si>
  <si>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</si>
  <si>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</si>
  <si>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</si>
  <si>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</si>
  <si>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</si>
  <si>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</si>
  <si>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</si>
  <si>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</si>
  <si>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</si>
  <si>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</si>
  <si>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</si>
  <si>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</si>
  <si>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</si>
  <si>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</si>
  <si>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</si>
  <si>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</si>
  <si>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</si>
  <si>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</si>
  <si>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</si>
  <si>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</si>
  <si>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</si>
  <si>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</si>
  <si>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</si>
  <si>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</si>
  <si>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</si>
  <si>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</si>
  <si>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</si>
  <si>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</si>
  <si>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</si>
  <si>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</si>
  <si>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</si>
  <si>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</si>
  <si>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</si>
  <si>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</si>
  <si>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</si>
  <si>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</si>
  <si>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</si>
  <si>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</si>
  <si>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</si>
  <si>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</si>
  <si>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</si>
  <si>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</si>
  <si>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</si>
  <si>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</si>
  <si>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</si>
  <si>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</si>
  <si>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</si>
  <si>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</si>
  <si>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</si>
  <si>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</si>
  <si>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</si>
  <si>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</si>
  <si>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</si>
  <si>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</si>
  <si>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</si>
  <si>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</si>
  <si>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</si>
  <si>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</si>
  <si>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</si>
  <si>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</si>
  <si>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</si>
  <si>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</si>
  <si>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</si>
  <si>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</si>
  <si>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</si>
  <si>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</si>
  <si>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</si>
  <si>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</si>
  <si>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</si>
  <si>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</si>
  <si>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</si>
  <si>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</si>
  <si>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</si>
  <si>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</si>
  <si>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</si>
  <si>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</si>
  <si>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</si>
  <si>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</si>
  <si>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</si>
  <si>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</si>
  <si>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</si>
  <si>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</si>
  <si>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</si>
  <si>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</si>
  <si>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</si>
  <si>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</si>
  <si>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</si>
  <si>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</si>
  <si>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</si>
  <si>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</si>
  <si>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</si>
  <si>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</si>
  <si>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</si>
  <si>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</si>
  <si>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</si>
  <si>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</si>
  <si>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</si>
  <si>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</si>
  <si>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</si>
  <si>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</si>
  <si>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</si>
  <si>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</si>
  <si>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</si>
  <si>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</si>
  <si>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</si>
  <si>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</si>
  <si>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</si>
  <si>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</si>
  <si>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</si>
  <si>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</si>
  <si>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</si>
  <si>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</si>
  <si>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</si>
  <si>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</si>
  <si>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</si>
  <si>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</si>
  <si>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</si>
  <si>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</si>
  <si>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</si>
  <si>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</si>
  <si>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</si>
  <si>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</si>
  <si>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</si>
  <si>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</si>
  <si>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</si>
  <si>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</si>
  <si>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</si>
  <si>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</si>
  <si>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</si>
  <si>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</si>
  <si>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</si>
  <si>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</si>
  <si>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</si>
  <si>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</si>
  <si>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</si>
  <si>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</si>
  <si>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</si>
  <si>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</si>
  <si>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</si>
  <si>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</si>
  <si>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</si>
  <si>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</si>
  <si>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</si>
  <si>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</si>
  <si>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</si>
  <si>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</si>
  <si>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</si>
  <si>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</si>
  <si>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</si>
  <si>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</si>
  <si>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</si>
  <si>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</si>
  <si>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</si>
  <si>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</si>
  <si>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</si>
  <si>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</si>
  <si>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</si>
  <si>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</si>
  <si>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</si>
  <si>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</si>
  <si>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</si>
  <si>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</si>
  <si>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</si>
  <si>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</si>
  <si>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</si>
  <si>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</si>
  <si>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</si>
  <si>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</si>
  <si>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</si>
  <si>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</si>
  <si>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</si>
  <si>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</si>
  <si>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</si>
  <si>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</si>
  <si>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</si>
  <si>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</si>
  <si>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</si>
  <si>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</si>
  <si>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</si>
  <si>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</si>
  <si>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</si>
  <si>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</si>
  <si>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</si>
  <si>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</si>
  <si>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</si>
  <si>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</si>
  <si>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</si>
  <si>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</si>
  <si>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</si>
  <si>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</si>
  <si>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</si>
  <si>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</si>
  <si>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</si>
  <si>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</si>
  <si>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</si>
  <si>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</si>
  <si>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</si>
  <si>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</si>
  <si>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</si>
  <si>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</si>
  <si>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</si>
  <si>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</si>
  <si>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</si>
  <si>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</si>
  <si>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</si>
  <si>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</si>
  <si>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</si>
  <si>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</si>
  <si>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</si>
  <si>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</si>
  <si>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</si>
  <si>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</si>
  <si>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</si>
  <si>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</si>
  <si>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</si>
  <si>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</si>
  <si>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</si>
  <si>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</si>
  <si>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</si>
  <si>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</si>
  <si>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</si>
  <si>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</si>
  <si>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</si>
  <si>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</si>
  <si>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</si>
  <si>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</si>
  <si>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</si>
  <si>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</si>
  <si>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</si>
  <si>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</si>
  <si>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</si>
  <si>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</si>
  <si>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</si>
  <si>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</si>
  <si>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</si>
  <si>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</si>
  <si>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</si>
  <si>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</si>
  <si>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</si>
  <si>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</si>
  <si>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</si>
  <si>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</si>
  <si>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</si>
  <si>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</si>
  <si>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</si>
  <si>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</si>
  <si>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</si>
  <si>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</si>
  <si>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</si>
  <si>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</si>
  <si>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</si>
  <si>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</si>
  <si>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</si>
  <si>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</si>
  <si>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</si>
  <si>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</si>
  <si>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</si>
  <si>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</si>
  <si>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</si>
  <si>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</si>
  <si>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</si>
  <si>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</si>
  <si>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</si>
  <si>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</si>
  <si>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</si>
  <si>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</si>
  <si>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</si>
  <si>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</si>
  <si>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</si>
  <si>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</si>
  <si>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</si>
  <si>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</si>
  <si>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</si>
  <si>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</si>
  <si>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</si>
  <si>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</si>
  <si>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</si>
  <si>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</si>
  <si>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</si>
  <si>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</si>
  <si>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</si>
  <si>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</si>
  <si>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</si>
  <si>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</si>
  <si>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</si>
  <si>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</si>
  <si>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</si>
  <si>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</si>
  <si>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</si>
  <si>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</si>
  <si>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</si>
  <si>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</si>
  <si>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</si>
  <si>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</si>
  <si>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</si>
  <si>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</si>
  <si>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</si>
  <si>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</si>
  <si>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</si>
  <si>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</si>
  <si>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</si>
  <si>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</si>
  <si>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</si>
  <si>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</si>
  <si>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</si>
  <si>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</si>
  <si>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</si>
  <si>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</si>
  <si>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</si>
  <si>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</si>
  <si>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</si>
  <si>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</si>
  <si>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</si>
  <si>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</si>
  <si>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</si>
  <si>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</si>
  <si>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</si>
  <si>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</si>
  <si>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</si>
  <si>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</si>
  <si>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</si>
  <si>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</si>
  <si>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</si>
  <si>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</si>
  <si>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</si>
  <si>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</si>
  <si>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</si>
  <si>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</si>
  <si>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</si>
  <si>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</si>
  <si>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</si>
  <si>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</si>
  <si>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</si>
  <si>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</si>
  <si>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</si>
  <si>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</si>
  <si>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</si>
  <si>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</si>
  <si>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</si>
  <si>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</si>
  <si>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</si>
  <si>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</si>
  <si>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</si>
  <si>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</si>
  <si>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</si>
  <si>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</si>
  <si>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</si>
  <si>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</si>
  <si>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</si>
  <si>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</si>
  <si>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</si>
  <si>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</si>
  <si>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</si>
  <si>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</si>
  <si>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</si>
  <si>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</si>
  <si>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</si>
  <si>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</si>
  <si>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</si>
  <si>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</si>
  <si>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</si>
  <si>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</si>
  <si>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</si>
  <si>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</si>
  <si>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</si>
  <si>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</si>
  <si>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</si>
  <si>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</si>
  <si>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</si>
  <si>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</si>
  <si>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</si>
  <si>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</si>
  <si>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</si>
  <si>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</si>
  <si>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</si>
  <si>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</si>
  <si>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</si>
  <si>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</si>
  <si>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</si>
  <si>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</si>
  <si>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</si>
  <si>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</si>
  <si>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</si>
  <si>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</si>
  <si>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</si>
  <si>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</si>
  <si>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</si>
  <si>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</si>
  <si>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</si>
  <si>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</si>
  <si>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</si>
  <si>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</si>
  <si>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</si>
  <si>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</si>
  <si>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</si>
  <si>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</si>
  <si>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</si>
  <si>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</si>
  <si>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</si>
  <si>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</si>
  <si>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</si>
  <si>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</si>
  <si>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</si>
  <si>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</si>
  <si>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</si>
  <si>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</si>
  <si>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</si>
  <si>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</si>
  <si>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</si>
  <si>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</si>
  <si>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</si>
  <si>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</si>
  <si>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</si>
  <si>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</si>
  <si>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</si>
  <si>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</si>
  <si>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</si>
  <si>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</si>
  <si>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</si>
  <si>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</si>
  <si>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</si>
  <si>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</si>
  <si>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</si>
  <si>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</si>
  <si>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</si>
  <si>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</si>
  <si>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</si>
  <si>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</si>
  <si>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</si>
  <si>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</si>
  <si>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</si>
  <si>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</si>
  <si>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</si>
  <si>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</si>
  <si>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</si>
  <si>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</si>
  <si>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</si>
  <si>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</si>
  <si>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</si>
  <si>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</si>
  <si>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</si>
  <si>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</si>
  <si>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</si>
  <si>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</si>
  <si>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</si>
  <si>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</si>
  <si>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</si>
  <si>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</si>
  <si>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</si>
  <si>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</si>
  <si>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</si>
  <si>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</si>
  <si>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</si>
  <si>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</si>
  <si>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</si>
  <si>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</si>
  <si>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</si>
  <si>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</si>
  <si>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</si>
  <si>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</si>
  <si>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</si>
  <si>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</si>
  <si>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</si>
  <si>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</si>
  <si>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</si>
  <si>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</si>
  <si>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</si>
  <si>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</si>
  <si>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</si>
  <si>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</si>
  <si>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</si>
  <si>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</si>
  <si>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</si>
  <si>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</si>
  <si>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</si>
  <si>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</si>
  <si>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</si>
  <si>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</si>
  <si>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</si>
  <si>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</si>
  <si>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</si>
  <si>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</si>
  <si>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</si>
  <si>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</si>
  <si>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</si>
  <si>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</si>
  <si>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</si>
  <si>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</si>
  <si>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</si>
  <si>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</si>
  <si>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</si>
  <si>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</si>
  <si>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</si>
  <si>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</si>
  <si>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</si>
  <si>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</si>
  <si>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</si>
  <si>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</si>
  <si>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</si>
  <si>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</si>
  <si>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</si>
  <si>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</si>
  <si>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</si>
  <si>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</si>
  <si>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</si>
  <si>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</si>
  <si>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</si>
  <si>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</si>
  <si>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</si>
  <si>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</si>
  <si>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</si>
  <si>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</si>
  <si>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</si>
  <si>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</si>
  <si>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</si>
  <si>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</si>
  <si>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</si>
  <si>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</si>
  <si>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</si>
  <si>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</si>
  <si>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</si>
  <si>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</si>
  <si>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</si>
  <si>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</si>
  <si>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</si>
  <si>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</si>
  <si>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</si>
  <si>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</si>
  <si>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</si>
  <si>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</si>
  <si>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</si>
  <si>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</si>
  <si>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</si>
  <si>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</si>
  <si>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</si>
  <si>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</si>
  <si>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</si>
  <si>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</si>
  <si>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</si>
  <si>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</si>
  <si>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</si>
  <si>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</si>
  <si>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</si>
  <si>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</si>
  <si>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</si>
  <si>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</si>
  <si>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</si>
  <si>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</si>
  <si>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</si>
  <si>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</si>
  <si>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</si>
  <si>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</si>
  <si>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</si>
  <si>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</si>
  <si>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</si>
  <si>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</si>
  <si>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</si>
  <si>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</si>
  <si>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</si>
  <si>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</si>
  <si>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</si>
  <si>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</si>
  <si>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</si>
  <si>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</si>
  <si>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</si>
  <si>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</si>
  <si>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</si>
  <si>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</si>
  <si>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</si>
  <si>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</si>
  <si>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</si>
  <si>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</si>
  <si>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</si>
  <si>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</si>
  <si>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</si>
  <si>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</si>
  <si>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</si>
  <si>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</si>
  <si>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</si>
  <si>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</si>
  <si>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</si>
  <si>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</si>
  <si>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</si>
  <si>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</si>
  <si>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</si>
  <si>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</si>
  <si>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</si>
  <si>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</si>
  <si>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</si>
  <si>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</si>
  <si>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</si>
  <si>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</si>
  <si>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</si>
  <si>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</si>
  <si>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</si>
  <si>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</si>
  <si>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</si>
  <si>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</si>
  <si>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</si>
  <si>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</si>
  <si>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</si>
  <si>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</si>
  <si>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</si>
  <si>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</si>
  <si>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</si>
  <si>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</si>
  <si>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</si>
  <si>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</si>
  <si>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</si>
  <si>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</si>
  <si>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</si>
  <si>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</si>
  <si>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</si>
  <si>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</si>
  <si>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</si>
  <si>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</si>
  <si>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</si>
  <si>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</si>
  <si>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</si>
  <si>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</si>
  <si>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</si>
  <si>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</si>
  <si>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</si>
  <si>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</si>
  <si>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</si>
  <si>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</si>
  <si>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</si>
  <si>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</si>
  <si>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</si>
  <si>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</si>
  <si>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</si>
  <si>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</si>
  <si>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</si>
  <si>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</si>
  <si>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</si>
  <si>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</si>
  <si>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</si>
  <si>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</si>
  <si>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</si>
  <si>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</si>
  <si>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</si>
  <si>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</si>
  <si>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</si>
  <si>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</si>
  <si>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</si>
  <si>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</si>
  <si>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</si>
  <si>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</si>
  <si>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</si>
  <si>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</si>
  <si>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</si>
  <si>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</si>
  <si>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</si>
  <si>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</si>
  <si>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</si>
  <si>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</si>
  <si>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</si>
  <si>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</si>
  <si>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</si>
  <si>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</si>
  <si>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</si>
  <si>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</si>
  <si>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</si>
  <si>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</si>
  <si>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</si>
  <si>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</si>
  <si>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</si>
  <si>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</si>
  <si>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</si>
  <si>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</si>
  <si>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</si>
  <si>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</si>
  <si>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</si>
  <si>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</si>
  <si>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</si>
  <si>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</si>
  <si>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</si>
  <si>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</si>
  <si>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</si>
  <si>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</si>
  <si>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</si>
  <si>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</si>
  <si>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</si>
  <si>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</si>
  <si>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</si>
  <si>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</si>
  <si>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</si>
  <si>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</si>
  <si>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</si>
  <si>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</si>
  <si>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</si>
  <si>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</si>
  <si>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</si>
  <si>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</si>
  <si>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</si>
  <si>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</si>
  <si>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</si>
  <si>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</si>
  <si>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</si>
  <si>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</si>
  <si>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</si>
  <si>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</si>
  <si>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</si>
  <si>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</si>
  <si>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</si>
  <si>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</si>
  <si>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</si>
  <si>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</si>
  <si>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</si>
  <si>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</si>
  <si>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</si>
  <si>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</si>
  <si>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</si>
  <si>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</si>
  <si>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</si>
  <si>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</si>
  <si>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</si>
  <si>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</si>
  <si>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</si>
  <si>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</si>
  <si>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</si>
  <si>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</si>
  <si>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</si>
  <si>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</si>
  <si>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</si>
  <si>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</si>
  <si>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</si>
  <si>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</si>
  <si>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</si>
  <si>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</si>
  <si>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</si>
  <si>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</si>
  <si>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</si>
  <si>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</si>
  <si>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</si>
  <si>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</si>
  <si>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</si>
  <si>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</si>
  <si>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</si>
  <si>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</si>
  <si>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</si>
  <si>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</si>
  <si>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</si>
  <si>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</si>
  <si>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</si>
  <si>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</si>
  <si>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</si>
  <si>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</si>
  <si>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</si>
  <si>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</si>
  <si>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</si>
  <si>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</si>
  <si>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</si>
  <si>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</si>
  <si>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</si>
  <si>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</si>
  <si>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</si>
  <si>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</si>
  <si>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</si>
  <si>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</si>
  <si>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</si>
  <si>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</si>
  <si>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</si>
  <si>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</si>
  <si>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</si>
  <si>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</si>
  <si>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</si>
  <si>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</si>
  <si>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</si>
  <si>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</si>
  <si>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</si>
  <si>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</si>
  <si>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</si>
  <si>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</si>
  <si>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</si>
  <si>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</si>
  <si>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</si>
  <si>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</si>
  <si>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</si>
  <si>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</si>
  <si>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</si>
  <si>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</si>
  <si>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</si>
  <si>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</si>
  <si>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</si>
  <si>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</si>
  <si>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</si>
  <si>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</si>
  <si>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</si>
  <si>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</si>
  <si>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</si>
  <si>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</si>
  <si>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</si>
  <si>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</si>
  <si>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</si>
  <si>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</si>
  <si>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</si>
  <si>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</si>
  <si>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</si>
  <si>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</si>
  <si>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</si>
  <si>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</si>
  <si>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</si>
  <si>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</si>
  <si>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</si>
  <si>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</si>
  <si>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</si>
  <si>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</si>
  <si>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</si>
  <si>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</si>
  <si>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</si>
  <si>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</si>
  <si>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</si>
  <si>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</si>
  <si>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</si>
  <si>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</si>
  <si>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</si>
  <si>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</si>
  <si>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</si>
  <si>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</si>
  <si>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</si>
  <si>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</si>
  <si>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</si>
  <si>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</si>
  <si>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</si>
  <si>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</si>
  <si>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</si>
  <si>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</si>
  <si>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</si>
  <si>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</si>
  <si>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</si>
  <si>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</si>
  <si>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</si>
  <si>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</si>
  <si>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</si>
  <si>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</si>
  <si>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</si>
  <si>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</si>
  <si>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</si>
  <si>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</si>
  <si>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</si>
  <si>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</si>
  <si>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</si>
  <si>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</si>
  <si>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</si>
  <si>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</si>
  <si>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</si>
  <si>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</si>
  <si>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</si>
  <si>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</si>
  <si>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</si>
  <si>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</si>
  <si>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</si>
  <si>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</si>
  <si>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</si>
  <si>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</si>
  <si>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</si>
  <si>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</si>
  <si>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</si>
  <si>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</si>
  <si>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</si>
  <si>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</si>
  <si>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</si>
  <si>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</si>
  <si>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</si>
  <si>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</si>
  <si>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</si>
  <si>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</si>
  <si>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</si>
  <si>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</si>
  <si>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</si>
  <si>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</si>
  <si>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</si>
  <si>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</si>
  <si>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</si>
  <si>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</si>
  <si>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</si>
  <si>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</si>
  <si>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</si>
  <si>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</si>
  <si>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</si>
  <si>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</si>
  <si>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</si>
  <si>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</si>
  <si>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</si>
  <si>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</si>
  <si>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</si>
  <si>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</si>
  <si>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</si>
  <si>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</si>
  <si>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</si>
  <si>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</si>
  <si>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</si>
  <si>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</si>
  <si>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</si>
  <si>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</si>
  <si>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</si>
  <si>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</si>
  <si>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</si>
  <si>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</si>
  <si>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</si>
  <si>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</si>
  <si>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</si>
  <si>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</si>
  <si>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</si>
  <si>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</si>
  <si>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</si>
  <si>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</si>
  <si>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</si>
  <si>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</si>
  <si>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</si>
  <si>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</si>
  <si>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</si>
  <si>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</si>
  <si>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</si>
  <si>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</si>
  <si>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</si>
  <si>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</si>
  <si>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</si>
  <si>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</si>
  <si>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</si>
  <si>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</si>
  <si>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</si>
  <si>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</si>
  <si>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</si>
  <si>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</si>
  <si>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</si>
  <si>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</si>
  <si>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</si>
  <si>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</si>
  <si>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</si>
  <si>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</si>
  <si>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</si>
  <si>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</si>
  <si>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</si>
  <si>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</si>
  <si>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</si>
  <si>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</si>
  <si>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</si>
  <si>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</si>
  <si>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</si>
  <si>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</si>
  <si>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</si>
  <si>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</si>
  <si>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</si>
  <si>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</si>
  <si>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</si>
  <si>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</si>
  <si>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</si>
  <si>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</si>
  <si>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</si>
  <si>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</si>
  <si>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</si>
  <si>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</si>
  <si>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</si>
  <si>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</si>
  <si>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</si>
  <si>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</si>
  <si>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</si>
  <si>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</si>
  <si>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</si>
  <si>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</si>
  <si>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</si>
  <si>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</si>
  <si>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</si>
  <si>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</si>
  <si>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</si>
  <si>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</si>
  <si>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</si>
  <si>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</si>
  <si>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</si>
  <si>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</si>
  <si>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</si>
  <si>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</si>
  <si>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</si>
  <si>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</si>
  <si>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</si>
  <si>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</si>
  <si>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</si>
  <si>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</si>
  <si>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</si>
  <si>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</si>
  <si>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</si>
  <si>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</si>
  <si>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</si>
  <si>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</si>
  <si>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</si>
  <si>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</si>
  <si>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</si>
  <si>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</si>
  <si>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</si>
  <si>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</si>
  <si>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</si>
  <si>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</si>
  <si>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</si>
  <si>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</si>
  <si>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</si>
  <si>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</si>
  <si>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2016:2:4:7:HSINCHU</t>
  </si>
  <si>
    <t>2016:2:4:7:HUALIEN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</si>
  <si>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</si>
  <si>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</si>
  <si>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</si>
  <si>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</si>
  <si>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</si>
  <si>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</si>
  <si>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</si>
  <si>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</si>
  <si>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</si>
  <si>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</si>
  <si>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</si>
  <si>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</si>
  <si>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</si>
  <si>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</si>
  <si>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</si>
  <si>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</si>
  <si>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</si>
  <si>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2016:2:4:7:JIAN_E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</si>
  <si>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</si>
  <si>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</si>
  <si>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</si>
  <si>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</si>
  <si>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</si>
  <si>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</si>
  <si>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</si>
  <si>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</si>
  <si>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</si>
  <si>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</si>
  <si>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</si>
  <si>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</si>
  <si>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</si>
  <si>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</si>
  <si>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</si>
  <si>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</si>
  <si>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</si>
  <si>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</si>
  <si>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</si>
  <si>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</si>
  <si>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</si>
  <si>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</si>
  <si>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</si>
  <si>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</si>
  <si>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</si>
  <si>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</si>
  <si>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</si>
  <si>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</si>
  <si>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</si>
  <si>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</si>
  <si>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</si>
  <si>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</si>
  <si>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</si>
  <si>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</si>
  <si>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</si>
  <si>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</si>
  <si>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</si>
  <si>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</si>
  <si>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</si>
  <si>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</si>
  <si>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</si>
  <si>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</si>
  <si>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</si>
  <si>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</si>
  <si>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</si>
  <si>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</si>
  <si>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</si>
  <si>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</si>
  <si>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</si>
  <si>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</si>
  <si>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</si>
  <si>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</si>
  <si>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</si>
  <si>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</si>
  <si>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</si>
  <si>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</si>
  <si>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</si>
  <si>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</si>
  <si>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</si>
  <si>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</si>
  <si>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</si>
  <si>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</si>
  <si>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</si>
  <si>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</si>
  <si>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</si>
  <si>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</si>
  <si>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</si>
  <si>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</si>
  <si>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</si>
  <si>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</si>
  <si>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</si>
  <si>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</si>
  <si>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</si>
  <si>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</si>
  <si>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</si>
  <si>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</si>
  <si>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</si>
  <si>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</si>
  <si>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</si>
  <si>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</si>
  <si>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</si>
  <si>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</si>
  <si>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</si>
  <si>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</si>
  <si>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</si>
  <si>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</si>
  <si>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</si>
  <si>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</si>
  <si>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</si>
  <si>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</si>
  <si>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</si>
  <si>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</si>
  <si>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</si>
  <si>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</si>
  <si>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</si>
  <si>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</si>
  <si>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2016:1:2:7:ZHUNAN_ZL</t>
  </si>
  <si>
    <t>2016:1:4:7:ZHUNAN_ZL</t>
  </si>
  <si>
    <t>2016:1:5:7:ZHUNAN_ZL</t>
  </si>
  <si>
    <t>2016:2:1:7:ZHUNAN_ZL</t>
  </si>
  <si>
    <t>2016:2:2:7:ZHUNAN_ZL</t>
  </si>
  <si>
    <t>2016:2:3:7:ZHUNAN_ZL</t>
  </si>
  <si>
    <t>2016:2:4:7:ZHUNAN_ZL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</si>
  <si>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</si>
  <si>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</si>
  <si>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</si>
  <si>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</si>
  <si>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</si>
  <si>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</si>
  <si>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</si>
  <si>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</si>
  <si>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</si>
  <si>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</si>
  <si>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</si>
  <si>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</si>
  <si>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</si>
  <si>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</si>
  <si>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</si>
  <si>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</si>
  <si>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</si>
  <si>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2016:3:1:7:JIAN_E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</si>
  <si>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</si>
  <si>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</si>
  <si>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</si>
  <si>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</si>
  <si>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</si>
  <si>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</si>
  <si>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</si>
  <si>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</si>
  <si>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</si>
  <si>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</si>
  <si>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</si>
  <si>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</si>
  <si>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</si>
  <si>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</si>
  <si>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</si>
  <si>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</si>
  <si>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</si>
  <si>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</si>
  <si>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</si>
  <si>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</si>
  <si>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</si>
  <si>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</si>
  <si>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</si>
  <si>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</si>
  <si>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</si>
  <si>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</si>
  <si>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</si>
  <si>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</si>
  <si>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</si>
  <si>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</si>
  <si>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</si>
  <si>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</si>
  <si>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</si>
  <si>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</si>
  <si>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</si>
  <si>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</si>
  <si>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</si>
  <si>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</si>
  <si>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</si>
  <si>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</si>
  <si>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</si>
  <si>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</si>
  <si>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</si>
  <si>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</si>
  <si>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</si>
  <si>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</si>
  <si>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</si>
  <si>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</si>
  <si>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</si>
  <si>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</si>
  <si>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</si>
  <si>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</si>
  <si>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</si>
  <si>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</si>
  <si>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</si>
  <si>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</si>
  <si>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</si>
  <si>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</si>
  <si>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</si>
  <si>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</si>
  <si>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</si>
  <si>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</si>
  <si>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</si>
  <si>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</si>
  <si>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</si>
  <si>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</si>
  <si>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</si>
  <si>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</si>
  <si>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</si>
  <si>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</si>
  <si>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</si>
  <si>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</si>
  <si>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</si>
  <si>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</si>
  <si>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</si>
  <si>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</si>
  <si>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</si>
  <si>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</si>
  <si>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</si>
  <si>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</si>
  <si>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2016:3:1:7:ZHUNAN_ZL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</si>
  <si>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</si>
  <si>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</si>
  <si>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</si>
  <si>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</si>
  <si>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</si>
  <si>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</si>
  <si>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</si>
  <si>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</si>
  <si>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</si>
  <si>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</si>
  <si>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</si>
  <si>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</si>
  <si>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</si>
  <si>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</si>
  <si>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</si>
  <si>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</si>
  <si>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</si>
  <si>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</si>
  <si>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</si>
  <si>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</si>
  <si>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</si>
  <si>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</si>
  <si>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</si>
  <si>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</si>
  <si>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</si>
  <si>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</si>
  <si>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</si>
  <si>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</si>
  <si>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</si>
  <si>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</si>
  <si>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</si>
  <si>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</si>
  <si>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</si>
  <si>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</si>
  <si>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</si>
  <si>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</si>
  <si>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</si>
  <si>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</si>
  <si>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</si>
  <si>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</si>
  <si>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</si>
  <si>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</si>
  <si>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</si>
  <si>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</si>
  <si>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</si>
  <si>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</si>
  <si>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</si>
  <si>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</si>
  <si>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</si>
  <si>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</si>
  <si>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</si>
  <si>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</si>
  <si>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</si>
  <si>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</si>
  <si>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</si>
  <si>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</si>
  <si>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</si>
  <si>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</si>
  <si>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</si>
  <si>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</si>
  <si>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</si>
  <si>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</si>
  <si>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</si>
  <si>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</si>
  <si>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</si>
  <si>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2016:3:1:7:HSINCHU</t>
  </si>
  <si>
    <t>2016:3:1:7:HUALIEN</t>
  </si>
  <si>
    <t>2016:3:0:0:CENTRAL</t>
  </si>
  <si>
    <t>2016:3:0:0:EAST</t>
  </si>
  <si>
    <t>2016:3:0:0:HSINCHU</t>
  </si>
  <si>
    <t>2016:3:0:0:HUALIEN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</si>
  <si>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</si>
  <si>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</si>
  <si>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</si>
  <si>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</si>
  <si>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</si>
  <si>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</si>
  <si>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</si>
  <si>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</si>
  <si>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</si>
  <si>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</si>
  <si>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</si>
  <si>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</si>
  <si>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</si>
  <si>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</si>
  <si>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</si>
  <si>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2016:3:0:0:0:HSINCHU</t>
  </si>
  <si>
    <t>2016:3:0:0:0:HUALIEN</t>
  </si>
  <si>
    <t>2016:3:0:0:0:MISSION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</si>
</sst>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90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/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2016   92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96496"/>
        <c:axId val="218296104"/>
      </c:lineChart>
      <c:dateAx>
        <c:axId val="218296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96104"/>
        <c:crosses val="autoZero"/>
        <c:auto val="1"/>
        <c:lblOffset val="100"/>
        <c:baseTimeUnit val="months"/>
      </c:dateAx>
      <c:valAx>
        <c:axId val="218296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85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479</c:v>
                </c:pt>
                <c:pt idx="4">
                  <c:v>#N/A</c:v>
                </c:pt>
                <c:pt idx="5">
                  <c:v>538</c:v>
                </c:pt>
                <c:pt idx="6">
                  <c:v>516</c:v>
                </c:pt>
                <c:pt idx="7">
                  <c:v>545</c:v>
                </c:pt>
                <c:pt idx="8">
                  <c:v>524</c:v>
                </c:pt>
                <c:pt idx="9">
                  <c:v>539</c:v>
                </c:pt>
                <c:pt idx="10">
                  <c:v>522</c:v>
                </c:pt>
                <c:pt idx="11">
                  <c:v>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150</c:v>
                </c:pt>
                <c:pt idx="6">
                  <c:v>165</c:v>
                </c:pt>
                <c:pt idx="7">
                  <c:v>123</c:v>
                </c:pt>
                <c:pt idx="8">
                  <c:v>190</c:v>
                </c:pt>
                <c:pt idx="9">
                  <c:v>213</c:v>
                </c:pt>
                <c:pt idx="10">
                  <c:v>229</c:v>
                </c:pt>
                <c:pt idx="11">
                  <c:v>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214</c:v>
                </c:pt>
                <c:pt idx="4">
                  <c:v>#N/A</c:v>
                </c:pt>
                <c:pt idx="5">
                  <c:v>447</c:v>
                </c:pt>
                <c:pt idx="6">
                  <c:v>423</c:v>
                </c:pt>
                <c:pt idx="7">
                  <c:v>452</c:v>
                </c:pt>
                <c:pt idx="8">
                  <c:v>429</c:v>
                </c:pt>
                <c:pt idx="9">
                  <c:v>503</c:v>
                </c:pt>
                <c:pt idx="10">
                  <c:v>437</c:v>
                </c:pt>
                <c:pt idx="11">
                  <c:v>438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41</c:v>
                </c:pt>
                <c:pt idx="9">
                  <c:v>28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13</c:v>
                </c:pt>
                <c:pt idx="6">
                  <c:v>17</c:v>
                </c:pt>
                <c:pt idx="7">
                  <c:v>3</c:v>
                </c:pt>
                <c:pt idx="8">
                  <c:v>4</c:v>
                </c:pt>
                <c:pt idx="9">
                  <c:v>13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97672"/>
        <c:axId val="218298064"/>
      </c:lineChart>
      <c:dateAx>
        <c:axId val="218297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98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182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9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05656"/>
        <c:axId val="218905264"/>
      </c:lineChart>
      <c:dateAx>
        <c:axId val="218905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5264"/>
        <c:crosses val="autoZero"/>
        <c:auto val="1"/>
        <c:lblOffset val="100"/>
        <c:baseTimeUnit val="months"/>
      </c:dateAx>
      <c:valAx>
        <c:axId val="218905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56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18</c:v>
                </c:pt>
                <c:pt idx="6">
                  <c:v>15</c:v>
                </c:pt>
                <c:pt idx="7">
                  <c:v>25</c:v>
                </c:pt>
                <c:pt idx="8">
                  <c:v>20</c:v>
                </c:pt>
                <c:pt idx="9">
                  <c:v>28</c:v>
                </c:pt>
                <c:pt idx="10">
                  <c:v>25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6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829472"/>
        <c:axId val="436829864"/>
      </c:lineChart>
      <c:dateAx>
        <c:axId val="436829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29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82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2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831432"/>
        <c:axId val="436831040"/>
      </c:lineChart>
      <c:dateAx>
        <c:axId val="436831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31040"/>
        <c:crosses val="autoZero"/>
        <c:auto val="1"/>
        <c:lblOffset val="100"/>
        <c:baseTimeUnit val="months"/>
      </c:dateAx>
      <c:valAx>
        <c:axId val="436831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314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84</c:v>
                </c:pt>
                <c:pt idx="4">
                  <c:v>#N/A</c:v>
                </c:pt>
                <c:pt idx="5">
                  <c:v>84</c:v>
                </c:pt>
                <c:pt idx="6">
                  <c:v>81</c:v>
                </c:pt>
                <c:pt idx="7">
                  <c:v>82</c:v>
                </c:pt>
                <c:pt idx="8">
                  <c:v>80</c:v>
                </c:pt>
                <c:pt idx="9">
                  <c:v>78</c:v>
                </c:pt>
                <c:pt idx="10">
                  <c:v>79</c:v>
                </c:pt>
                <c:pt idx="11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28</c:v>
                </c:pt>
                <c:pt idx="9">
                  <c:v>34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35</c:v>
                </c:pt>
                <c:pt idx="4">
                  <c:v>#N/A</c:v>
                </c:pt>
                <c:pt idx="5">
                  <c:v>67</c:v>
                </c:pt>
                <c:pt idx="6">
                  <c:v>53</c:v>
                </c:pt>
                <c:pt idx="7">
                  <c:v>57</c:v>
                </c:pt>
                <c:pt idx="8">
                  <c:v>68</c:v>
                </c:pt>
                <c:pt idx="9">
                  <c:v>79</c:v>
                </c:pt>
                <c:pt idx="10">
                  <c:v>63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2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07616"/>
        <c:axId val="218907224"/>
      </c:lineChart>
      <c:dateAx>
        <c:axId val="218907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7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1890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833000"/>
        <c:axId val="218908400"/>
      </c:lineChart>
      <c:dateAx>
        <c:axId val="436833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8400"/>
        <c:crosses val="autoZero"/>
        <c:auto val="1"/>
        <c:lblOffset val="100"/>
        <c:baseTimeUnit val="months"/>
      </c:dateAx>
      <c:valAx>
        <c:axId val="218908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33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21</c:v>
                </c:pt>
                <c:pt idx="6">
                  <c:v>23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19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27</c:v>
                </c:pt>
                <c:pt idx="6">
                  <c:v>19</c:v>
                </c:pt>
                <c:pt idx="7">
                  <c:v>16</c:v>
                </c:pt>
                <c:pt idx="8">
                  <c:v>22</c:v>
                </c:pt>
                <c:pt idx="9">
                  <c:v>24</c:v>
                </c:pt>
                <c:pt idx="10">
                  <c:v>21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958784"/>
        <c:axId val="437959176"/>
      </c:lineChart>
      <c:dateAx>
        <c:axId val="437958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59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95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960352"/>
        <c:axId val="437959960"/>
      </c:lineChart>
      <c:dateAx>
        <c:axId val="437960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59960"/>
        <c:crosses val="autoZero"/>
        <c:auto val="1"/>
        <c:lblOffset val="100"/>
        <c:baseTimeUnit val="months"/>
      </c:dateAx>
      <c:valAx>
        <c:axId val="437959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60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</c:v>
                </c:pt>
                <c:pt idx="4">
                  <c:v>#N/A</c:v>
                </c:pt>
                <c:pt idx="5">
                  <c:v>24</c:v>
                </c:pt>
                <c:pt idx="6">
                  <c:v>21</c:v>
                </c:pt>
                <c:pt idx="7">
                  <c:v>19</c:v>
                </c:pt>
                <c:pt idx="8">
                  <c:v>23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13</c:v>
                </c:pt>
                <c:pt idx="9">
                  <c:v>10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961528"/>
        <c:axId val="438976624"/>
      </c:lineChart>
      <c:dateAx>
        <c:axId val="437961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76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89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978192"/>
        <c:axId val="438977800"/>
      </c:lineChart>
      <c:dateAx>
        <c:axId val="438978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77800"/>
        <c:crosses val="autoZero"/>
        <c:auto val="1"/>
        <c:lblOffset val="100"/>
        <c:baseTimeUnit val="months"/>
      </c:dateAx>
      <c:valAx>
        <c:axId val="438977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78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17</c:v>
                </c:pt>
                <c:pt idx="4">
                  <c:v>#N/A</c:v>
                </c:pt>
                <c:pt idx="5">
                  <c:v>17</c:v>
                </c:pt>
                <c:pt idx="6">
                  <c:v>22</c:v>
                </c:pt>
                <c:pt idx="7">
                  <c:v>26</c:v>
                </c:pt>
                <c:pt idx="8">
                  <c:v>18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10</c:v>
                </c:pt>
                <c:pt idx="6">
                  <c:v>9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979368"/>
        <c:axId val="438979760"/>
      </c:lineChart>
      <c:dateAx>
        <c:axId val="438979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79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8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7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482344"/>
        <c:axId val="438481952"/>
      </c:lineChart>
      <c:dateAx>
        <c:axId val="438482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1952"/>
        <c:crosses val="autoZero"/>
        <c:auto val="1"/>
        <c:lblOffset val="100"/>
        <c:baseTimeUnit val="months"/>
      </c:dateAx>
      <c:valAx>
        <c:axId val="438481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2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59</c:v>
                </c:pt>
                <c:pt idx="4">
                  <c:v>#N/A</c:v>
                </c:pt>
                <c:pt idx="5">
                  <c:v>66</c:v>
                </c:pt>
                <c:pt idx="6">
                  <c:v>60</c:v>
                </c:pt>
                <c:pt idx="7">
                  <c:v>70</c:v>
                </c:pt>
                <c:pt idx="8">
                  <c:v>63</c:v>
                </c:pt>
                <c:pt idx="9">
                  <c:v>61</c:v>
                </c:pt>
                <c:pt idx="10">
                  <c:v>68</c:v>
                </c:pt>
                <c:pt idx="11">
                  <c:v>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27</c:v>
                </c:pt>
                <c:pt idx="6">
                  <c:v>21</c:v>
                </c:pt>
                <c:pt idx="7">
                  <c:v>24</c:v>
                </c:pt>
                <c:pt idx="8">
                  <c:v>21</c:v>
                </c:pt>
                <c:pt idx="9">
                  <c:v>26</c:v>
                </c:pt>
                <c:pt idx="10">
                  <c:v>34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57</c:v>
                </c:pt>
                <c:pt idx="6">
                  <c:v>59</c:v>
                </c:pt>
                <c:pt idx="7">
                  <c:v>68</c:v>
                </c:pt>
                <c:pt idx="8">
                  <c:v>47</c:v>
                </c:pt>
                <c:pt idx="9">
                  <c:v>59</c:v>
                </c:pt>
                <c:pt idx="10">
                  <c:v>61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483520"/>
        <c:axId val="438483912"/>
      </c:lineChart>
      <c:dateAx>
        <c:axId val="438483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3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848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484304"/>
        <c:axId val="216810608"/>
      </c:lineChart>
      <c:dateAx>
        <c:axId val="438484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10608"/>
        <c:crosses val="autoZero"/>
        <c:auto val="1"/>
        <c:lblOffset val="100"/>
        <c:baseTimeUnit val="months"/>
      </c:dateAx>
      <c:valAx>
        <c:axId val="216810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43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20</c:v>
                </c:pt>
                <c:pt idx="7">
                  <c:v>26</c:v>
                </c:pt>
                <c:pt idx="8">
                  <c:v>23</c:v>
                </c:pt>
                <c:pt idx="9">
                  <c:v>22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14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12</c:v>
                </c:pt>
                <c:pt idx="6">
                  <c:v>14</c:v>
                </c:pt>
                <c:pt idx="7">
                  <c:v>19</c:v>
                </c:pt>
                <c:pt idx="8">
                  <c:v>14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485480"/>
        <c:axId val="218906440"/>
      </c:lineChart>
      <c:dateAx>
        <c:axId val="438485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6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1890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850816"/>
        <c:axId val="441850424"/>
      </c:lineChart>
      <c:dateAx>
        <c:axId val="441850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0424"/>
        <c:crosses val="autoZero"/>
        <c:auto val="1"/>
        <c:lblOffset val="100"/>
        <c:baseTimeUnit val="months"/>
      </c:dateAx>
      <c:valAx>
        <c:axId val="441850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08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4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851992"/>
        <c:axId val="441852384"/>
      </c:lineChart>
      <c:dateAx>
        <c:axId val="441851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2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18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853560"/>
        <c:axId val="441853168"/>
      </c:lineChart>
      <c:dateAx>
        <c:axId val="441853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3168"/>
        <c:crosses val="autoZero"/>
        <c:auto val="1"/>
        <c:lblOffset val="100"/>
        <c:baseTimeUnit val="months"/>
      </c:dateAx>
      <c:valAx>
        <c:axId val="441853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3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12</c:v>
                </c:pt>
                <c:pt idx="6">
                  <c:v>8</c:v>
                </c:pt>
                <c:pt idx="7">
                  <c:v>13</c:v>
                </c:pt>
                <c:pt idx="8">
                  <c:v>15</c:v>
                </c:pt>
                <c:pt idx="9">
                  <c:v>11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17</c:v>
                </c:pt>
                <c:pt idx="6">
                  <c:v>16</c:v>
                </c:pt>
                <c:pt idx="7">
                  <c:v>18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167280"/>
        <c:axId val="442167672"/>
      </c:lineChart>
      <c:dateAx>
        <c:axId val="442167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67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216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169240"/>
        <c:axId val="442168848"/>
      </c:lineChart>
      <c:dateAx>
        <c:axId val="442169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68848"/>
        <c:crosses val="autoZero"/>
        <c:auto val="1"/>
        <c:lblOffset val="100"/>
        <c:baseTimeUnit val="months"/>
      </c:dateAx>
      <c:valAx>
        <c:axId val="442168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692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17</c:v>
                </c:pt>
                <c:pt idx="4">
                  <c:v>#N/A</c:v>
                </c:pt>
                <c:pt idx="5">
                  <c:v>24</c:v>
                </c:pt>
                <c:pt idx="6">
                  <c:v>20</c:v>
                </c:pt>
                <c:pt idx="7">
                  <c:v>18</c:v>
                </c:pt>
                <c:pt idx="8">
                  <c:v>13</c:v>
                </c:pt>
                <c:pt idx="9">
                  <c:v>15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15</c:v>
                </c:pt>
                <c:pt idx="9">
                  <c:v>16</c:v>
                </c:pt>
                <c:pt idx="10">
                  <c:v>25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170416"/>
        <c:axId val="443341168"/>
      </c:lineChart>
      <c:dateAx>
        <c:axId val="442170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1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33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43128"/>
        <c:axId val="443342736"/>
      </c:lineChart>
      <c:dateAx>
        <c:axId val="443343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2736"/>
        <c:crosses val="autoZero"/>
        <c:auto val="1"/>
        <c:lblOffset val="100"/>
        <c:baseTimeUnit val="months"/>
      </c:dateAx>
      <c:valAx>
        <c:axId val="44334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31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25</c:v>
                </c:pt>
                <c:pt idx="4">
                  <c:v>#N/A</c:v>
                </c:pt>
                <c:pt idx="5">
                  <c:v>36</c:v>
                </c:pt>
                <c:pt idx="6">
                  <c:v>39</c:v>
                </c:pt>
                <c:pt idx="7">
                  <c:v>34</c:v>
                </c:pt>
                <c:pt idx="8">
                  <c:v>37</c:v>
                </c:pt>
                <c:pt idx="9">
                  <c:v>40</c:v>
                </c:pt>
                <c:pt idx="10">
                  <c:v>42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10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36</c:v>
                </c:pt>
                <c:pt idx="6">
                  <c:v>29</c:v>
                </c:pt>
                <c:pt idx="7">
                  <c:v>26</c:v>
                </c:pt>
                <c:pt idx="8">
                  <c:v>26</c:v>
                </c:pt>
                <c:pt idx="9">
                  <c:v>40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44304"/>
        <c:axId val="443344696"/>
      </c:lineChart>
      <c:dateAx>
        <c:axId val="443344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4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334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330000"/>
        <c:axId val="444329608"/>
      </c:lineChart>
      <c:dateAx>
        <c:axId val="444330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29608"/>
        <c:crosses val="autoZero"/>
        <c:auto val="1"/>
        <c:lblOffset val="100"/>
        <c:baseTimeUnit val="months"/>
      </c:dateAx>
      <c:valAx>
        <c:axId val="444329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30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18</c:v>
                </c:pt>
                <c:pt idx="6">
                  <c:v>18</c:v>
                </c:pt>
                <c:pt idx="7">
                  <c:v>16</c:v>
                </c:pt>
                <c:pt idx="8">
                  <c:v>25</c:v>
                </c:pt>
                <c:pt idx="9">
                  <c:v>23</c:v>
                </c:pt>
                <c:pt idx="10">
                  <c:v>20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</c:v>
                </c:pt>
                <c:pt idx="4">
                  <c:v>#N/A</c:v>
                </c:pt>
                <c:pt idx="5">
                  <c:v>21</c:v>
                </c:pt>
                <c:pt idx="6">
                  <c:v>14</c:v>
                </c:pt>
                <c:pt idx="7">
                  <c:v>17</c:v>
                </c:pt>
                <c:pt idx="8">
                  <c:v>13</c:v>
                </c:pt>
                <c:pt idx="9">
                  <c:v>19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331176"/>
        <c:axId val="444331568"/>
      </c:lineChart>
      <c:dateAx>
        <c:axId val="444331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31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433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3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332744"/>
        <c:axId val="444332352"/>
      </c:lineChart>
      <c:dateAx>
        <c:axId val="444332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32352"/>
        <c:crosses val="autoZero"/>
        <c:auto val="1"/>
        <c:lblOffset val="100"/>
        <c:baseTimeUnit val="months"/>
      </c:dateAx>
      <c:valAx>
        <c:axId val="444332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327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18</c:v>
                </c:pt>
                <c:pt idx="6">
                  <c:v>21</c:v>
                </c:pt>
                <c:pt idx="7">
                  <c:v>18</c:v>
                </c:pt>
                <c:pt idx="8">
                  <c:v>12</c:v>
                </c:pt>
                <c:pt idx="9">
                  <c:v>17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</c:v>
                </c:pt>
                <c:pt idx="4">
                  <c:v>#N/A</c:v>
                </c:pt>
                <c:pt idx="5">
                  <c:v>15</c:v>
                </c:pt>
                <c:pt idx="6">
                  <c:v>15</c:v>
                </c:pt>
                <c:pt idx="7">
                  <c:v>9</c:v>
                </c:pt>
                <c:pt idx="8">
                  <c:v>13</c:v>
                </c:pt>
                <c:pt idx="9">
                  <c:v>21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617208"/>
        <c:axId val="443617600"/>
      </c:lineChart>
      <c:dateAx>
        <c:axId val="443617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17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36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1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618776"/>
        <c:axId val="443618384"/>
      </c:lineChart>
      <c:dateAx>
        <c:axId val="443618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18384"/>
        <c:crosses val="autoZero"/>
        <c:auto val="1"/>
        <c:lblOffset val="100"/>
        <c:baseTimeUnit val="months"/>
      </c:dateAx>
      <c:valAx>
        <c:axId val="443618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187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48</c:v>
                </c:pt>
                <c:pt idx="4">
                  <c:v>#N/A</c:v>
                </c:pt>
                <c:pt idx="5">
                  <c:v>51</c:v>
                </c:pt>
                <c:pt idx="6">
                  <c:v>43</c:v>
                </c:pt>
                <c:pt idx="7">
                  <c:v>40</c:v>
                </c:pt>
                <c:pt idx="8">
                  <c:v>40</c:v>
                </c:pt>
                <c:pt idx="9">
                  <c:v>32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17</c:v>
                </c:pt>
                <c:pt idx="6">
                  <c:v>16</c:v>
                </c:pt>
                <c:pt idx="7">
                  <c:v>6</c:v>
                </c:pt>
                <c:pt idx="8">
                  <c:v>9</c:v>
                </c:pt>
                <c:pt idx="9">
                  <c:v>12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28</c:v>
                </c:pt>
                <c:pt idx="6">
                  <c:v>24</c:v>
                </c:pt>
                <c:pt idx="7">
                  <c:v>21</c:v>
                </c:pt>
                <c:pt idx="8">
                  <c:v>32</c:v>
                </c:pt>
                <c:pt idx="9">
                  <c:v>31</c:v>
                </c:pt>
                <c:pt idx="10">
                  <c:v>27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619952"/>
        <c:axId val="446015944"/>
      </c:lineChart>
      <c:dateAx>
        <c:axId val="443619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5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601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017120"/>
        <c:axId val="446016728"/>
      </c:lineChart>
      <c:dateAx>
        <c:axId val="446017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6728"/>
        <c:crosses val="autoZero"/>
        <c:auto val="1"/>
        <c:lblOffset val="100"/>
        <c:baseTimeUnit val="months"/>
      </c:dateAx>
      <c:valAx>
        <c:axId val="446016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71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15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018296"/>
        <c:axId val="446018688"/>
      </c:lineChart>
      <c:dateAx>
        <c:axId val="446018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8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601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019472"/>
        <c:axId val="446019080"/>
      </c:lineChart>
      <c:dateAx>
        <c:axId val="446019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9080"/>
        <c:crosses val="autoZero"/>
        <c:auto val="1"/>
        <c:lblOffset val="100"/>
        <c:baseTimeUnit val="months"/>
      </c:dateAx>
      <c:valAx>
        <c:axId val="446019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94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21</c:v>
                </c:pt>
                <c:pt idx="7">
                  <c:v>16</c:v>
                </c:pt>
                <c:pt idx="8">
                  <c:v>14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8</c:v>
                </c:pt>
                <c:pt idx="6">
                  <c:v>11</c:v>
                </c:pt>
                <c:pt idx="7">
                  <c:v>5</c:v>
                </c:pt>
                <c:pt idx="8">
                  <c:v>11</c:v>
                </c:pt>
                <c:pt idx="9">
                  <c:v>14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39032"/>
        <c:axId val="445939424"/>
      </c:lineChart>
      <c:dateAx>
        <c:axId val="445939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39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59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3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40600"/>
        <c:axId val="445940208"/>
      </c:lineChart>
      <c:dateAx>
        <c:axId val="445940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40208"/>
        <c:crosses val="autoZero"/>
        <c:auto val="1"/>
        <c:lblOffset val="100"/>
        <c:baseTimeUnit val="months"/>
      </c:dateAx>
      <c:valAx>
        <c:axId val="445940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40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16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</c:v>
                </c:pt>
                <c:pt idx="4">
                  <c:v>#N/A</c:v>
                </c:pt>
                <c:pt idx="5">
                  <c:v>11</c:v>
                </c:pt>
                <c:pt idx="6">
                  <c:v>6</c:v>
                </c:pt>
                <c:pt idx="7">
                  <c:v>10</c:v>
                </c:pt>
                <c:pt idx="8">
                  <c:v>13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41776"/>
        <c:axId val="445925824"/>
      </c:lineChart>
      <c:dateAx>
        <c:axId val="445941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25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59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27000"/>
        <c:axId val="445926608"/>
      </c:lineChart>
      <c:dateAx>
        <c:axId val="445927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26608"/>
        <c:crosses val="autoZero"/>
        <c:auto val="1"/>
        <c:lblOffset val="100"/>
        <c:baseTimeUnit val="months"/>
      </c:dateAx>
      <c:valAx>
        <c:axId val="445926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27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</c:v>
                </c:pt>
                <c:pt idx="4">
                  <c:v>#N/A</c:v>
                </c:pt>
                <c:pt idx="5">
                  <c:v>27</c:v>
                </c:pt>
                <c:pt idx="6">
                  <c:v>28</c:v>
                </c:pt>
                <c:pt idx="7">
                  <c:v>22</c:v>
                </c:pt>
                <c:pt idx="8">
                  <c:v>13</c:v>
                </c:pt>
                <c:pt idx="9">
                  <c:v>19</c:v>
                </c:pt>
                <c:pt idx="10">
                  <c:v>28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16</c:v>
                </c:pt>
                <c:pt idx="7">
                  <c:v>6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20</c:v>
                </c:pt>
                <c:pt idx="4">
                  <c:v>#N/A</c:v>
                </c:pt>
                <c:pt idx="5">
                  <c:v>29</c:v>
                </c:pt>
                <c:pt idx="6">
                  <c:v>24</c:v>
                </c:pt>
                <c:pt idx="7">
                  <c:v>23</c:v>
                </c:pt>
                <c:pt idx="8">
                  <c:v>21</c:v>
                </c:pt>
                <c:pt idx="9">
                  <c:v>29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28176"/>
        <c:axId val="445928568"/>
      </c:lineChart>
      <c:dateAx>
        <c:axId val="445928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28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592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2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868488"/>
        <c:axId val="445929352"/>
      </c:lineChart>
      <c:dateAx>
        <c:axId val="446868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29352"/>
        <c:crosses val="autoZero"/>
        <c:auto val="1"/>
        <c:lblOffset val="100"/>
        <c:baseTimeUnit val="months"/>
      </c:dateAx>
      <c:valAx>
        <c:axId val="445929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684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22</c:v>
                </c:pt>
                <c:pt idx="4">
                  <c:v>#N/A</c:v>
                </c:pt>
                <c:pt idx="5">
                  <c:v>18</c:v>
                </c:pt>
                <c:pt idx="6">
                  <c:v>15</c:v>
                </c:pt>
                <c:pt idx="7">
                  <c:v>14</c:v>
                </c:pt>
                <c:pt idx="8">
                  <c:v>5</c:v>
                </c:pt>
                <c:pt idx="9">
                  <c:v>9</c:v>
                </c:pt>
                <c:pt idx="10">
                  <c:v>16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23</c:v>
                </c:pt>
                <c:pt idx="6">
                  <c:v>16</c:v>
                </c:pt>
                <c:pt idx="7">
                  <c:v>14</c:v>
                </c:pt>
                <c:pt idx="8">
                  <c:v>13</c:v>
                </c:pt>
                <c:pt idx="9">
                  <c:v>18</c:v>
                </c:pt>
                <c:pt idx="10">
                  <c:v>17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869664"/>
        <c:axId val="446870056"/>
      </c:lineChart>
      <c:dateAx>
        <c:axId val="446869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70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687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871232"/>
        <c:axId val="446870840"/>
      </c:lineChart>
      <c:dateAx>
        <c:axId val="446871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70840"/>
        <c:crosses val="autoZero"/>
        <c:auto val="1"/>
        <c:lblOffset val="100"/>
        <c:baseTimeUnit val="months"/>
      </c:dateAx>
      <c:valAx>
        <c:axId val="446870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712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10</c:v>
                </c:pt>
                <c:pt idx="4">
                  <c:v>#N/A</c:v>
                </c:pt>
                <c:pt idx="5">
                  <c:v>9</c:v>
                </c:pt>
                <c:pt idx="6">
                  <c:v>13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11</c:v>
                </c:pt>
                <c:pt idx="10">
                  <c:v>18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733976"/>
        <c:axId val="448734368"/>
      </c:lineChart>
      <c:dateAx>
        <c:axId val="448733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34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873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3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735544"/>
        <c:axId val="448735152"/>
      </c:lineChart>
      <c:dateAx>
        <c:axId val="448735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35152"/>
        <c:crosses val="autoZero"/>
        <c:auto val="1"/>
        <c:lblOffset val="100"/>
        <c:baseTimeUnit val="months"/>
      </c:dateAx>
      <c:valAx>
        <c:axId val="448735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355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53</c:v>
                </c:pt>
                <c:pt idx="4">
                  <c:v>#N/A</c:v>
                </c:pt>
                <c:pt idx="5">
                  <c:v>49</c:v>
                </c:pt>
                <c:pt idx="6">
                  <c:v>53</c:v>
                </c:pt>
                <c:pt idx="7">
                  <c:v>51</c:v>
                </c:pt>
                <c:pt idx="8">
                  <c:v>44</c:v>
                </c:pt>
                <c:pt idx="9">
                  <c:v>46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12</c:v>
                </c:pt>
                <c:pt idx="6">
                  <c:v>20</c:v>
                </c:pt>
                <c:pt idx="7">
                  <c:v>12</c:v>
                </c:pt>
                <c:pt idx="8">
                  <c:v>18</c:v>
                </c:pt>
                <c:pt idx="9">
                  <c:v>20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29</c:v>
                </c:pt>
                <c:pt idx="4">
                  <c:v>#N/A</c:v>
                </c:pt>
                <c:pt idx="5">
                  <c:v>36</c:v>
                </c:pt>
                <c:pt idx="6">
                  <c:v>35</c:v>
                </c:pt>
                <c:pt idx="7">
                  <c:v>51</c:v>
                </c:pt>
                <c:pt idx="8">
                  <c:v>34</c:v>
                </c:pt>
                <c:pt idx="9">
                  <c:v>46</c:v>
                </c:pt>
                <c:pt idx="10">
                  <c:v>50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736720"/>
        <c:axId val="448737112"/>
      </c:lineChart>
      <c:dateAx>
        <c:axId val="448736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37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873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3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079896"/>
        <c:axId val="448079504"/>
      </c:lineChart>
      <c:dateAx>
        <c:axId val="448079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79504"/>
        <c:crosses val="autoZero"/>
        <c:auto val="1"/>
        <c:lblOffset val="100"/>
        <c:baseTimeUnit val="months"/>
      </c:dateAx>
      <c:valAx>
        <c:axId val="448079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798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</c:v>
                </c:pt>
                <c:pt idx="4">
                  <c:v>#N/A</c:v>
                </c:pt>
                <c:pt idx="5">
                  <c:v>28</c:v>
                </c:pt>
                <c:pt idx="6">
                  <c:v>29</c:v>
                </c:pt>
                <c:pt idx="7">
                  <c:v>25</c:v>
                </c:pt>
                <c:pt idx="8">
                  <c:v>20</c:v>
                </c:pt>
                <c:pt idx="9">
                  <c:v>24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12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17</c:v>
                </c:pt>
                <c:pt idx="6">
                  <c:v>21</c:v>
                </c:pt>
                <c:pt idx="7">
                  <c:v>32</c:v>
                </c:pt>
                <c:pt idx="8">
                  <c:v>20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081072"/>
        <c:axId val="448081464"/>
      </c:lineChart>
      <c:dateAx>
        <c:axId val="448081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1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808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082640"/>
        <c:axId val="448082248"/>
      </c:lineChart>
      <c:dateAx>
        <c:axId val="448082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2248"/>
        <c:crosses val="autoZero"/>
        <c:auto val="1"/>
        <c:lblOffset val="100"/>
        <c:baseTimeUnit val="months"/>
      </c:dateAx>
      <c:valAx>
        <c:axId val="448082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26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</c:v>
                </c:pt>
                <c:pt idx="4">
                  <c:v>#N/A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52656"/>
        <c:axId val="447953048"/>
      </c:lineChart>
      <c:dateAx>
        <c:axId val="447952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3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95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53832"/>
        <c:axId val="447953440"/>
      </c:lineChart>
      <c:dateAx>
        <c:axId val="447953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3440"/>
        <c:crosses val="autoZero"/>
        <c:auto val="1"/>
        <c:lblOffset val="100"/>
        <c:baseTimeUnit val="months"/>
      </c:dateAx>
      <c:valAx>
        <c:axId val="447953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3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12</c:v>
                </c:pt>
                <c:pt idx="6">
                  <c:v>15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16</c:v>
                </c:pt>
                <c:pt idx="6">
                  <c:v>11</c:v>
                </c:pt>
                <c:pt idx="7">
                  <c:v>15</c:v>
                </c:pt>
                <c:pt idx="8">
                  <c:v>11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55008"/>
        <c:axId val="447955400"/>
      </c:lineChart>
      <c:dateAx>
        <c:axId val="447955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5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95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56576"/>
        <c:axId val="447956184"/>
      </c:lineChart>
      <c:dateAx>
        <c:axId val="447956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6184"/>
        <c:crosses val="autoZero"/>
        <c:auto val="1"/>
        <c:lblOffset val="100"/>
        <c:baseTimeUnit val="months"/>
      </c:dateAx>
      <c:valAx>
        <c:axId val="447956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6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50</c:v>
                </c:pt>
                <c:pt idx="4">
                  <c:v>#N/A</c:v>
                </c:pt>
                <c:pt idx="5">
                  <c:v>47</c:v>
                </c:pt>
                <c:pt idx="6">
                  <c:v>42</c:v>
                </c:pt>
                <c:pt idx="7">
                  <c:v>51</c:v>
                </c:pt>
                <c:pt idx="8">
                  <c:v>61</c:v>
                </c:pt>
                <c:pt idx="9">
                  <c:v>65</c:v>
                </c:pt>
                <c:pt idx="10">
                  <c:v>63</c:v>
                </c:pt>
                <c:pt idx="11">
                  <c:v>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9</c:v>
                </c:pt>
                <c:pt idx="7">
                  <c:v>14</c:v>
                </c:pt>
                <c:pt idx="8">
                  <c:v>16</c:v>
                </c:pt>
                <c:pt idx="9">
                  <c:v>20</c:v>
                </c:pt>
                <c:pt idx="10">
                  <c:v>24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40</c:v>
                </c:pt>
                <c:pt idx="6">
                  <c:v>38</c:v>
                </c:pt>
                <c:pt idx="7">
                  <c:v>64</c:v>
                </c:pt>
                <c:pt idx="8">
                  <c:v>56</c:v>
                </c:pt>
                <c:pt idx="9">
                  <c:v>55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57752"/>
        <c:axId val="447958144"/>
      </c:lineChart>
      <c:dateAx>
        <c:axId val="447957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8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9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59320"/>
        <c:axId val="447958928"/>
      </c:lineChart>
      <c:dateAx>
        <c:axId val="447959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8928"/>
        <c:crosses val="autoZero"/>
        <c:auto val="1"/>
        <c:lblOffset val="100"/>
        <c:baseTimeUnit val="months"/>
      </c:dateAx>
      <c:valAx>
        <c:axId val="447958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593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38</c:v>
                </c:pt>
                <c:pt idx="4">
                  <c:v>#N/A</c:v>
                </c:pt>
                <c:pt idx="5">
                  <c:v>34</c:v>
                </c:pt>
                <c:pt idx="6">
                  <c:v>31</c:v>
                </c:pt>
                <c:pt idx="7">
                  <c:v>35</c:v>
                </c:pt>
                <c:pt idx="8">
                  <c:v>42</c:v>
                </c:pt>
                <c:pt idx="9">
                  <c:v>46</c:v>
                </c:pt>
                <c:pt idx="10">
                  <c:v>43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10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30</c:v>
                </c:pt>
                <c:pt idx="6">
                  <c:v>24</c:v>
                </c:pt>
                <c:pt idx="7">
                  <c:v>38</c:v>
                </c:pt>
                <c:pt idx="8">
                  <c:v>37</c:v>
                </c:pt>
                <c:pt idx="9">
                  <c:v>30</c:v>
                </c:pt>
                <c:pt idx="10">
                  <c:v>29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61848"/>
        <c:axId val="453362240"/>
      </c:lineChart>
      <c:dateAx>
        <c:axId val="453361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2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33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63416"/>
        <c:axId val="453363024"/>
      </c:lineChart>
      <c:dateAx>
        <c:axId val="453363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3024"/>
        <c:crosses val="autoZero"/>
        <c:auto val="1"/>
        <c:lblOffset val="100"/>
        <c:baseTimeUnit val="months"/>
      </c:dateAx>
      <c:valAx>
        <c:axId val="453363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34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7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10</c:v>
                </c:pt>
                <c:pt idx="6">
                  <c:v>14</c:v>
                </c:pt>
                <c:pt idx="7">
                  <c:v>26</c:v>
                </c:pt>
                <c:pt idx="8">
                  <c:v>19</c:v>
                </c:pt>
                <c:pt idx="9">
                  <c:v>25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64592"/>
        <c:axId val="453364984"/>
      </c:lineChart>
      <c:dateAx>
        <c:axId val="453364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4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33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66160"/>
        <c:axId val="453365768"/>
      </c:lineChart>
      <c:dateAx>
        <c:axId val="453366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5768"/>
        <c:crosses val="autoZero"/>
        <c:auto val="1"/>
        <c:lblOffset val="100"/>
        <c:baseTimeUnit val="months"/>
      </c:dateAx>
      <c:valAx>
        <c:axId val="453365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61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</c:v>
                </c:pt>
                <c:pt idx="4">
                  <c:v>#N/A</c:v>
                </c:pt>
                <c:pt idx="5">
                  <c:v>31</c:v>
                </c:pt>
                <c:pt idx="6">
                  <c:v>25</c:v>
                </c:pt>
                <c:pt idx="7">
                  <c:v>31</c:v>
                </c:pt>
                <c:pt idx="8">
                  <c:v>28</c:v>
                </c:pt>
                <c:pt idx="9">
                  <c:v>28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13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34</c:v>
                </c:pt>
                <c:pt idx="6">
                  <c:v>27</c:v>
                </c:pt>
                <c:pt idx="7">
                  <c:v>21</c:v>
                </c:pt>
                <c:pt idx="8">
                  <c:v>30</c:v>
                </c:pt>
                <c:pt idx="9">
                  <c:v>37</c:v>
                </c:pt>
                <c:pt idx="10">
                  <c:v>24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0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67336"/>
        <c:axId val="453367728"/>
      </c:lineChart>
      <c:dateAx>
        <c:axId val="453367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7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33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68904"/>
        <c:axId val="453368512"/>
      </c:lineChart>
      <c:dateAx>
        <c:axId val="453368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8512"/>
        <c:crosses val="autoZero"/>
        <c:auto val="1"/>
        <c:lblOffset val="100"/>
        <c:baseTimeUnit val="months"/>
      </c:dateAx>
      <c:valAx>
        <c:axId val="453368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689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11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15</c:v>
                </c:pt>
                <c:pt idx="6">
                  <c:v>7</c:v>
                </c:pt>
                <c:pt idx="7">
                  <c:v>5</c:v>
                </c:pt>
                <c:pt idx="8">
                  <c:v>15</c:v>
                </c:pt>
                <c:pt idx="9">
                  <c:v>15</c:v>
                </c:pt>
                <c:pt idx="10">
                  <c:v>6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275672"/>
        <c:axId val="454276064"/>
      </c:lineChart>
      <c:dateAx>
        <c:axId val="454275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6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42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277240"/>
        <c:axId val="454276848"/>
      </c:lineChart>
      <c:dateAx>
        <c:axId val="454277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6848"/>
        <c:crosses val="autoZero"/>
        <c:auto val="1"/>
        <c:lblOffset val="100"/>
        <c:baseTimeUnit val="months"/>
      </c:dateAx>
      <c:valAx>
        <c:axId val="454276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72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21</c:v>
                </c:pt>
                <c:pt idx="7">
                  <c:v>25</c:v>
                </c:pt>
                <c:pt idx="8">
                  <c:v>22</c:v>
                </c:pt>
                <c:pt idx="9">
                  <c:v>18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9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10</c:v>
                </c:pt>
                <c:pt idx="4">
                  <c:v>#N/A</c:v>
                </c:pt>
                <c:pt idx="5">
                  <c:v>19</c:v>
                </c:pt>
                <c:pt idx="6">
                  <c:v>20</c:v>
                </c:pt>
                <c:pt idx="7">
                  <c:v>16</c:v>
                </c:pt>
                <c:pt idx="8">
                  <c:v>15</c:v>
                </c:pt>
                <c:pt idx="9">
                  <c:v>22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278416"/>
        <c:axId val="454278808"/>
      </c:lineChart>
      <c:dateAx>
        <c:axId val="454278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8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427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279984"/>
        <c:axId val="454279592"/>
      </c:lineChart>
      <c:dateAx>
        <c:axId val="454279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9592"/>
        <c:crosses val="autoZero"/>
        <c:auto val="1"/>
        <c:lblOffset val="100"/>
        <c:baseTimeUnit val="months"/>
      </c:dateAx>
      <c:valAx>
        <c:axId val="454279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799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#N/A</c:v>
                </c:pt>
                <c:pt idx="5">
                  <c:v>77</c:v>
                </c:pt>
                <c:pt idx="6">
                  <c:v>72</c:v>
                </c:pt>
                <c:pt idx="7">
                  <c:v>81</c:v>
                </c:pt>
                <c:pt idx="8">
                  <c:v>80</c:v>
                </c:pt>
                <c:pt idx="9">
                  <c:v>74</c:v>
                </c:pt>
                <c:pt idx="10">
                  <c:v>74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22</c:v>
                </c:pt>
                <c:pt idx="6">
                  <c:v>29</c:v>
                </c:pt>
                <c:pt idx="7">
                  <c:v>17</c:v>
                </c:pt>
                <c:pt idx="8">
                  <c:v>34</c:v>
                </c:pt>
                <c:pt idx="9">
                  <c:v>34</c:v>
                </c:pt>
                <c:pt idx="10">
                  <c:v>36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28</c:v>
                </c:pt>
                <c:pt idx="4">
                  <c:v>#N/A</c:v>
                </c:pt>
                <c:pt idx="5">
                  <c:v>65</c:v>
                </c:pt>
                <c:pt idx="6">
                  <c:v>77</c:v>
                </c:pt>
                <c:pt idx="7">
                  <c:v>71</c:v>
                </c:pt>
                <c:pt idx="8">
                  <c:v>75</c:v>
                </c:pt>
                <c:pt idx="9">
                  <c:v>62</c:v>
                </c:pt>
                <c:pt idx="10">
                  <c:v>67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281160"/>
        <c:axId val="454281552"/>
      </c:lineChart>
      <c:dateAx>
        <c:axId val="454281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81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42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8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15712"/>
        <c:axId val="454282336"/>
      </c:lineChart>
      <c:dateAx>
        <c:axId val="457715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82336"/>
        <c:crosses val="autoZero"/>
        <c:auto val="1"/>
        <c:lblOffset val="100"/>
        <c:baseTimeUnit val="months"/>
      </c:dateAx>
      <c:valAx>
        <c:axId val="454282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57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32</c:v>
                </c:pt>
                <c:pt idx="6">
                  <c:v>26</c:v>
                </c:pt>
                <c:pt idx="7">
                  <c:v>31</c:v>
                </c:pt>
                <c:pt idx="8">
                  <c:v>28</c:v>
                </c:pt>
                <c:pt idx="9">
                  <c:v>28</c:v>
                </c:pt>
                <c:pt idx="10">
                  <c:v>25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13</c:v>
                </c:pt>
                <c:pt idx="7">
                  <c:v>8</c:v>
                </c:pt>
                <c:pt idx="8">
                  <c:v>14</c:v>
                </c:pt>
                <c:pt idx="9">
                  <c:v>12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31</c:v>
                </c:pt>
                <c:pt idx="6">
                  <c:v>37</c:v>
                </c:pt>
                <c:pt idx="7">
                  <c:v>39</c:v>
                </c:pt>
                <c:pt idx="8">
                  <c:v>22</c:v>
                </c:pt>
                <c:pt idx="9">
                  <c:v>27</c:v>
                </c:pt>
                <c:pt idx="10">
                  <c:v>27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16888"/>
        <c:axId val="457717280"/>
      </c:lineChart>
      <c:dateAx>
        <c:axId val="457716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7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7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18064"/>
        <c:axId val="457717672"/>
      </c:lineChart>
      <c:dateAx>
        <c:axId val="457718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7672"/>
        <c:crosses val="autoZero"/>
        <c:auto val="1"/>
        <c:lblOffset val="100"/>
        <c:baseTimeUnit val="months"/>
      </c:dateAx>
      <c:valAx>
        <c:axId val="457717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80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10</c:v>
                </c:pt>
                <c:pt idx="6">
                  <c:v>13</c:v>
                </c:pt>
                <c:pt idx="7">
                  <c:v>16</c:v>
                </c:pt>
                <c:pt idx="8">
                  <c:v>20</c:v>
                </c:pt>
                <c:pt idx="9">
                  <c:v>19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10</c:v>
                </c:pt>
                <c:pt idx="6">
                  <c:v>19</c:v>
                </c:pt>
                <c:pt idx="7">
                  <c:v>16</c:v>
                </c:pt>
                <c:pt idx="8">
                  <c:v>23</c:v>
                </c:pt>
                <c:pt idx="9">
                  <c:v>16</c:v>
                </c:pt>
                <c:pt idx="10">
                  <c:v>11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19240"/>
        <c:axId val="457719632"/>
      </c:lineChart>
      <c:dateAx>
        <c:axId val="457719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9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7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20808"/>
        <c:axId val="457720416"/>
      </c:lineChart>
      <c:dateAx>
        <c:axId val="457720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20416"/>
        <c:crosses val="autoZero"/>
        <c:auto val="1"/>
        <c:lblOffset val="100"/>
        <c:baseTimeUnit val="months"/>
      </c:dateAx>
      <c:valAx>
        <c:axId val="457720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208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33</c:v>
                </c:pt>
                <c:pt idx="4">
                  <c:v>#N/A</c:v>
                </c:pt>
                <c:pt idx="5">
                  <c:v>35</c:v>
                </c:pt>
                <c:pt idx="6">
                  <c:v>33</c:v>
                </c:pt>
                <c:pt idx="7">
                  <c:v>34</c:v>
                </c:pt>
                <c:pt idx="8">
                  <c:v>32</c:v>
                </c:pt>
                <c:pt idx="9">
                  <c:v>27</c:v>
                </c:pt>
                <c:pt idx="10">
                  <c:v>33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9</c:v>
                </c:pt>
                <c:pt idx="7">
                  <c:v>2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24</c:v>
                </c:pt>
                <c:pt idx="6">
                  <c:v>21</c:v>
                </c:pt>
                <c:pt idx="7">
                  <c:v>16</c:v>
                </c:pt>
                <c:pt idx="8">
                  <c:v>30</c:v>
                </c:pt>
                <c:pt idx="9">
                  <c:v>19</c:v>
                </c:pt>
                <c:pt idx="10">
                  <c:v>29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21984"/>
        <c:axId val="457722376"/>
      </c:lineChart>
      <c:dateAx>
        <c:axId val="457721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22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72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53568"/>
        <c:axId val="457723160"/>
      </c:lineChart>
      <c:dateAx>
        <c:axId val="457453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23160"/>
        <c:crosses val="autoZero"/>
        <c:auto val="1"/>
        <c:lblOffset val="100"/>
        <c:baseTimeUnit val="months"/>
      </c:dateAx>
      <c:valAx>
        <c:axId val="457723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35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40</c:v>
                </c:pt>
                <c:pt idx="4">
                  <c:v>#N/A</c:v>
                </c:pt>
                <c:pt idx="5">
                  <c:v>52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68</c:v>
                </c:pt>
                <c:pt idx="10">
                  <c:v>60</c:v>
                </c:pt>
                <c:pt idx="11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16</c:v>
                </c:pt>
                <c:pt idx="6">
                  <c:v>17</c:v>
                </c:pt>
                <c:pt idx="7">
                  <c:v>13</c:v>
                </c:pt>
                <c:pt idx="8">
                  <c:v>24</c:v>
                </c:pt>
                <c:pt idx="9">
                  <c:v>27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46</c:v>
                </c:pt>
                <c:pt idx="6">
                  <c:v>50</c:v>
                </c:pt>
                <c:pt idx="7">
                  <c:v>43</c:v>
                </c:pt>
                <c:pt idx="8">
                  <c:v>33</c:v>
                </c:pt>
                <c:pt idx="9">
                  <c:v>57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54744"/>
        <c:axId val="457455136"/>
      </c:lineChart>
      <c:dateAx>
        <c:axId val="457454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5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4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56312"/>
        <c:axId val="457455920"/>
      </c:lineChart>
      <c:dateAx>
        <c:axId val="457456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5920"/>
        <c:crosses val="autoZero"/>
        <c:auto val="1"/>
        <c:lblOffset val="100"/>
        <c:baseTimeUnit val="months"/>
      </c:dateAx>
      <c:valAx>
        <c:axId val="457455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6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22</c:v>
                </c:pt>
                <c:pt idx="6">
                  <c:v>24</c:v>
                </c:pt>
                <c:pt idx="7">
                  <c:v>22</c:v>
                </c:pt>
                <c:pt idx="8">
                  <c:v>24</c:v>
                </c:pt>
                <c:pt idx="9">
                  <c:v>31</c:v>
                </c:pt>
                <c:pt idx="10">
                  <c:v>26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6</c:v>
                </c:pt>
                <c:pt idx="7">
                  <c:v>6</c:v>
                </c:pt>
                <c:pt idx="8">
                  <c:v>13</c:v>
                </c:pt>
                <c:pt idx="9">
                  <c:v>13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29</c:v>
                </c:pt>
                <c:pt idx="6">
                  <c:v>32</c:v>
                </c:pt>
                <c:pt idx="7">
                  <c:v>28</c:v>
                </c:pt>
                <c:pt idx="8">
                  <c:v>17</c:v>
                </c:pt>
                <c:pt idx="9">
                  <c:v>33</c:v>
                </c:pt>
                <c:pt idx="10">
                  <c:v>20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57488"/>
        <c:axId val="457457880"/>
      </c:lineChart>
      <c:dateAx>
        <c:axId val="457457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7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45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59056"/>
        <c:axId val="457458664"/>
      </c:lineChart>
      <c:dateAx>
        <c:axId val="457459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8664"/>
        <c:crosses val="autoZero"/>
        <c:auto val="1"/>
        <c:lblOffset val="100"/>
        <c:baseTimeUnit val="months"/>
      </c:dateAx>
      <c:valAx>
        <c:axId val="457458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90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12</c:v>
                </c:pt>
                <c:pt idx="9">
                  <c:v>8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4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60232"/>
        <c:axId val="457460624"/>
      </c:lineChart>
      <c:dateAx>
        <c:axId val="457460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60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4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6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40008"/>
        <c:axId val="459839616"/>
      </c:lineChart>
      <c:dateAx>
        <c:axId val="459840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39616"/>
        <c:crosses val="autoZero"/>
        <c:auto val="1"/>
        <c:lblOffset val="100"/>
        <c:baseTimeUnit val="months"/>
      </c:dateAx>
      <c:valAx>
        <c:axId val="459839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0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16</c:v>
                </c:pt>
                <c:pt idx="4">
                  <c:v>#N/A</c:v>
                </c:pt>
                <c:pt idx="5">
                  <c:v>18</c:v>
                </c:pt>
                <c:pt idx="6">
                  <c:v>22</c:v>
                </c:pt>
                <c:pt idx="7">
                  <c:v>25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12</c:v>
                </c:pt>
                <c:pt idx="6">
                  <c:v>10</c:v>
                </c:pt>
                <c:pt idx="7">
                  <c:v>12</c:v>
                </c:pt>
                <c:pt idx="8">
                  <c:v>8</c:v>
                </c:pt>
                <c:pt idx="9">
                  <c:v>20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6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41184"/>
        <c:axId val="459841576"/>
      </c:lineChart>
      <c:dateAx>
        <c:axId val="459841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1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984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0</xdr:row>
          <xdr:rowOff>47625</xdr:rowOff>
        </xdr:from>
        <xdr:to>
          <xdr:col>3</xdr:col>
          <xdr:colOff>219075</xdr:colOff>
          <xdr:row>3</xdr:row>
          <xdr:rowOff>161925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MISSION_GRAPH_DATA!$B$50:$B$52" spid="_x0000_s6318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6675" y="47625"/>
              <a:ext cx="1981200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92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4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4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5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1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10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1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1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1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1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2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2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4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2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4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9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7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7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2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120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9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9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42435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1</v>
      </c>
    </row>
    <row r="4" spans="1:4">
      <c r="C4" s="8" t="s">
        <v>1548</v>
      </c>
      <c r="D4" s="8">
        <f>WEEKDAY(DATE,2)</f>
        <v>7</v>
      </c>
    </row>
    <row r="5" spans="1:4">
      <c r="C5" s="55" t="s">
        <v>17</v>
      </c>
      <c r="D5">
        <f>DAY(DATE)</f>
        <v>6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87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83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84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85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86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87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88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89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90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915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91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92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93</v>
      </c>
      <c r="B13" s="3">
        <v>0</v>
      </c>
      <c r="C13" s="8">
        <v>0</v>
      </c>
      <c r="D13" s="8">
        <v>2</v>
      </c>
      <c r="E13" s="8">
        <v>1</v>
      </c>
      <c r="F13" s="8">
        <v>1</v>
      </c>
      <c r="G13" s="8">
        <v>0</v>
      </c>
      <c r="H13" s="8">
        <v>0</v>
      </c>
      <c r="I13" s="8">
        <v>4</v>
      </c>
      <c r="J13" s="8">
        <v>0</v>
      </c>
      <c r="K13" s="8">
        <v>3</v>
      </c>
      <c r="L13" s="8">
        <v>4</v>
      </c>
      <c r="M13" s="8">
        <v>4</v>
      </c>
      <c r="N13" s="8">
        <v>0</v>
      </c>
      <c r="O13" s="8">
        <v>0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94</v>
      </c>
      <c r="B14" s="3">
        <v>0</v>
      </c>
      <c r="C14" s="8">
        <v>0</v>
      </c>
      <c r="D14" s="8">
        <v>4</v>
      </c>
      <c r="E14" s="8">
        <v>4</v>
      </c>
      <c r="F14" s="8">
        <v>1</v>
      </c>
      <c r="G14" s="8">
        <v>0</v>
      </c>
      <c r="H14" s="8">
        <v>0</v>
      </c>
      <c r="I14" s="8">
        <v>8</v>
      </c>
      <c r="J14" s="8">
        <v>0</v>
      </c>
      <c r="K14" s="8">
        <v>4</v>
      </c>
      <c r="L14" s="8">
        <v>3</v>
      </c>
      <c r="M14" s="8">
        <v>3</v>
      </c>
      <c r="N14" s="8">
        <v>0</v>
      </c>
      <c r="O14" s="8">
        <v>4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95</v>
      </c>
      <c r="B15" s="3">
        <v>0</v>
      </c>
      <c r="C15" s="8">
        <v>1</v>
      </c>
      <c r="D15" s="8">
        <v>1</v>
      </c>
      <c r="E15" s="8">
        <v>2</v>
      </c>
      <c r="F15" s="8">
        <v>2</v>
      </c>
      <c r="G15" s="8">
        <v>0</v>
      </c>
      <c r="H15" s="8">
        <v>0</v>
      </c>
      <c r="I15" s="8">
        <v>6</v>
      </c>
      <c r="J15" s="8">
        <v>0</v>
      </c>
      <c r="K15" s="8">
        <v>5</v>
      </c>
      <c r="L15" s="8">
        <v>4</v>
      </c>
      <c r="M15" s="8">
        <v>4</v>
      </c>
      <c r="N15" s="8">
        <v>0</v>
      </c>
      <c r="O15" s="8">
        <v>5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96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97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98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99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100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101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102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103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104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105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106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107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108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109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110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111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112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113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114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115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116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117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118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119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120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121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122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123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124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125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126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127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128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129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130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131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132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133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134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135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136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137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138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139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140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141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142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143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144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145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146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147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148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149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150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151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152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153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154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155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156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157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158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159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160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161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162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163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164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916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165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166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167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168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169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170</v>
      </c>
      <c r="B91" s="3">
        <v>0</v>
      </c>
      <c r="C91" s="8">
        <v>1</v>
      </c>
      <c r="D91" s="8">
        <v>1</v>
      </c>
      <c r="E91" s="8">
        <v>4</v>
      </c>
      <c r="F91" s="8">
        <v>0</v>
      </c>
      <c r="G91" s="8">
        <v>0</v>
      </c>
      <c r="H91" s="8">
        <v>0</v>
      </c>
      <c r="I91" s="8">
        <v>7</v>
      </c>
      <c r="J91" s="8">
        <v>0</v>
      </c>
      <c r="K91" s="8">
        <v>5</v>
      </c>
      <c r="L91" s="8">
        <v>5</v>
      </c>
      <c r="M91" s="8">
        <v>6</v>
      </c>
      <c r="N91" s="8">
        <v>0</v>
      </c>
      <c r="O91" s="8">
        <v>3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2007</v>
      </c>
      <c r="B92" s="3">
        <v>1</v>
      </c>
      <c r="C92" s="8">
        <v>0</v>
      </c>
      <c r="D92" s="8">
        <v>0</v>
      </c>
      <c r="E92" s="8">
        <v>1</v>
      </c>
      <c r="F92" s="8">
        <v>0</v>
      </c>
      <c r="G92" s="8">
        <v>0</v>
      </c>
      <c r="H92" s="8">
        <v>0</v>
      </c>
      <c r="I92" s="8">
        <v>4</v>
      </c>
      <c r="J92" s="8">
        <v>0</v>
      </c>
      <c r="K92" s="8">
        <v>3</v>
      </c>
      <c r="L92" s="8">
        <v>12</v>
      </c>
      <c r="M92" s="8">
        <v>2</v>
      </c>
      <c r="N92" s="8">
        <v>0</v>
      </c>
      <c r="O92" s="8">
        <v>1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917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171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172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173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174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175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176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177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178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179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918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180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181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182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183</v>
      </c>
      <c r="B107" s="3">
        <v>0</v>
      </c>
      <c r="C107" s="8">
        <v>0</v>
      </c>
      <c r="D107" s="8">
        <v>3</v>
      </c>
      <c r="E107" s="8">
        <v>0</v>
      </c>
      <c r="F107" s="8">
        <v>1</v>
      </c>
      <c r="G107" s="8">
        <v>0</v>
      </c>
      <c r="H107" s="8">
        <v>0</v>
      </c>
      <c r="I107" s="8">
        <v>4</v>
      </c>
      <c r="J107" s="8">
        <v>1</v>
      </c>
      <c r="K107" s="8">
        <v>4</v>
      </c>
      <c r="L107" s="8">
        <v>6</v>
      </c>
      <c r="M107" s="8">
        <v>5</v>
      </c>
      <c r="N107" s="8">
        <v>0</v>
      </c>
      <c r="O107" s="8">
        <v>2</v>
      </c>
      <c r="P107" s="8">
        <v>1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184</v>
      </c>
      <c r="B108" s="3">
        <v>0</v>
      </c>
      <c r="C108" s="8">
        <v>0</v>
      </c>
      <c r="D108" s="8">
        <v>3</v>
      </c>
      <c r="E108" s="8">
        <v>6</v>
      </c>
      <c r="F108" s="8">
        <v>0</v>
      </c>
      <c r="G108" s="8">
        <v>0</v>
      </c>
      <c r="H108" s="8">
        <v>0</v>
      </c>
      <c r="I108" s="8">
        <v>9</v>
      </c>
      <c r="J108" s="8">
        <v>1</v>
      </c>
      <c r="K108" s="8">
        <v>9</v>
      </c>
      <c r="L108" s="8">
        <v>3</v>
      </c>
      <c r="M108" s="8">
        <v>3</v>
      </c>
      <c r="N108" s="8">
        <v>0</v>
      </c>
      <c r="O108" s="8">
        <v>5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185</v>
      </c>
      <c r="B109" s="3">
        <v>0</v>
      </c>
      <c r="C109" s="8">
        <v>0</v>
      </c>
      <c r="D109" s="8">
        <v>0</v>
      </c>
      <c r="E109" s="8">
        <v>3</v>
      </c>
      <c r="F109" s="8">
        <v>0</v>
      </c>
      <c r="G109" s="8">
        <v>1</v>
      </c>
      <c r="H109" s="8">
        <v>1</v>
      </c>
      <c r="I109" s="8">
        <v>5</v>
      </c>
      <c r="J109" s="8">
        <v>1</v>
      </c>
      <c r="K109" s="8">
        <v>8</v>
      </c>
      <c r="L109" s="8">
        <v>11</v>
      </c>
      <c r="M109" s="8">
        <v>7</v>
      </c>
      <c r="N109" s="8">
        <v>0</v>
      </c>
      <c r="O109" s="8">
        <v>6</v>
      </c>
      <c r="P109" s="8">
        <v>2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186</v>
      </c>
      <c r="B110" s="3">
        <v>0</v>
      </c>
      <c r="C110" s="8">
        <v>1</v>
      </c>
      <c r="D110" s="8">
        <v>1</v>
      </c>
      <c r="E110" s="8">
        <v>2</v>
      </c>
      <c r="F110" s="8">
        <v>1</v>
      </c>
      <c r="G110" s="8">
        <v>0</v>
      </c>
      <c r="H110" s="8">
        <v>0</v>
      </c>
      <c r="I110" s="8">
        <v>7</v>
      </c>
      <c r="J110" s="8">
        <v>1</v>
      </c>
      <c r="K110" s="8">
        <v>7</v>
      </c>
      <c r="L110" s="8">
        <v>8</v>
      </c>
      <c r="M110" s="8">
        <v>6</v>
      </c>
      <c r="N110" s="8">
        <v>0</v>
      </c>
      <c r="O110" s="8">
        <v>8</v>
      </c>
      <c r="P110" s="8">
        <v>0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187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188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189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190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191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192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193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194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195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196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197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198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199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200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201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202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203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204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205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206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207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208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209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210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211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212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213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214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215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216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217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218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219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220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221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222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223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224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225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226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227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228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229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230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231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232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233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234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235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236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237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238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239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240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241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242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243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244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245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246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247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248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249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250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251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252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253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254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255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256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919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257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258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259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260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261</v>
      </c>
      <c r="B186" s="3">
        <v>0</v>
      </c>
      <c r="C186" s="8">
        <v>0</v>
      </c>
      <c r="D186" s="8">
        <v>1</v>
      </c>
      <c r="E186" s="8">
        <v>4</v>
      </c>
      <c r="F186" s="8">
        <v>1</v>
      </c>
      <c r="G186" s="8">
        <v>0</v>
      </c>
      <c r="H186" s="8">
        <v>0</v>
      </c>
      <c r="I186" s="8">
        <v>7</v>
      </c>
      <c r="J186" s="8">
        <v>4</v>
      </c>
      <c r="K186" s="8">
        <v>9</v>
      </c>
      <c r="L186" s="8">
        <v>10</v>
      </c>
      <c r="M186" s="8">
        <v>7</v>
      </c>
      <c r="N186" s="8">
        <v>0</v>
      </c>
      <c r="O186" s="8">
        <v>7</v>
      </c>
      <c r="P186" s="8">
        <v>1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2008</v>
      </c>
      <c r="B187" s="3">
        <v>1</v>
      </c>
      <c r="C187" s="8">
        <v>0</v>
      </c>
      <c r="D187" s="8">
        <v>0</v>
      </c>
      <c r="E187" s="8">
        <v>1</v>
      </c>
      <c r="F187" s="8">
        <v>0</v>
      </c>
      <c r="G187" s="8">
        <v>0</v>
      </c>
      <c r="H187" s="8">
        <v>0</v>
      </c>
      <c r="I187" s="8">
        <v>4</v>
      </c>
      <c r="J187" s="8">
        <v>1</v>
      </c>
      <c r="K187" s="8">
        <v>5</v>
      </c>
      <c r="L187" s="8">
        <v>14</v>
      </c>
      <c r="M187" s="8">
        <v>2</v>
      </c>
      <c r="N187" s="8">
        <v>0</v>
      </c>
      <c r="O187" s="8">
        <v>4</v>
      </c>
      <c r="P187" s="8">
        <v>0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920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262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263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264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265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266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267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268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269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270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921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271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272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273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274</v>
      </c>
      <c r="B202" s="3">
        <v>0</v>
      </c>
      <c r="C202" s="8">
        <v>0</v>
      </c>
      <c r="D202" s="8">
        <v>3</v>
      </c>
      <c r="E202" s="8">
        <v>0</v>
      </c>
      <c r="F202" s="8">
        <v>0</v>
      </c>
      <c r="G202" s="8">
        <v>0</v>
      </c>
      <c r="H202" s="8">
        <v>0</v>
      </c>
      <c r="I202" s="8">
        <v>6</v>
      </c>
      <c r="J202" s="8">
        <v>2</v>
      </c>
      <c r="K202" s="8">
        <v>5</v>
      </c>
      <c r="L202" s="8">
        <v>6</v>
      </c>
      <c r="M202" s="8">
        <v>4</v>
      </c>
      <c r="N202" s="8">
        <v>0</v>
      </c>
      <c r="O202" s="8">
        <v>5</v>
      </c>
      <c r="P202" s="8">
        <v>0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275</v>
      </c>
      <c r="B203" s="3">
        <v>0</v>
      </c>
      <c r="C203" s="8">
        <v>0</v>
      </c>
      <c r="D203" s="8">
        <v>3</v>
      </c>
      <c r="E203" s="8">
        <v>4</v>
      </c>
      <c r="F203" s="8">
        <v>0</v>
      </c>
      <c r="G203" s="8">
        <v>0</v>
      </c>
      <c r="H203" s="8">
        <v>0</v>
      </c>
      <c r="I203" s="8">
        <v>7</v>
      </c>
      <c r="J203" s="8">
        <v>1</v>
      </c>
      <c r="K203" s="8">
        <v>6</v>
      </c>
      <c r="L203" s="8">
        <v>19</v>
      </c>
      <c r="M203" s="8">
        <v>5</v>
      </c>
      <c r="N203" s="8">
        <v>0</v>
      </c>
      <c r="O203" s="8">
        <v>5</v>
      </c>
      <c r="P203" s="8">
        <v>0</v>
      </c>
      <c r="Q203" s="8">
        <v>3</v>
      </c>
      <c r="R203"/>
      <c r="S203"/>
      <c r="T203"/>
      <c r="U203"/>
      <c r="V203"/>
      <c r="W203"/>
      <c r="X203"/>
    </row>
    <row r="204" spans="1:24">
      <c r="A204" s="8" t="s">
        <v>276</v>
      </c>
      <c r="B204" s="3">
        <v>0</v>
      </c>
      <c r="C204" s="8">
        <v>0</v>
      </c>
      <c r="D204" s="8">
        <v>0</v>
      </c>
      <c r="E204" s="8">
        <v>3</v>
      </c>
      <c r="F204" s="8">
        <v>0</v>
      </c>
      <c r="G204" s="8">
        <v>0</v>
      </c>
      <c r="H204" s="8">
        <v>0</v>
      </c>
      <c r="I204" s="8">
        <v>8</v>
      </c>
      <c r="J204" s="8">
        <v>1</v>
      </c>
      <c r="K204" s="8">
        <v>4</v>
      </c>
      <c r="L204" s="8">
        <v>13</v>
      </c>
      <c r="M204" s="8">
        <v>6</v>
      </c>
      <c r="N204" s="8">
        <v>0</v>
      </c>
      <c r="O204" s="8">
        <v>2</v>
      </c>
      <c r="P204" s="8">
        <v>2</v>
      </c>
      <c r="Q204" s="8">
        <v>0</v>
      </c>
      <c r="R204"/>
      <c r="S204"/>
      <c r="T204"/>
      <c r="U204"/>
      <c r="V204"/>
      <c r="W204"/>
      <c r="X204"/>
    </row>
    <row r="205" spans="1:24">
      <c r="A205" s="8" t="s">
        <v>277</v>
      </c>
      <c r="B205" s="3">
        <v>0</v>
      </c>
      <c r="C205" s="8">
        <v>0</v>
      </c>
      <c r="D205" s="8">
        <v>1</v>
      </c>
      <c r="E205" s="8">
        <v>1</v>
      </c>
      <c r="F205" s="8">
        <v>0</v>
      </c>
      <c r="G205" s="8">
        <v>0</v>
      </c>
      <c r="H205" s="8">
        <v>0</v>
      </c>
      <c r="I205" s="8">
        <v>2</v>
      </c>
      <c r="J205" s="8">
        <v>4</v>
      </c>
      <c r="K205" s="8">
        <v>11</v>
      </c>
      <c r="L205" s="8">
        <v>7</v>
      </c>
      <c r="M205" s="8">
        <v>4</v>
      </c>
      <c r="N205" s="8">
        <v>0</v>
      </c>
      <c r="O205" s="8">
        <v>5</v>
      </c>
      <c r="P205" s="8">
        <v>1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278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279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280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281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282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283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284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285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286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287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288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289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290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291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292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293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294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295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296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297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298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299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300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301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302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303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304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305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306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307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308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309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310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311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312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313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314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315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316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317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318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319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320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321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322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323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324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325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326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327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328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329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330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331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332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333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334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335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336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337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338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339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340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341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342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343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344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345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346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347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348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349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350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351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922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352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353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354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355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356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357</v>
      </c>
      <c r="B286" s="3">
        <v>0</v>
      </c>
      <c r="C286" s="8">
        <v>0</v>
      </c>
      <c r="D286" s="8">
        <v>1</v>
      </c>
      <c r="E286" s="8">
        <v>5</v>
      </c>
      <c r="F286" s="8">
        <v>0</v>
      </c>
      <c r="G286" s="8">
        <v>0</v>
      </c>
      <c r="H286" s="8">
        <v>0</v>
      </c>
      <c r="I286" s="8">
        <v>7</v>
      </c>
      <c r="J286" s="8">
        <v>3</v>
      </c>
      <c r="K286" s="8">
        <v>7</v>
      </c>
      <c r="L286" s="8">
        <v>9</v>
      </c>
      <c r="M286" s="8">
        <v>1</v>
      </c>
      <c r="N286" s="8">
        <v>0</v>
      </c>
      <c r="O286" s="8">
        <v>4</v>
      </c>
      <c r="P286" s="8">
        <v>0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2009</v>
      </c>
      <c r="B287" s="3">
        <v>0</v>
      </c>
      <c r="C287" s="8">
        <v>0</v>
      </c>
      <c r="D287" s="8">
        <v>0</v>
      </c>
      <c r="E287" s="8">
        <v>1</v>
      </c>
      <c r="F287" s="8">
        <v>0</v>
      </c>
      <c r="G287" s="8">
        <v>1</v>
      </c>
      <c r="H287" s="8">
        <v>1</v>
      </c>
      <c r="I287" s="8">
        <v>3</v>
      </c>
      <c r="J287" s="8">
        <v>1</v>
      </c>
      <c r="K287" s="8">
        <v>3</v>
      </c>
      <c r="L287" s="8">
        <v>16</v>
      </c>
      <c r="M287" s="8">
        <v>5</v>
      </c>
      <c r="N287" s="8">
        <v>0</v>
      </c>
      <c r="O287" s="8">
        <v>4</v>
      </c>
      <c r="P287" s="8">
        <v>1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923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358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359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360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361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362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363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364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365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366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924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367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368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369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370</v>
      </c>
      <c r="B302" s="3">
        <v>0</v>
      </c>
      <c r="C302" s="8">
        <v>0</v>
      </c>
      <c r="D302" s="8">
        <v>3</v>
      </c>
      <c r="E302" s="8">
        <v>0</v>
      </c>
      <c r="F302" s="8">
        <v>0</v>
      </c>
      <c r="G302" s="8">
        <v>0</v>
      </c>
      <c r="H302" s="8">
        <v>0</v>
      </c>
      <c r="I302" s="8">
        <v>5</v>
      </c>
      <c r="J302" s="8">
        <v>0</v>
      </c>
      <c r="K302" s="8">
        <v>4</v>
      </c>
      <c r="L302" s="8">
        <v>9</v>
      </c>
      <c r="M302" s="8">
        <v>3</v>
      </c>
      <c r="N302" s="8">
        <v>0</v>
      </c>
      <c r="O302" s="8">
        <v>2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371</v>
      </c>
      <c r="B303" s="3">
        <v>0</v>
      </c>
      <c r="C303" s="8">
        <v>0</v>
      </c>
      <c r="D303" s="8">
        <v>3</v>
      </c>
      <c r="E303" s="8">
        <v>6</v>
      </c>
      <c r="F303" s="8">
        <v>0</v>
      </c>
      <c r="G303" s="8">
        <v>0</v>
      </c>
      <c r="H303" s="8">
        <v>0</v>
      </c>
      <c r="I303" s="8">
        <v>9</v>
      </c>
      <c r="J303" s="8">
        <v>0</v>
      </c>
      <c r="K303" s="8">
        <v>8</v>
      </c>
      <c r="L303" s="8">
        <v>2</v>
      </c>
      <c r="M303" s="8">
        <v>4</v>
      </c>
      <c r="N303" s="8">
        <v>0</v>
      </c>
      <c r="O303" s="8">
        <v>6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372</v>
      </c>
      <c r="B304" s="3">
        <v>0</v>
      </c>
      <c r="C304" s="8">
        <v>0</v>
      </c>
      <c r="D304" s="8">
        <v>0</v>
      </c>
      <c r="E304" s="8">
        <v>3</v>
      </c>
      <c r="F304" s="8">
        <v>0</v>
      </c>
      <c r="G304" s="8">
        <v>0</v>
      </c>
      <c r="H304" s="8">
        <v>0</v>
      </c>
      <c r="I304" s="8">
        <v>4</v>
      </c>
      <c r="J304" s="8">
        <v>1</v>
      </c>
      <c r="K304" s="8">
        <v>5</v>
      </c>
      <c r="L304" s="8">
        <v>4</v>
      </c>
      <c r="M304" s="8">
        <v>2</v>
      </c>
      <c r="N304" s="8">
        <v>0</v>
      </c>
      <c r="O304" s="8">
        <v>4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373</v>
      </c>
      <c r="B305" s="3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3</v>
      </c>
      <c r="J305" s="8">
        <v>6</v>
      </c>
      <c r="K305" s="8">
        <v>7</v>
      </c>
      <c r="L305" s="8">
        <v>6</v>
      </c>
      <c r="M305" s="8">
        <v>4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374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375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376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377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378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379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380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381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382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383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384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385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386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387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388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389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390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391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392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393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394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395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396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397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398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399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400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401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402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403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404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405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406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407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408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409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410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411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412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413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414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415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416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417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418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419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420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421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422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423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424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425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426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427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428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429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430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431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432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433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434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435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436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437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438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439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440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441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442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443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444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445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446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447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925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448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449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450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451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452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453</v>
      </c>
      <c r="B386" s="3">
        <v>0</v>
      </c>
      <c r="C386" s="8">
        <v>0</v>
      </c>
      <c r="D386" s="8">
        <v>2</v>
      </c>
      <c r="E386" s="8">
        <v>3</v>
      </c>
      <c r="F386" s="8">
        <v>0</v>
      </c>
      <c r="G386" s="8">
        <v>0</v>
      </c>
      <c r="H386" s="8">
        <v>0</v>
      </c>
      <c r="I386" s="8">
        <v>7</v>
      </c>
      <c r="J386" s="8">
        <v>2</v>
      </c>
      <c r="K386" s="8">
        <v>13</v>
      </c>
      <c r="L386" s="8">
        <v>10</v>
      </c>
      <c r="M386" s="8">
        <v>3</v>
      </c>
      <c r="N386" s="8">
        <v>0</v>
      </c>
      <c r="O386" s="8">
        <v>4</v>
      </c>
      <c r="P386" s="8">
        <v>1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2010</v>
      </c>
      <c r="B387" s="3">
        <v>0</v>
      </c>
      <c r="C387" s="8">
        <v>0</v>
      </c>
      <c r="D387" s="8">
        <v>1</v>
      </c>
      <c r="E387" s="8">
        <v>2</v>
      </c>
      <c r="F387" s="8">
        <v>0</v>
      </c>
      <c r="G387" s="8">
        <v>0</v>
      </c>
      <c r="H387" s="8">
        <v>0</v>
      </c>
      <c r="I387" s="8">
        <v>3</v>
      </c>
      <c r="J387" s="8">
        <v>0</v>
      </c>
      <c r="K387" s="8">
        <v>5</v>
      </c>
      <c r="L387" s="8">
        <v>7</v>
      </c>
      <c r="M387" s="8">
        <v>4</v>
      </c>
      <c r="N387" s="8">
        <v>0</v>
      </c>
      <c r="O387" s="8">
        <v>8</v>
      </c>
      <c r="P387" s="8">
        <v>0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926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946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1042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927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947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1043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948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949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940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950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951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952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928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953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954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955</v>
      </c>
      <c r="B403" s="3">
        <v>0</v>
      </c>
      <c r="C403" s="8">
        <v>0</v>
      </c>
      <c r="D403" s="8">
        <v>3</v>
      </c>
      <c r="E403" s="8">
        <v>1</v>
      </c>
      <c r="F403" s="8">
        <v>0</v>
      </c>
      <c r="G403" s="8">
        <v>0</v>
      </c>
      <c r="H403" s="8">
        <v>0</v>
      </c>
      <c r="I403" s="8">
        <v>4</v>
      </c>
      <c r="J403" s="8">
        <v>0</v>
      </c>
      <c r="K403" s="8">
        <v>2</v>
      </c>
      <c r="L403" s="8">
        <v>11</v>
      </c>
      <c r="M403" s="8">
        <v>2</v>
      </c>
      <c r="N403" s="8">
        <v>0</v>
      </c>
      <c r="O403" s="8">
        <v>1</v>
      </c>
      <c r="P403" s="8">
        <v>0</v>
      </c>
      <c r="Q403" s="8">
        <v>0</v>
      </c>
      <c r="R403"/>
    </row>
    <row r="404" spans="1:18">
      <c r="A404" s="8" t="s">
        <v>956</v>
      </c>
      <c r="B404" s="3">
        <v>0</v>
      </c>
      <c r="C404" s="8">
        <v>1</v>
      </c>
      <c r="D404" s="8">
        <v>3</v>
      </c>
      <c r="E404" s="8">
        <v>3</v>
      </c>
      <c r="F404" s="8">
        <v>0</v>
      </c>
      <c r="G404" s="8">
        <v>0</v>
      </c>
      <c r="H404" s="8">
        <v>0</v>
      </c>
      <c r="I404" s="8">
        <v>7</v>
      </c>
      <c r="J404" s="8">
        <v>3</v>
      </c>
      <c r="K404" s="8">
        <v>8</v>
      </c>
      <c r="L404" s="8">
        <v>4</v>
      </c>
      <c r="M404" s="8">
        <v>9</v>
      </c>
      <c r="N404" s="8">
        <v>0</v>
      </c>
      <c r="O404" s="8">
        <v>4</v>
      </c>
      <c r="P404" s="8">
        <v>0</v>
      </c>
      <c r="Q404" s="8">
        <v>0</v>
      </c>
      <c r="R404"/>
    </row>
    <row r="405" spans="1:18">
      <c r="A405" s="8" t="s">
        <v>957</v>
      </c>
      <c r="B405" s="3">
        <v>0</v>
      </c>
      <c r="C405" s="8">
        <v>0</v>
      </c>
      <c r="D405" s="8">
        <v>1</v>
      </c>
      <c r="E405" s="8">
        <v>0</v>
      </c>
      <c r="F405" s="8">
        <v>0</v>
      </c>
      <c r="G405" s="8">
        <v>0</v>
      </c>
      <c r="H405" s="8">
        <v>0</v>
      </c>
      <c r="I405" s="8">
        <v>1</v>
      </c>
      <c r="J405" s="8">
        <v>2</v>
      </c>
      <c r="K405" s="8">
        <v>2</v>
      </c>
      <c r="L405" s="8">
        <v>3</v>
      </c>
      <c r="M405" s="8">
        <v>2</v>
      </c>
      <c r="N405" s="8">
        <v>0</v>
      </c>
      <c r="O405" s="8">
        <v>0</v>
      </c>
      <c r="P405" s="8">
        <v>0</v>
      </c>
      <c r="Q405" s="8">
        <v>0</v>
      </c>
      <c r="R405"/>
    </row>
    <row r="406" spans="1:18">
      <c r="A406" s="8" t="s">
        <v>958</v>
      </c>
      <c r="B406" s="3">
        <v>0</v>
      </c>
      <c r="C406" s="8">
        <v>0</v>
      </c>
      <c r="D406" s="8">
        <v>4</v>
      </c>
      <c r="E406" s="8">
        <v>0</v>
      </c>
      <c r="F406" s="8">
        <v>0</v>
      </c>
      <c r="G406" s="8">
        <v>0</v>
      </c>
      <c r="H406" s="8">
        <v>0</v>
      </c>
      <c r="I406" s="8">
        <v>7</v>
      </c>
      <c r="J406" s="8">
        <v>3</v>
      </c>
      <c r="K406" s="8">
        <v>8</v>
      </c>
      <c r="L406" s="8">
        <v>11</v>
      </c>
      <c r="M406" s="8">
        <v>8</v>
      </c>
      <c r="N406" s="8">
        <v>4</v>
      </c>
      <c r="O406" s="8">
        <v>5</v>
      </c>
      <c r="P406" s="8">
        <v>0</v>
      </c>
      <c r="Q406" s="8">
        <v>0</v>
      </c>
      <c r="R406"/>
    </row>
    <row r="407" spans="1:18">
      <c r="A407" s="8" t="s">
        <v>1044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959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1045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960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961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962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963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941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964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942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965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966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1046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967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968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929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943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930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931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969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970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971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972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1047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973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974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1048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975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976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977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1049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978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979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980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981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982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983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984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985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986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987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1050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932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988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989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990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991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1051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944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992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993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994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995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996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1052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1053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1054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997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933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1055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998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999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1000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1056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1057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1001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1002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1003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1004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1005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1006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1007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1008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1009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1010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1011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1058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1012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1013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945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934</v>
      </c>
      <c r="B487" s="3">
        <v>0</v>
      </c>
      <c r="C487" s="8">
        <v>1</v>
      </c>
      <c r="D487" s="8">
        <v>0</v>
      </c>
      <c r="E487" s="8">
        <v>0</v>
      </c>
      <c r="F487" s="8">
        <v>1</v>
      </c>
      <c r="G487" s="8">
        <v>1</v>
      </c>
      <c r="H487" s="8">
        <v>1</v>
      </c>
      <c r="I487" s="8">
        <v>1</v>
      </c>
      <c r="J487" s="8">
        <v>2</v>
      </c>
      <c r="K487" s="8">
        <v>8</v>
      </c>
      <c r="L487" s="8">
        <v>8</v>
      </c>
      <c r="M487" s="8">
        <v>3</v>
      </c>
      <c r="N487" s="8">
        <v>3</v>
      </c>
      <c r="O487" s="8">
        <v>5</v>
      </c>
      <c r="P487" s="8">
        <v>0</v>
      </c>
      <c r="Q487" s="8">
        <v>0</v>
      </c>
      <c r="R487"/>
    </row>
    <row r="488" spans="1:18">
      <c r="A488" s="8" t="s">
        <v>2011</v>
      </c>
      <c r="B488" s="3">
        <v>0</v>
      </c>
      <c r="C488" s="8">
        <v>0</v>
      </c>
      <c r="D488" s="8">
        <v>1</v>
      </c>
      <c r="E488" s="8">
        <v>0</v>
      </c>
      <c r="F488" s="8">
        <v>0</v>
      </c>
      <c r="G488" s="8">
        <v>0</v>
      </c>
      <c r="H488" s="8">
        <v>0</v>
      </c>
      <c r="I488" s="8">
        <v>2</v>
      </c>
      <c r="J488" s="8">
        <v>0</v>
      </c>
      <c r="K488" s="8">
        <v>6</v>
      </c>
      <c r="L488" s="8">
        <v>11</v>
      </c>
      <c r="M488" s="8">
        <v>3</v>
      </c>
      <c r="N488" s="8">
        <v>0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1615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1782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1616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1617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1710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1618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1619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1620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1711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1712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1602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1713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1621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1622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1623</v>
      </c>
      <c r="B503" s="3">
        <v>0</v>
      </c>
      <c r="C503" s="8">
        <v>0</v>
      </c>
      <c r="D503" s="8">
        <v>2</v>
      </c>
      <c r="E503" s="8">
        <v>0</v>
      </c>
      <c r="F503" s="8">
        <v>0</v>
      </c>
      <c r="G503" s="8">
        <v>0</v>
      </c>
      <c r="H503" s="8">
        <v>0</v>
      </c>
      <c r="I503" s="8">
        <v>3</v>
      </c>
      <c r="J503" s="8">
        <v>0</v>
      </c>
      <c r="K503" s="8">
        <v>6</v>
      </c>
      <c r="L503" s="8">
        <v>8</v>
      </c>
      <c r="M503" s="8">
        <v>7</v>
      </c>
      <c r="N503" s="8">
        <v>0</v>
      </c>
      <c r="O503" s="8">
        <v>1</v>
      </c>
      <c r="P503" s="8">
        <v>0</v>
      </c>
      <c r="Q503" s="8">
        <v>0</v>
      </c>
      <c r="R503"/>
    </row>
    <row r="504" spans="1:18">
      <c r="A504" s="8" t="s">
        <v>1714</v>
      </c>
      <c r="B504" s="3">
        <v>1</v>
      </c>
      <c r="C504" s="8">
        <v>0</v>
      </c>
      <c r="D504" s="8">
        <v>3</v>
      </c>
      <c r="E504" s="8">
        <v>5</v>
      </c>
      <c r="F504" s="8">
        <v>0</v>
      </c>
      <c r="G504" s="8">
        <v>0</v>
      </c>
      <c r="H504" s="8">
        <v>0</v>
      </c>
      <c r="I504" s="8">
        <v>9</v>
      </c>
      <c r="J504" s="8">
        <v>0</v>
      </c>
      <c r="K504" s="8">
        <v>6</v>
      </c>
      <c r="L504" s="8">
        <v>7</v>
      </c>
      <c r="M504" s="8">
        <v>8</v>
      </c>
      <c r="N504" s="8">
        <v>1</v>
      </c>
      <c r="O504" s="8">
        <v>4</v>
      </c>
      <c r="P504" s="8">
        <v>0</v>
      </c>
      <c r="Q504" s="8">
        <v>0</v>
      </c>
      <c r="R504"/>
    </row>
    <row r="505" spans="1:18">
      <c r="A505" s="8" t="s">
        <v>1624</v>
      </c>
      <c r="B505" s="3">
        <v>0</v>
      </c>
      <c r="C505" s="8">
        <v>0</v>
      </c>
      <c r="D505" s="8">
        <v>0</v>
      </c>
      <c r="E505" s="8">
        <v>3</v>
      </c>
      <c r="F505" s="8">
        <v>0</v>
      </c>
      <c r="G505" s="8">
        <v>0</v>
      </c>
      <c r="H505" s="8">
        <v>0</v>
      </c>
      <c r="I505" s="8">
        <v>5</v>
      </c>
      <c r="J505" s="8">
        <v>1</v>
      </c>
      <c r="K505" s="8">
        <v>5</v>
      </c>
      <c r="L505" s="8">
        <v>16</v>
      </c>
      <c r="M505" s="8">
        <v>6</v>
      </c>
      <c r="N505" s="8">
        <v>0</v>
      </c>
      <c r="O505" s="8">
        <v>5</v>
      </c>
      <c r="P505" s="8">
        <v>3</v>
      </c>
      <c r="Q505" s="8">
        <v>0</v>
      </c>
      <c r="R505"/>
    </row>
    <row r="506" spans="1:18">
      <c r="A506" s="8" t="s">
        <v>1625</v>
      </c>
      <c r="B506" s="3">
        <v>0</v>
      </c>
      <c r="C506" s="8">
        <v>1</v>
      </c>
      <c r="D506" s="8">
        <v>3</v>
      </c>
      <c r="E506" s="8">
        <v>1</v>
      </c>
      <c r="F506" s="8">
        <v>1</v>
      </c>
      <c r="G506" s="8">
        <v>0</v>
      </c>
      <c r="H506" s="8">
        <v>0</v>
      </c>
      <c r="I506" s="8">
        <v>10</v>
      </c>
      <c r="J506" s="8">
        <v>5</v>
      </c>
      <c r="K506" s="8">
        <v>7</v>
      </c>
      <c r="L506" s="8">
        <v>13</v>
      </c>
      <c r="M506" s="8">
        <v>10</v>
      </c>
      <c r="N506" s="8">
        <v>0</v>
      </c>
      <c r="O506" s="8">
        <v>6</v>
      </c>
      <c r="P506" s="8">
        <v>2</v>
      </c>
      <c r="Q506" s="8">
        <v>1</v>
      </c>
      <c r="R506"/>
    </row>
    <row r="507" spans="1:18">
      <c r="A507" s="8" t="s">
        <v>1626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1725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1715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1627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1628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1629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1716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1630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1631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1603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1604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1632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1633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1717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1634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1605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1821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1635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1636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1637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1638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1639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1640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1641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1642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1643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1644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1645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1726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1606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1646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1647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1648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1649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1607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1650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1651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1718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1652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1653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1654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1655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1656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1657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1658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1659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1719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1660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1661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1720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1662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1663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1664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1665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1666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1721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1667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1668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1722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1669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1670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1671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1672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1673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1723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1674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1675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1676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1677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1678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1679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1680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1681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1682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1683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1684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1685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1686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1687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1688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1724</v>
      </c>
      <c r="B587" s="3">
        <v>0</v>
      </c>
      <c r="C587" s="8">
        <v>1</v>
      </c>
      <c r="D587" s="8">
        <v>2</v>
      </c>
      <c r="E587" s="8">
        <v>0</v>
      </c>
      <c r="F587" s="8">
        <v>1</v>
      </c>
      <c r="G587" s="8">
        <v>0</v>
      </c>
      <c r="H587" s="8">
        <v>0</v>
      </c>
      <c r="I587" s="8">
        <v>3</v>
      </c>
      <c r="J587" s="8">
        <v>2</v>
      </c>
      <c r="K587" s="8">
        <v>7</v>
      </c>
      <c r="L587" s="8">
        <v>10</v>
      </c>
      <c r="M587" s="8">
        <v>2</v>
      </c>
      <c r="N587" s="8">
        <v>0</v>
      </c>
      <c r="O587" s="8">
        <v>4</v>
      </c>
      <c r="P587" s="8">
        <v>0</v>
      </c>
      <c r="Q587" s="8">
        <v>0</v>
      </c>
      <c r="R587"/>
    </row>
    <row r="588" spans="1:18">
      <c r="A588" s="8" t="s">
        <v>2012</v>
      </c>
      <c r="B588" s="3">
        <v>0</v>
      </c>
      <c r="C588" s="8">
        <v>0</v>
      </c>
      <c r="D588" s="8">
        <v>1</v>
      </c>
      <c r="E588" s="8">
        <v>0</v>
      </c>
      <c r="F588" s="8">
        <v>0</v>
      </c>
      <c r="G588" s="8">
        <v>0</v>
      </c>
      <c r="H588" s="8">
        <v>0</v>
      </c>
      <c r="I588" s="8">
        <v>1</v>
      </c>
      <c r="J588" s="8">
        <v>0</v>
      </c>
      <c r="K588" s="8">
        <v>1</v>
      </c>
      <c r="L588" s="8">
        <v>2</v>
      </c>
      <c r="M588" s="8">
        <v>1</v>
      </c>
      <c r="N588" s="8">
        <v>0</v>
      </c>
      <c r="O588" s="8">
        <v>3</v>
      </c>
      <c r="P588" s="8">
        <v>2</v>
      </c>
      <c r="Q588" s="8">
        <v>0</v>
      </c>
      <c r="R588"/>
    </row>
    <row r="589" spans="1:18">
      <c r="A589" s="8" t="s">
        <v>1894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2002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1895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1896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1897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1898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1899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1900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1901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1902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1903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1904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1905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1906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1907</v>
      </c>
      <c r="B603" s="3">
        <v>0</v>
      </c>
      <c r="C603" s="8">
        <v>0</v>
      </c>
      <c r="D603" s="8">
        <v>3</v>
      </c>
      <c r="E603" s="8">
        <v>1</v>
      </c>
      <c r="F603" s="8">
        <v>0</v>
      </c>
      <c r="G603" s="8">
        <v>0</v>
      </c>
      <c r="H603" s="8">
        <v>0</v>
      </c>
      <c r="I603" s="8">
        <v>6</v>
      </c>
      <c r="J603" s="8">
        <v>2</v>
      </c>
      <c r="K603" s="8">
        <v>6</v>
      </c>
      <c r="L603" s="8">
        <v>5</v>
      </c>
      <c r="M603" s="8">
        <v>6</v>
      </c>
      <c r="N603" s="8">
        <v>2</v>
      </c>
      <c r="O603" s="8">
        <v>5</v>
      </c>
      <c r="P603" s="8">
        <v>1</v>
      </c>
      <c r="Q603" s="8">
        <v>0</v>
      </c>
    </row>
    <row r="604" spans="1:17">
      <c r="A604" s="8" t="s">
        <v>1908</v>
      </c>
      <c r="B604" s="3">
        <v>0</v>
      </c>
      <c r="C604" s="8">
        <v>0</v>
      </c>
      <c r="D604" s="8">
        <v>2</v>
      </c>
      <c r="E604" s="8">
        <v>5</v>
      </c>
      <c r="F604" s="8">
        <v>0</v>
      </c>
      <c r="G604" s="8">
        <v>1</v>
      </c>
      <c r="H604" s="8">
        <v>0</v>
      </c>
      <c r="I604" s="8">
        <v>7</v>
      </c>
      <c r="J604" s="8">
        <v>1</v>
      </c>
      <c r="K604" s="8">
        <v>6</v>
      </c>
      <c r="L604" s="8">
        <v>5</v>
      </c>
      <c r="M604" s="8">
        <v>3</v>
      </c>
      <c r="N604" s="8">
        <v>0</v>
      </c>
      <c r="O604" s="8">
        <v>5</v>
      </c>
      <c r="P604" s="8">
        <v>0</v>
      </c>
      <c r="Q604" s="8">
        <v>0</v>
      </c>
    </row>
    <row r="605" spans="1:17">
      <c r="A605" s="8" t="s">
        <v>1909</v>
      </c>
      <c r="B605" s="3">
        <v>0</v>
      </c>
      <c r="C605" s="8">
        <v>0</v>
      </c>
      <c r="D605" s="8">
        <v>0</v>
      </c>
      <c r="E605" s="8">
        <v>3</v>
      </c>
      <c r="F605" s="8">
        <v>0</v>
      </c>
      <c r="G605" s="8">
        <v>0</v>
      </c>
      <c r="H605" s="8">
        <v>0</v>
      </c>
      <c r="I605" s="8">
        <v>9</v>
      </c>
      <c r="J605" s="8">
        <v>1</v>
      </c>
      <c r="K605" s="8">
        <v>10</v>
      </c>
      <c r="L605" s="8">
        <v>12</v>
      </c>
      <c r="M605" s="8">
        <v>2</v>
      </c>
      <c r="N605" s="8">
        <v>0</v>
      </c>
      <c r="O605" s="8">
        <v>2</v>
      </c>
      <c r="P605" s="8">
        <v>1</v>
      </c>
      <c r="Q605" s="8">
        <v>0</v>
      </c>
    </row>
    <row r="606" spans="1:17">
      <c r="A606" s="8" t="s">
        <v>1910</v>
      </c>
      <c r="B606" s="3">
        <v>0</v>
      </c>
      <c r="C606" s="8">
        <v>0</v>
      </c>
      <c r="D606" s="8">
        <v>3</v>
      </c>
      <c r="E606" s="8">
        <v>4</v>
      </c>
      <c r="F606" s="8">
        <v>0</v>
      </c>
      <c r="G606" s="8">
        <v>1</v>
      </c>
      <c r="H606" s="8">
        <v>1</v>
      </c>
      <c r="I606" s="8">
        <v>7</v>
      </c>
      <c r="J606" s="8">
        <v>4</v>
      </c>
      <c r="K606" s="8">
        <v>8</v>
      </c>
      <c r="L606" s="8">
        <v>5</v>
      </c>
      <c r="M606" s="8">
        <v>3</v>
      </c>
      <c r="N606" s="8">
        <v>1</v>
      </c>
      <c r="O606" s="8">
        <v>4</v>
      </c>
      <c r="P606" s="8">
        <v>0</v>
      </c>
      <c r="Q606" s="8">
        <v>0</v>
      </c>
    </row>
    <row r="607" spans="1:17">
      <c r="A607" s="8" t="s">
        <v>1911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1869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2005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1912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1913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1870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1914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1915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1916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1917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1918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1919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1920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1921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1871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1922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1923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1924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1925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1926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1927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1928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1872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1929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1930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1931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1932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1933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1934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1935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1936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1937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1938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1939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1940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1941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1942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1943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1944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1945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1946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1947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1948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1949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1950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1951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1952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1953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1954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2003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1955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1956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1873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1957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1958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1959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1960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1961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2004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1962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1963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1964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1965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1966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1967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1968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1874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1969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1875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1876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1970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1971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2006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1972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1973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1877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1974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1975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1976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1977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1978</v>
      </c>
      <c r="B687" s="3">
        <v>0</v>
      </c>
      <c r="C687" s="8">
        <v>0</v>
      </c>
      <c r="D687" s="8">
        <v>0</v>
      </c>
      <c r="E687" s="8">
        <v>4</v>
      </c>
      <c r="F687" s="8">
        <v>1</v>
      </c>
      <c r="G687" s="8">
        <v>1</v>
      </c>
      <c r="H687" s="8">
        <v>1</v>
      </c>
      <c r="I687" s="8">
        <v>6</v>
      </c>
      <c r="J687" s="8">
        <v>2</v>
      </c>
      <c r="K687" s="8">
        <v>14</v>
      </c>
      <c r="L687" s="8">
        <v>12</v>
      </c>
      <c r="M687" s="8">
        <v>6</v>
      </c>
      <c r="N687" s="8">
        <v>3</v>
      </c>
      <c r="O687" s="8">
        <v>5</v>
      </c>
      <c r="P687" s="8">
        <v>0</v>
      </c>
      <c r="Q687" s="8">
        <v>0</v>
      </c>
    </row>
    <row r="688" spans="1:17">
      <c r="A688" s="8" t="s">
        <v>2013</v>
      </c>
      <c r="B688" s="3">
        <v>0</v>
      </c>
      <c r="C688" s="8">
        <v>0</v>
      </c>
      <c r="D688" s="8">
        <v>1</v>
      </c>
      <c r="E688" s="8">
        <v>1</v>
      </c>
      <c r="F688" s="8">
        <v>0</v>
      </c>
      <c r="G688" s="8">
        <v>0</v>
      </c>
      <c r="H688" s="8">
        <v>0</v>
      </c>
      <c r="I688" s="8">
        <v>3</v>
      </c>
      <c r="J688" s="8">
        <v>1</v>
      </c>
      <c r="K688" s="8">
        <v>3</v>
      </c>
      <c r="L688" s="8">
        <v>8</v>
      </c>
      <c r="M688" s="8">
        <v>5</v>
      </c>
      <c r="N688" s="8">
        <v>0</v>
      </c>
      <c r="O688" s="8">
        <v>7</v>
      </c>
      <c r="P688" s="8">
        <v>2</v>
      </c>
      <c r="Q688" s="8">
        <v>0</v>
      </c>
    </row>
    <row r="689" spans="1:17">
      <c r="A689" s="8" t="s">
        <v>2014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2015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2016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2017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2018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2019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2020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2021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2022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2023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2024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2025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2026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2027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2028</v>
      </c>
      <c r="B703" s="3">
        <v>0</v>
      </c>
      <c r="C703" s="8">
        <v>0</v>
      </c>
      <c r="D703" s="8">
        <v>4</v>
      </c>
      <c r="E703" s="8">
        <v>1</v>
      </c>
      <c r="F703" s="8">
        <v>0</v>
      </c>
      <c r="G703" s="8">
        <v>0</v>
      </c>
      <c r="H703" s="8">
        <v>0</v>
      </c>
      <c r="I703" s="8">
        <v>6</v>
      </c>
      <c r="J703" s="8">
        <v>0</v>
      </c>
      <c r="K703" s="8">
        <v>3</v>
      </c>
      <c r="L703" s="8">
        <v>5</v>
      </c>
      <c r="M703" s="8">
        <v>4</v>
      </c>
      <c r="N703" s="8">
        <v>0</v>
      </c>
      <c r="O703" s="8">
        <v>5</v>
      </c>
      <c r="P703" s="8">
        <v>1</v>
      </c>
      <c r="Q703" s="8">
        <v>0</v>
      </c>
    </row>
    <row r="704" spans="1:17">
      <c r="A704" s="8" t="s">
        <v>2029</v>
      </c>
      <c r="B704" s="3">
        <v>0</v>
      </c>
      <c r="C704" s="8">
        <v>0</v>
      </c>
      <c r="D704" s="8">
        <v>2</v>
      </c>
      <c r="E704" s="8">
        <v>4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5</v>
      </c>
      <c r="L704" s="8">
        <v>7</v>
      </c>
      <c r="M704" s="8">
        <v>3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2030</v>
      </c>
      <c r="B705" s="3">
        <v>0</v>
      </c>
      <c r="C705" s="8">
        <v>0</v>
      </c>
      <c r="D705" s="8">
        <v>0</v>
      </c>
      <c r="E705" s="8">
        <v>1</v>
      </c>
      <c r="F705" s="8">
        <v>0</v>
      </c>
      <c r="G705" s="8">
        <v>0</v>
      </c>
      <c r="H705" s="8">
        <v>0</v>
      </c>
      <c r="I705" s="8">
        <v>11</v>
      </c>
      <c r="J705" s="8">
        <v>4</v>
      </c>
      <c r="K705" s="8">
        <v>5</v>
      </c>
      <c r="L705" s="8">
        <v>7</v>
      </c>
      <c r="M705" s="8">
        <v>5</v>
      </c>
      <c r="N705" s="8">
        <v>0</v>
      </c>
      <c r="O705" s="8">
        <v>4</v>
      </c>
      <c r="P705" s="8">
        <v>2</v>
      </c>
      <c r="Q705" s="8">
        <v>0</v>
      </c>
    </row>
    <row r="706" spans="1:17">
      <c r="A706" s="8" t="s">
        <v>2031</v>
      </c>
      <c r="B706" s="3">
        <v>0</v>
      </c>
      <c r="C706" s="8">
        <v>0</v>
      </c>
      <c r="D706" s="8">
        <v>1</v>
      </c>
      <c r="E706" s="8">
        <v>1</v>
      </c>
      <c r="F706" s="8">
        <v>0</v>
      </c>
      <c r="G706" s="8">
        <v>0</v>
      </c>
      <c r="H706" s="8">
        <v>0</v>
      </c>
      <c r="I706" s="8">
        <v>4</v>
      </c>
      <c r="J706" s="8">
        <v>2</v>
      </c>
      <c r="K706" s="8">
        <v>9</v>
      </c>
      <c r="L706" s="8">
        <v>6</v>
      </c>
      <c r="M706" s="8">
        <v>5</v>
      </c>
      <c r="N706" s="8">
        <v>1</v>
      </c>
      <c r="O706" s="8">
        <v>7</v>
      </c>
      <c r="P706" s="8">
        <v>2</v>
      </c>
      <c r="Q706" s="8">
        <v>0</v>
      </c>
    </row>
    <row r="707" spans="1:17">
      <c r="A707" s="8" t="s">
        <v>2032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2033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2034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2035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2036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2037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2038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2039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2040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2041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2042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2043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2044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2045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2046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2047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2048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2049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2050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2051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2052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2053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2054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2055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2056</v>
      </c>
      <c r="B731" s="3">
        <v>0</v>
      </c>
      <c r="C731" s="8">
        <v>0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2057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2058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2059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2060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2061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2062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2063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2064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2065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2066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2067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2068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2069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2070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2071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2072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2073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2074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2075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2076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2077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2078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2079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2080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2081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2082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2083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2084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2085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2086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2087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2088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2089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2090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2091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2092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2093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2094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2095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3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2096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2097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2098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2099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2100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2101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2102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2103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2104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2105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2106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2107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2108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2109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2110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2111</v>
      </c>
      <c r="B786" s="3">
        <v>0</v>
      </c>
      <c r="C786" s="8">
        <v>1</v>
      </c>
      <c r="D786" s="8">
        <v>1</v>
      </c>
      <c r="E786" s="8">
        <v>5</v>
      </c>
      <c r="F786" s="8">
        <v>1</v>
      </c>
      <c r="G786" s="8">
        <v>0</v>
      </c>
      <c r="H786" s="8">
        <v>0</v>
      </c>
      <c r="I786" s="8">
        <v>9</v>
      </c>
      <c r="J786" s="8">
        <v>5</v>
      </c>
      <c r="K786" s="8">
        <v>13</v>
      </c>
      <c r="L786" s="8">
        <v>6</v>
      </c>
      <c r="M786" s="8">
        <v>6</v>
      </c>
      <c r="N786" s="8">
        <v>0</v>
      </c>
      <c r="O786" s="8">
        <v>5</v>
      </c>
      <c r="P786" s="8">
        <v>0</v>
      </c>
      <c r="Q786" s="8">
        <v>0</v>
      </c>
    </row>
    <row r="787" spans="1:17">
      <c r="A787" s="8" t="s">
        <v>2112</v>
      </c>
      <c r="B787" s="3">
        <v>0</v>
      </c>
      <c r="C787" s="8">
        <v>0</v>
      </c>
      <c r="D787" s="8">
        <v>2</v>
      </c>
      <c r="E787" s="8">
        <v>3</v>
      </c>
      <c r="F787" s="8">
        <v>0</v>
      </c>
      <c r="G787" s="8">
        <v>0</v>
      </c>
      <c r="H787" s="8">
        <v>0</v>
      </c>
      <c r="I787" s="8">
        <v>7</v>
      </c>
      <c r="J787" s="8">
        <v>0</v>
      </c>
      <c r="K787" s="8">
        <v>8</v>
      </c>
      <c r="L787" s="8">
        <v>10</v>
      </c>
      <c r="M787" s="8">
        <v>7</v>
      </c>
      <c r="N787" s="8">
        <v>0</v>
      </c>
      <c r="O787" s="8">
        <v>5</v>
      </c>
      <c r="P787" s="8">
        <v>3</v>
      </c>
      <c r="Q78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39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1372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1373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1374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456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1375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1376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1377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458</v>
      </c>
      <c r="B9" s="3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2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1378</v>
      </c>
      <c r="B10" s="3">
        <v>1</v>
      </c>
      <c r="C10">
        <v>1</v>
      </c>
      <c r="D10">
        <v>7</v>
      </c>
      <c r="E10">
        <v>3</v>
      </c>
      <c r="F10">
        <v>0</v>
      </c>
      <c r="G10">
        <v>0</v>
      </c>
      <c r="H10">
        <v>0</v>
      </c>
      <c r="I10">
        <v>12</v>
      </c>
      <c r="J10">
        <v>0</v>
      </c>
      <c r="K10">
        <v>16</v>
      </c>
      <c r="L10">
        <v>11</v>
      </c>
      <c r="M10">
        <v>3</v>
      </c>
      <c r="N10">
        <v>0</v>
      </c>
      <c r="O10">
        <v>6</v>
      </c>
      <c r="P10">
        <v>0</v>
      </c>
      <c r="Q10">
        <v>1</v>
      </c>
    </row>
    <row r="11" spans="1:17">
      <c r="A11" t="s">
        <v>1379</v>
      </c>
      <c r="B11" s="3">
        <v>0</v>
      </c>
      <c r="C11">
        <v>1</v>
      </c>
      <c r="D11">
        <v>1</v>
      </c>
      <c r="E11">
        <v>9</v>
      </c>
      <c r="F11">
        <v>1</v>
      </c>
      <c r="G11">
        <v>0</v>
      </c>
      <c r="H11">
        <v>0</v>
      </c>
      <c r="I11">
        <v>11</v>
      </c>
      <c r="J11">
        <v>0</v>
      </c>
      <c r="K11">
        <v>7</v>
      </c>
      <c r="L11">
        <v>24</v>
      </c>
      <c r="M11">
        <v>8</v>
      </c>
      <c r="N11">
        <v>0</v>
      </c>
      <c r="O11">
        <v>4</v>
      </c>
      <c r="P11">
        <v>0</v>
      </c>
      <c r="Q11">
        <v>0</v>
      </c>
    </row>
    <row r="12" spans="1:17">
      <c r="A12" t="s">
        <v>1380</v>
      </c>
      <c r="B12" s="3">
        <v>1</v>
      </c>
      <c r="C12">
        <v>1</v>
      </c>
      <c r="D12">
        <v>7</v>
      </c>
      <c r="E12">
        <v>13</v>
      </c>
      <c r="F12">
        <v>1</v>
      </c>
      <c r="G12">
        <v>0</v>
      </c>
      <c r="H12">
        <v>0</v>
      </c>
      <c r="I12">
        <v>33</v>
      </c>
      <c r="J12">
        <v>0</v>
      </c>
      <c r="K12">
        <v>15</v>
      </c>
      <c r="L12">
        <v>29</v>
      </c>
      <c r="M12">
        <v>14</v>
      </c>
      <c r="N12">
        <v>0</v>
      </c>
      <c r="O12">
        <v>8</v>
      </c>
      <c r="P12">
        <v>0</v>
      </c>
      <c r="Q12">
        <v>0</v>
      </c>
    </row>
    <row r="13" spans="1:17">
      <c r="A13" t="s">
        <v>1381</v>
      </c>
      <c r="B13" s="3">
        <v>0</v>
      </c>
      <c r="C13">
        <v>0</v>
      </c>
      <c r="D13">
        <v>6</v>
      </c>
      <c r="E13">
        <v>10</v>
      </c>
      <c r="F13">
        <v>0</v>
      </c>
      <c r="G13">
        <v>1</v>
      </c>
      <c r="H13">
        <v>0</v>
      </c>
      <c r="I13">
        <v>21</v>
      </c>
      <c r="J13">
        <v>0</v>
      </c>
      <c r="K13">
        <v>12</v>
      </c>
      <c r="L13">
        <v>7</v>
      </c>
      <c r="M13">
        <v>3</v>
      </c>
      <c r="N13">
        <v>0</v>
      </c>
      <c r="O13">
        <v>4</v>
      </c>
      <c r="P13">
        <v>0</v>
      </c>
      <c r="Q13">
        <v>0</v>
      </c>
    </row>
    <row r="14" spans="1:17">
      <c r="A14" t="s">
        <v>1478</v>
      </c>
      <c r="B14" s="3">
        <v>0</v>
      </c>
      <c r="C14">
        <v>0</v>
      </c>
      <c r="D14">
        <v>6</v>
      </c>
      <c r="E14">
        <v>8</v>
      </c>
      <c r="F14">
        <v>0</v>
      </c>
      <c r="G14">
        <v>0</v>
      </c>
      <c r="H14">
        <v>0</v>
      </c>
      <c r="I14">
        <v>21</v>
      </c>
      <c r="J14">
        <v>0</v>
      </c>
      <c r="K14">
        <v>7</v>
      </c>
      <c r="L14">
        <v>13</v>
      </c>
      <c r="M14">
        <v>3</v>
      </c>
      <c r="N14">
        <v>0</v>
      </c>
      <c r="O14">
        <v>7</v>
      </c>
      <c r="P14">
        <v>0</v>
      </c>
      <c r="Q14">
        <v>0</v>
      </c>
    </row>
    <row r="15" spans="1:17">
      <c r="A15" t="s">
        <v>1479</v>
      </c>
      <c r="B15" s="3">
        <v>1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15</v>
      </c>
      <c r="J15">
        <v>0</v>
      </c>
      <c r="K15">
        <v>13</v>
      </c>
      <c r="L15">
        <v>15</v>
      </c>
      <c r="M15">
        <v>6</v>
      </c>
      <c r="N15">
        <v>0</v>
      </c>
      <c r="O15">
        <v>0</v>
      </c>
      <c r="P15">
        <v>0</v>
      </c>
      <c r="Q15">
        <v>0</v>
      </c>
    </row>
    <row r="16" spans="1:17">
      <c r="A16" t="s">
        <v>461</v>
      </c>
      <c r="B16" s="3">
        <v>0</v>
      </c>
      <c r="C16">
        <v>0</v>
      </c>
      <c r="D16">
        <v>3</v>
      </c>
      <c r="E16">
        <v>1</v>
      </c>
      <c r="F16">
        <v>0</v>
      </c>
      <c r="G16">
        <v>1</v>
      </c>
      <c r="H16">
        <v>0</v>
      </c>
      <c r="I16">
        <v>13</v>
      </c>
      <c r="J16">
        <v>0</v>
      </c>
      <c r="K16">
        <v>3</v>
      </c>
      <c r="L16">
        <v>5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1480</v>
      </c>
      <c r="B17" s="3">
        <v>1</v>
      </c>
      <c r="C17">
        <v>0</v>
      </c>
      <c r="D17">
        <v>3</v>
      </c>
      <c r="E17">
        <v>4</v>
      </c>
      <c r="F17">
        <v>1</v>
      </c>
      <c r="G17">
        <v>0</v>
      </c>
      <c r="H17">
        <v>0</v>
      </c>
      <c r="I17">
        <v>9</v>
      </c>
      <c r="J17">
        <v>0</v>
      </c>
      <c r="K17">
        <v>5</v>
      </c>
      <c r="L17">
        <v>12</v>
      </c>
      <c r="M17">
        <v>5</v>
      </c>
      <c r="N17">
        <v>0</v>
      </c>
      <c r="O17">
        <v>5</v>
      </c>
      <c r="P17">
        <v>0</v>
      </c>
      <c r="Q17">
        <v>0</v>
      </c>
    </row>
    <row r="18" spans="1:17">
      <c r="A18" t="s">
        <v>1382</v>
      </c>
      <c r="B18" s="3">
        <v>0</v>
      </c>
      <c r="C18">
        <v>0</v>
      </c>
      <c r="D18">
        <v>5</v>
      </c>
      <c r="E18">
        <v>10</v>
      </c>
      <c r="F18">
        <v>1</v>
      </c>
      <c r="G18">
        <v>0</v>
      </c>
      <c r="H18">
        <v>0</v>
      </c>
      <c r="I18">
        <v>18</v>
      </c>
      <c r="J18">
        <v>0</v>
      </c>
      <c r="K18">
        <v>16</v>
      </c>
      <c r="L18">
        <v>27</v>
      </c>
      <c r="M18">
        <v>15</v>
      </c>
      <c r="N18">
        <v>0</v>
      </c>
      <c r="O18">
        <v>3</v>
      </c>
      <c r="P18">
        <v>0</v>
      </c>
      <c r="Q18">
        <v>0</v>
      </c>
    </row>
    <row r="19" spans="1:17">
      <c r="A19" t="s">
        <v>1774</v>
      </c>
      <c r="B19" s="3">
        <v>0</v>
      </c>
      <c r="C19">
        <v>1</v>
      </c>
      <c r="D19">
        <v>4</v>
      </c>
      <c r="E19">
        <v>5</v>
      </c>
      <c r="F19">
        <v>1</v>
      </c>
      <c r="G19">
        <v>0</v>
      </c>
      <c r="H19">
        <v>0</v>
      </c>
      <c r="I19">
        <v>10</v>
      </c>
      <c r="J19">
        <v>0</v>
      </c>
      <c r="K19">
        <v>14</v>
      </c>
      <c r="L19">
        <v>6</v>
      </c>
      <c r="M19">
        <v>6</v>
      </c>
      <c r="N19">
        <v>0</v>
      </c>
      <c r="O19">
        <v>8</v>
      </c>
      <c r="P19">
        <v>0</v>
      </c>
      <c r="Q19">
        <v>0</v>
      </c>
    </row>
    <row r="20" spans="1:17">
      <c r="A20" t="s">
        <v>1383</v>
      </c>
      <c r="B20" s="3">
        <v>0</v>
      </c>
      <c r="C20">
        <v>2</v>
      </c>
      <c r="D20">
        <v>2</v>
      </c>
      <c r="E20">
        <v>6</v>
      </c>
      <c r="F20">
        <v>1</v>
      </c>
      <c r="G20">
        <v>0</v>
      </c>
      <c r="H20">
        <v>0</v>
      </c>
      <c r="I20">
        <v>11</v>
      </c>
      <c r="J20">
        <v>0</v>
      </c>
      <c r="K20">
        <v>9</v>
      </c>
      <c r="L20">
        <v>37</v>
      </c>
      <c r="M20">
        <v>12</v>
      </c>
      <c r="N20">
        <v>0</v>
      </c>
      <c r="O20">
        <v>10</v>
      </c>
      <c r="P20">
        <v>0</v>
      </c>
      <c r="Q20">
        <v>0</v>
      </c>
    </row>
    <row r="21" spans="1:17">
      <c r="A21" t="s">
        <v>1384</v>
      </c>
      <c r="B21" s="3">
        <v>2</v>
      </c>
      <c r="C21">
        <v>3</v>
      </c>
      <c r="D21">
        <v>4</v>
      </c>
      <c r="E21">
        <v>15</v>
      </c>
      <c r="F21">
        <v>1</v>
      </c>
      <c r="G21">
        <v>0</v>
      </c>
      <c r="H21">
        <v>0</v>
      </c>
      <c r="I21">
        <v>38</v>
      </c>
      <c r="J21">
        <v>0</v>
      </c>
      <c r="K21">
        <v>19</v>
      </c>
      <c r="L21">
        <v>74</v>
      </c>
      <c r="M21">
        <v>18</v>
      </c>
      <c r="N21">
        <v>0</v>
      </c>
      <c r="O21">
        <v>7</v>
      </c>
      <c r="P21">
        <v>0</v>
      </c>
      <c r="Q21">
        <v>0</v>
      </c>
    </row>
    <row r="22" spans="1:17">
      <c r="A22" t="s">
        <v>1385</v>
      </c>
      <c r="B22" s="3">
        <v>0</v>
      </c>
      <c r="C22">
        <v>0</v>
      </c>
      <c r="D22">
        <v>1</v>
      </c>
      <c r="E22">
        <v>8</v>
      </c>
      <c r="F22">
        <v>1</v>
      </c>
      <c r="G22">
        <v>0</v>
      </c>
      <c r="H22">
        <v>0</v>
      </c>
      <c r="I22">
        <v>9</v>
      </c>
      <c r="J22">
        <v>0</v>
      </c>
      <c r="K22">
        <v>11</v>
      </c>
      <c r="L22">
        <v>7</v>
      </c>
      <c r="M22">
        <v>3</v>
      </c>
      <c r="N22">
        <v>0</v>
      </c>
      <c r="O22">
        <v>2</v>
      </c>
      <c r="P22">
        <v>0</v>
      </c>
      <c r="Q22">
        <v>0</v>
      </c>
    </row>
    <row r="23" spans="1:17">
      <c r="A23" t="s">
        <v>463</v>
      </c>
      <c r="B23" s="3">
        <v>2</v>
      </c>
      <c r="C23">
        <v>1</v>
      </c>
      <c r="D23">
        <v>8</v>
      </c>
      <c r="E23">
        <v>7</v>
      </c>
      <c r="F23">
        <v>0</v>
      </c>
      <c r="G23">
        <v>0</v>
      </c>
      <c r="H23">
        <v>0</v>
      </c>
      <c r="I23">
        <v>27</v>
      </c>
      <c r="J23">
        <v>0</v>
      </c>
      <c r="K23">
        <v>19</v>
      </c>
      <c r="L23">
        <v>23</v>
      </c>
      <c r="M23">
        <v>12</v>
      </c>
      <c r="N23">
        <v>0</v>
      </c>
      <c r="O23">
        <v>6</v>
      </c>
      <c r="P23">
        <v>0</v>
      </c>
      <c r="Q23">
        <v>0</v>
      </c>
    </row>
    <row r="24" spans="1:17">
      <c r="A24" t="s">
        <v>1386</v>
      </c>
      <c r="B24" s="3">
        <v>0</v>
      </c>
      <c r="C24">
        <v>3</v>
      </c>
      <c r="D24">
        <v>4</v>
      </c>
      <c r="E24">
        <v>5</v>
      </c>
      <c r="F24">
        <v>0</v>
      </c>
      <c r="G24">
        <v>0</v>
      </c>
      <c r="H24">
        <v>0</v>
      </c>
      <c r="I24">
        <v>13</v>
      </c>
      <c r="J24">
        <v>0</v>
      </c>
      <c r="K24">
        <v>8</v>
      </c>
      <c r="L24">
        <v>2</v>
      </c>
      <c r="M24">
        <v>0</v>
      </c>
      <c r="N24">
        <v>0</v>
      </c>
      <c r="O24">
        <v>6</v>
      </c>
      <c r="P24">
        <v>0</v>
      </c>
      <c r="Q24">
        <v>0</v>
      </c>
    </row>
    <row r="25" spans="1:17">
      <c r="A25" t="s">
        <v>1387</v>
      </c>
      <c r="B25" s="3">
        <v>0</v>
      </c>
      <c r="C25">
        <v>2</v>
      </c>
      <c r="D25">
        <v>3</v>
      </c>
      <c r="E25">
        <v>4</v>
      </c>
      <c r="F25">
        <v>1</v>
      </c>
      <c r="G25">
        <v>0</v>
      </c>
      <c r="H25">
        <v>0</v>
      </c>
      <c r="I25">
        <v>12</v>
      </c>
      <c r="J25">
        <v>0</v>
      </c>
      <c r="K25">
        <v>18</v>
      </c>
      <c r="L25">
        <v>15</v>
      </c>
      <c r="M25">
        <v>3</v>
      </c>
      <c r="N25">
        <v>0</v>
      </c>
      <c r="O25">
        <v>4</v>
      </c>
      <c r="P25">
        <v>0</v>
      </c>
      <c r="Q25">
        <v>0</v>
      </c>
    </row>
    <row r="26" spans="1:17">
      <c r="A26" t="s">
        <v>1388</v>
      </c>
      <c r="B26" s="3">
        <v>0</v>
      </c>
      <c r="C26">
        <v>0</v>
      </c>
      <c r="D26">
        <v>2</v>
      </c>
      <c r="E26">
        <v>7</v>
      </c>
      <c r="F26">
        <v>4</v>
      </c>
      <c r="G26">
        <v>0</v>
      </c>
      <c r="H26">
        <v>0</v>
      </c>
      <c r="I26">
        <v>17</v>
      </c>
      <c r="J26">
        <v>0</v>
      </c>
      <c r="K26">
        <v>15</v>
      </c>
      <c r="L26">
        <v>18</v>
      </c>
      <c r="M26">
        <v>9</v>
      </c>
      <c r="N26">
        <v>0</v>
      </c>
      <c r="O26">
        <v>3</v>
      </c>
      <c r="P26">
        <v>0</v>
      </c>
      <c r="Q26">
        <v>0</v>
      </c>
    </row>
    <row r="27" spans="1:17">
      <c r="A27" t="s">
        <v>1389</v>
      </c>
      <c r="B27" s="3">
        <v>0</v>
      </c>
      <c r="C27">
        <v>0</v>
      </c>
      <c r="D27">
        <v>1</v>
      </c>
      <c r="E27">
        <v>11</v>
      </c>
      <c r="F27">
        <v>1</v>
      </c>
      <c r="G27">
        <v>0</v>
      </c>
      <c r="H27">
        <v>0</v>
      </c>
      <c r="I27">
        <v>12</v>
      </c>
      <c r="J27">
        <v>0</v>
      </c>
      <c r="K27">
        <v>5</v>
      </c>
      <c r="L27">
        <v>14</v>
      </c>
      <c r="M27">
        <v>4</v>
      </c>
      <c r="N27">
        <v>0</v>
      </c>
      <c r="O27">
        <v>1</v>
      </c>
      <c r="P27">
        <v>0</v>
      </c>
      <c r="Q27">
        <v>0</v>
      </c>
    </row>
    <row r="28" spans="1:17">
      <c r="A28" t="s">
        <v>1390</v>
      </c>
      <c r="B28" s="3">
        <v>0</v>
      </c>
      <c r="C28">
        <v>0</v>
      </c>
      <c r="D28">
        <v>1</v>
      </c>
      <c r="E28">
        <v>9</v>
      </c>
      <c r="F28">
        <v>0</v>
      </c>
      <c r="G28">
        <v>0</v>
      </c>
      <c r="H28">
        <v>0</v>
      </c>
      <c r="I28">
        <v>17</v>
      </c>
      <c r="J28">
        <v>0</v>
      </c>
      <c r="K28">
        <v>13</v>
      </c>
      <c r="L28">
        <v>14</v>
      </c>
      <c r="M28">
        <v>6</v>
      </c>
      <c r="N28">
        <v>0</v>
      </c>
      <c r="O28">
        <v>9</v>
      </c>
      <c r="P28">
        <v>0</v>
      </c>
      <c r="Q28">
        <v>0</v>
      </c>
    </row>
    <row r="29" spans="1:17">
      <c r="A29" t="s">
        <v>1391</v>
      </c>
      <c r="B29" s="3">
        <v>4</v>
      </c>
      <c r="C29">
        <v>1</v>
      </c>
      <c r="D29">
        <v>4</v>
      </c>
      <c r="E29">
        <v>9</v>
      </c>
      <c r="F29">
        <v>2</v>
      </c>
      <c r="G29">
        <v>0</v>
      </c>
      <c r="H29">
        <v>0</v>
      </c>
      <c r="I29">
        <v>18</v>
      </c>
      <c r="J29">
        <v>0</v>
      </c>
      <c r="K29">
        <v>20</v>
      </c>
      <c r="L29">
        <v>27</v>
      </c>
      <c r="M29">
        <v>15</v>
      </c>
      <c r="N29">
        <v>0</v>
      </c>
      <c r="O29">
        <v>10</v>
      </c>
      <c r="P29">
        <v>0</v>
      </c>
      <c r="Q29">
        <v>0</v>
      </c>
    </row>
    <row r="30" spans="1:17">
      <c r="A30" t="s">
        <v>1392</v>
      </c>
      <c r="B30" s="3">
        <v>2</v>
      </c>
      <c r="C30">
        <v>0</v>
      </c>
      <c r="D30">
        <v>2</v>
      </c>
      <c r="E30">
        <v>4</v>
      </c>
      <c r="F30">
        <v>1</v>
      </c>
      <c r="G30">
        <v>0</v>
      </c>
      <c r="H30">
        <v>0</v>
      </c>
      <c r="I30">
        <v>8</v>
      </c>
      <c r="J30">
        <v>0</v>
      </c>
      <c r="K30">
        <v>6</v>
      </c>
      <c r="L30">
        <v>7</v>
      </c>
      <c r="M30">
        <v>2</v>
      </c>
      <c r="N30">
        <v>0</v>
      </c>
      <c r="O30">
        <v>6</v>
      </c>
      <c r="P30">
        <v>0</v>
      </c>
      <c r="Q30">
        <v>0</v>
      </c>
    </row>
    <row r="31" spans="1:17">
      <c r="A31" t="s">
        <v>464</v>
      </c>
      <c r="B31" s="3">
        <v>1</v>
      </c>
      <c r="C31">
        <v>1</v>
      </c>
      <c r="D31">
        <v>2</v>
      </c>
      <c r="E31">
        <v>10</v>
      </c>
      <c r="F31">
        <v>3</v>
      </c>
      <c r="G31">
        <v>0</v>
      </c>
      <c r="H31">
        <v>0</v>
      </c>
      <c r="I31">
        <v>22</v>
      </c>
      <c r="J31">
        <v>0</v>
      </c>
      <c r="K31">
        <v>14</v>
      </c>
      <c r="L31">
        <v>31</v>
      </c>
      <c r="M31">
        <v>14</v>
      </c>
      <c r="N31">
        <v>0</v>
      </c>
      <c r="O31">
        <v>5</v>
      </c>
      <c r="P31">
        <v>0</v>
      </c>
      <c r="Q31">
        <v>0</v>
      </c>
    </row>
    <row r="32" spans="1:17">
      <c r="A32" t="s">
        <v>1393</v>
      </c>
      <c r="B32" s="3">
        <v>1</v>
      </c>
      <c r="C32">
        <v>1</v>
      </c>
      <c r="D32">
        <v>7</v>
      </c>
      <c r="E32">
        <v>7</v>
      </c>
      <c r="F32">
        <v>2</v>
      </c>
      <c r="G32">
        <v>0</v>
      </c>
      <c r="H32">
        <v>0</v>
      </c>
      <c r="I32">
        <v>24</v>
      </c>
      <c r="J32">
        <v>5</v>
      </c>
      <c r="K32">
        <v>24</v>
      </c>
      <c r="L32">
        <v>33</v>
      </c>
      <c r="M32">
        <v>16</v>
      </c>
      <c r="N32">
        <v>0</v>
      </c>
      <c r="O32">
        <v>16</v>
      </c>
      <c r="P32">
        <v>4</v>
      </c>
      <c r="Q32">
        <v>0</v>
      </c>
    </row>
    <row r="33" spans="1:17">
      <c r="A33" t="s">
        <v>1394</v>
      </c>
      <c r="B33" s="3">
        <v>0</v>
      </c>
      <c r="C33">
        <v>1</v>
      </c>
      <c r="D33">
        <v>4</v>
      </c>
      <c r="E33">
        <v>8</v>
      </c>
      <c r="F33">
        <v>2</v>
      </c>
      <c r="G33">
        <v>1</v>
      </c>
      <c r="H33">
        <v>1</v>
      </c>
      <c r="I33">
        <v>18</v>
      </c>
      <c r="J33">
        <v>5</v>
      </c>
      <c r="K33">
        <v>38</v>
      </c>
      <c r="L33">
        <v>45</v>
      </c>
      <c r="M33">
        <v>12</v>
      </c>
      <c r="N33">
        <v>0</v>
      </c>
      <c r="O33">
        <v>15</v>
      </c>
      <c r="P33">
        <v>5</v>
      </c>
      <c r="Q33">
        <v>0</v>
      </c>
    </row>
    <row r="34" spans="1:17">
      <c r="A34" t="s">
        <v>1395</v>
      </c>
      <c r="B34" s="3">
        <v>2</v>
      </c>
      <c r="C34">
        <v>1</v>
      </c>
      <c r="D34">
        <v>5</v>
      </c>
      <c r="E34">
        <v>10</v>
      </c>
      <c r="F34">
        <v>2</v>
      </c>
      <c r="G34">
        <v>0</v>
      </c>
      <c r="H34">
        <v>0</v>
      </c>
      <c r="I34">
        <v>20</v>
      </c>
      <c r="J34">
        <v>7</v>
      </c>
      <c r="K34">
        <v>26</v>
      </c>
      <c r="L34">
        <v>41</v>
      </c>
      <c r="M34">
        <v>19</v>
      </c>
      <c r="N34">
        <v>0</v>
      </c>
      <c r="O34">
        <v>20</v>
      </c>
      <c r="P34">
        <v>9</v>
      </c>
      <c r="Q34">
        <v>0</v>
      </c>
    </row>
    <row r="35" spans="1:17">
      <c r="A35" t="s">
        <v>467</v>
      </c>
      <c r="B35" s="3">
        <v>0</v>
      </c>
      <c r="C35">
        <v>0</v>
      </c>
      <c r="D35">
        <v>6</v>
      </c>
      <c r="E35">
        <v>9</v>
      </c>
      <c r="F35">
        <v>1</v>
      </c>
      <c r="G35">
        <v>1</v>
      </c>
      <c r="H35">
        <v>1</v>
      </c>
      <c r="I35">
        <v>18</v>
      </c>
      <c r="J35">
        <v>3</v>
      </c>
      <c r="K35">
        <v>21</v>
      </c>
      <c r="L35">
        <v>20</v>
      </c>
      <c r="M35">
        <v>15</v>
      </c>
      <c r="N35">
        <v>0</v>
      </c>
      <c r="O35">
        <v>13</v>
      </c>
      <c r="P35">
        <v>4</v>
      </c>
      <c r="Q35">
        <v>0</v>
      </c>
    </row>
    <row r="36" spans="1:17">
      <c r="A36" t="s">
        <v>1396</v>
      </c>
      <c r="B36" s="3">
        <v>0</v>
      </c>
      <c r="C36">
        <v>1</v>
      </c>
      <c r="D36">
        <v>6</v>
      </c>
      <c r="E36">
        <v>5</v>
      </c>
      <c r="F36">
        <v>2</v>
      </c>
      <c r="G36">
        <v>0</v>
      </c>
      <c r="H36">
        <v>0</v>
      </c>
      <c r="I36">
        <v>18</v>
      </c>
      <c r="J36">
        <v>4</v>
      </c>
      <c r="K36">
        <v>27</v>
      </c>
      <c r="L36">
        <v>50</v>
      </c>
      <c r="M36">
        <v>21</v>
      </c>
      <c r="N36">
        <v>0</v>
      </c>
      <c r="O36">
        <v>17</v>
      </c>
      <c r="P36">
        <v>3</v>
      </c>
      <c r="Q36">
        <v>0</v>
      </c>
    </row>
    <row r="37" spans="1:17">
      <c r="A37" t="s">
        <v>1397</v>
      </c>
      <c r="B37" s="3">
        <v>0</v>
      </c>
      <c r="C37">
        <v>0</v>
      </c>
      <c r="D37">
        <v>2</v>
      </c>
      <c r="E37">
        <v>8</v>
      </c>
      <c r="F37">
        <v>4</v>
      </c>
      <c r="G37">
        <v>0</v>
      </c>
      <c r="H37">
        <v>0</v>
      </c>
      <c r="I37">
        <v>10</v>
      </c>
      <c r="J37">
        <v>8</v>
      </c>
      <c r="K37">
        <v>14</v>
      </c>
      <c r="L37">
        <v>8</v>
      </c>
      <c r="M37">
        <v>7</v>
      </c>
      <c r="N37">
        <v>0</v>
      </c>
      <c r="O37">
        <v>24</v>
      </c>
      <c r="P37">
        <v>5</v>
      </c>
      <c r="Q37">
        <v>0</v>
      </c>
    </row>
    <row r="38" spans="1:17">
      <c r="A38" t="s">
        <v>1398</v>
      </c>
      <c r="B38" s="3">
        <v>0</v>
      </c>
      <c r="C38">
        <v>0</v>
      </c>
      <c r="D38">
        <v>5</v>
      </c>
      <c r="E38">
        <v>19</v>
      </c>
      <c r="F38">
        <v>11</v>
      </c>
      <c r="G38">
        <v>0</v>
      </c>
      <c r="H38">
        <v>0</v>
      </c>
      <c r="I38">
        <v>32</v>
      </c>
      <c r="J38">
        <v>8</v>
      </c>
      <c r="K38">
        <v>29</v>
      </c>
      <c r="L38">
        <v>56</v>
      </c>
      <c r="M38">
        <v>31</v>
      </c>
      <c r="N38">
        <v>0</v>
      </c>
      <c r="O38">
        <v>11</v>
      </c>
      <c r="P38">
        <v>0</v>
      </c>
      <c r="Q38">
        <v>0</v>
      </c>
    </row>
    <row r="39" spans="1:17">
      <c r="A39" t="s">
        <v>469</v>
      </c>
      <c r="B39" s="3">
        <v>0</v>
      </c>
      <c r="C39">
        <v>0</v>
      </c>
      <c r="D39">
        <v>7</v>
      </c>
      <c r="E39">
        <v>3</v>
      </c>
      <c r="F39">
        <v>0</v>
      </c>
      <c r="G39">
        <v>0</v>
      </c>
      <c r="H39">
        <v>0</v>
      </c>
      <c r="I39">
        <v>18</v>
      </c>
      <c r="J39">
        <v>5</v>
      </c>
      <c r="K39">
        <v>15</v>
      </c>
      <c r="L39">
        <v>13</v>
      </c>
      <c r="M39">
        <v>9</v>
      </c>
      <c r="N39">
        <v>0</v>
      </c>
      <c r="O39">
        <v>2</v>
      </c>
      <c r="P39">
        <v>1</v>
      </c>
      <c r="Q39">
        <v>0</v>
      </c>
    </row>
    <row r="40" spans="1:17">
      <c r="A40" t="s">
        <v>1399</v>
      </c>
      <c r="B40" s="3">
        <v>2</v>
      </c>
      <c r="C40">
        <v>0</v>
      </c>
      <c r="D40">
        <v>7</v>
      </c>
      <c r="E40">
        <v>4</v>
      </c>
      <c r="F40">
        <v>2</v>
      </c>
      <c r="G40">
        <v>0</v>
      </c>
      <c r="H40">
        <v>0</v>
      </c>
      <c r="I40">
        <v>13</v>
      </c>
      <c r="J40">
        <v>4</v>
      </c>
      <c r="K40">
        <v>23</v>
      </c>
      <c r="L40">
        <v>19</v>
      </c>
      <c r="M40">
        <v>10</v>
      </c>
      <c r="N40">
        <v>0</v>
      </c>
      <c r="O40">
        <v>14</v>
      </c>
      <c r="P40">
        <v>3</v>
      </c>
      <c r="Q40">
        <v>1</v>
      </c>
    </row>
    <row r="41" spans="1:17">
      <c r="A41" t="s">
        <v>1400</v>
      </c>
      <c r="B41" s="3">
        <v>0</v>
      </c>
      <c r="C41">
        <v>0</v>
      </c>
      <c r="D41">
        <v>1</v>
      </c>
      <c r="E41">
        <v>8</v>
      </c>
      <c r="F41">
        <v>0</v>
      </c>
      <c r="G41">
        <v>1</v>
      </c>
      <c r="H41">
        <v>1</v>
      </c>
      <c r="I41">
        <v>11</v>
      </c>
      <c r="J41">
        <v>2</v>
      </c>
      <c r="K41">
        <v>11</v>
      </c>
      <c r="L41">
        <v>43</v>
      </c>
      <c r="M41">
        <v>15</v>
      </c>
      <c r="N41">
        <v>0</v>
      </c>
      <c r="O41">
        <v>7</v>
      </c>
      <c r="P41">
        <v>2</v>
      </c>
      <c r="Q41">
        <v>0</v>
      </c>
    </row>
    <row r="42" spans="1:17">
      <c r="A42" t="s">
        <v>1401</v>
      </c>
      <c r="B42" s="3">
        <v>0</v>
      </c>
      <c r="C42">
        <v>2</v>
      </c>
      <c r="D42">
        <v>8</v>
      </c>
      <c r="E42">
        <v>11</v>
      </c>
      <c r="F42">
        <v>0</v>
      </c>
      <c r="G42">
        <v>1</v>
      </c>
      <c r="H42">
        <v>1</v>
      </c>
      <c r="I42">
        <v>35</v>
      </c>
      <c r="J42">
        <v>8</v>
      </c>
      <c r="K42">
        <v>35</v>
      </c>
      <c r="L42">
        <v>53</v>
      </c>
      <c r="M42">
        <v>24</v>
      </c>
      <c r="N42">
        <v>0</v>
      </c>
      <c r="O42">
        <v>13</v>
      </c>
      <c r="P42">
        <v>7</v>
      </c>
      <c r="Q42">
        <v>0</v>
      </c>
    </row>
    <row r="43" spans="1:17">
      <c r="A43" t="s">
        <v>1402</v>
      </c>
      <c r="B43" s="3">
        <v>0</v>
      </c>
      <c r="C43">
        <v>0</v>
      </c>
      <c r="D43">
        <v>10</v>
      </c>
      <c r="E43">
        <v>7</v>
      </c>
      <c r="F43">
        <v>1</v>
      </c>
      <c r="G43">
        <v>1</v>
      </c>
      <c r="H43">
        <v>1</v>
      </c>
      <c r="I43">
        <v>20</v>
      </c>
      <c r="J43">
        <v>7</v>
      </c>
      <c r="K43">
        <v>31</v>
      </c>
      <c r="L43">
        <v>19</v>
      </c>
      <c r="M43">
        <v>12</v>
      </c>
      <c r="N43">
        <v>0</v>
      </c>
      <c r="O43">
        <v>10</v>
      </c>
      <c r="P43">
        <v>2</v>
      </c>
      <c r="Q43">
        <v>0</v>
      </c>
    </row>
    <row r="44" spans="1:17">
      <c r="A44" t="s">
        <v>1481</v>
      </c>
      <c r="B44" s="3">
        <v>0</v>
      </c>
      <c r="C44">
        <v>2</v>
      </c>
      <c r="D44">
        <v>3</v>
      </c>
      <c r="E44">
        <v>8</v>
      </c>
      <c r="F44">
        <v>2</v>
      </c>
      <c r="G44">
        <v>0</v>
      </c>
      <c r="H44">
        <v>0</v>
      </c>
      <c r="I44">
        <v>20</v>
      </c>
      <c r="J44">
        <v>9</v>
      </c>
      <c r="K44">
        <v>15</v>
      </c>
      <c r="L44">
        <v>28</v>
      </c>
      <c r="M44">
        <v>8</v>
      </c>
      <c r="N44">
        <v>0</v>
      </c>
      <c r="O44">
        <v>14</v>
      </c>
      <c r="P44">
        <v>4</v>
      </c>
      <c r="Q44">
        <v>1</v>
      </c>
    </row>
    <row r="45" spans="1:17">
      <c r="A45" t="s">
        <v>1482</v>
      </c>
      <c r="B45" s="3">
        <v>0</v>
      </c>
      <c r="C45">
        <v>0</v>
      </c>
      <c r="D45">
        <v>7</v>
      </c>
      <c r="E45">
        <v>7</v>
      </c>
      <c r="F45">
        <v>1</v>
      </c>
      <c r="G45">
        <v>0</v>
      </c>
      <c r="H45">
        <v>0</v>
      </c>
      <c r="I45">
        <v>15</v>
      </c>
      <c r="J45">
        <v>5</v>
      </c>
      <c r="K45">
        <v>18</v>
      </c>
      <c r="L45">
        <v>21</v>
      </c>
      <c r="M45">
        <v>9</v>
      </c>
      <c r="N45">
        <v>0</v>
      </c>
      <c r="O45">
        <v>7</v>
      </c>
      <c r="P45">
        <v>2</v>
      </c>
      <c r="Q45">
        <v>3</v>
      </c>
    </row>
    <row r="46" spans="1:17">
      <c r="A46" t="s">
        <v>472</v>
      </c>
      <c r="B46" s="3">
        <v>0</v>
      </c>
      <c r="C46">
        <v>0</v>
      </c>
      <c r="D46">
        <v>4</v>
      </c>
      <c r="E46">
        <v>2</v>
      </c>
      <c r="F46">
        <v>0</v>
      </c>
      <c r="G46">
        <v>1</v>
      </c>
      <c r="H46">
        <v>1</v>
      </c>
      <c r="I46">
        <v>12</v>
      </c>
      <c r="J46">
        <v>1</v>
      </c>
      <c r="K46">
        <v>8</v>
      </c>
      <c r="L46">
        <v>9</v>
      </c>
      <c r="M46">
        <v>4</v>
      </c>
      <c r="N46">
        <v>0</v>
      </c>
      <c r="O46">
        <v>2</v>
      </c>
      <c r="P46">
        <v>0</v>
      </c>
      <c r="Q46">
        <v>0</v>
      </c>
    </row>
    <row r="47" spans="1:17">
      <c r="A47" t="s">
        <v>1483</v>
      </c>
      <c r="B47" s="3">
        <v>1</v>
      </c>
      <c r="C47">
        <v>0</v>
      </c>
      <c r="D47">
        <v>3</v>
      </c>
      <c r="E47">
        <v>5</v>
      </c>
      <c r="F47">
        <v>1</v>
      </c>
      <c r="G47">
        <v>0</v>
      </c>
      <c r="H47">
        <v>0</v>
      </c>
      <c r="I47">
        <v>10</v>
      </c>
      <c r="J47">
        <v>3</v>
      </c>
      <c r="K47">
        <v>15</v>
      </c>
      <c r="L47">
        <v>28</v>
      </c>
      <c r="M47">
        <v>10</v>
      </c>
      <c r="N47">
        <v>0</v>
      </c>
      <c r="O47">
        <v>10</v>
      </c>
      <c r="P47">
        <v>2</v>
      </c>
      <c r="Q47">
        <v>0</v>
      </c>
    </row>
    <row r="48" spans="1:17">
      <c r="A48" t="s">
        <v>1403</v>
      </c>
      <c r="B48" s="3">
        <v>0</v>
      </c>
      <c r="C48">
        <v>1</v>
      </c>
      <c r="D48">
        <v>4</v>
      </c>
      <c r="E48">
        <v>12</v>
      </c>
      <c r="F48">
        <v>1</v>
      </c>
      <c r="G48">
        <v>0</v>
      </c>
      <c r="H48">
        <v>0</v>
      </c>
      <c r="I48">
        <v>21</v>
      </c>
      <c r="J48">
        <v>5</v>
      </c>
      <c r="K48">
        <v>24</v>
      </c>
      <c r="L48">
        <v>58</v>
      </c>
      <c r="M48">
        <v>27</v>
      </c>
      <c r="N48">
        <v>0</v>
      </c>
      <c r="O48">
        <v>6</v>
      </c>
      <c r="P48">
        <v>3</v>
      </c>
      <c r="Q48">
        <v>0</v>
      </c>
    </row>
    <row r="49" spans="1:17">
      <c r="A49" t="s">
        <v>1775</v>
      </c>
      <c r="B49" s="3">
        <v>0</v>
      </c>
      <c r="C49">
        <v>0</v>
      </c>
      <c r="D49">
        <v>2</v>
      </c>
      <c r="E49">
        <v>3</v>
      </c>
      <c r="F49">
        <v>1</v>
      </c>
      <c r="G49">
        <v>3</v>
      </c>
      <c r="H49">
        <v>0</v>
      </c>
      <c r="I49">
        <v>9</v>
      </c>
      <c r="J49">
        <v>3</v>
      </c>
      <c r="K49">
        <v>12</v>
      </c>
      <c r="L49">
        <v>10</v>
      </c>
      <c r="M49">
        <v>6</v>
      </c>
      <c r="N49">
        <v>0</v>
      </c>
      <c r="O49">
        <v>5</v>
      </c>
      <c r="P49">
        <v>1</v>
      </c>
      <c r="Q49">
        <v>0</v>
      </c>
    </row>
    <row r="50" spans="1:17">
      <c r="A50" t="s">
        <v>1404</v>
      </c>
      <c r="B50" s="3">
        <v>0</v>
      </c>
      <c r="C50">
        <v>2</v>
      </c>
      <c r="D50">
        <v>4</v>
      </c>
      <c r="E50">
        <v>11</v>
      </c>
      <c r="F50">
        <v>2</v>
      </c>
      <c r="G50">
        <v>0</v>
      </c>
      <c r="H50">
        <v>0</v>
      </c>
      <c r="I50">
        <v>22</v>
      </c>
      <c r="J50">
        <v>8</v>
      </c>
      <c r="K50">
        <v>24</v>
      </c>
      <c r="L50">
        <v>69</v>
      </c>
      <c r="M50">
        <v>29</v>
      </c>
      <c r="N50">
        <v>0</v>
      </c>
      <c r="O50">
        <v>21</v>
      </c>
      <c r="P50">
        <v>11</v>
      </c>
      <c r="Q50">
        <v>0</v>
      </c>
    </row>
    <row r="51" spans="1:17">
      <c r="A51" t="s">
        <v>1405</v>
      </c>
      <c r="B51" s="3">
        <v>2</v>
      </c>
      <c r="C51">
        <v>2</v>
      </c>
      <c r="D51">
        <v>4</v>
      </c>
      <c r="E51">
        <v>16</v>
      </c>
      <c r="F51">
        <v>4</v>
      </c>
      <c r="G51">
        <v>0</v>
      </c>
      <c r="H51">
        <v>0</v>
      </c>
      <c r="I51">
        <v>34</v>
      </c>
      <c r="J51">
        <v>4</v>
      </c>
      <c r="K51">
        <v>43</v>
      </c>
      <c r="L51">
        <v>127</v>
      </c>
      <c r="M51">
        <v>30</v>
      </c>
      <c r="N51">
        <v>0</v>
      </c>
      <c r="O51">
        <v>15</v>
      </c>
      <c r="P51">
        <v>2</v>
      </c>
      <c r="Q51">
        <v>0</v>
      </c>
    </row>
    <row r="52" spans="1:17">
      <c r="A52" t="s">
        <v>1406</v>
      </c>
      <c r="B52" s="3">
        <v>0</v>
      </c>
      <c r="C52">
        <v>0</v>
      </c>
      <c r="D52">
        <v>1</v>
      </c>
      <c r="E52">
        <v>9</v>
      </c>
      <c r="F52">
        <v>2</v>
      </c>
      <c r="G52">
        <v>0</v>
      </c>
      <c r="H52">
        <v>0</v>
      </c>
      <c r="I52">
        <v>10</v>
      </c>
      <c r="J52">
        <v>6</v>
      </c>
      <c r="K52">
        <v>27</v>
      </c>
      <c r="L52">
        <v>22</v>
      </c>
      <c r="M52">
        <v>10</v>
      </c>
      <c r="N52">
        <v>0</v>
      </c>
      <c r="O52">
        <v>12</v>
      </c>
      <c r="P52">
        <v>2</v>
      </c>
      <c r="Q52">
        <v>0</v>
      </c>
    </row>
    <row r="53" spans="1:17">
      <c r="A53" t="s">
        <v>474</v>
      </c>
      <c r="B53" s="3">
        <v>2</v>
      </c>
      <c r="C53">
        <v>1</v>
      </c>
      <c r="D53">
        <v>8</v>
      </c>
      <c r="E53">
        <v>8</v>
      </c>
      <c r="F53">
        <v>1</v>
      </c>
      <c r="G53">
        <v>0</v>
      </c>
      <c r="H53">
        <v>0</v>
      </c>
      <c r="I53">
        <v>28</v>
      </c>
      <c r="J53">
        <v>6</v>
      </c>
      <c r="K53">
        <v>30</v>
      </c>
      <c r="L53">
        <v>42</v>
      </c>
      <c r="M53">
        <v>17</v>
      </c>
      <c r="N53">
        <v>0</v>
      </c>
      <c r="O53">
        <v>18</v>
      </c>
      <c r="P53">
        <v>10</v>
      </c>
      <c r="Q53">
        <v>0</v>
      </c>
    </row>
    <row r="54" spans="1:17">
      <c r="A54" t="s">
        <v>1407</v>
      </c>
      <c r="B54" s="3">
        <v>0</v>
      </c>
      <c r="C54">
        <v>2</v>
      </c>
      <c r="D54">
        <v>4</v>
      </c>
      <c r="E54">
        <v>5</v>
      </c>
      <c r="F54">
        <v>0</v>
      </c>
      <c r="G54">
        <v>1</v>
      </c>
      <c r="H54">
        <v>1</v>
      </c>
      <c r="I54">
        <v>12</v>
      </c>
      <c r="J54">
        <v>3</v>
      </c>
      <c r="K54">
        <v>13</v>
      </c>
      <c r="L54">
        <v>7</v>
      </c>
      <c r="M54">
        <v>5</v>
      </c>
      <c r="N54">
        <v>0</v>
      </c>
      <c r="O54">
        <v>10</v>
      </c>
      <c r="P54">
        <v>4</v>
      </c>
      <c r="Q54">
        <v>0</v>
      </c>
    </row>
    <row r="55" spans="1:17">
      <c r="A55" t="s">
        <v>1408</v>
      </c>
      <c r="B55" s="3">
        <v>0</v>
      </c>
      <c r="C55">
        <v>2</v>
      </c>
      <c r="D55">
        <v>2</v>
      </c>
      <c r="E55">
        <v>6</v>
      </c>
      <c r="F55">
        <v>6</v>
      </c>
      <c r="G55">
        <v>0</v>
      </c>
      <c r="H55">
        <v>0</v>
      </c>
      <c r="I55">
        <v>12</v>
      </c>
      <c r="J55">
        <v>7</v>
      </c>
      <c r="K55">
        <v>28</v>
      </c>
      <c r="L55">
        <v>36</v>
      </c>
      <c r="M55">
        <v>17</v>
      </c>
      <c r="N55">
        <v>0</v>
      </c>
      <c r="O55">
        <v>13</v>
      </c>
      <c r="P55">
        <v>0</v>
      </c>
      <c r="Q55">
        <v>0</v>
      </c>
    </row>
    <row r="56" spans="1:17">
      <c r="A56" t="s">
        <v>1409</v>
      </c>
      <c r="B56" s="3">
        <v>0</v>
      </c>
      <c r="C56">
        <v>0</v>
      </c>
      <c r="D56">
        <v>2</v>
      </c>
      <c r="E56">
        <v>12</v>
      </c>
      <c r="F56">
        <v>7</v>
      </c>
      <c r="G56">
        <v>0</v>
      </c>
      <c r="H56">
        <v>0</v>
      </c>
      <c r="I56">
        <v>24</v>
      </c>
      <c r="J56">
        <v>5</v>
      </c>
      <c r="K56">
        <v>24</v>
      </c>
      <c r="L56">
        <v>55</v>
      </c>
      <c r="M56">
        <v>21</v>
      </c>
      <c r="N56">
        <v>0</v>
      </c>
      <c r="O56">
        <v>9</v>
      </c>
      <c r="P56">
        <v>0</v>
      </c>
      <c r="Q56">
        <v>0</v>
      </c>
    </row>
    <row r="57" spans="1:17">
      <c r="A57" t="s">
        <v>1410</v>
      </c>
      <c r="B57" s="3">
        <v>0</v>
      </c>
      <c r="C57">
        <v>0</v>
      </c>
      <c r="D57">
        <v>4</v>
      </c>
      <c r="E57">
        <v>12</v>
      </c>
      <c r="F57">
        <v>0</v>
      </c>
      <c r="G57">
        <v>0</v>
      </c>
      <c r="H57">
        <v>0</v>
      </c>
      <c r="I57">
        <v>16</v>
      </c>
      <c r="J57">
        <v>3</v>
      </c>
      <c r="K57">
        <v>10</v>
      </c>
      <c r="L57">
        <v>27</v>
      </c>
      <c r="M57">
        <v>11</v>
      </c>
      <c r="N57">
        <v>0</v>
      </c>
      <c r="O57">
        <v>2</v>
      </c>
      <c r="P57">
        <v>4</v>
      </c>
      <c r="Q57">
        <v>0</v>
      </c>
    </row>
    <row r="58" spans="1:17">
      <c r="A58" t="s">
        <v>1411</v>
      </c>
      <c r="B58" s="3">
        <v>0</v>
      </c>
      <c r="C58">
        <v>0</v>
      </c>
      <c r="D58">
        <v>1</v>
      </c>
      <c r="E58">
        <v>8</v>
      </c>
      <c r="F58">
        <v>0</v>
      </c>
      <c r="G58">
        <v>0</v>
      </c>
      <c r="H58">
        <v>0</v>
      </c>
      <c r="I58">
        <v>17</v>
      </c>
      <c r="J58">
        <v>4</v>
      </c>
      <c r="K58">
        <v>18</v>
      </c>
      <c r="L58">
        <v>26</v>
      </c>
      <c r="M58">
        <v>10</v>
      </c>
      <c r="N58">
        <v>0</v>
      </c>
      <c r="O58">
        <v>19</v>
      </c>
      <c r="P58">
        <v>1</v>
      </c>
      <c r="Q58">
        <v>0</v>
      </c>
    </row>
    <row r="59" spans="1:17">
      <c r="A59" t="s">
        <v>1412</v>
      </c>
      <c r="B59" s="3">
        <v>2</v>
      </c>
      <c r="C59">
        <v>1</v>
      </c>
      <c r="D59">
        <v>4</v>
      </c>
      <c r="E59">
        <v>5</v>
      </c>
      <c r="F59">
        <v>0</v>
      </c>
      <c r="G59">
        <v>2</v>
      </c>
      <c r="H59">
        <v>2</v>
      </c>
      <c r="I59">
        <v>12</v>
      </c>
      <c r="J59">
        <v>4</v>
      </c>
      <c r="K59">
        <v>24</v>
      </c>
      <c r="L59">
        <v>33</v>
      </c>
      <c r="M59">
        <v>16</v>
      </c>
      <c r="N59">
        <v>0</v>
      </c>
      <c r="O59">
        <v>17</v>
      </c>
      <c r="P59">
        <v>2</v>
      </c>
      <c r="Q59">
        <v>0</v>
      </c>
    </row>
    <row r="60" spans="1:17">
      <c r="A60" t="s">
        <v>1413</v>
      </c>
      <c r="B60" s="3">
        <v>1</v>
      </c>
      <c r="C60">
        <v>0</v>
      </c>
      <c r="D60">
        <v>2</v>
      </c>
      <c r="E60">
        <v>6</v>
      </c>
      <c r="F60">
        <v>3</v>
      </c>
      <c r="G60">
        <v>1</v>
      </c>
      <c r="H60">
        <v>1</v>
      </c>
      <c r="I60">
        <v>9</v>
      </c>
      <c r="J60">
        <v>2</v>
      </c>
      <c r="K60">
        <v>12</v>
      </c>
      <c r="L60">
        <v>9</v>
      </c>
      <c r="M60">
        <v>3</v>
      </c>
      <c r="N60">
        <v>0</v>
      </c>
      <c r="O60">
        <v>12</v>
      </c>
      <c r="P60">
        <v>5</v>
      </c>
      <c r="Q60">
        <v>0</v>
      </c>
    </row>
    <row r="61" spans="1:17">
      <c r="A61" t="s">
        <v>475</v>
      </c>
      <c r="B61" s="3">
        <v>1</v>
      </c>
      <c r="C61">
        <v>0</v>
      </c>
      <c r="D61">
        <v>3</v>
      </c>
      <c r="E61">
        <v>9</v>
      </c>
      <c r="F61">
        <v>5</v>
      </c>
      <c r="G61">
        <v>0</v>
      </c>
      <c r="H61">
        <v>0</v>
      </c>
      <c r="I61">
        <v>18</v>
      </c>
      <c r="J61">
        <v>6</v>
      </c>
      <c r="K61">
        <v>29</v>
      </c>
      <c r="L61">
        <v>49</v>
      </c>
      <c r="M61">
        <v>23</v>
      </c>
      <c r="N61">
        <v>0</v>
      </c>
      <c r="O61">
        <v>13</v>
      </c>
      <c r="P61">
        <v>1</v>
      </c>
      <c r="Q61">
        <v>0</v>
      </c>
    </row>
    <row r="62" spans="1:17">
      <c r="A62" t="s">
        <v>1414</v>
      </c>
      <c r="B62" s="3">
        <v>2</v>
      </c>
      <c r="C62">
        <v>1</v>
      </c>
      <c r="D62">
        <v>3</v>
      </c>
      <c r="E62">
        <v>8</v>
      </c>
      <c r="F62">
        <v>1</v>
      </c>
      <c r="G62">
        <v>1</v>
      </c>
      <c r="H62">
        <v>1</v>
      </c>
      <c r="I62">
        <v>21</v>
      </c>
      <c r="J62">
        <v>6</v>
      </c>
      <c r="K62">
        <v>27</v>
      </c>
      <c r="L62">
        <v>32</v>
      </c>
      <c r="M62">
        <v>17</v>
      </c>
      <c r="N62">
        <v>0</v>
      </c>
      <c r="O62">
        <v>24</v>
      </c>
      <c r="P62">
        <v>3</v>
      </c>
      <c r="Q62">
        <v>1</v>
      </c>
    </row>
    <row r="63" spans="1:17">
      <c r="A63" t="s">
        <v>1415</v>
      </c>
      <c r="B63" s="3">
        <v>0</v>
      </c>
      <c r="C63">
        <v>1</v>
      </c>
      <c r="D63">
        <v>6</v>
      </c>
      <c r="E63">
        <v>11</v>
      </c>
      <c r="F63">
        <v>0</v>
      </c>
      <c r="G63">
        <v>1</v>
      </c>
      <c r="H63">
        <v>1</v>
      </c>
      <c r="I63">
        <v>22</v>
      </c>
      <c r="J63">
        <v>7</v>
      </c>
      <c r="K63">
        <v>32</v>
      </c>
      <c r="L63">
        <v>59</v>
      </c>
      <c r="M63">
        <v>10</v>
      </c>
      <c r="N63">
        <v>0</v>
      </c>
      <c r="O63">
        <v>11</v>
      </c>
      <c r="P63">
        <v>2</v>
      </c>
      <c r="Q63">
        <v>0</v>
      </c>
    </row>
    <row r="64" spans="1:17">
      <c r="A64" t="s">
        <v>1416</v>
      </c>
      <c r="B64" s="3">
        <v>1</v>
      </c>
      <c r="C64">
        <v>3</v>
      </c>
      <c r="D64">
        <v>2</v>
      </c>
      <c r="E64">
        <v>9</v>
      </c>
      <c r="F64">
        <v>1</v>
      </c>
      <c r="G64">
        <v>0</v>
      </c>
      <c r="H64">
        <v>0</v>
      </c>
      <c r="I64">
        <v>21</v>
      </c>
      <c r="J64">
        <v>4</v>
      </c>
      <c r="K64">
        <v>26</v>
      </c>
      <c r="L64">
        <v>42</v>
      </c>
      <c r="M64">
        <v>20</v>
      </c>
      <c r="N64">
        <v>0</v>
      </c>
      <c r="O64">
        <v>20</v>
      </c>
      <c r="P64">
        <v>4</v>
      </c>
      <c r="Q64">
        <v>0</v>
      </c>
    </row>
    <row r="65" spans="1:17">
      <c r="A65" t="s">
        <v>478</v>
      </c>
      <c r="B65" s="3">
        <v>0</v>
      </c>
      <c r="C65">
        <v>0</v>
      </c>
      <c r="D65">
        <v>6</v>
      </c>
      <c r="E65">
        <v>7</v>
      </c>
      <c r="F65">
        <v>0</v>
      </c>
      <c r="G65">
        <v>0</v>
      </c>
      <c r="H65">
        <v>0</v>
      </c>
      <c r="I65">
        <v>21</v>
      </c>
      <c r="J65">
        <v>4</v>
      </c>
      <c r="K65">
        <v>15</v>
      </c>
      <c r="L65">
        <v>38</v>
      </c>
      <c r="M65">
        <v>15</v>
      </c>
      <c r="N65">
        <v>0</v>
      </c>
      <c r="O65">
        <v>12</v>
      </c>
      <c r="P65">
        <v>2</v>
      </c>
      <c r="Q65">
        <v>3</v>
      </c>
    </row>
    <row r="66" spans="1:17">
      <c r="A66" t="s">
        <v>1417</v>
      </c>
      <c r="B66" s="3">
        <v>0</v>
      </c>
      <c r="C66">
        <v>0</v>
      </c>
      <c r="D66">
        <v>5</v>
      </c>
      <c r="E66">
        <v>5</v>
      </c>
      <c r="F66">
        <v>0</v>
      </c>
      <c r="G66">
        <v>0</v>
      </c>
      <c r="H66">
        <v>0</v>
      </c>
      <c r="I66">
        <v>18</v>
      </c>
      <c r="J66">
        <v>7</v>
      </c>
      <c r="K66">
        <v>26</v>
      </c>
      <c r="L66">
        <v>29</v>
      </c>
      <c r="M66">
        <v>14</v>
      </c>
      <c r="N66">
        <v>0</v>
      </c>
      <c r="O66">
        <v>13</v>
      </c>
      <c r="P66">
        <v>2</v>
      </c>
      <c r="Q66">
        <v>0</v>
      </c>
    </row>
    <row r="67" spans="1:17">
      <c r="A67" t="s">
        <v>1418</v>
      </c>
      <c r="B67" s="3">
        <v>0</v>
      </c>
      <c r="C67">
        <v>1</v>
      </c>
      <c r="D67">
        <v>2</v>
      </c>
      <c r="E67">
        <v>9</v>
      </c>
      <c r="F67">
        <v>0</v>
      </c>
      <c r="G67">
        <v>0</v>
      </c>
      <c r="H67">
        <v>0</v>
      </c>
      <c r="I67">
        <v>12</v>
      </c>
      <c r="J67">
        <v>4</v>
      </c>
      <c r="K67">
        <v>20</v>
      </c>
      <c r="L67">
        <v>4</v>
      </c>
      <c r="M67">
        <v>7</v>
      </c>
      <c r="N67">
        <v>0</v>
      </c>
      <c r="O67">
        <v>16</v>
      </c>
      <c r="P67">
        <v>5</v>
      </c>
      <c r="Q67">
        <v>1</v>
      </c>
    </row>
    <row r="68" spans="1:17">
      <c r="A68" t="s">
        <v>1419</v>
      </c>
      <c r="B68" s="3">
        <v>0</v>
      </c>
      <c r="C68">
        <v>0</v>
      </c>
      <c r="D68">
        <v>9</v>
      </c>
      <c r="E68">
        <v>9</v>
      </c>
      <c r="F68">
        <v>0</v>
      </c>
      <c r="G68">
        <v>0</v>
      </c>
      <c r="H68">
        <v>0</v>
      </c>
      <c r="I68">
        <v>26</v>
      </c>
      <c r="J68">
        <v>13</v>
      </c>
      <c r="K68">
        <v>22</v>
      </c>
      <c r="L68">
        <v>66</v>
      </c>
      <c r="M68">
        <v>37</v>
      </c>
      <c r="N68">
        <v>0</v>
      </c>
      <c r="O68">
        <v>11</v>
      </c>
      <c r="P68">
        <v>7</v>
      </c>
      <c r="Q68">
        <v>0</v>
      </c>
    </row>
    <row r="69" spans="1:17">
      <c r="A69" t="s">
        <v>480</v>
      </c>
      <c r="B69" s="3">
        <v>0</v>
      </c>
      <c r="C69">
        <v>0</v>
      </c>
      <c r="D69">
        <v>7</v>
      </c>
      <c r="E69">
        <v>6</v>
      </c>
      <c r="F69">
        <v>0</v>
      </c>
      <c r="G69">
        <v>0</v>
      </c>
      <c r="H69">
        <v>0</v>
      </c>
      <c r="I69">
        <v>15</v>
      </c>
      <c r="J69">
        <v>3</v>
      </c>
      <c r="K69">
        <v>10</v>
      </c>
      <c r="L69">
        <v>15</v>
      </c>
      <c r="M69">
        <v>7</v>
      </c>
      <c r="N69">
        <v>0</v>
      </c>
      <c r="O69">
        <v>9</v>
      </c>
      <c r="P69">
        <v>1</v>
      </c>
      <c r="Q69">
        <v>0</v>
      </c>
    </row>
    <row r="70" spans="1:17">
      <c r="A70" t="s">
        <v>1420</v>
      </c>
      <c r="B70" s="3">
        <v>0</v>
      </c>
      <c r="C70">
        <v>0</v>
      </c>
      <c r="D70">
        <v>4</v>
      </c>
      <c r="E70">
        <v>2</v>
      </c>
      <c r="F70">
        <v>0</v>
      </c>
      <c r="G70">
        <v>2</v>
      </c>
      <c r="H70">
        <v>2</v>
      </c>
      <c r="I70">
        <v>11</v>
      </c>
      <c r="J70">
        <v>5</v>
      </c>
      <c r="K70">
        <v>23</v>
      </c>
      <c r="L70">
        <v>35</v>
      </c>
      <c r="M70">
        <v>14</v>
      </c>
      <c r="N70">
        <v>0</v>
      </c>
      <c r="O70">
        <v>13</v>
      </c>
      <c r="P70">
        <v>3</v>
      </c>
      <c r="Q70">
        <v>1</v>
      </c>
    </row>
    <row r="71" spans="1:17">
      <c r="A71" t="s">
        <v>1421</v>
      </c>
      <c r="B71" s="3">
        <v>0</v>
      </c>
      <c r="C71">
        <v>0</v>
      </c>
      <c r="D71">
        <v>0</v>
      </c>
      <c r="E71">
        <v>4</v>
      </c>
      <c r="F71">
        <v>0</v>
      </c>
      <c r="G71">
        <v>0</v>
      </c>
      <c r="H71">
        <v>0</v>
      </c>
      <c r="I71">
        <v>4</v>
      </c>
      <c r="J71">
        <v>1</v>
      </c>
      <c r="K71">
        <v>11</v>
      </c>
      <c r="L71">
        <v>31</v>
      </c>
      <c r="M71">
        <v>7</v>
      </c>
      <c r="N71">
        <v>0</v>
      </c>
      <c r="O71">
        <v>8</v>
      </c>
      <c r="P71">
        <v>2</v>
      </c>
      <c r="Q71">
        <v>0</v>
      </c>
    </row>
    <row r="72" spans="1:17">
      <c r="A72" t="s">
        <v>1422</v>
      </c>
      <c r="B72" s="3">
        <v>0</v>
      </c>
      <c r="C72">
        <v>0</v>
      </c>
      <c r="D72">
        <v>10</v>
      </c>
      <c r="E72">
        <v>11</v>
      </c>
      <c r="F72">
        <v>0</v>
      </c>
      <c r="G72">
        <v>1</v>
      </c>
      <c r="H72">
        <v>1</v>
      </c>
      <c r="I72">
        <v>33</v>
      </c>
      <c r="J72">
        <v>9</v>
      </c>
      <c r="K72">
        <v>34</v>
      </c>
      <c r="L72">
        <v>47</v>
      </c>
      <c r="M72">
        <v>21</v>
      </c>
      <c r="N72">
        <v>0</v>
      </c>
      <c r="O72">
        <v>16</v>
      </c>
      <c r="P72">
        <v>6</v>
      </c>
      <c r="Q72">
        <v>0</v>
      </c>
    </row>
    <row r="73" spans="1:17">
      <c r="A73" t="s">
        <v>1423</v>
      </c>
      <c r="B73" s="3">
        <v>0</v>
      </c>
      <c r="C73">
        <v>0</v>
      </c>
      <c r="D73">
        <v>10</v>
      </c>
      <c r="E73">
        <v>9</v>
      </c>
      <c r="F73">
        <v>1</v>
      </c>
      <c r="G73">
        <v>1</v>
      </c>
      <c r="H73">
        <v>1</v>
      </c>
      <c r="I73">
        <v>20</v>
      </c>
      <c r="J73">
        <v>4</v>
      </c>
      <c r="K73">
        <v>38</v>
      </c>
      <c r="L73">
        <v>31</v>
      </c>
      <c r="M73">
        <v>14</v>
      </c>
      <c r="N73">
        <v>0</v>
      </c>
      <c r="O73">
        <v>17</v>
      </c>
      <c r="P73">
        <v>11</v>
      </c>
      <c r="Q73">
        <v>0</v>
      </c>
    </row>
    <row r="74" spans="1:17">
      <c r="A74" t="s">
        <v>1484</v>
      </c>
      <c r="B74" s="3">
        <v>0</v>
      </c>
      <c r="C74">
        <v>2</v>
      </c>
      <c r="D74">
        <v>6</v>
      </c>
      <c r="E74">
        <v>7</v>
      </c>
      <c r="F74">
        <v>2</v>
      </c>
      <c r="G74">
        <v>0</v>
      </c>
      <c r="H74">
        <v>0</v>
      </c>
      <c r="I74">
        <v>21</v>
      </c>
      <c r="J74">
        <v>5</v>
      </c>
      <c r="K74">
        <v>17</v>
      </c>
      <c r="L74">
        <v>39</v>
      </c>
      <c r="M74">
        <v>11</v>
      </c>
      <c r="N74">
        <v>0</v>
      </c>
      <c r="O74">
        <v>7</v>
      </c>
      <c r="P74">
        <v>4</v>
      </c>
      <c r="Q74">
        <v>1</v>
      </c>
    </row>
    <row r="75" spans="1:17">
      <c r="A75" t="s">
        <v>1485</v>
      </c>
      <c r="B75" s="3">
        <v>1</v>
      </c>
      <c r="C75">
        <v>0</v>
      </c>
      <c r="D75">
        <v>7</v>
      </c>
      <c r="E75">
        <v>6</v>
      </c>
      <c r="F75">
        <v>1</v>
      </c>
      <c r="G75">
        <v>0</v>
      </c>
      <c r="H75">
        <v>0</v>
      </c>
      <c r="I75">
        <v>13</v>
      </c>
      <c r="J75">
        <v>10</v>
      </c>
      <c r="K75">
        <v>22</v>
      </c>
      <c r="L75">
        <v>11</v>
      </c>
      <c r="M75">
        <v>7</v>
      </c>
      <c r="N75">
        <v>0</v>
      </c>
      <c r="O75">
        <v>5</v>
      </c>
      <c r="P75">
        <v>3</v>
      </c>
      <c r="Q75">
        <v>0</v>
      </c>
    </row>
    <row r="76" spans="1:17">
      <c r="A76" t="s">
        <v>483</v>
      </c>
      <c r="B76" s="3">
        <v>0</v>
      </c>
      <c r="C76">
        <v>0</v>
      </c>
      <c r="D76">
        <v>4</v>
      </c>
      <c r="E76">
        <v>0</v>
      </c>
      <c r="F76">
        <v>0</v>
      </c>
      <c r="G76">
        <v>0</v>
      </c>
      <c r="H76">
        <v>0</v>
      </c>
      <c r="I76">
        <v>5</v>
      </c>
      <c r="J76">
        <v>0</v>
      </c>
      <c r="K76">
        <v>6</v>
      </c>
      <c r="L76">
        <v>7</v>
      </c>
      <c r="M76">
        <v>1</v>
      </c>
      <c r="N76">
        <v>0</v>
      </c>
      <c r="O76">
        <v>4</v>
      </c>
      <c r="P76">
        <v>0</v>
      </c>
      <c r="Q76">
        <v>0</v>
      </c>
    </row>
    <row r="77" spans="1:17">
      <c r="A77" t="s">
        <v>1486</v>
      </c>
      <c r="B77" s="3">
        <v>1</v>
      </c>
      <c r="C77">
        <v>0</v>
      </c>
      <c r="D77">
        <v>4</v>
      </c>
      <c r="E77">
        <v>3</v>
      </c>
      <c r="F77">
        <v>1</v>
      </c>
      <c r="G77">
        <v>0</v>
      </c>
      <c r="H77">
        <v>0</v>
      </c>
      <c r="I77">
        <v>10</v>
      </c>
      <c r="J77">
        <v>5</v>
      </c>
      <c r="K77">
        <v>12</v>
      </c>
      <c r="L77">
        <v>38</v>
      </c>
      <c r="M77">
        <v>7</v>
      </c>
      <c r="N77">
        <v>0</v>
      </c>
      <c r="O77">
        <v>13</v>
      </c>
      <c r="P77">
        <v>3</v>
      </c>
      <c r="Q77">
        <v>0</v>
      </c>
    </row>
    <row r="78" spans="1:17">
      <c r="A78" t="s">
        <v>1424</v>
      </c>
      <c r="B78" s="3">
        <v>0</v>
      </c>
      <c r="C78">
        <v>0</v>
      </c>
      <c r="D78">
        <v>5</v>
      </c>
      <c r="E78">
        <v>13</v>
      </c>
      <c r="F78">
        <v>0</v>
      </c>
      <c r="G78">
        <v>1</v>
      </c>
      <c r="H78">
        <v>1</v>
      </c>
      <c r="I78">
        <v>23</v>
      </c>
      <c r="J78">
        <v>2</v>
      </c>
      <c r="K78">
        <v>26</v>
      </c>
      <c r="L78">
        <v>44</v>
      </c>
      <c r="M78">
        <v>19</v>
      </c>
      <c r="N78">
        <v>0</v>
      </c>
      <c r="O78">
        <v>11</v>
      </c>
      <c r="P78">
        <v>2</v>
      </c>
      <c r="Q78">
        <v>0</v>
      </c>
    </row>
    <row r="79" spans="1:17">
      <c r="A79" t="s">
        <v>1776</v>
      </c>
      <c r="B79" s="3">
        <v>1</v>
      </c>
      <c r="C79">
        <v>0</v>
      </c>
      <c r="D79">
        <v>3</v>
      </c>
      <c r="E79">
        <v>7</v>
      </c>
      <c r="F79">
        <v>1</v>
      </c>
      <c r="G79">
        <v>1</v>
      </c>
      <c r="H79">
        <v>1</v>
      </c>
      <c r="I79">
        <v>13</v>
      </c>
      <c r="J79">
        <v>9</v>
      </c>
      <c r="K79">
        <v>20</v>
      </c>
      <c r="L79">
        <v>22</v>
      </c>
      <c r="M79">
        <v>8</v>
      </c>
      <c r="N79">
        <v>0</v>
      </c>
      <c r="O79">
        <v>12</v>
      </c>
      <c r="P79">
        <v>5</v>
      </c>
      <c r="Q79">
        <v>0</v>
      </c>
    </row>
    <row r="80" spans="1:17">
      <c r="A80" t="s">
        <v>1425</v>
      </c>
      <c r="B80" s="3">
        <v>0</v>
      </c>
      <c r="C80">
        <v>1</v>
      </c>
      <c r="D80">
        <v>3</v>
      </c>
      <c r="E80">
        <v>16</v>
      </c>
      <c r="F80">
        <v>0</v>
      </c>
      <c r="G80">
        <v>1</v>
      </c>
      <c r="H80">
        <v>1</v>
      </c>
      <c r="I80">
        <v>24</v>
      </c>
      <c r="J80">
        <v>6</v>
      </c>
      <c r="K80">
        <v>24</v>
      </c>
      <c r="L80">
        <v>58</v>
      </c>
      <c r="M80">
        <v>32</v>
      </c>
      <c r="N80">
        <v>0</v>
      </c>
      <c r="O80">
        <v>15</v>
      </c>
      <c r="P80">
        <v>6</v>
      </c>
      <c r="Q80">
        <v>0</v>
      </c>
    </row>
    <row r="81" spans="1:17">
      <c r="A81" t="s">
        <v>1426</v>
      </c>
      <c r="B81" s="3">
        <v>0</v>
      </c>
      <c r="C81">
        <v>0</v>
      </c>
      <c r="D81">
        <v>9</v>
      </c>
      <c r="E81">
        <v>14</v>
      </c>
      <c r="F81">
        <v>0</v>
      </c>
      <c r="G81">
        <v>2</v>
      </c>
      <c r="H81">
        <v>2</v>
      </c>
      <c r="I81">
        <v>31</v>
      </c>
      <c r="J81">
        <v>4</v>
      </c>
      <c r="K81">
        <v>33</v>
      </c>
      <c r="L81">
        <v>129</v>
      </c>
      <c r="M81">
        <v>24</v>
      </c>
      <c r="N81">
        <v>0</v>
      </c>
      <c r="O81">
        <v>20</v>
      </c>
      <c r="P81">
        <v>3</v>
      </c>
      <c r="Q81">
        <v>0</v>
      </c>
    </row>
    <row r="82" spans="1:17">
      <c r="A82" t="s">
        <v>1427</v>
      </c>
      <c r="B82" s="3">
        <v>0</v>
      </c>
      <c r="C82">
        <v>0</v>
      </c>
      <c r="D82">
        <v>4</v>
      </c>
      <c r="E82">
        <v>9</v>
      </c>
      <c r="F82">
        <v>0</v>
      </c>
      <c r="G82">
        <v>0</v>
      </c>
      <c r="H82">
        <v>0</v>
      </c>
      <c r="I82">
        <v>13</v>
      </c>
      <c r="J82">
        <v>7</v>
      </c>
      <c r="K82">
        <v>29</v>
      </c>
      <c r="L82">
        <v>32</v>
      </c>
      <c r="M82">
        <v>19</v>
      </c>
      <c r="N82">
        <v>0</v>
      </c>
      <c r="O82">
        <v>16</v>
      </c>
      <c r="P82">
        <v>4</v>
      </c>
      <c r="Q82">
        <v>0</v>
      </c>
    </row>
    <row r="83" spans="1:17">
      <c r="A83" t="s">
        <v>485</v>
      </c>
      <c r="B83" s="3">
        <v>0</v>
      </c>
      <c r="C83">
        <v>1</v>
      </c>
      <c r="D83">
        <v>10</v>
      </c>
      <c r="E83">
        <v>10</v>
      </c>
      <c r="F83">
        <v>0</v>
      </c>
      <c r="G83">
        <v>1</v>
      </c>
      <c r="H83">
        <v>1</v>
      </c>
      <c r="I83">
        <v>29</v>
      </c>
      <c r="J83">
        <v>12</v>
      </c>
      <c r="K83">
        <v>35</v>
      </c>
      <c r="L83">
        <v>61</v>
      </c>
      <c r="M83">
        <v>21</v>
      </c>
      <c r="N83">
        <v>0</v>
      </c>
      <c r="O83">
        <v>14</v>
      </c>
      <c r="P83">
        <v>7</v>
      </c>
      <c r="Q83">
        <v>0</v>
      </c>
    </row>
    <row r="84" spans="1:17">
      <c r="A84" t="s">
        <v>1428</v>
      </c>
      <c r="B84" s="3">
        <v>0</v>
      </c>
      <c r="C84">
        <v>1</v>
      </c>
      <c r="D84">
        <v>4</v>
      </c>
      <c r="E84">
        <v>4</v>
      </c>
      <c r="F84">
        <v>0</v>
      </c>
      <c r="G84">
        <v>1</v>
      </c>
      <c r="H84">
        <v>1</v>
      </c>
      <c r="I84">
        <v>12</v>
      </c>
      <c r="J84">
        <v>4</v>
      </c>
      <c r="K84">
        <v>6</v>
      </c>
      <c r="L84">
        <v>20</v>
      </c>
      <c r="M84">
        <v>8</v>
      </c>
      <c r="N84">
        <v>0</v>
      </c>
      <c r="O84">
        <v>9</v>
      </c>
      <c r="P84">
        <v>2</v>
      </c>
      <c r="Q84">
        <v>0</v>
      </c>
    </row>
    <row r="85" spans="1:17">
      <c r="A85" t="s">
        <v>1429</v>
      </c>
      <c r="B85" s="3">
        <v>0</v>
      </c>
      <c r="C85">
        <v>1</v>
      </c>
      <c r="D85">
        <v>1</v>
      </c>
      <c r="E85">
        <v>5</v>
      </c>
      <c r="F85">
        <v>0</v>
      </c>
      <c r="G85">
        <v>2</v>
      </c>
      <c r="H85">
        <v>2</v>
      </c>
      <c r="I85">
        <v>8</v>
      </c>
      <c r="J85">
        <v>5</v>
      </c>
      <c r="K85">
        <v>24</v>
      </c>
      <c r="L85">
        <v>42</v>
      </c>
      <c r="M85">
        <v>16</v>
      </c>
      <c r="N85">
        <v>0</v>
      </c>
      <c r="O85">
        <v>8</v>
      </c>
      <c r="P85">
        <v>4</v>
      </c>
      <c r="Q85">
        <v>0</v>
      </c>
    </row>
    <row r="86" spans="1:17">
      <c r="A86" t="s">
        <v>1430</v>
      </c>
      <c r="B86" s="3">
        <v>0</v>
      </c>
      <c r="C86">
        <v>1</v>
      </c>
      <c r="D86">
        <v>1</v>
      </c>
      <c r="E86">
        <v>9</v>
      </c>
      <c r="F86">
        <v>0</v>
      </c>
      <c r="G86">
        <v>0</v>
      </c>
      <c r="H86">
        <v>0</v>
      </c>
      <c r="I86">
        <v>20</v>
      </c>
      <c r="J86">
        <v>8</v>
      </c>
      <c r="K86">
        <v>28</v>
      </c>
      <c r="L86">
        <v>38</v>
      </c>
      <c r="M86">
        <v>22</v>
      </c>
      <c r="N86">
        <v>0</v>
      </c>
      <c r="O86">
        <v>12</v>
      </c>
      <c r="P86">
        <v>4</v>
      </c>
      <c r="Q86">
        <v>0</v>
      </c>
    </row>
    <row r="87" spans="1:17">
      <c r="A87" t="s">
        <v>1431</v>
      </c>
      <c r="B87" s="3">
        <v>0</v>
      </c>
      <c r="C87">
        <v>0</v>
      </c>
      <c r="D87">
        <v>4</v>
      </c>
      <c r="E87">
        <v>5</v>
      </c>
      <c r="F87">
        <v>0</v>
      </c>
      <c r="G87">
        <v>0</v>
      </c>
      <c r="H87">
        <v>0</v>
      </c>
      <c r="I87">
        <v>9</v>
      </c>
      <c r="J87">
        <v>1</v>
      </c>
      <c r="K87">
        <v>7</v>
      </c>
      <c r="L87">
        <v>36</v>
      </c>
      <c r="M87">
        <v>6</v>
      </c>
      <c r="N87">
        <v>0</v>
      </c>
      <c r="O87">
        <v>9</v>
      </c>
      <c r="P87">
        <v>1</v>
      </c>
      <c r="Q87">
        <v>0</v>
      </c>
    </row>
    <row r="88" spans="1:17">
      <c r="A88" t="s">
        <v>1432</v>
      </c>
      <c r="B88" s="3">
        <v>0</v>
      </c>
      <c r="C88">
        <v>0</v>
      </c>
      <c r="D88">
        <v>3</v>
      </c>
      <c r="E88">
        <v>6</v>
      </c>
      <c r="F88">
        <v>0</v>
      </c>
      <c r="G88">
        <v>0</v>
      </c>
      <c r="H88">
        <v>0</v>
      </c>
      <c r="I88">
        <v>22</v>
      </c>
      <c r="J88">
        <v>5</v>
      </c>
      <c r="K88">
        <v>13</v>
      </c>
      <c r="L88">
        <v>26</v>
      </c>
      <c r="M88">
        <v>9</v>
      </c>
      <c r="N88">
        <v>0</v>
      </c>
      <c r="O88">
        <v>12</v>
      </c>
      <c r="P88">
        <v>3</v>
      </c>
      <c r="Q88">
        <v>0</v>
      </c>
    </row>
    <row r="89" spans="1:17">
      <c r="A89" t="s">
        <v>1433</v>
      </c>
      <c r="B89" s="3">
        <v>0</v>
      </c>
      <c r="C89">
        <v>1</v>
      </c>
      <c r="D89">
        <v>7</v>
      </c>
      <c r="E89">
        <v>7</v>
      </c>
      <c r="F89">
        <v>2</v>
      </c>
      <c r="G89">
        <v>1</v>
      </c>
      <c r="H89">
        <v>1</v>
      </c>
      <c r="I89">
        <v>15</v>
      </c>
      <c r="J89">
        <v>5</v>
      </c>
      <c r="K89">
        <v>21</v>
      </c>
      <c r="L89">
        <v>38</v>
      </c>
      <c r="M89">
        <v>11</v>
      </c>
      <c r="N89">
        <v>0</v>
      </c>
      <c r="O89">
        <v>16</v>
      </c>
      <c r="P89">
        <v>1</v>
      </c>
      <c r="Q89">
        <v>0</v>
      </c>
    </row>
    <row r="90" spans="1:17">
      <c r="A90" t="s">
        <v>1434</v>
      </c>
      <c r="B90" s="3">
        <v>1</v>
      </c>
      <c r="C90">
        <v>0</v>
      </c>
      <c r="D90">
        <v>2</v>
      </c>
      <c r="E90">
        <v>6</v>
      </c>
      <c r="F90">
        <v>0</v>
      </c>
      <c r="G90">
        <v>0</v>
      </c>
      <c r="H90">
        <v>0</v>
      </c>
      <c r="I90">
        <v>9</v>
      </c>
      <c r="J90">
        <v>3</v>
      </c>
      <c r="K90">
        <v>12</v>
      </c>
      <c r="L90">
        <v>6</v>
      </c>
      <c r="M90">
        <v>3</v>
      </c>
      <c r="N90">
        <v>0</v>
      </c>
      <c r="O90">
        <v>10</v>
      </c>
      <c r="P90">
        <v>8</v>
      </c>
      <c r="Q90">
        <v>1</v>
      </c>
    </row>
    <row r="91" spans="1:17">
      <c r="A91" t="s">
        <v>486</v>
      </c>
      <c r="B91" s="3">
        <v>0</v>
      </c>
      <c r="C91">
        <v>0</v>
      </c>
      <c r="D91">
        <v>2</v>
      </c>
      <c r="E91">
        <v>10</v>
      </c>
      <c r="F91">
        <v>0</v>
      </c>
      <c r="G91">
        <v>1</v>
      </c>
      <c r="H91">
        <v>1</v>
      </c>
      <c r="I91">
        <v>15</v>
      </c>
      <c r="J91">
        <v>7</v>
      </c>
      <c r="K91">
        <v>22</v>
      </c>
      <c r="L91">
        <v>41</v>
      </c>
      <c r="M91">
        <v>16</v>
      </c>
      <c r="N91">
        <v>0</v>
      </c>
      <c r="O91">
        <v>10</v>
      </c>
      <c r="P91">
        <v>1</v>
      </c>
      <c r="Q91">
        <v>0</v>
      </c>
    </row>
    <row r="92" spans="1:17">
      <c r="A92" t="s">
        <v>1435</v>
      </c>
      <c r="B92" s="3">
        <v>2</v>
      </c>
      <c r="C92">
        <v>0</v>
      </c>
      <c r="D92">
        <v>3</v>
      </c>
      <c r="E92">
        <v>7</v>
      </c>
      <c r="F92">
        <v>0</v>
      </c>
      <c r="G92">
        <v>1</v>
      </c>
      <c r="H92">
        <v>1</v>
      </c>
      <c r="I92">
        <v>19</v>
      </c>
      <c r="J92">
        <v>4</v>
      </c>
      <c r="K92">
        <v>23</v>
      </c>
      <c r="L92">
        <v>34</v>
      </c>
      <c r="M92">
        <v>16</v>
      </c>
      <c r="N92">
        <v>0</v>
      </c>
      <c r="O92">
        <v>18</v>
      </c>
      <c r="P92">
        <v>4</v>
      </c>
      <c r="Q92">
        <v>0</v>
      </c>
    </row>
    <row r="93" spans="1:17">
      <c r="A93" t="s">
        <v>1436</v>
      </c>
      <c r="B93" s="3">
        <v>1</v>
      </c>
      <c r="C93">
        <v>2</v>
      </c>
      <c r="D93">
        <v>7</v>
      </c>
      <c r="E93">
        <v>10</v>
      </c>
      <c r="F93">
        <v>0</v>
      </c>
      <c r="G93">
        <v>0</v>
      </c>
      <c r="H93">
        <v>0</v>
      </c>
      <c r="I93">
        <v>25</v>
      </c>
      <c r="J93">
        <v>7</v>
      </c>
      <c r="K93">
        <v>20</v>
      </c>
      <c r="L93">
        <v>60</v>
      </c>
      <c r="M93">
        <v>12</v>
      </c>
      <c r="N93">
        <v>0</v>
      </c>
      <c r="O93">
        <v>12</v>
      </c>
      <c r="P93">
        <v>4</v>
      </c>
      <c r="Q93">
        <v>0</v>
      </c>
    </row>
    <row r="94" spans="1:17">
      <c r="A94" t="s">
        <v>1437</v>
      </c>
      <c r="B94" s="3">
        <v>2</v>
      </c>
      <c r="C94">
        <v>3</v>
      </c>
      <c r="D94">
        <v>3</v>
      </c>
      <c r="E94">
        <v>9</v>
      </c>
      <c r="F94">
        <v>0</v>
      </c>
      <c r="G94">
        <v>0</v>
      </c>
      <c r="H94">
        <v>0</v>
      </c>
      <c r="I94">
        <v>25</v>
      </c>
      <c r="J94">
        <v>4</v>
      </c>
      <c r="K94">
        <v>35</v>
      </c>
      <c r="L94">
        <v>30</v>
      </c>
      <c r="M94">
        <v>16</v>
      </c>
      <c r="N94">
        <v>2</v>
      </c>
      <c r="O94">
        <v>17</v>
      </c>
      <c r="P94">
        <v>4</v>
      </c>
      <c r="Q94">
        <v>0</v>
      </c>
    </row>
    <row r="95" spans="1:17">
      <c r="A95" t="s">
        <v>489</v>
      </c>
      <c r="B95" s="3">
        <v>0</v>
      </c>
      <c r="C95">
        <v>0</v>
      </c>
      <c r="D95">
        <v>6</v>
      </c>
      <c r="E95">
        <v>9</v>
      </c>
      <c r="F95">
        <v>0</v>
      </c>
      <c r="G95">
        <v>0</v>
      </c>
      <c r="H95">
        <v>0</v>
      </c>
      <c r="I95">
        <v>18</v>
      </c>
      <c r="J95">
        <v>1</v>
      </c>
      <c r="K95">
        <v>17</v>
      </c>
      <c r="L95">
        <v>15</v>
      </c>
      <c r="M95">
        <v>9</v>
      </c>
      <c r="N95">
        <v>0</v>
      </c>
      <c r="O95">
        <v>12</v>
      </c>
      <c r="P95">
        <v>0</v>
      </c>
      <c r="Q95">
        <v>0</v>
      </c>
    </row>
    <row r="96" spans="1:17">
      <c r="A96" t="s">
        <v>1438</v>
      </c>
      <c r="B96" s="3">
        <v>0</v>
      </c>
      <c r="C96">
        <v>1</v>
      </c>
      <c r="D96">
        <v>2</v>
      </c>
      <c r="E96">
        <v>6</v>
      </c>
      <c r="F96">
        <v>0</v>
      </c>
      <c r="G96">
        <v>0</v>
      </c>
      <c r="H96">
        <v>0</v>
      </c>
      <c r="I96">
        <v>16</v>
      </c>
      <c r="J96">
        <v>9</v>
      </c>
      <c r="K96">
        <v>18</v>
      </c>
      <c r="L96">
        <v>32</v>
      </c>
      <c r="M96">
        <v>17</v>
      </c>
      <c r="N96">
        <v>1</v>
      </c>
      <c r="O96">
        <v>7</v>
      </c>
      <c r="P96">
        <v>2</v>
      </c>
      <c r="Q96">
        <v>0</v>
      </c>
    </row>
    <row r="97" spans="1:17">
      <c r="A97" t="s">
        <v>1439</v>
      </c>
      <c r="B97" s="3">
        <v>0</v>
      </c>
      <c r="C97">
        <v>1</v>
      </c>
      <c r="D97">
        <v>1</v>
      </c>
      <c r="E97">
        <v>11</v>
      </c>
      <c r="F97">
        <v>0</v>
      </c>
      <c r="G97">
        <v>0</v>
      </c>
      <c r="H97">
        <v>0</v>
      </c>
      <c r="I97">
        <v>13</v>
      </c>
      <c r="J97">
        <v>9</v>
      </c>
      <c r="K97">
        <v>13</v>
      </c>
      <c r="L97">
        <v>11</v>
      </c>
      <c r="M97">
        <v>8</v>
      </c>
      <c r="N97">
        <v>0</v>
      </c>
      <c r="O97">
        <v>15</v>
      </c>
      <c r="P97">
        <v>7</v>
      </c>
      <c r="Q97">
        <v>0</v>
      </c>
    </row>
    <row r="98" spans="1:17">
      <c r="A98" t="s">
        <v>1440</v>
      </c>
      <c r="B98" s="3">
        <v>0</v>
      </c>
      <c r="C98">
        <v>1</v>
      </c>
      <c r="D98">
        <v>11</v>
      </c>
      <c r="E98">
        <v>9</v>
      </c>
      <c r="F98">
        <v>0</v>
      </c>
      <c r="G98">
        <v>0</v>
      </c>
      <c r="H98">
        <v>0</v>
      </c>
      <c r="I98">
        <v>31</v>
      </c>
      <c r="J98">
        <v>8</v>
      </c>
      <c r="K98">
        <v>22</v>
      </c>
      <c r="L98">
        <v>55</v>
      </c>
      <c r="M98">
        <v>39</v>
      </c>
      <c r="N98">
        <v>0</v>
      </c>
      <c r="O98">
        <v>7</v>
      </c>
      <c r="P98">
        <v>3</v>
      </c>
      <c r="Q98">
        <v>0</v>
      </c>
    </row>
    <row r="99" spans="1:17">
      <c r="A99" t="s">
        <v>491</v>
      </c>
      <c r="B99" s="3">
        <v>0</v>
      </c>
      <c r="C99">
        <v>0</v>
      </c>
      <c r="D99">
        <v>7</v>
      </c>
      <c r="E99">
        <v>7</v>
      </c>
      <c r="F99">
        <v>0</v>
      </c>
      <c r="G99">
        <v>0</v>
      </c>
      <c r="H99">
        <v>0</v>
      </c>
      <c r="I99">
        <v>25</v>
      </c>
      <c r="J99">
        <v>1</v>
      </c>
      <c r="K99">
        <v>7</v>
      </c>
      <c r="L99">
        <v>17</v>
      </c>
      <c r="M99">
        <v>7</v>
      </c>
      <c r="N99">
        <v>2</v>
      </c>
      <c r="O99">
        <v>5</v>
      </c>
      <c r="P99">
        <v>2</v>
      </c>
      <c r="Q99">
        <v>0</v>
      </c>
    </row>
    <row r="100" spans="1:17">
      <c r="A100" t="s">
        <v>1441</v>
      </c>
      <c r="B100" s="3">
        <v>0</v>
      </c>
      <c r="C100">
        <v>0</v>
      </c>
      <c r="D100">
        <v>4</v>
      </c>
      <c r="E100">
        <v>9</v>
      </c>
      <c r="F100">
        <v>0</v>
      </c>
      <c r="G100">
        <v>0</v>
      </c>
      <c r="H100">
        <v>0</v>
      </c>
      <c r="I100">
        <v>16</v>
      </c>
      <c r="J100">
        <v>7</v>
      </c>
      <c r="K100">
        <v>36</v>
      </c>
      <c r="L100">
        <v>43</v>
      </c>
      <c r="M100">
        <v>26</v>
      </c>
      <c r="N100">
        <v>0</v>
      </c>
      <c r="O100">
        <v>13</v>
      </c>
      <c r="P100">
        <v>1</v>
      </c>
      <c r="Q100">
        <v>2</v>
      </c>
    </row>
    <row r="101" spans="1:17">
      <c r="A101" t="s">
        <v>1442</v>
      </c>
      <c r="B101" s="3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6</v>
      </c>
      <c r="J101">
        <v>1</v>
      </c>
      <c r="K101">
        <v>11</v>
      </c>
      <c r="L101">
        <v>25</v>
      </c>
      <c r="M101">
        <v>5</v>
      </c>
      <c r="N101">
        <v>0</v>
      </c>
      <c r="O101">
        <v>7</v>
      </c>
      <c r="P101">
        <v>2</v>
      </c>
      <c r="Q101">
        <v>0</v>
      </c>
    </row>
    <row r="102" spans="1:17">
      <c r="A102" t="s">
        <v>1443</v>
      </c>
      <c r="B102" s="3">
        <v>0</v>
      </c>
      <c r="C102">
        <v>0</v>
      </c>
      <c r="D102">
        <v>7</v>
      </c>
      <c r="E102">
        <v>13</v>
      </c>
      <c r="F102">
        <v>0</v>
      </c>
      <c r="G102">
        <v>0</v>
      </c>
      <c r="H102">
        <v>0</v>
      </c>
      <c r="I102">
        <v>34</v>
      </c>
      <c r="J102">
        <v>2</v>
      </c>
      <c r="K102">
        <v>33</v>
      </c>
      <c r="L102">
        <v>42</v>
      </c>
      <c r="M102">
        <v>16</v>
      </c>
      <c r="N102">
        <v>0</v>
      </c>
      <c r="O102">
        <v>21</v>
      </c>
      <c r="P102">
        <v>6</v>
      </c>
      <c r="Q102">
        <v>0</v>
      </c>
    </row>
    <row r="103" spans="1:17">
      <c r="A103" t="s">
        <v>1444</v>
      </c>
      <c r="B103" s="3">
        <v>0</v>
      </c>
      <c r="C103">
        <v>0</v>
      </c>
      <c r="D103">
        <v>12</v>
      </c>
      <c r="E103">
        <v>14</v>
      </c>
      <c r="F103">
        <v>0</v>
      </c>
      <c r="G103">
        <v>1</v>
      </c>
      <c r="H103">
        <v>0</v>
      </c>
      <c r="I103">
        <v>26</v>
      </c>
      <c r="J103">
        <v>4</v>
      </c>
      <c r="K103">
        <v>30</v>
      </c>
      <c r="L103">
        <v>39</v>
      </c>
      <c r="M103">
        <v>19</v>
      </c>
      <c r="N103">
        <v>0</v>
      </c>
      <c r="O103">
        <v>15</v>
      </c>
      <c r="P103">
        <v>1</v>
      </c>
      <c r="Q103">
        <v>1</v>
      </c>
    </row>
    <row r="104" spans="1:17">
      <c r="A104" t="s">
        <v>1487</v>
      </c>
      <c r="B104" s="3">
        <v>0</v>
      </c>
      <c r="C104">
        <v>2</v>
      </c>
      <c r="D104">
        <v>4</v>
      </c>
      <c r="E104">
        <v>7</v>
      </c>
      <c r="F104">
        <v>0</v>
      </c>
      <c r="G104">
        <v>0</v>
      </c>
      <c r="H104">
        <v>0</v>
      </c>
      <c r="I104">
        <v>16</v>
      </c>
      <c r="J104">
        <v>2</v>
      </c>
      <c r="K104">
        <v>15</v>
      </c>
      <c r="L104">
        <v>33</v>
      </c>
      <c r="M104">
        <v>5</v>
      </c>
      <c r="N104">
        <v>0</v>
      </c>
      <c r="O104">
        <v>11</v>
      </c>
      <c r="P104">
        <v>1</v>
      </c>
      <c r="Q104">
        <v>0</v>
      </c>
    </row>
    <row r="105" spans="1:17">
      <c r="A105" t="s">
        <v>1488</v>
      </c>
      <c r="B105" s="3">
        <v>0</v>
      </c>
      <c r="C105">
        <v>0</v>
      </c>
      <c r="D105">
        <v>7</v>
      </c>
      <c r="E105">
        <v>7</v>
      </c>
      <c r="F105">
        <v>1</v>
      </c>
      <c r="G105">
        <v>1</v>
      </c>
      <c r="H105">
        <v>1</v>
      </c>
      <c r="I105">
        <v>14</v>
      </c>
      <c r="J105">
        <v>3</v>
      </c>
      <c r="K105">
        <v>14</v>
      </c>
      <c r="L105">
        <v>14</v>
      </c>
      <c r="M105">
        <v>6</v>
      </c>
      <c r="N105">
        <v>0</v>
      </c>
      <c r="O105">
        <v>4</v>
      </c>
      <c r="P105">
        <v>1</v>
      </c>
      <c r="Q105">
        <v>0</v>
      </c>
    </row>
    <row r="106" spans="1:17">
      <c r="A106" t="s">
        <v>494</v>
      </c>
      <c r="B106" s="3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2</v>
      </c>
      <c r="K106">
        <v>7</v>
      </c>
      <c r="L106">
        <v>20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>
      <c r="A107" t="s">
        <v>1489</v>
      </c>
      <c r="B107" s="3">
        <v>1</v>
      </c>
      <c r="C107">
        <v>0</v>
      </c>
      <c r="D107">
        <v>3</v>
      </c>
      <c r="E107">
        <v>3</v>
      </c>
      <c r="F107">
        <v>0</v>
      </c>
      <c r="G107">
        <v>0</v>
      </c>
      <c r="H107">
        <v>0</v>
      </c>
      <c r="I107">
        <v>13</v>
      </c>
      <c r="J107">
        <v>4</v>
      </c>
      <c r="K107">
        <v>18</v>
      </c>
      <c r="L107">
        <v>39</v>
      </c>
      <c r="M107">
        <v>9</v>
      </c>
      <c r="N107">
        <v>0</v>
      </c>
      <c r="O107">
        <v>6</v>
      </c>
      <c r="P107">
        <v>1</v>
      </c>
      <c r="Q107">
        <v>0</v>
      </c>
    </row>
    <row r="108" spans="1:17">
      <c r="A108" t="s">
        <v>1445</v>
      </c>
      <c r="B108" s="3">
        <v>0</v>
      </c>
      <c r="C108">
        <v>0</v>
      </c>
      <c r="D108">
        <v>3</v>
      </c>
      <c r="E108">
        <v>15</v>
      </c>
      <c r="F108">
        <v>0</v>
      </c>
      <c r="G108">
        <v>0</v>
      </c>
      <c r="H108">
        <v>0</v>
      </c>
      <c r="I108">
        <v>20</v>
      </c>
      <c r="J108">
        <v>0</v>
      </c>
      <c r="K108">
        <v>18</v>
      </c>
      <c r="L108">
        <v>46</v>
      </c>
      <c r="M108">
        <v>16</v>
      </c>
      <c r="N108">
        <v>0</v>
      </c>
      <c r="O108">
        <v>8</v>
      </c>
      <c r="P108">
        <v>2</v>
      </c>
      <c r="Q108">
        <v>0</v>
      </c>
    </row>
    <row r="109" spans="1:17">
      <c r="A109" t="s">
        <v>1777</v>
      </c>
      <c r="B109" s="3">
        <v>1</v>
      </c>
      <c r="C109">
        <v>1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8</v>
      </c>
      <c r="J109">
        <v>4</v>
      </c>
      <c r="K109">
        <v>17</v>
      </c>
      <c r="L109">
        <v>33</v>
      </c>
      <c r="M109">
        <v>9</v>
      </c>
      <c r="N109">
        <v>0</v>
      </c>
      <c r="O109">
        <v>9</v>
      </c>
      <c r="P109">
        <v>5</v>
      </c>
      <c r="Q109">
        <v>0</v>
      </c>
    </row>
    <row r="110" spans="1:17">
      <c r="A110" t="s">
        <v>1446</v>
      </c>
      <c r="B110" s="3">
        <v>0</v>
      </c>
      <c r="C110">
        <v>0</v>
      </c>
      <c r="D110">
        <v>6</v>
      </c>
      <c r="E110">
        <v>12</v>
      </c>
      <c r="F110">
        <v>0</v>
      </c>
      <c r="G110">
        <v>0</v>
      </c>
      <c r="H110">
        <v>0</v>
      </c>
      <c r="I110">
        <v>22</v>
      </c>
      <c r="J110">
        <v>6</v>
      </c>
      <c r="K110">
        <v>34</v>
      </c>
      <c r="L110">
        <v>43</v>
      </c>
      <c r="M110">
        <v>28</v>
      </c>
      <c r="N110">
        <v>1</v>
      </c>
      <c r="O110">
        <v>29</v>
      </c>
      <c r="P110">
        <v>12</v>
      </c>
      <c r="Q110">
        <v>0</v>
      </c>
    </row>
    <row r="111" spans="1:17">
      <c r="A111" t="s">
        <v>1447</v>
      </c>
      <c r="B111" s="3">
        <v>0</v>
      </c>
      <c r="C111">
        <v>1</v>
      </c>
      <c r="D111">
        <v>9</v>
      </c>
      <c r="E111">
        <v>16</v>
      </c>
      <c r="F111">
        <v>0</v>
      </c>
      <c r="G111">
        <v>0</v>
      </c>
      <c r="H111">
        <v>0</v>
      </c>
      <c r="I111">
        <v>35</v>
      </c>
      <c r="J111">
        <v>7</v>
      </c>
      <c r="K111">
        <v>43</v>
      </c>
      <c r="L111">
        <v>96</v>
      </c>
      <c r="M111">
        <v>38</v>
      </c>
      <c r="N111">
        <v>2</v>
      </c>
      <c r="O111">
        <v>23</v>
      </c>
      <c r="P111">
        <v>2</v>
      </c>
      <c r="Q111">
        <v>3</v>
      </c>
    </row>
    <row r="112" spans="1:17">
      <c r="A112" t="s">
        <v>1448</v>
      </c>
      <c r="B112" s="3">
        <v>0</v>
      </c>
      <c r="C112">
        <v>0</v>
      </c>
      <c r="D112">
        <v>7</v>
      </c>
      <c r="E112">
        <v>12</v>
      </c>
      <c r="F112">
        <v>0</v>
      </c>
      <c r="G112">
        <v>0</v>
      </c>
      <c r="H112">
        <v>0</v>
      </c>
      <c r="I112">
        <v>16</v>
      </c>
      <c r="J112">
        <v>7</v>
      </c>
      <c r="K112">
        <v>32</v>
      </c>
      <c r="L112">
        <v>33</v>
      </c>
      <c r="M112">
        <v>16</v>
      </c>
      <c r="N112">
        <v>0</v>
      </c>
      <c r="O112">
        <v>15</v>
      </c>
      <c r="P112">
        <v>4</v>
      </c>
      <c r="Q112">
        <v>0</v>
      </c>
    </row>
    <row r="113" spans="1:17">
      <c r="A113" t="s">
        <v>496</v>
      </c>
      <c r="B113" s="3">
        <v>0</v>
      </c>
      <c r="C113">
        <v>1</v>
      </c>
      <c r="D113">
        <v>8</v>
      </c>
      <c r="E113">
        <v>9</v>
      </c>
      <c r="F113">
        <v>0</v>
      </c>
      <c r="G113">
        <v>0</v>
      </c>
      <c r="H113">
        <v>0</v>
      </c>
      <c r="I113">
        <v>25</v>
      </c>
      <c r="J113">
        <v>6</v>
      </c>
      <c r="K113">
        <v>22</v>
      </c>
      <c r="L113">
        <v>70</v>
      </c>
      <c r="M113">
        <v>32</v>
      </c>
      <c r="N113">
        <v>0</v>
      </c>
      <c r="O113">
        <v>14</v>
      </c>
      <c r="P113">
        <v>4</v>
      </c>
      <c r="Q113">
        <v>0</v>
      </c>
    </row>
    <row r="114" spans="1:17">
      <c r="A114" t="s">
        <v>1449</v>
      </c>
      <c r="B114" s="3">
        <v>0</v>
      </c>
      <c r="C114">
        <v>1</v>
      </c>
      <c r="D114">
        <v>4</v>
      </c>
      <c r="E114">
        <v>4</v>
      </c>
      <c r="F114">
        <v>0</v>
      </c>
      <c r="G114">
        <v>0</v>
      </c>
      <c r="H114">
        <v>0</v>
      </c>
      <c r="I114">
        <v>11</v>
      </c>
      <c r="J114">
        <v>0</v>
      </c>
      <c r="K114">
        <v>17</v>
      </c>
      <c r="L114">
        <v>15</v>
      </c>
      <c r="M114">
        <v>3</v>
      </c>
      <c r="N114">
        <v>0</v>
      </c>
      <c r="O114">
        <v>11</v>
      </c>
      <c r="P114">
        <v>0</v>
      </c>
      <c r="Q114">
        <v>0</v>
      </c>
    </row>
    <row r="115" spans="1:17">
      <c r="A115" t="s">
        <v>1450</v>
      </c>
      <c r="B115" s="3">
        <v>0</v>
      </c>
      <c r="C115">
        <v>0</v>
      </c>
      <c r="D115">
        <v>3</v>
      </c>
      <c r="E115">
        <v>8</v>
      </c>
      <c r="F115">
        <v>0</v>
      </c>
      <c r="G115">
        <v>0</v>
      </c>
      <c r="H115">
        <v>0</v>
      </c>
      <c r="I115">
        <v>13</v>
      </c>
      <c r="J115">
        <v>4</v>
      </c>
      <c r="K115">
        <v>18</v>
      </c>
      <c r="L115">
        <v>57</v>
      </c>
      <c r="M115">
        <v>18</v>
      </c>
      <c r="N115">
        <v>0</v>
      </c>
      <c r="O115">
        <v>8</v>
      </c>
      <c r="P115">
        <v>0</v>
      </c>
      <c r="Q115">
        <v>0</v>
      </c>
    </row>
    <row r="116" spans="1:17">
      <c r="A116" t="s">
        <v>1451</v>
      </c>
      <c r="B116" s="3">
        <v>0</v>
      </c>
      <c r="C116">
        <v>1</v>
      </c>
      <c r="D116">
        <v>2</v>
      </c>
      <c r="E116">
        <v>7</v>
      </c>
      <c r="F116">
        <v>0</v>
      </c>
      <c r="G116">
        <v>0</v>
      </c>
      <c r="H116">
        <v>0</v>
      </c>
      <c r="I116">
        <v>18</v>
      </c>
      <c r="J116">
        <v>7</v>
      </c>
      <c r="K116">
        <v>31</v>
      </c>
      <c r="L116">
        <v>56</v>
      </c>
      <c r="M116">
        <v>23</v>
      </c>
      <c r="N116">
        <v>0</v>
      </c>
      <c r="O116">
        <v>11</v>
      </c>
      <c r="P116">
        <v>3</v>
      </c>
      <c r="Q116">
        <v>0</v>
      </c>
    </row>
    <row r="117" spans="1:17">
      <c r="A117" t="s">
        <v>1452</v>
      </c>
      <c r="B117" s="3">
        <v>0</v>
      </c>
      <c r="C117">
        <v>0</v>
      </c>
      <c r="D117">
        <v>4</v>
      </c>
      <c r="E117">
        <v>5</v>
      </c>
      <c r="F117">
        <v>0</v>
      </c>
      <c r="G117">
        <v>0</v>
      </c>
      <c r="H117">
        <v>0</v>
      </c>
      <c r="I117">
        <v>10</v>
      </c>
      <c r="J117">
        <v>1</v>
      </c>
      <c r="K117">
        <v>4</v>
      </c>
      <c r="L117">
        <v>34</v>
      </c>
      <c r="M117">
        <v>10</v>
      </c>
      <c r="N117">
        <v>0</v>
      </c>
      <c r="O117">
        <v>4</v>
      </c>
      <c r="P117">
        <v>3</v>
      </c>
      <c r="Q117">
        <v>0</v>
      </c>
    </row>
    <row r="118" spans="1:17">
      <c r="A118" t="s">
        <v>1453</v>
      </c>
      <c r="B118" s="3">
        <v>0</v>
      </c>
      <c r="C118">
        <v>0</v>
      </c>
      <c r="D118">
        <v>4</v>
      </c>
      <c r="E118">
        <v>7</v>
      </c>
      <c r="F118">
        <v>0</v>
      </c>
      <c r="G118">
        <v>0</v>
      </c>
      <c r="H118">
        <v>0</v>
      </c>
      <c r="I118">
        <v>26</v>
      </c>
      <c r="J118">
        <v>5</v>
      </c>
      <c r="K118">
        <v>19</v>
      </c>
      <c r="L118">
        <v>32</v>
      </c>
      <c r="M118">
        <v>16</v>
      </c>
      <c r="N118">
        <v>0</v>
      </c>
      <c r="O118">
        <v>10</v>
      </c>
      <c r="P118">
        <v>5</v>
      </c>
      <c r="Q118">
        <v>0</v>
      </c>
    </row>
    <row r="119" spans="1:17">
      <c r="A119" t="s">
        <v>1454</v>
      </c>
      <c r="B119" s="3">
        <v>0</v>
      </c>
      <c r="C119">
        <v>1</v>
      </c>
      <c r="D119">
        <v>8</v>
      </c>
      <c r="E119">
        <v>9</v>
      </c>
      <c r="F119">
        <v>0</v>
      </c>
      <c r="G119">
        <v>0</v>
      </c>
      <c r="H119">
        <v>0</v>
      </c>
      <c r="I119">
        <v>18</v>
      </c>
      <c r="J119">
        <v>3</v>
      </c>
      <c r="K119">
        <v>23</v>
      </c>
      <c r="L119">
        <v>48</v>
      </c>
      <c r="M119">
        <v>15</v>
      </c>
      <c r="N119">
        <v>0</v>
      </c>
      <c r="O119">
        <v>18</v>
      </c>
      <c r="P119">
        <v>3</v>
      </c>
      <c r="Q119">
        <v>0</v>
      </c>
    </row>
    <row r="120" spans="1:17">
      <c r="A120" t="s">
        <v>1455</v>
      </c>
      <c r="B120" s="3">
        <v>1</v>
      </c>
      <c r="C120">
        <v>1</v>
      </c>
      <c r="D120">
        <v>2</v>
      </c>
      <c r="E120">
        <v>4</v>
      </c>
      <c r="F120">
        <v>0</v>
      </c>
      <c r="G120">
        <v>0</v>
      </c>
      <c r="H120">
        <v>0</v>
      </c>
      <c r="I120">
        <v>8</v>
      </c>
      <c r="J120">
        <v>3</v>
      </c>
      <c r="K120">
        <v>13</v>
      </c>
      <c r="L120">
        <v>8</v>
      </c>
      <c r="M120">
        <v>4</v>
      </c>
      <c r="N120">
        <v>0</v>
      </c>
      <c r="O120">
        <v>12</v>
      </c>
      <c r="P120">
        <v>6</v>
      </c>
      <c r="Q120">
        <v>0</v>
      </c>
    </row>
    <row r="121" spans="1:17">
      <c r="A121" t="s">
        <v>497</v>
      </c>
      <c r="B121" s="3">
        <v>0</v>
      </c>
      <c r="C121">
        <v>0</v>
      </c>
      <c r="D121">
        <v>5</v>
      </c>
      <c r="E121">
        <v>5</v>
      </c>
      <c r="F121">
        <v>0</v>
      </c>
      <c r="G121">
        <v>0</v>
      </c>
      <c r="H121">
        <v>0</v>
      </c>
      <c r="I121">
        <v>14</v>
      </c>
      <c r="J121">
        <v>2</v>
      </c>
      <c r="K121">
        <v>25</v>
      </c>
      <c r="L121">
        <v>47</v>
      </c>
      <c r="M121">
        <v>14</v>
      </c>
      <c r="N121">
        <v>0</v>
      </c>
      <c r="O121">
        <v>17</v>
      </c>
      <c r="P121">
        <v>1</v>
      </c>
      <c r="Q121">
        <v>0</v>
      </c>
    </row>
    <row r="122" spans="1:17">
      <c r="A122" t="s">
        <v>1456</v>
      </c>
      <c r="B122" s="3">
        <v>1</v>
      </c>
      <c r="C122">
        <v>0</v>
      </c>
      <c r="D122">
        <v>0</v>
      </c>
      <c r="E122">
        <v>13</v>
      </c>
      <c r="F122">
        <v>1</v>
      </c>
      <c r="G122">
        <v>1</v>
      </c>
      <c r="H122">
        <v>1</v>
      </c>
      <c r="I122">
        <v>23</v>
      </c>
      <c r="J122">
        <v>13</v>
      </c>
      <c r="K122">
        <v>20</v>
      </c>
      <c r="L122">
        <v>21</v>
      </c>
      <c r="M122">
        <v>19</v>
      </c>
      <c r="N122">
        <v>2</v>
      </c>
      <c r="O122">
        <v>22</v>
      </c>
      <c r="P122">
        <v>9</v>
      </c>
      <c r="Q122">
        <v>0</v>
      </c>
    </row>
    <row r="123" spans="1:17">
      <c r="A123" t="s">
        <v>1457</v>
      </c>
      <c r="B123" s="3">
        <v>1</v>
      </c>
      <c r="C123">
        <v>3</v>
      </c>
      <c r="D123">
        <v>5</v>
      </c>
      <c r="E123">
        <v>9</v>
      </c>
      <c r="F123">
        <v>0</v>
      </c>
      <c r="G123">
        <v>0</v>
      </c>
      <c r="H123">
        <v>0</v>
      </c>
      <c r="I123">
        <v>22</v>
      </c>
      <c r="J123">
        <v>9</v>
      </c>
      <c r="K123">
        <v>17</v>
      </c>
      <c r="L123">
        <v>26</v>
      </c>
      <c r="M123">
        <v>8</v>
      </c>
      <c r="N123">
        <v>1</v>
      </c>
      <c r="O123">
        <v>12</v>
      </c>
      <c r="P123">
        <v>3</v>
      </c>
      <c r="Q123">
        <v>0</v>
      </c>
    </row>
    <row r="124" spans="1:17">
      <c r="A124" t="s">
        <v>1458</v>
      </c>
      <c r="B124" s="3">
        <v>2</v>
      </c>
      <c r="C124">
        <v>4</v>
      </c>
      <c r="D124">
        <v>4</v>
      </c>
      <c r="E124">
        <v>7</v>
      </c>
      <c r="F124">
        <v>0</v>
      </c>
      <c r="G124">
        <v>0</v>
      </c>
      <c r="H124">
        <v>0</v>
      </c>
      <c r="I124">
        <v>22</v>
      </c>
      <c r="J124">
        <v>9</v>
      </c>
      <c r="K124">
        <v>25</v>
      </c>
      <c r="L124">
        <v>30</v>
      </c>
      <c r="M124">
        <v>15</v>
      </c>
      <c r="N124">
        <v>4</v>
      </c>
      <c r="O124">
        <v>15</v>
      </c>
      <c r="P124">
        <v>7</v>
      </c>
      <c r="Q124">
        <v>0</v>
      </c>
    </row>
    <row r="125" spans="1:17">
      <c r="A125" t="s">
        <v>1017</v>
      </c>
      <c r="B125" s="3">
        <v>0</v>
      </c>
      <c r="C125">
        <v>1</v>
      </c>
      <c r="D125">
        <v>7</v>
      </c>
      <c r="E125">
        <v>4</v>
      </c>
      <c r="F125">
        <v>0</v>
      </c>
      <c r="G125">
        <v>0</v>
      </c>
      <c r="H125">
        <v>0</v>
      </c>
      <c r="I125">
        <v>12</v>
      </c>
      <c r="J125">
        <v>5</v>
      </c>
      <c r="K125">
        <v>12</v>
      </c>
      <c r="L125">
        <v>18</v>
      </c>
      <c r="M125">
        <v>13</v>
      </c>
      <c r="N125">
        <v>0</v>
      </c>
      <c r="O125">
        <v>5</v>
      </c>
      <c r="P125">
        <v>0</v>
      </c>
      <c r="Q125">
        <v>0</v>
      </c>
    </row>
    <row r="126" spans="1:17">
      <c r="A126" t="s">
        <v>1459</v>
      </c>
      <c r="B126" s="3">
        <v>1</v>
      </c>
      <c r="C126">
        <v>1</v>
      </c>
      <c r="D126">
        <v>6</v>
      </c>
      <c r="E126">
        <v>10</v>
      </c>
      <c r="F126">
        <v>2</v>
      </c>
      <c r="G126">
        <v>0</v>
      </c>
      <c r="H126">
        <v>0</v>
      </c>
      <c r="I126">
        <v>25</v>
      </c>
      <c r="J126">
        <v>7</v>
      </c>
      <c r="K126">
        <v>25</v>
      </c>
      <c r="L126">
        <v>34</v>
      </c>
      <c r="M126">
        <v>13</v>
      </c>
      <c r="N126">
        <v>4</v>
      </c>
      <c r="O126">
        <v>15</v>
      </c>
      <c r="P126">
        <v>9</v>
      </c>
      <c r="Q126">
        <v>0</v>
      </c>
    </row>
    <row r="127" spans="1:17">
      <c r="A127" t="s">
        <v>1460</v>
      </c>
      <c r="B127" s="3">
        <v>0</v>
      </c>
      <c r="C127">
        <v>1</v>
      </c>
      <c r="D127">
        <v>1</v>
      </c>
      <c r="E127">
        <v>10</v>
      </c>
      <c r="F127">
        <v>1</v>
      </c>
      <c r="G127">
        <v>0</v>
      </c>
      <c r="H127">
        <v>0</v>
      </c>
      <c r="I127">
        <v>12</v>
      </c>
      <c r="J127">
        <v>6</v>
      </c>
      <c r="K127">
        <v>10</v>
      </c>
      <c r="L127">
        <v>10</v>
      </c>
      <c r="M127">
        <v>5</v>
      </c>
      <c r="N127">
        <v>0</v>
      </c>
      <c r="O127">
        <v>14</v>
      </c>
      <c r="P127">
        <v>6</v>
      </c>
      <c r="Q127">
        <v>0</v>
      </c>
    </row>
    <row r="128" spans="1:17">
      <c r="A128" t="s">
        <v>1461</v>
      </c>
      <c r="B128" s="3">
        <v>0</v>
      </c>
      <c r="C128">
        <v>1</v>
      </c>
      <c r="D128">
        <v>9</v>
      </c>
      <c r="E128">
        <v>10</v>
      </c>
      <c r="F128">
        <v>1</v>
      </c>
      <c r="G128">
        <v>0</v>
      </c>
      <c r="H128">
        <v>0</v>
      </c>
      <c r="I128">
        <v>28</v>
      </c>
      <c r="J128">
        <v>14</v>
      </c>
      <c r="K128">
        <v>30</v>
      </c>
      <c r="L128">
        <v>34</v>
      </c>
      <c r="M128">
        <v>22</v>
      </c>
      <c r="N128">
        <v>0</v>
      </c>
      <c r="O128">
        <v>16</v>
      </c>
      <c r="P128">
        <v>5</v>
      </c>
      <c r="Q128">
        <v>0</v>
      </c>
    </row>
    <row r="129" spans="1:17">
      <c r="A129" t="s">
        <v>1015</v>
      </c>
      <c r="B129" s="3">
        <v>0</v>
      </c>
      <c r="C129">
        <v>0</v>
      </c>
      <c r="D129">
        <v>6</v>
      </c>
      <c r="E129">
        <v>6</v>
      </c>
      <c r="F129">
        <v>0</v>
      </c>
      <c r="G129">
        <v>0</v>
      </c>
      <c r="H129">
        <v>0</v>
      </c>
      <c r="I129">
        <v>20</v>
      </c>
      <c r="J129">
        <v>6</v>
      </c>
      <c r="K129">
        <v>6</v>
      </c>
      <c r="L129">
        <v>8</v>
      </c>
      <c r="M129">
        <v>7</v>
      </c>
      <c r="N129">
        <v>3</v>
      </c>
      <c r="O129">
        <v>10</v>
      </c>
      <c r="P129">
        <v>5</v>
      </c>
      <c r="Q129">
        <v>0</v>
      </c>
    </row>
    <row r="130" spans="1:17">
      <c r="A130" t="s">
        <v>1462</v>
      </c>
      <c r="B130" s="3">
        <v>0</v>
      </c>
      <c r="C130">
        <v>1</v>
      </c>
      <c r="D130">
        <v>4</v>
      </c>
      <c r="E130">
        <v>7</v>
      </c>
      <c r="F130">
        <v>0</v>
      </c>
      <c r="G130">
        <v>0</v>
      </c>
      <c r="H130">
        <v>0</v>
      </c>
      <c r="I130">
        <v>19</v>
      </c>
      <c r="J130">
        <v>6</v>
      </c>
      <c r="K130">
        <v>26</v>
      </c>
      <c r="L130">
        <v>36</v>
      </c>
      <c r="M130">
        <v>19</v>
      </c>
      <c r="N130">
        <v>1</v>
      </c>
      <c r="O130">
        <v>12</v>
      </c>
      <c r="P130">
        <v>2</v>
      </c>
      <c r="Q130">
        <v>1</v>
      </c>
    </row>
    <row r="131" spans="1:17">
      <c r="A131" t="s">
        <v>1463</v>
      </c>
      <c r="B131" s="3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6</v>
      </c>
      <c r="J131">
        <v>4</v>
      </c>
      <c r="K131">
        <v>11</v>
      </c>
      <c r="L131">
        <v>34</v>
      </c>
      <c r="M131">
        <v>15</v>
      </c>
      <c r="N131">
        <v>1</v>
      </c>
      <c r="O131">
        <v>5</v>
      </c>
      <c r="P131">
        <v>2</v>
      </c>
      <c r="Q131">
        <v>0</v>
      </c>
    </row>
    <row r="132" spans="1:17">
      <c r="A132" t="s">
        <v>1464</v>
      </c>
      <c r="B132" s="3">
        <v>0</v>
      </c>
      <c r="C132">
        <v>0</v>
      </c>
      <c r="D132">
        <v>12</v>
      </c>
      <c r="E132">
        <v>8</v>
      </c>
      <c r="F132">
        <v>0</v>
      </c>
      <c r="G132">
        <v>0</v>
      </c>
      <c r="H132">
        <v>0</v>
      </c>
      <c r="I132">
        <v>32</v>
      </c>
      <c r="J132">
        <v>13</v>
      </c>
      <c r="K132">
        <v>31</v>
      </c>
      <c r="L132">
        <v>57</v>
      </c>
      <c r="M132">
        <v>30</v>
      </c>
      <c r="N132">
        <v>1</v>
      </c>
      <c r="O132">
        <v>21</v>
      </c>
      <c r="P132">
        <v>11</v>
      </c>
      <c r="Q132">
        <v>0</v>
      </c>
    </row>
    <row r="133" spans="1:17">
      <c r="A133" t="s">
        <v>1465</v>
      </c>
      <c r="B133" s="3">
        <v>0</v>
      </c>
      <c r="C133">
        <v>0</v>
      </c>
      <c r="D133">
        <v>9</v>
      </c>
      <c r="E133">
        <v>13</v>
      </c>
      <c r="F133">
        <v>0</v>
      </c>
      <c r="G133">
        <v>0</v>
      </c>
      <c r="H133">
        <v>1</v>
      </c>
      <c r="I133">
        <v>23</v>
      </c>
      <c r="J133">
        <v>7</v>
      </c>
      <c r="K133">
        <v>23</v>
      </c>
      <c r="L133">
        <v>31</v>
      </c>
      <c r="M133">
        <v>14</v>
      </c>
      <c r="N133">
        <v>2</v>
      </c>
      <c r="O133">
        <v>19</v>
      </c>
      <c r="P133">
        <v>7</v>
      </c>
      <c r="Q133">
        <v>0</v>
      </c>
    </row>
    <row r="134" spans="1:17">
      <c r="A134" t="s">
        <v>1490</v>
      </c>
      <c r="B134" s="3">
        <v>1</v>
      </c>
      <c r="C134">
        <v>2</v>
      </c>
      <c r="D134">
        <v>3</v>
      </c>
      <c r="E134">
        <v>4</v>
      </c>
      <c r="F134">
        <v>1</v>
      </c>
      <c r="G134">
        <v>0</v>
      </c>
      <c r="H134">
        <v>0</v>
      </c>
      <c r="I134">
        <v>14</v>
      </c>
      <c r="J134">
        <v>6</v>
      </c>
      <c r="K134">
        <v>13</v>
      </c>
      <c r="L134">
        <v>22</v>
      </c>
      <c r="M134">
        <v>11</v>
      </c>
      <c r="N134">
        <v>1</v>
      </c>
      <c r="O134">
        <v>9</v>
      </c>
      <c r="P134">
        <v>7</v>
      </c>
      <c r="Q134">
        <v>0</v>
      </c>
    </row>
    <row r="135" spans="1:17">
      <c r="A135" t="s">
        <v>1491</v>
      </c>
      <c r="B135" s="3">
        <v>1</v>
      </c>
      <c r="C135">
        <v>0</v>
      </c>
      <c r="D135">
        <v>6</v>
      </c>
      <c r="E135">
        <v>9</v>
      </c>
      <c r="F135">
        <v>1</v>
      </c>
      <c r="G135">
        <v>0</v>
      </c>
      <c r="H135">
        <v>0</v>
      </c>
      <c r="I135">
        <v>16</v>
      </c>
      <c r="J135">
        <v>2</v>
      </c>
      <c r="K135">
        <v>9</v>
      </c>
      <c r="L135">
        <v>20</v>
      </c>
      <c r="M135">
        <v>8</v>
      </c>
      <c r="N135">
        <v>3</v>
      </c>
      <c r="O135">
        <v>6</v>
      </c>
      <c r="P135">
        <v>2</v>
      </c>
      <c r="Q135">
        <v>0</v>
      </c>
    </row>
    <row r="136" spans="1:17">
      <c r="A136" t="s">
        <v>936</v>
      </c>
      <c r="B136" s="3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3</v>
      </c>
      <c r="L136">
        <v>17</v>
      </c>
      <c r="M136">
        <v>6</v>
      </c>
      <c r="N136">
        <v>0</v>
      </c>
      <c r="O136">
        <v>1</v>
      </c>
      <c r="P136">
        <v>0</v>
      </c>
      <c r="Q136">
        <v>0</v>
      </c>
    </row>
    <row r="137" spans="1:17">
      <c r="A137" t="s">
        <v>1492</v>
      </c>
      <c r="B137" s="3">
        <v>1</v>
      </c>
      <c r="C137">
        <v>1</v>
      </c>
      <c r="D137">
        <v>4</v>
      </c>
      <c r="E137">
        <v>2</v>
      </c>
      <c r="F137">
        <v>0</v>
      </c>
      <c r="G137">
        <v>0</v>
      </c>
      <c r="H137">
        <v>0</v>
      </c>
      <c r="I137">
        <v>14</v>
      </c>
      <c r="J137">
        <v>9</v>
      </c>
      <c r="K137">
        <v>16</v>
      </c>
      <c r="L137">
        <v>27</v>
      </c>
      <c r="M137">
        <v>7</v>
      </c>
      <c r="N137">
        <v>2</v>
      </c>
      <c r="O137">
        <v>9</v>
      </c>
      <c r="P137">
        <v>5</v>
      </c>
      <c r="Q137">
        <v>0</v>
      </c>
    </row>
    <row r="138" spans="1:17">
      <c r="A138" t="s">
        <v>1466</v>
      </c>
      <c r="B138" s="3">
        <v>0</v>
      </c>
      <c r="C138">
        <v>0</v>
      </c>
      <c r="D138">
        <v>3</v>
      </c>
      <c r="E138">
        <v>14</v>
      </c>
      <c r="F138">
        <v>0</v>
      </c>
      <c r="G138">
        <v>0</v>
      </c>
      <c r="H138">
        <v>0</v>
      </c>
      <c r="I138">
        <v>21</v>
      </c>
      <c r="J138">
        <v>3</v>
      </c>
      <c r="K138">
        <v>8</v>
      </c>
      <c r="L138">
        <v>60</v>
      </c>
      <c r="M138">
        <v>22</v>
      </c>
      <c r="N138">
        <v>0</v>
      </c>
      <c r="O138">
        <v>13</v>
      </c>
      <c r="P138">
        <v>8</v>
      </c>
      <c r="Q138">
        <v>0</v>
      </c>
    </row>
    <row r="139" spans="1:17">
      <c r="A139" t="s">
        <v>1778</v>
      </c>
      <c r="B139" s="3">
        <v>0</v>
      </c>
      <c r="C139">
        <v>1</v>
      </c>
      <c r="D139">
        <v>3</v>
      </c>
      <c r="E139">
        <v>2</v>
      </c>
      <c r="F139">
        <v>0</v>
      </c>
      <c r="G139">
        <v>1</v>
      </c>
      <c r="H139">
        <v>1</v>
      </c>
      <c r="I139">
        <v>8</v>
      </c>
      <c r="J139">
        <v>6</v>
      </c>
      <c r="K139">
        <v>15</v>
      </c>
      <c r="L139">
        <v>25</v>
      </c>
      <c r="M139">
        <v>8</v>
      </c>
      <c r="N139">
        <v>1</v>
      </c>
      <c r="O139">
        <v>12</v>
      </c>
      <c r="P139">
        <v>5</v>
      </c>
      <c r="Q139">
        <v>0</v>
      </c>
    </row>
    <row r="140" spans="1:17">
      <c r="A140" t="s">
        <v>1467</v>
      </c>
      <c r="B140" s="3">
        <v>0</v>
      </c>
      <c r="C140">
        <v>1</v>
      </c>
      <c r="D140">
        <v>6</v>
      </c>
      <c r="E140">
        <v>11</v>
      </c>
      <c r="F140">
        <v>1</v>
      </c>
      <c r="G140">
        <v>0</v>
      </c>
      <c r="H140">
        <v>0</v>
      </c>
      <c r="I140">
        <v>24</v>
      </c>
      <c r="J140">
        <v>13</v>
      </c>
      <c r="K140">
        <v>19</v>
      </c>
      <c r="L140">
        <v>27</v>
      </c>
      <c r="M140">
        <v>17</v>
      </c>
      <c r="N140">
        <v>2</v>
      </c>
      <c r="O140">
        <v>25</v>
      </c>
      <c r="P140">
        <v>10</v>
      </c>
      <c r="Q140">
        <v>0</v>
      </c>
    </row>
    <row r="141" spans="1:17">
      <c r="A141" t="s">
        <v>1468</v>
      </c>
      <c r="B141" s="3">
        <v>0</v>
      </c>
      <c r="C141">
        <v>1</v>
      </c>
      <c r="D141">
        <v>12</v>
      </c>
      <c r="E141">
        <v>13</v>
      </c>
      <c r="F141">
        <v>1</v>
      </c>
      <c r="G141">
        <v>0</v>
      </c>
      <c r="H141">
        <v>0</v>
      </c>
      <c r="I141">
        <v>42</v>
      </c>
      <c r="J141">
        <v>10</v>
      </c>
      <c r="K141">
        <v>44</v>
      </c>
      <c r="L141">
        <v>76</v>
      </c>
      <c r="M141">
        <v>37</v>
      </c>
      <c r="N141">
        <v>4</v>
      </c>
      <c r="O141">
        <v>19</v>
      </c>
      <c r="P141">
        <v>5</v>
      </c>
      <c r="Q141">
        <v>0</v>
      </c>
    </row>
    <row r="142" spans="1:17">
      <c r="A142" t="s">
        <v>1469</v>
      </c>
      <c r="B142" s="3">
        <v>0</v>
      </c>
      <c r="C142">
        <v>1</v>
      </c>
      <c r="D142">
        <v>8</v>
      </c>
      <c r="E142">
        <v>9</v>
      </c>
      <c r="F142">
        <v>1</v>
      </c>
      <c r="G142">
        <v>0</v>
      </c>
      <c r="H142">
        <v>0</v>
      </c>
      <c r="I142">
        <v>20</v>
      </c>
      <c r="J142">
        <v>7</v>
      </c>
      <c r="K142">
        <v>29</v>
      </c>
      <c r="L142">
        <v>34</v>
      </c>
      <c r="M142">
        <v>23</v>
      </c>
      <c r="N142">
        <v>1</v>
      </c>
      <c r="O142">
        <v>9</v>
      </c>
      <c r="P142">
        <v>4</v>
      </c>
      <c r="Q142">
        <v>0</v>
      </c>
    </row>
    <row r="143" spans="1:17">
      <c r="A143" t="s">
        <v>938</v>
      </c>
      <c r="B143" s="3">
        <v>0</v>
      </c>
      <c r="C143">
        <v>2</v>
      </c>
      <c r="D143">
        <v>5</v>
      </c>
      <c r="E143">
        <v>9</v>
      </c>
      <c r="F143">
        <v>1</v>
      </c>
      <c r="G143">
        <v>0</v>
      </c>
      <c r="H143">
        <v>0</v>
      </c>
      <c r="I143">
        <v>20</v>
      </c>
      <c r="J143">
        <v>9</v>
      </c>
      <c r="K143">
        <v>10</v>
      </c>
      <c r="L143">
        <v>48</v>
      </c>
      <c r="M143">
        <v>20</v>
      </c>
      <c r="N143">
        <v>1</v>
      </c>
      <c r="O143">
        <v>15</v>
      </c>
      <c r="P143">
        <v>4</v>
      </c>
      <c r="Q143">
        <v>0</v>
      </c>
    </row>
    <row r="144" spans="1:17">
      <c r="A144" t="s">
        <v>1470</v>
      </c>
      <c r="B144" s="3">
        <v>0</v>
      </c>
      <c r="C144">
        <v>1</v>
      </c>
      <c r="D144">
        <v>4</v>
      </c>
      <c r="E144">
        <v>4</v>
      </c>
      <c r="F144">
        <v>0</v>
      </c>
      <c r="G144">
        <v>0</v>
      </c>
      <c r="H144">
        <v>0</v>
      </c>
      <c r="I144">
        <v>12</v>
      </c>
      <c r="J144">
        <v>2</v>
      </c>
      <c r="K144">
        <v>4</v>
      </c>
      <c r="L144">
        <v>13</v>
      </c>
      <c r="M144">
        <v>8</v>
      </c>
      <c r="N144">
        <v>0</v>
      </c>
      <c r="O144">
        <v>2</v>
      </c>
      <c r="P144">
        <v>2</v>
      </c>
      <c r="Q144">
        <v>0</v>
      </c>
    </row>
    <row r="145" spans="1:17">
      <c r="A145" t="s">
        <v>1471</v>
      </c>
      <c r="B145" s="3">
        <v>0</v>
      </c>
      <c r="C145">
        <v>1</v>
      </c>
      <c r="D145">
        <v>2</v>
      </c>
      <c r="E145">
        <v>5</v>
      </c>
      <c r="F145">
        <v>1</v>
      </c>
      <c r="G145">
        <v>0</v>
      </c>
      <c r="H145">
        <v>0</v>
      </c>
      <c r="I145">
        <v>15</v>
      </c>
      <c r="J145">
        <v>3</v>
      </c>
      <c r="K145">
        <v>14</v>
      </c>
      <c r="L145">
        <v>41</v>
      </c>
      <c r="M145">
        <v>13</v>
      </c>
      <c r="N145">
        <v>0</v>
      </c>
      <c r="O145">
        <v>7</v>
      </c>
      <c r="P145">
        <v>3</v>
      </c>
      <c r="Q145">
        <v>0</v>
      </c>
    </row>
    <row r="146" spans="1:17">
      <c r="A146" t="s">
        <v>1472</v>
      </c>
      <c r="B146" s="3">
        <v>0</v>
      </c>
      <c r="C146">
        <v>0</v>
      </c>
      <c r="D146">
        <v>2</v>
      </c>
      <c r="E146">
        <v>6</v>
      </c>
      <c r="F146">
        <v>0</v>
      </c>
      <c r="G146">
        <v>1</v>
      </c>
      <c r="H146">
        <v>1</v>
      </c>
      <c r="I146">
        <v>13</v>
      </c>
      <c r="J146">
        <v>5</v>
      </c>
      <c r="K146">
        <v>10</v>
      </c>
      <c r="L146">
        <v>53</v>
      </c>
      <c r="M146">
        <v>15</v>
      </c>
      <c r="N146">
        <v>0</v>
      </c>
      <c r="O146">
        <v>9</v>
      </c>
      <c r="P146">
        <v>1</v>
      </c>
      <c r="Q146">
        <v>0</v>
      </c>
    </row>
    <row r="147" spans="1:17">
      <c r="A147" t="s">
        <v>1473</v>
      </c>
      <c r="B147" s="3">
        <v>0</v>
      </c>
      <c r="C147">
        <v>0</v>
      </c>
      <c r="D147">
        <v>4</v>
      </c>
      <c r="E147">
        <v>5</v>
      </c>
      <c r="F147">
        <v>0</v>
      </c>
      <c r="G147">
        <v>0</v>
      </c>
      <c r="H147">
        <v>0</v>
      </c>
      <c r="I147">
        <v>10</v>
      </c>
      <c r="J147">
        <v>1</v>
      </c>
      <c r="K147">
        <v>4</v>
      </c>
      <c r="L147">
        <v>23</v>
      </c>
      <c r="M147">
        <v>13</v>
      </c>
      <c r="N147">
        <v>0</v>
      </c>
      <c r="O147">
        <v>9</v>
      </c>
      <c r="P147">
        <v>3</v>
      </c>
      <c r="Q147">
        <v>0</v>
      </c>
    </row>
    <row r="148" spans="1:17">
      <c r="A148" t="s">
        <v>1474</v>
      </c>
      <c r="B148" s="3">
        <v>0</v>
      </c>
      <c r="C148">
        <v>0</v>
      </c>
      <c r="D148">
        <v>2</v>
      </c>
      <c r="E148">
        <v>5</v>
      </c>
      <c r="F148">
        <v>0</v>
      </c>
      <c r="G148">
        <v>0</v>
      </c>
      <c r="H148">
        <v>0</v>
      </c>
      <c r="I148">
        <v>18</v>
      </c>
      <c r="J148">
        <v>3</v>
      </c>
      <c r="K148">
        <v>10</v>
      </c>
      <c r="L148">
        <v>20</v>
      </c>
      <c r="M148">
        <v>14</v>
      </c>
      <c r="N148">
        <v>1</v>
      </c>
      <c r="O148">
        <v>8</v>
      </c>
      <c r="P148">
        <v>2</v>
      </c>
      <c r="Q148">
        <v>0</v>
      </c>
    </row>
    <row r="149" spans="1:17">
      <c r="A149" t="s">
        <v>1475</v>
      </c>
      <c r="B149" s="3">
        <v>1</v>
      </c>
      <c r="C149">
        <v>2</v>
      </c>
      <c r="D149">
        <v>5</v>
      </c>
      <c r="E149">
        <v>9</v>
      </c>
      <c r="F149">
        <v>1</v>
      </c>
      <c r="G149">
        <v>0</v>
      </c>
      <c r="H149">
        <v>0</v>
      </c>
      <c r="I149">
        <v>17</v>
      </c>
      <c r="J149">
        <v>6</v>
      </c>
      <c r="K149">
        <v>17</v>
      </c>
      <c r="L149">
        <v>28</v>
      </c>
      <c r="M149">
        <v>11</v>
      </c>
      <c r="N149">
        <v>1</v>
      </c>
      <c r="O149">
        <v>11</v>
      </c>
      <c r="P149">
        <v>6</v>
      </c>
      <c r="Q149">
        <v>1</v>
      </c>
    </row>
    <row r="150" spans="1:17">
      <c r="A150" t="s">
        <v>1476</v>
      </c>
      <c r="B150" s="3">
        <v>1</v>
      </c>
      <c r="C150">
        <v>0</v>
      </c>
      <c r="D150">
        <v>2</v>
      </c>
      <c r="E150">
        <v>4</v>
      </c>
      <c r="F150">
        <v>1</v>
      </c>
      <c r="G150">
        <v>0</v>
      </c>
      <c r="H150">
        <v>0</v>
      </c>
      <c r="I150">
        <v>7</v>
      </c>
      <c r="J150">
        <v>3</v>
      </c>
      <c r="K150">
        <v>17</v>
      </c>
      <c r="L150">
        <v>10</v>
      </c>
      <c r="M150">
        <v>3</v>
      </c>
      <c r="N150">
        <v>2</v>
      </c>
      <c r="O150">
        <v>11</v>
      </c>
      <c r="P150">
        <v>4</v>
      </c>
      <c r="Q150">
        <v>0</v>
      </c>
    </row>
    <row r="151" spans="1:17">
      <c r="A151" s="8" t="s">
        <v>939</v>
      </c>
      <c r="B151" s="3">
        <v>0</v>
      </c>
      <c r="C151" s="8">
        <v>1</v>
      </c>
      <c r="D151" s="8">
        <v>2</v>
      </c>
      <c r="E151" s="8">
        <v>0</v>
      </c>
      <c r="F151" s="8">
        <v>1</v>
      </c>
      <c r="G151" s="8">
        <v>1</v>
      </c>
      <c r="H151" s="8">
        <v>1</v>
      </c>
      <c r="I151" s="8">
        <v>5</v>
      </c>
      <c r="J151" s="8">
        <v>3</v>
      </c>
      <c r="K151" s="8">
        <v>25</v>
      </c>
      <c r="L151" s="8">
        <v>44</v>
      </c>
      <c r="M151" s="8">
        <v>13</v>
      </c>
      <c r="N151" s="8">
        <v>3</v>
      </c>
      <c r="O151" s="8">
        <v>12</v>
      </c>
      <c r="P151" s="8">
        <v>1</v>
      </c>
      <c r="Q151" s="8">
        <v>0</v>
      </c>
    </row>
    <row r="152" spans="1:17">
      <c r="A152" s="8" t="s">
        <v>1689</v>
      </c>
      <c r="B152" s="3">
        <v>0</v>
      </c>
      <c r="C152" s="8">
        <v>0</v>
      </c>
      <c r="D152" s="8">
        <v>3</v>
      </c>
      <c r="E152" s="8">
        <v>10</v>
      </c>
      <c r="F152" s="8">
        <v>0</v>
      </c>
      <c r="G152" s="8">
        <v>1</v>
      </c>
      <c r="H152" s="8">
        <v>0</v>
      </c>
      <c r="I152" s="8">
        <v>18</v>
      </c>
      <c r="J152" s="8">
        <v>10</v>
      </c>
      <c r="K152" s="8">
        <v>25</v>
      </c>
      <c r="L152" s="8">
        <v>14</v>
      </c>
      <c r="M152" s="8">
        <v>19</v>
      </c>
      <c r="N152" s="8">
        <v>0</v>
      </c>
      <c r="O152" s="8">
        <v>15</v>
      </c>
      <c r="P152" s="8">
        <v>6</v>
      </c>
      <c r="Q152" s="8">
        <v>0</v>
      </c>
    </row>
    <row r="153" spans="1:17">
      <c r="A153" s="8" t="s">
        <v>1690</v>
      </c>
      <c r="B153" s="3">
        <v>1</v>
      </c>
      <c r="C153" s="8">
        <v>2</v>
      </c>
      <c r="D153" s="8">
        <v>5</v>
      </c>
      <c r="E153" s="8">
        <v>11</v>
      </c>
      <c r="F153" s="8">
        <v>2</v>
      </c>
      <c r="G153" s="8">
        <v>1</v>
      </c>
      <c r="H153" s="8">
        <v>1</v>
      </c>
      <c r="I153" s="8">
        <v>29</v>
      </c>
      <c r="J153" s="8">
        <v>11</v>
      </c>
      <c r="K153" s="8">
        <v>26</v>
      </c>
      <c r="L153" s="8">
        <v>39</v>
      </c>
      <c r="M153" s="8">
        <v>20</v>
      </c>
      <c r="N153" s="8">
        <v>6</v>
      </c>
      <c r="O153" s="8">
        <v>16</v>
      </c>
      <c r="P153" s="8">
        <v>6</v>
      </c>
      <c r="Q153" s="8">
        <v>1</v>
      </c>
    </row>
    <row r="154" spans="1:17">
      <c r="A154" s="8" t="s">
        <v>1608</v>
      </c>
      <c r="B154" s="3">
        <v>2</v>
      </c>
      <c r="C154" s="8">
        <v>3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18</v>
      </c>
      <c r="J154" s="8">
        <v>9</v>
      </c>
      <c r="K154" s="8">
        <v>32</v>
      </c>
      <c r="L154" s="8">
        <v>35</v>
      </c>
      <c r="M154" s="8">
        <v>22</v>
      </c>
      <c r="N154" s="8">
        <v>0</v>
      </c>
      <c r="O154" s="8">
        <v>16</v>
      </c>
      <c r="P154" s="8">
        <v>5</v>
      </c>
      <c r="Q154" s="8">
        <v>0</v>
      </c>
    </row>
    <row r="155" spans="1:17">
      <c r="A155" s="8" t="s">
        <v>1595</v>
      </c>
      <c r="B155" s="3">
        <v>1</v>
      </c>
      <c r="C155" s="8">
        <v>0</v>
      </c>
      <c r="D155" s="8">
        <v>5</v>
      </c>
      <c r="E155" s="8">
        <v>8</v>
      </c>
      <c r="F155" s="8">
        <v>0</v>
      </c>
      <c r="G155" s="8">
        <v>0</v>
      </c>
      <c r="H155" s="8">
        <v>0</v>
      </c>
      <c r="I155" s="8">
        <v>17</v>
      </c>
      <c r="J155" s="8">
        <v>1</v>
      </c>
      <c r="K155" s="8">
        <v>17</v>
      </c>
      <c r="L155" s="8">
        <v>31</v>
      </c>
      <c r="M155" s="8">
        <v>21</v>
      </c>
      <c r="N155" s="8">
        <v>1</v>
      </c>
      <c r="O155" s="8">
        <v>10</v>
      </c>
      <c r="P155" s="8">
        <v>3</v>
      </c>
      <c r="Q155" s="8">
        <v>0</v>
      </c>
    </row>
    <row r="156" spans="1:17">
      <c r="A156" s="8" t="s">
        <v>1691</v>
      </c>
      <c r="B156" s="3">
        <v>0</v>
      </c>
      <c r="C156" s="8">
        <v>2</v>
      </c>
      <c r="D156" s="8">
        <v>5</v>
      </c>
      <c r="E156" s="8">
        <v>7</v>
      </c>
      <c r="F156" s="8">
        <v>1</v>
      </c>
      <c r="G156" s="8">
        <v>2</v>
      </c>
      <c r="H156" s="8">
        <v>2</v>
      </c>
      <c r="I156" s="8">
        <v>23</v>
      </c>
      <c r="J156" s="8">
        <v>9</v>
      </c>
      <c r="K156" s="8">
        <v>22</v>
      </c>
      <c r="L156" s="8">
        <v>48</v>
      </c>
      <c r="M156" s="8">
        <v>19</v>
      </c>
      <c r="N156" s="8">
        <v>0</v>
      </c>
      <c r="O156" s="8">
        <v>13</v>
      </c>
      <c r="P156" s="8">
        <v>6</v>
      </c>
      <c r="Q156" s="8">
        <v>1</v>
      </c>
    </row>
    <row r="157" spans="1:17">
      <c r="A157" s="8" t="s">
        <v>1692</v>
      </c>
      <c r="B157" s="3">
        <v>0</v>
      </c>
      <c r="C157" s="8">
        <v>0</v>
      </c>
      <c r="D157" s="8">
        <v>2</v>
      </c>
      <c r="E157" s="8">
        <v>11</v>
      </c>
      <c r="F157" s="8">
        <v>0</v>
      </c>
      <c r="G157" s="8">
        <v>1</v>
      </c>
      <c r="H157" s="8">
        <v>1</v>
      </c>
      <c r="I157" s="8">
        <v>13</v>
      </c>
      <c r="J157" s="8">
        <v>6</v>
      </c>
      <c r="K157" s="8">
        <v>18</v>
      </c>
      <c r="L157" s="8">
        <v>15</v>
      </c>
      <c r="M157" s="8">
        <v>8</v>
      </c>
      <c r="N157" s="8">
        <v>0</v>
      </c>
      <c r="O157" s="8">
        <v>19</v>
      </c>
      <c r="P157" s="8">
        <v>3</v>
      </c>
      <c r="Q157" s="8">
        <v>0</v>
      </c>
    </row>
    <row r="158" spans="1:17">
      <c r="A158" s="8" t="s">
        <v>1693</v>
      </c>
      <c r="B158" s="3">
        <v>1</v>
      </c>
      <c r="C158" s="8">
        <v>2</v>
      </c>
      <c r="D158" s="8">
        <v>4</v>
      </c>
      <c r="E158" s="8">
        <v>11</v>
      </c>
      <c r="F158" s="8">
        <v>2</v>
      </c>
      <c r="G158" s="8">
        <v>1</v>
      </c>
      <c r="H158" s="8">
        <v>1</v>
      </c>
      <c r="I158" s="8">
        <v>28</v>
      </c>
      <c r="J158" s="8">
        <v>12</v>
      </c>
      <c r="K158" s="8">
        <v>37</v>
      </c>
      <c r="L158" s="8">
        <v>40</v>
      </c>
      <c r="M158" s="8">
        <v>27</v>
      </c>
      <c r="N158" s="8">
        <v>0</v>
      </c>
      <c r="O158" s="8">
        <v>11</v>
      </c>
      <c r="P158" s="8">
        <v>5</v>
      </c>
      <c r="Q158" s="8">
        <v>0</v>
      </c>
    </row>
    <row r="159" spans="1:17">
      <c r="A159" s="8" t="s">
        <v>1783</v>
      </c>
      <c r="B159" s="3">
        <v>0</v>
      </c>
      <c r="C159" s="8">
        <v>0</v>
      </c>
      <c r="D159" s="8">
        <v>10</v>
      </c>
      <c r="E159" s="8">
        <v>14</v>
      </c>
      <c r="F159" s="8">
        <v>0</v>
      </c>
      <c r="G159" s="8">
        <v>0</v>
      </c>
      <c r="H159" s="8">
        <v>0</v>
      </c>
      <c r="I159" s="8">
        <v>28</v>
      </c>
      <c r="J159" s="8">
        <v>9</v>
      </c>
      <c r="K159" s="8">
        <v>9</v>
      </c>
      <c r="L159" s="8">
        <v>13</v>
      </c>
      <c r="M159" s="8">
        <v>8</v>
      </c>
      <c r="N159" s="8">
        <v>4</v>
      </c>
      <c r="O159" s="8">
        <v>6</v>
      </c>
      <c r="P159" s="8">
        <v>2</v>
      </c>
      <c r="Q159" s="8">
        <v>0</v>
      </c>
    </row>
    <row r="160" spans="1:17">
      <c r="A160" s="8" t="s">
        <v>1694</v>
      </c>
      <c r="B160" s="3">
        <v>0</v>
      </c>
      <c r="C160" s="8">
        <v>0</v>
      </c>
      <c r="D160" s="8">
        <v>4</v>
      </c>
      <c r="E160" s="8">
        <v>7</v>
      </c>
      <c r="F160" s="8">
        <v>1</v>
      </c>
      <c r="G160" s="8">
        <v>0</v>
      </c>
      <c r="H160" s="8">
        <v>0</v>
      </c>
      <c r="I160" s="8">
        <v>19</v>
      </c>
      <c r="J160" s="8">
        <v>3</v>
      </c>
      <c r="K160" s="8">
        <v>32</v>
      </c>
      <c r="L160" s="8">
        <v>45</v>
      </c>
      <c r="M160" s="8">
        <v>25</v>
      </c>
      <c r="N160" s="8">
        <v>4</v>
      </c>
      <c r="O160" s="8">
        <v>18</v>
      </c>
      <c r="P160" s="8">
        <v>2</v>
      </c>
      <c r="Q160" s="8">
        <v>1</v>
      </c>
    </row>
    <row r="161" spans="1:17">
      <c r="A161" s="8" t="s">
        <v>1695</v>
      </c>
      <c r="B161" s="3">
        <v>0</v>
      </c>
      <c r="C161" s="8">
        <v>0</v>
      </c>
      <c r="D161" s="8">
        <v>0</v>
      </c>
      <c r="E161" s="8">
        <v>1</v>
      </c>
      <c r="F161" s="8">
        <v>0</v>
      </c>
      <c r="G161" s="8">
        <v>0</v>
      </c>
      <c r="H161" s="8">
        <v>0</v>
      </c>
      <c r="I161" s="8">
        <v>10</v>
      </c>
      <c r="J161" s="8">
        <v>1</v>
      </c>
      <c r="K161" s="8">
        <v>8</v>
      </c>
      <c r="L161" s="8">
        <v>31</v>
      </c>
      <c r="M161" s="8">
        <v>15</v>
      </c>
      <c r="N161" s="8">
        <v>0</v>
      </c>
      <c r="O161" s="8">
        <v>10</v>
      </c>
      <c r="P161" s="8">
        <v>3</v>
      </c>
      <c r="Q161" s="8">
        <v>1</v>
      </c>
    </row>
    <row r="162" spans="1:17">
      <c r="A162" s="8" t="s">
        <v>1696</v>
      </c>
      <c r="B162" s="3">
        <v>0</v>
      </c>
      <c r="C162" s="8">
        <v>0</v>
      </c>
      <c r="D162" s="8">
        <v>11</v>
      </c>
      <c r="E162" s="8">
        <v>5</v>
      </c>
      <c r="F162" s="8">
        <v>0</v>
      </c>
      <c r="G162" s="8">
        <v>0</v>
      </c>
      <c r="H162" s="8">
        <v>0</v>
      </c>
      <c r="I162" s="8">
        <v>27</v>
      </c>
      <c r="J162" s="8">
        <v>11</v>
      </c>
      <c r="K162" s="8">
        <v>54</v>
      </c>
      <c r="L162" s="8">
        <v>34</v>
      </c>
      <c r="M162" s="8">
        <v>19</v>
      </c>
      <c r="N162" s="8">
        <v>3</v>
      </c>
      <c r="O162" s="8">
        <v>23</v>
      </c>
      <c r="P162" s="8">
        <v>12</v>
      </c>
      <c r="Q162" s="8">
        <v>2</v>
      </c>
    </row>
    <row r="163" spans="1:17">
      <c r="A163" s="8" t="s">
        <v>1697</v>
      </c>
      <c r="B163" s="3">
        <v>0</v>
      </c>
      <c r="C163" s="8">
        <v>0</v>
      </c>
      <c r="D163" s="8">
        <v>11</v>
      </c>
      <c r="E163" s="8">
        <v>9</v>
      </c>
      <c r="F163" s="8">
        <v>0</v>
      </c>
      <c r="G163" s="8">
        <v>0</v>
      </c>
      <c r="H163" s="8">
        <v>0</v>
      </c>
      <c r="I163" s="8">
        <v>22</v>
      </c>
      <c r="J163" s="8">
        <v>8</v>
      </c>
      <c r="K163" s="8">
        <v>31</v>
      </c>
      <c r="L163" s="8">
        <v>33</v>
      </c>
      <c r="M163" s="8">
        <v>21</v>
      </c>
      <c r="N163" s="8">
        <v>0</v>
      </c>
      <c r="O163" s="8">
        <v>19</v>
      </c>
      <c r="P163" s="8">
        <v>10</v>
      </c>
      <c r="Q163" s="8">
        <v>1</v>
      </c>
    </row>
    <row r="164" spans="1:17">
      <c r="A164" s="8" t="s">
        <v>1698</v>
      </c>
      <c r="B164" s="3">
        <v>0</v>
      </c>
      <c r="C164" s="8">
        <v>2</v>
      </c>
      <c r="D164" s="8">
        <v>5</v>
      </c>
      <c r="E164" s="8">
        <v>1</v>
      </c>
      <c r="F164" s="8">
        <v>1</v>
      </c>
      <c r="G164" s="8">
        <v>0</v>
      </c>
      <c r="H164" s="8">
        <v>0</v>
      </c>
      <c r="I164" s="8">
        <v>11</v>
      </c>
      <c r="J164" s="8">
        <v>7</v>
      </c>
      <c r="K164" s="8">
        <v>16</v>
      </c>
      <c r="L164" s="8">
        <v>41</v>
      </c>
      <c r="M164" s="8">
        <v>14</v>
      </c>
      <c r="N164" s="8">
        <v>0</v>
      </c>
      <c r="O164" s="8">
        <v>12</v>
      </c>
      <c r="P164" s="8">
        <v>5</v>
      </c>
      <c r="Q164" s="8">
        <v>0</v>
      </c>
    </row>
    <row r="165" spans="1:17">
      <c r="A165" s="8" t="s">
        <v>1609</v>
      </c>
      <c r="B165" s="3">
        <v>0</v>
      </c>
      <c r="C165" s="8">
        <v>0</v>
      </c>
      <c r="D165" s="8">
        <v>7</v>
      </c>
      <c r="E165" s="8">
        <v>4</v>
      </c>
      <c r="F165" s="8">
        <v>1</v>
      </c>
      <c r="G165" s="8">
        <v>1</v>
      </c>
      <c r="H165" s="8">
        <v>1</v>
      </c>
      <c r="I165" s="8">
        <v>11</v>
      </c>
      <c r="J165" s="8">
        <v>3</v>
      </c>
      <c r="K165" s="8">
        <v>21</v>
      </c>
      <c r="L165" s="8">
        <v>21</v>
      </c>
      <c r="M165" s="8">
        <v>7</v>
      </c>
      <c r="N165" s="8">
        <v>0</v>
      </c>
      <c r="O165" s="8">
        <v>5</v>
      </c>
      <c r="P165" s="8">
        <v>4</v>
      </c>
      <c r="Q165" s="8">
        <v>0</v>
      </c>
    </row>
    <row r="166" spans="1:17">
      <c r="A166" s="8" t="s">
        <v>1612</v>
      </c>
      <c r="B166" s="3">
        <v>0</v>
      </c>
      <c r="C166" s="8">
        <v>0</v>
      </c>
      <c r="D166" s="8">
        <v>1</v>
      </c>
      <c r="E166" s="8">
        <v>1</v>
      </c>
      <c r="F166" s="8">
        <v>0</v>
      </c>
      <c r="G166" s="8">
        <v>0</v>
      </c>
      <c r="H166" s="8">
        <v>0</v>
      </c>
      <c r="I166" s="8">
        <v>3</v>
      </c>
      <c r="J166" s="8">
        <v>3</v>
      </c>
      <c r="K166" s="8">
        <v>8</v>
      </c>
      <c r="L166" s="8">
        <v>14</v>
      </c>
      <c r="M166" s="8">
        <v>9</v>
      </c>
      <c r="N166" s="8">
        <v>0</v>
      </c>
      <c r="O166" s="8">
        <v>1</v>
      </c>
      <c r="P166" s="8">
        <v>1</v>
      </c>
      <c r="Q166" s="8">
        <v>0</v>
      </c>
    </row>
    <row r="167" spans="1:17">
      <c r="A167" s="8" t="s">
        <v>1610</v>
      </c>
      <c r="B167" s="3">
        <v>0</v>
      </c>
      <c r="C167" s="8">
        <v>2</v>
      </c>
      <c r="D167" s="8">
        <v>5</v>
      </c>
      <c r="E167" s="8">
        <v>1</v>
      </c>
      <c r="F167" s="8">
        <v>1</v>
      </c>
      <c r="G167" s="8">
        <v>0</v>
      </c>
      <c r="H167" s="8">
        <v>0</v>
      </c>
      <c r="I167" s="8">
        <v>16</v>
      </c>
      <c r="J167" s="8">
        <v>8</v>
      </c>
      <c r="K167" s="8">
        <v>25</v>
      </c>
      <c r="L167" s="8">
        <v>49</v>
      </c>
      <c r="M167" s="8">
        <v>28</v>
      </c>
      <c r="N167" s="8">
        <v>0</v>
      </c>
      <c r="O167" s="8">
        <v>11</v>
      </c>
      <c r="P167" s="8">
        <v>8</v>
      </c>
      <c r="Q167" s="8">
        <v>0</v>
      </c>
    </row>
    <row r="168" spans="1:17">
      <c r="A168" s="8" t="s">
        <v>1699</v>
      </c>
      <c r="B168" s="3">
        <v>0</v>
      </c>
      <c r="C168" s="8">
        <v>0</v>
      </c>
      <c r="D168" s="8">
        <v>3</v>
      </c>
      <c r="E168" s="8">
        <v>14</v>
      </c>
      <c r="F168" s="8">
        <v>0</v>
      </c>
      <c r="G168" s="8">
        <v>0</v>
      </c>
      <c r="H168" s="8">
        <v>0</v>
      </c>
      <c r="I168" s="8">
        <v>21</v>
      </c>
      <c r="J168" s="8">
        <v>8</v>
      </c>
      <c r="K168" s="8">
        <v>28</v>
      </c>
      <c r="L168" s="8">
        <v>41</v>
      </c>
      <c r="M168" s="8">
        <v>24</v>
      </c>
      <c r="N168" s="8">
        <v>0</v>
      </c>
      <c r="O168" s="8">
        <v>8</v>
      </c>
      <c r="P168" s="8">
        <v>6</v>
      </c>
      <c r="Q168" s="8">
        <v>0</v>
      </c>
    </row>
    <row r="169" spans="1:17">
      <c r="A169" s="8" t="s">
        <v>1779</v>
      </c>
      <c r="B169" s="3">
        <v>0</v>
      </c>
      <c r="C169" s="8">
        <v>2</v>
      </c>
      <c r="D169" s="8">
        <v>3</v>
      </c>
      <c r="E169" s="8">
        <v>4</v>
      </c>
      <c r="F169" s="8">
        <v>0</v>
      </c>
      <c r="G169" s="8">
        <v>0</v>
      </c>
      <c r="H169" s="8">
        <v>0</v>
      </c>
      <c r="I169" s="8">
        <v>10</v>
      </c>
      <c r="J169" s="8">
        <v>8</v>
      </c>
      <c r="K169" s="8">
        <v>26</v>
      </c>
      <c r="L169" s="8">
        <v>23</v>
      </c>
      <c r="M169" s="8">
        <v>11</v>
      </c>
      <c r="N169" s="8">
        <v>1</v>
      </c>
      <c r="O169" s="8">
        <v>10</v>
      </c>
      <c r="P169" s="8">
        <v>6</v>
      </c>
      <c r="Q169" s="8">
        <v>0</v>
      </c>
    </row>
    <row r="170" spans="1:17">
      <c r="A170" s="8" t="s">
        <v>1700</v>
      </c>
      <c r="B170" s="3">
        <v>0</v>
      </c>
      <c r="C170" s="8">
        <v>0</v>
      </c>
      <c r="D170" s="8">
        <v>5</v>
      </c>
      <c r="E170" s="8">
        <v>16</v>
      </c>
      <c r="F170" s="8">
        <v>0</v>
      </c>
      <c r="G170" s="8">
        <v>1</v>
      </c>
      <c r="H170" s="8">
        <v>1</v>
      </c>
      <c r="I170" s="8">
        <v>31</v>
      </c>
      <c r="J170" s="8">
        <v>13</v>
      </c>
      <c r="K170" s="8">
        <v>35</v>
      </c>
      <c r="L170" s="8">
        <v>37</v>
      </c>
      <c r="M170" s="8">
        <v>33</v>
      </c>
      <c r="N170" s="8">
        <v>2</v>
      </c>
      <c r="O170" s="8">
        <v>22</v>
      </c>
      <c r="P170" s="8">
        <v>7</v>
      </c>
      <c r="Q170" s="8">
        <v>1</v>
      </c>
    </row>
    <row r="171" spans="1:17">
      <c r="A171" s="8" t="s">
        <v>1611</v>
      </c>
      <c r="B171" s="3">
        <v>1</v>
      </c>
      <c r="C171" s="8">
        <v>2</v>
      </c>
      <c r="D171" s="8">
        <v>10</v>
      </c>
      <c r="E171" s="8">
        <v>14</v>
      </c>
      <c r="F171" s="8">
        <v>2</v>
      </c>
      <c r="G171" s="8">
        <v>1</v>
      </c>
      <c r="H171" s="8">
        <v>1</v>
      </c>
      <c r="I171" s="8">
        <v>46</v>
      </c>
      <c r="J171" s="8">
        <v>17</v>
      </c>
      <c r="K171" s="8">
        <v>61</v>
      </c>
      <c r="L171" s="8">
        <v>94</v>
      </c>
      <c r="M171" s="8">
        <v>30</v>
      </c>
      <c r="N171" s="8">
        <v>2</v>
      </c>
      <c r="O171" s="8">
        <v>21</v>
      </c>
      <c r="P171" s="8">
        <v>7</v>
      </c>
      <c r="Q171" s="8">
        <v>0</v>
      </c>
    </row>
    <row r="172" spans="1:17">
      <c r="A172" s="8" t="s">
        <v>1701</v>
      </c>
      <c r="B172" s="3">
        <v>0</v>
      </c>
      <c r="C172" s="8">
        <v>1</v>
      </c>
      <c r="D172" s="8">
        <v>9</v>
      </c>
      <c r="E172" s="8">
        <v>7</v>
      </c>
      <c r="F172" s="8">
        <v>1</v>
      </c>
      <c r="G172" s="8">
        <v>1</v>
      </c>
      <c r="H172" s="8">
        <v>1</v>
      </c>
      <c r="I172" s="8">
        <v>19</v>
      </c>
      <c r="J172" s="8">
        <v>11</v>
      </c>
      <c r="K172" s="8">
        <v>28</v>
      </c>
      <c r="L172" s="8">
        <v>26</v>
      </c>
      <c r="M172" s="8">
        <v>16</v>
      </c>
      <c r="N172" s="8">
        <v>2</v>
      </c>
      <c r="O172" s="8">
        <v>15</v>
      </c>
      <c r="P172" s="8">
        <v>3</v>
      </c>
      <c r="Q172" s="8">
        <v>0</v>
      </c>
    </row>
    <row r="173" spans="1:17">
      <c r="A173" s="8" t="s">
        <v>1600</v>
      </c>
      <c r="B173" s="3">
        <v>0</v>
      </c>
      <c r="C173" s="8">
        <v>1</v>
      </c>
      <c r="D173" s="8">
        <v>7</v>
      </c>
      <c r="E173" s="8">
        <v>11</v>
      </c>
      <c r="F173" s="8">
        <v>0</v>
      </c>
      <c r="G173" s="8">
        <v>1</v>
      </c>
      <c r="H173" s="8">
        <v>1</v>
      </c>
      <c r="I173" s="8">
        <v>24</v>
      </c>
      <c r="J173" s="8">
        <v>10</v>
      </c>
      <c r="K173" s="8">
        <v>26</v>
      </c>
      <c r="L173" s="8">
        <v>46</v>
      </c>
      <c r="M173" s="8">
        <v>25</v>
      </c>
      <c r="N173" s="8">
        <v>0</v>
      </c>
      <c r="O173" s="8">
        <v>17</v>
      </c>
      <c r="P173" s="8">
        <v>8</v>
      </c>
      <c r="Q173" s="8">
        <v>0</v>
      </c>
    </row>
    <row r="174" spans="1:17">
      <c r="A174" s="8" t="s">
        <v>1702</v>
      </c>
      <c r="B174" s="3">
        <v>0</v>
      </c>
      <c r="C174" s="8">
        <v>1</v>
      </c>
      <c r="D174" s="8">
        <v>4</v>
      </c>
      <c r="E174" s="8">
        <v>2</v>
      </c>
      <c r="F174" s="8">
        <v>0</v>
      </c>
      <c r="G174" s="8">
        <v>0</v>
      </c>
      <c r="H174" s="8">
        <v>0</v>
      </c>
      <c r="I174" s="8">
        <v>8</v>
      </c>
      <c r="J174" s="8">
        <v>3</v>
      </c>
      <c r="K174" s="8">
        <v>12</v>
      </c>
      <c r="L174" s="8">
        <v>13</v>
      </c>
      <c r="M174" s="8">
        <v>4</v>
      </c>
      <c r="N174" s="8">
        <v>0</v>
      </c>
      <c r="O174" s="8">
        <v>9</v>
      </c>
      <c r="P174" s="8">
        <v>2</v>
      </c>
      <c r="Q174" s="8">
        <v>0</v>
      </c>
    </row>
    <row r="175" spans="1:17">
      <c r="A175" s="8" t="s">
        <v>1703</v>
      </c>
      <c r="B175" s="3">
        <v>0</v>
      </c>
      <c r="C175" s="8">
        <v>0</v>
      </c>
      <c r="D175" s="8">
        <v>1</v>
      </c>
      <c r="E175" s="8">
        <v>3</v>
      </c>
      <c r="F175" s="8">
        <v>0</v>
      </c>
      <c r="G175" s="8">
        <v>1</v>
      </c>
      <c r="H175" s="8">
        <v>1</v>
      </c>
      <c r="I175" s="8">
        <v>11</v>
      </c>
      <c r="J175" s="8">
        <v>4</v>
      </c>
      <c r="K175" s="8">
        <v>24</v>
      </c>
      <c r="L175" s="8">
        <v>34</v>
      </c>
      <c r="M175" s="8">
        <v>14</v>
      </c>
      <c r="N175" s="8">
        <v>0</v>
      </c>
      <c r="O175" s="8">
        <v>7</v>
      </c>
      <c r="P175" s="8">
        <v>3</v>
      </c>
      <c r="Q175" s="8">
        <v>1</v>
      </c>
    </row>
    <row r="176" spans="1:17">
      <c r="A176" s="8" t="s">
        <v>1704</v>
      </c>
      <c r="B176" s="3">
        <v>0</v>
      </c>
      <c r="C176" s="8">
        <v>1</v>
      </c>
      <c r="D176" s="8">
        <v>2</v>
      </c>
      <c r="E176" s="8">
        <v>6</v>
      </c>
      <c r="F176" s="8">
        <v>0</v>
      </c>
      <c r="G176" s="8">
        <v>0</v>
      </c>
      <c r="H176" s="8">
        <v>0</v>
      </c>
      <c r="I176" s="8">
        <v>15</v>
      </c>
      <c r="J176" s="8">
        <v>8</v>
      </c>
      <c r="K176" s="8">
        <v>30</v>
      </c>
      <c r="L176" s="8">
        <v>53</v>
      </c>
      <c r="M176" s="8">
        <v>16</v>
      </c>
      <c r="N176" s="8">
        <v>0</v>
      </c>
      <c r="O176" s="8">
        <v>12</v>
      </c>
      <c r="P176" s="8">
        <v>0</v>
      </c>
      <c r="Q176" s="8">
        <v>0</v>
      </c>
    </row>
    <row r="177" spans="1:17">
      <c r="A177" s="8" t="s">
        <v>1705</v>
      </c>
      <c r="B177" s="3">
        <v>0</v>
      </c>
      <c r="C177" s="8">
        <v>0</v>
      </c>
      <c r="D177" s="8">
        <v>4</v>
      </c>
      <c r="E177" s="8">
        <v>6</v>
      </c>
      <c r="F177" s="8">
        <v>0</v>
      </c>
      <c r="G177" s="8">
        <v>0</v>
      </c>
      <c r="H177" s="8">
        <v>0</v>
      </c>
      <c r="I177" s="8">
        <v>10</v>
      </c>
      <c r="J177" s="8">
        <v>2</v>
      </c>
      <c r="K177" s="8">
        <v>8</v>
      </c>
      <c r="L177" s="8">
        <v>21</v>
      </c>
      <c r="M177" s="8">
        <v>10</v>
      </c>
      <c r="N177" s="8">
        <v>0</v>
      </c>
      <c r="O177" s="8">
        <v>4</v>
      </c>
      <c r="P177" s="8">
        <v>3</v>
      </c>
      <c r="Q177" s="8">
        <v>0</v>
      </c>
    </row>
    <row r="178" spans="1:17">
      <c r="A178" s="8" t="s">
        <v>1706</v>
      </c>
      <c r="B178" s="3">
        <v>0</v>
      </c>
      <c r="C178" s="8">
        <v>0</v>
      </c>
      <c r="D178" s="8">
        <v>5</v>
      </c>
      <c r="E178" s="8">
        <v>2</v>
      </c>
      <c r="F178" s="8">
        <v>0</v>
      </c>
      <c r="G178" s="8">
        <v>0</v>
      </c>
      <c r="H178" s="8">
        <v>0</v>
      </c>
      <c r="I178" s="8">
        <v>23</v>
      </c>
      <c r="J178" s="8">
        <v>8</v>
      </c>
      <c r="K178" s="8">
        <v>26</v>
      </c>
      <c r="L178" s="8">
        <v>15</v>
      </c>
      <c r="M178" s="8">
        <v>8</v>
      </c>
      <c r="N178" s="8">
        <v>2</v>
      </c>
      <c r="O178" s="8">
        <v>10</v>
      </c>
      <c r="P178" s="8">
        <v>6</v>
      </c>
      <c r="Q178" s="8">
        <v>0</v>
      </c>
    </row>
    <row r="179" spans="1:17">
      <c r="A179" s="8" t="s">
        <v>1707</v>
      </c>
      <c r="B179" s="3">
        <v>3</v>
      </c>
      <c r="C179" s="8">
        <v>1</v>
      </c>
      <c r="D179" s="8">
        <v>3</v>
      </c>
      <c r="E179" s="8">
        <v>8</v>
      </c>
      <c r="F179" s="8">
        <v>4</v>
      </c>
      <c r="G179" s="8">
        <v>0</v>
      </c>
      <c r="H179" s="8">
        <v>0</v>
      </c>
      <c r="I179" s="8">
        <v>15</v>
      </c>
      <c r="J179" s="8">
        <v>8</v>
      </c>
      <c r="K179" s="8">
        <v>31</v>
      </c>
      <c r="L179" s="8">
        <v>40</v>
      </c>
      <c r="M179" s="8">
        <v>17</v>
      </c>
      <c r="N179" s="8">
        <v>0</v>
      </c>
      <c r="O179" s="8">
        <v>14</v>
      </c>
      <c r="P179" s="8">
        <v>4</v>
      </c>
      <c r="Q179" s="8">
        <v>0</v>
      </c>
    </row>
    <row r="180" spans="1:17">
      <c r="A180" s="8" t="s">
        <v>1708</v>
      </c>
      <c r="B180" s="3">
        <v>0</v>
      </c>
      <c r="C180" s="8">
        <v>0</v>
      </c>
      <c r="D180" s="8">
        <v>2</v>
      </c>
      <c r="E180" s="8">
        <v>5</v>
      </c>
      <c r="F180" s="8">
        <v>0</v>
      </c>
      <c r="G180" s="8">
        <v>1</v>
      </c>
      <c r="H180" s="8">
        <v>1</v>
      </c>
      <c r="I180" s="8">
        <v>7</v>
      </c>
      <c r="J180" s="8">
        <v>2</v>
      </c>
      <c r="K180" s="8">
        <v>13</v>
      </c>
      <c r="L180" s="8">
        <v>7</v>
      </c>
      <c r="M180" s="8">
        <v>4</v>
      </c>
      <c r="N180" s="8">
        <v>1</v>
      </c>
      <c r="O180" s="8">
        <v>13</v>
      </c>
      <c r="P180" s="8">
        <v>9</v>
      </c>
      <c r="Q180" s="8">
        <v>2</v>
      </c>
    </row>
    <row r="181" spans="1:17">
      <c r="A181" s="8" t="s">
        <v>1601</v>
      </c>
      <c r="B181" s="3">
        <v>0</v>
      </c>
      <c r="C181" s="8">
        <v>2</v>
      </c>
      <c r="D181" s="8">
        <v>3</v>
      </c>
      <c r="E181" s="8">
        <v>2</v>
      </c>
      <c r="F181" s="8">
        <v>1</v>
      </c>
      <c r="G181" s="8">
        <v>0</v>
      </c>
      <c r="H181" s="8">
        <v>0</v>
      </c>
      <c r="I181" s="8">
        <v>9</v>
      </c>
      <c r="J181" s="8">
        <v>3</v>
      </c>
      <c r="K181" s="8">
        <v>17</v>
      </c>
      <c r="L181" s="8">
        <v>58</v>
      </c>
      <c r="M181" s="8">
        <v>18</v>
      </c>
      <c r="N181" s="8">
        <v>0</v>
      </c>
      <c r="O181" s="8">
        <v>15</v>
      </c>
      <c r="P181" s="8">
        <v>4</v>
      </c>
      <c r="Q181" s="8">
        <v>0</v>
      </c>
    </row>
    <row r="182" spans="1:17">
      <c r="A182" s="8" t="s">
        <v>1979</v>
      </c>
      <c r="B182" s="3">
        <v>0</v>
      </c>
      <c r="C182" s="8">
        <v>2</v>
      </c>
      <c r="D182" s="8">
        <v>3</v>
      </c>
      <c r="E182" s="8">
        <v>10</v>
      </c>
      <c r="F182" s="8">
        <v>0</v>
      </c>
      <c r="G182" s="8">
        <v>0</v>
      </c>
      <c r="H182" s="8">
        <v>1</v>
      </c>
      <c r="I182" s="8">
        <v>22</v>
      </c>
      <c r="J182" s="8">
        <v>7</v>
      </c>
      <c r="K182" s="8">
        <v>23</v>
      </c>
      <c r="L182" s="8">
        <v>32</v>
      </c>
      <c r="M182" s="8">
        <v>22</v>
      </c>
      <c r="N182" s="8">
        <v>2</v>
      </c>
      <c r="O182" s="8">
        <v>18</v>
      </c>
      <c r="P182" s="8">
        <v>3</v>
      </c>
      <c r="Q182" s="8">
        <v>0</v>
      </c>
    </row>
    <row r="183" spans="1:17">
      <c r="A183" s="8" t="s">
        <v>1980</v>
      </c>
      <c r="B183" s="3">
        <v>1</v>
      </c>
      <c r="C183" s="8">
        <v>1</v>
      </c>
      <c r="D183" s="8">
        <v>5</v>
      </c>
      <c r="E183" s="8">
        <v>12</v>
      </c>
      <c r="F183" s="8">
        <v>0</v>
      </c>
      <c r="G183" s="8">
        <v>1</v>
      </c>
      <c r="H183" s="8">
        <v>1</v>
      </c>
      <c r="I183" s="8">
        <v>23</v>
      </c>
      <c r="J183" s="8">
        <v>10</v>
      </c>
      <c r="K183" s="8">
        <v>20</v>
      </c>
      <c r="L183" s="8">
        <v>35</v>
      </c>
      <c r="M183" s="8">
        <v>11</v>
      </c>
      <c r="N183" s="8">
        <v>5</v>
      </c>
      <c r="O183" s="8">
        <v>12</v>
      </c>
      <c r="P183" s="8">
        <v>6</v>
      </c>
      <c r="Q183" s="8">
        <v>0</v>
      </c>
    </row>
    <row r="184" spans="1:17">
      <c r="A184" s="8" t="s">
        <v>1981</v>
      </c>
      <c r="B184" s="3">
        <v>2</v>
      </c>
      <c r="C184" s="8">
        <v>1</v>
      </c>
      <c r="D184" s="8">
        <v>3</v>
      </c>
      <c r="E184" s="8">
        <v>7</v>
      </c>
      <c r="F184" s="8">
        <v>0</v>
      </c>
      <c r="G184" s="8">
        <v>1</v>
      </c>
      <c r="H184" s="8">
        <v>0</v>
      </c>
      <c r="I184" s="8">
        <v>15</v>
      </c>
      <c r="J184" s="8">
        <v>13</v>
      </c>
      <c r="K184" s="8">
        <v>31</v>
      </c>
      <c r="L184" s="8">
        <v>33</v>
      </c>
      <c r="M184" s="8">
        <v>18</v>
      </c>
      <c r="N184" s="8">
        <v>0</v>
      </c>
      <c r="O184" s="8">
        <v>14</v>
      </c>
      <c r="P184" s="8">
        <v>5</v>
      </c>
      <c r="Q184" s="8">
        <v>0</v>
      </c>
    </row>
    <row r="185" spans="1:17">
      <c r="A185" s="8" t="s">
        <v>1982</v>
      </c>
      <c r="B185" s="3">
        <v>0</v>
      </c>
      <c r="C185" s="8">
        <v>0</v>
      </c>
      <c r="D185" s="8">
        <v>5</v>
      </c>
      <c r="E185" s="8">
        <v>9</v>
      </c>
      <c r="F185" s="8">
        <v>0</v>
      </c>
      <c r="G185" s="8">
        <v>1</v>
      </c>
      <c r="H185" s="8">
        <v>0</v>
      </c>
      <c r="I185" s="8">
        <v>22</v>
      </c>
      <c r="J185" s="8">
        <v>4</v>
      </c>
      <c r="K185" s="8">
        <v>22</v>
      </c>
      <c r="L185" s="8">
        <v>22</v>
      </c>
      <c r="M185" s="8">
        <v>11</v>
      </c>
      <c r="N185" s="8">
        <v>2</v>
      </c>
      <c r="O185" s="8">
        <v>12</v>
      </c>
      <c r="P185" s="8">
        <v>2</v>
      </c>
      <c r="Q185" s="8">
        <v>0</v>
      </c>
    </row>
    <row r="186" spans="1:17">
      <c r="A186" s="8" t="s">
        <v>1983</v>
      </c>
      <c r="B186" s="3">
        <v>0</v>
      </c>
      <c r="C186" s="8">
        <v>2</v>
      </c>
      <c r="D186" s="8">
        <v>4</v>
      </c>
      <c r="E186" s="8">
        <v>13</v>
      </c>
      <c r="F186" s="8">
        <v>0</v>
      </c>
      <c r="G186" s="8">
        <v>1</v>
      </c>
      <c r="H186" s="8">
        <v>1</v>
      </c>
      <c r="I186" s="8">
        <v>20</v>
      </c>
      <c r="J186" s="8">
        <v>10</v>
      </c>
      <c r="K186" s="8">
        <v>22</v>
      </c>
      <c r="L186" s="8">
        <v>32</v>
      </c>
      <c r="M186" s="8">
        <v>14</v>
      </c>
      <c r="N186" s="8">
        <v>3</v>
      </c>
      <c r="O186" s="8">
        <v>11</v>
      </c>
      <c r="P186" s="8">
        <v>2</v>
      </c>
      <c r="Q186" s="8">
        <v>0</v>
      </c>
    </row>
    <row r="187" spans="1:17">
      <c r="A187" s="8" t="s">
        <v>1878</v>
      </c>
      <c r="B187" s="3">
        <v>0</v>
      </c>
      <c r="C187" s="8">
        <v>0</v>
      </c>
      <c r="D187" s="8">
        <v>3</v>
      </c>
      <c r="E187" s="8">
        <v>11</v>
      </c>
      <c r="F187" s="8">
        <v>0</v>
      </c>
      <c r="G187" s="8">
        <v>0</v>
      </c>
      <c r="H187" s="8">
        <v>0</v>
      </c>
      <c r="I187" s="8">
        <v>14</v>
      </c>
      <c r="J187" s="8">
        <v>6</v>
      </c>
      <c r="K187" s="8">
        <v>16</v>
      </c>
      <c r="L187" s="8">
        <v>9</v>
      </c>
      <c r="M187" s="8">
        <v>3</v>
      </c>
      <c r="N187" s="8">
        <v>2</v>
      </c>
      <c r="O187" s="8">
        <v>19</v>
      </c>
      <c r="P187" s="8">
        <v>9</v>
      </c>
      <c r="Q187" s="8">
        <v>0</v>
      </c>
    </row>
    <row r="188" spans="1:17">
      <c r="A188" s="8" t="s">
        <v>1984</v>
      </c>
      <c r="B188" s="3">
        <v>1</v>
      </c>
      <c r="C188" s="8">
        <v>1</v>
      </c>
      <c r="D188" s="8">
        <v>1</v>
      </c>
      <c r="E188" s="8">
        <v>13</v>
      </c>
      <c r="F188" s="8">
        <v>2</v>
      </c>
      <c r="G188" s="8">
        <v>2</v>
      </c>
      <c r="H188" s="8">
        <v>1</v>
      </c>
      <c r="I188" s="8">
        <v>25</v>
      </c>
      <c r="J188" s="8">
        <v>9</v>
      </c>
      <c r="K188" s="8">
        <v>36</v>
      </c>
      <c r="L188" s="8">
        <v>32</v>
      </c>
      <c r="M188" s="8">
        <v>27</v>
      </c>
      <c r="N188" s="8">
        <v>0</v>
      </c>
      <c r="O188" s="8">
        <v>10</v>
      </c>
      <c r="P188" s="8">
        <v>3</v>
      </c>
      <c r="Q188" s="8">
        <v>0</v>
      </c>
    </row>
    <row r="189" spans="1:17">
      <c r="A189" s="8" t="s">
        <v>1985</v>
      </c>
      <c r="B189" s="3">
        <v>0</v>
      </c>
      <c r="C189" s="8">
        <v>0</v>
      </c>
      <c r="D189" s="8">
        <v>11</v>
      </c>
      <c r="E189" s="8">
        <v>14</v>
      </c>
      <c r="F189" s="8">
        <v>0</v>
      </c>
      <c r="G189" s="8">
        <v>0</v>
      </c>
      <c r="H189" s="8">
        <v>0</v>
      </c>
      <c r="I189" s="8">
        <v>25</v>
      </c>
      <c r="J189" s="8">
        <v>7</v>
      </c>
      <c r="K189" s="8">
        <v>11</v>
      </c>
      <c r="L189" s="8">
        <v>8</v>
      </c>
      <c r="M189" s="8">
        <v>2</v>
      </c>
      <c r="N189" s="8">
        <v>2</v>
      </c>
      <c r="O189" s="8">
        <v>3</v>
      </c>
      <c r="P189" s="8">
        <v>3</v>
      </c>
      <c r="Q189" s="8">
        <v>0</v>
      </c>
    </row>
    <row r="190" spans="1:17">
      <c r="A190" s="8" t="s">
        <v>1986</v>
      </c>
      <c r="B190" s="3">
        <v>0</v>
      </c>
      <c r="C190" s="8">
        <v>0</v>
      </c>
      <c r="D190" s="8">
        <v>6</v>
      </c>
      <c r="E190" s="8">
        <v>7</v>
      </c>
      <c r="F190" s="8">
        <v>0</v>
      </c>
      <c r="G190" s="8">
        <v>0</v>
      </c>
      <c r="H190" s="8">
        <v>0</v>
      </c>
      <c r="I190" s="8">
        <v>20</v>
      </c>
      <c r="J190" s="8">
        <v>8</v>
      </c>
      <c r="K190" s="8">
        <v>36</v>
      </c>
      <c r="L190" s="8">
        <v>27</v>
      </c>
      <c r="M190" s="8">
        <v>16</v>
      </c>
      <c r="N190" s="8">
        <v>2</v>
      </c>
      <c r="O190" s="8">
        <v>13</v>
      </c>
      <c r="P190" s="8">
        <v>3</v>
      </c>
      <c r="Q190" s="8">
        <v>0</v>
      </c>
    </row>
    <row r="191" spans="1:17">
      <c r="A191" s="8" t="s">
        <v>1879</v>
      </c>
      <c r="B191" s="3">
        <v>0</v>
      </c>
      <c r="C191" s="8">
        <v>0</v>
      </c>
      <c r="D191" s="8">
        <v>0</v>
      </c>
      <c r="E191" s="8">
        <v>1</v>
      </c>
      <c r="F191" s="8">
        <v>0</v>
      </c>
      <c r="G191" s="8">
        <v>0</v>
      </c>
      <c r="H191" s="8">
        <v>0</v>
      </c>
      <c r="I191" s="8">
        <v>6</v>
      </c>
      <c r="J191" s="8">
        <v>1</v>
      </c>
      <c r="K191" s="8">
        <v>7</v>
      </c>
      <c r="L191" s="8">
        <v>22</v>
      </c>
      <c r="M191" s="8">
        <v>6</v>
      </c>
      <c r="N191" s="8">
        <v>1</v>
      </c>
      <c r="O191" s="8">
        <v>3</v>
      </c>
      <c r="P191" s="8">
        <v>0</v>
      </c>
      <c r="Q191" s="8">
        <v>0</v>
      </c>
    </row>
    <row r="192" spans="1:17">
      <c r="A192" s="8" t="s">
        <v>1880</v>
      </c>
      <c r="B192" s="3">
        <v>0</v>
      </c>
      <c r="C192" s="8">
        <v>1</v>
      </c>
      <c r="D192" s="8">
        <v>13</v>
      </c>
      <c r="E192" s="8">
        <v>7</v>
      </c>
      <c r="F192" s="8">
        <v>2</v>
      </c>
      <c r="G192" s="8">
        <v>0</v>
      </c>
      <c r="H192" s="8">
        <v>0</v>
      </c>
      <c r="I192" s="8">
        <v>33</v>
      </c>
      <c r="J192" s="8">
        <v>16</v>
      </c>
      <c r="K192" s="8">
        <v>49</v>
      </c>
      <c r="L192" s="8">
        <v>39</v>
      </c>
      <c r="M192" s="8">
        <v>29</v>
      </c>
      <c r="N192" s="8">
        <v>6</v>
      </c>
      <c r="O192" s="8">
        <v>21</v>
      </c>
      <c r="P192" s="8">
        <v>12</v>
      </c>
      <c r="Q192" s="8">
        <v>0</v>
      </c>
    </row>
    <row r="193" spans="1:17">
      <c r="A193" s="8" t="s">
        <v>1881</v>
      </c>
      <c r="B193" s="3">
        <v>0</v>
      </c>
      <c r="C193" s="8">
        <v>0</v>
      </c>
      <c r="D193" s="8">
        <v>10</v>
      </c>
      <c r="E193" s="8">
        <v>7</v>
      </c>
      <c r="F193" s="8">
        <v>0</v>
      </c>
      <c r="G193" s="8">
        <v>0</v>
      </c>
      <c r="H193" s="8">
        <v>0</v>
      </c>
      <c r="I193" s="8">
        <v>24</v>
      </c>
      <c r="J193" s="8">
        <v>14</v>
      </c>
      <c r="K193" s="8">
        <v>34</v>
      </c>
      <c r="L193" s="8">
        <v>30</v>
      </c>
      <c r="M193" s="8">
        <v>16</v>
      </c>
      <c r="N193" s="8">
        <v>3</v>
      </c>
      <c r="O193" s="8">
        <v>10</v>
      </c>
      <c r="P193" s="8">
        <v>6</v>
      </c>
      <c r="Q193" s="8">
        <v>0</v>
      </c>
    </row>
    <row r="194" spans="1:17">
      <c r="A194" s="8" t="s">
        <v>1987</v>
      </c>
      <c r="B194" s="3">
        <v>0</v>
      </c>
      <c r="C194" s="8">
        <v>2</v>
      </c>
      <c r="D194" s="8">
        <v>5</v>
      </c>
      <c r="E194" s="8">
        <v>3</v>
      </c>
      <c r="F194" s="8">
        <v>2</v>
      </c>
      <c r="G194" s="8">
        <v>1</v>
      </c>
      <c r="H194" s="8">
        <v>1</v>
      </c>
      <c r="I194" s="8">
        <v>12</v>
      </c>
      <c r="J194" s="8">
        <v>12</v>
      </c>
      <c r="K194" s="8">
        <v>14</v>
      </c>
      <c r="L194" s="8">
        <v>31</v>
      </c>
      <c r="M194" s="8">
        <v>12</v>
      </c>
      <c r="N194" s="8">
        <v>1</v>
      </c>
      <c r="O194" s="8">
        <v>9</v>
      </c>
      <c r="P194" s="8">
        <v>8</v>
      </c>
      <c r="Q194" s="8">
        <v>0</v>
      </c>
    </row>
    <row r="195" spans="1:17">
      <c r="A195" s="8" t="s">
        <v>1988</v>
      </c>
      <c r="B195" s="3">
        <v>0</v>
      </c>
      <c r="C195" s="8">
        <v>0</v>
      </c>
      <c r="D195" s="8">
        <v>7</v>
      </c>
      <c r="E195" s="8">
        <v>3</v>
      </c>
      <c r="F195" s="8">
        <v>0</v>
      </c>
      <c r="G195" s="8">
        <v>1</v>
      </c>
      <c r="H195" s="8">
        <v>1</v>
      </c>
      <c r="I195" s="8">
        <v>12</v>
      </c>
      <c r="J195" s="8">
        <v>6</v>
      </c>
      <c r="K195" s="8">
        <v>17</v>
      </c>
      <c r="L195" s="8">
        <v>15</v>
      </c>
      <c r="M195" s="8">
        <v>5</v>
      </c>
      <c r="N195" s="8">
        <v>3</v>
      </c>
      <c r="O195" s="8">
        <v>3</v>
      </c>
      <c r="P195" s="8">
        <v>2</v>
      </c>
      <c r="Q195" s="8">
        <v>0</v>
      </c>
    </row>
    <row r="196" spans="1:17">
      <c r="A196" s="8" t="s">
        <v>1989</v>
      </c>
      <c r="B196" s="3">
        <v>1</v>
      </c>
      <c r="C196" s="8">
        <v>1</v>
      </c>
      <c r="D196" s="8">
        <v>5</v>
      </c>
      <c r="E196" s="8">
        <v>2</v>
      </c>
      <c r="F196" s="8">
        <v>2</v>
      </c>
      <c r="G196" s="8">
        <v>1</v>
      </c>
      <c r="H196" s="8">
        <v>1</v>
      </c>
      <c r="I196" s="8">
        <v>15</v>
      </c>
      <c r="J196" s="8">
        <v>14</v>
      </c>
      <c r="K196" s="8">
        <v>30</v>
      </c>
      <c r="L196" s="8">
        <v>25</v>
      </c>
      <c r="M196" s="8">
        <v>14</v>
      </c>
      <c r="N196" s="8">
        <v>5</v>
      </c>
      <c r="O196" s="8">
        <v>12</v>
      </c>
      <c r="P196" s="8">
        <v>4</v>
      </c>
      <c r="Q196" s="8">
        <v>0</v>
      </c>
    </row>
    <row r="197" spans="1:17">
      <c r="A197" s="8" t="s">
        <v>1990</v>
      </c>
      <c r="B197" s="3">
        <v>0</v>
      </c>
      <c r="C197" s="8">
        <v>0</v>
      </c>
      <c r="D197" s="8">
        <v>2</v>
      </c>
      <c r="E197" s="8">
        <v>12</v>
      </c>
      <c r="F197" s="8">
        <v>0</v>
      </c>
      <c r="G197" s="8">
        <v>0</v>
      </c>
      <c r="H197" s="8">
        <v>0</v>
      </c>
      <c r="I197" s="8">
        <v>19</v>
      </c>
      <c r="J197" s="8">
        <v>4</v>
      </c>
      <c r="K197" s="8">
        <v>20</v>
      </c>
      <c r="L197" s="8">
        <v>49</v>
      </c>
      <c r="M197" s="8">
        <v>21</v>
      </c>
      <c r="N197" s="8">
        <v>1</v>
      </c>
      <c r="O197" s="8">
        <v>16</v>
      </c>
      <c r="P197" s="8">
        <v>7</v>
      </c>
      <c r="Q197" s="8">
        <v>0</v>
      </c>
    </row>
    <row r="198" spans="1:17">
      <c r="A198" s="8" t="s">
        <v>1991</v>
      </c>
      <c r="B198" s="3">
        <v>0</v>
      </c>
      <c r="C198" s="8">
        <v>1</v>
      </c>
      <c r="D198" s="8">
        <v>3</v>
      </c>
      <c r="E198" s="8">
        <v>6</v>
      </c>
      <c r="F198" s="8">
        <v>1</v>
      </c>
      <c r="G198" s="8">
        <v>0</v>
      </c>
      <c r="H198" s="8">
        <v>0</v>
      </c>
      <c r="I198" s="8">
        <v>12</v>
      </c>
      <c r="J198" s="8">
        <v>4</v>
      </c>
      <c r="K198" s="8">
        <v>21</v>
      </c>
      <c r="L198" s="8">
        <v>34</v>
      </c>
      <c r="M198" s="8">
        <v>18</v>
      </c>
      <c r="N198" s="8">
        <v>0</v>
      </c>
      <c r="O198" s="8">
        <v>13</v>
      </c>
      <c r="P198" s="8">
        <v>7</v>
      </c>
      <c r="Q198" s="8">
        <v>0</v>
      </c>
    </row>
    <row r="199" spans="1:17">
      <c r="A199" s="8" t="s">
        <v>1992</v>
      </c>
      <c r="B199" s="3">
        <v>0</v>
      </c>
      <c r="C199" s="8">
        <v>0</v>
      </c>
      <c r="D199" s="8">
        <v>6</v>
      </c>
      <c r="E199" s="8">
        <v>12</v>
      </c>
      <c r="F199" s="8">
        <v>0</v>
      </c>
      <c r="G199" s="8">
        <v>0</v>
      </c>
      <c r="H199" s="8">
        <v>0</v>
      </c>
      <c r="I199" s="8">
        <v>26</v>
      </c>
      <c r="J199" s="8">
        <v>7</v>
      </c>
      <c r="K199" s="8">
        <v>35</v>
      </c>
      <c r="L199" s="8">
        <v>47</v>
      </c>
      <c r="M199" s="8">
        <v>20</v>
      </c>
      <c r="N199" s="8">
        <v>1</v>
      </c>
      <c r="O199" s="8">
        <v>31</v>
      </c>
      <c r="P199" s="8">
        <v>7</v>
      </c>
      <c r="Q199" s="8">
        <v>0</v>
      </c>
    </row>
    <row r="200" spans="1:17">
      <c r="A200" s="8" t="s">
        <v>1993</v>
      </c>
      <c r="B200" s="3">
        <v>2</v>
      </c>
      <c r="C200" s="8">
        <v>3</v>
      </c>
      <c r="D200" s="8">
        <v>13</v>
      </c>
      <c r="E200" s="8">
        <v>12</v>
      </c>
      <c r="F200" s="8">
        <v>2</v>
      </c>
      <c r="G200" s="8">
        <v>1</v>
      </c>
      <c r="H200" s="8">
        <v>0</v>
      </c>
      <c r="I200" s="8">
        <v>43</v>
      </c>
      <c r="J200" s="8">
        <v>16</v>
      </c>
      <c r="K200" s="8">
        <v>44</v>
      </c>
      <c r="L200" s="8">
        <v>71</v>
      </c>
      <c r="M200" s="8">
        <v>29</v>
      </c>
      <c r="N200" s="8">
        <v>3</v>
      </c>
      <c r="O200" s="8">
        <v>20</v>
      </c>
      <c r="P200" s="8">
        <v>5</v>
      </c>
      <c r="Q200" s="8">
        <v>1</v>
      </c>
    </row>
    <row r="201" spans="1:17">
      <c r="A201" s="8" t="s">
        <v>1882</v>
      </c>
      <c r="B201" s="3">
        <v>0</v>
      </c>
      <c r="C201" s="8">
        <v>0</v>
      </c>
      <c r="D201" s="8">
        <v>7</v>
      </c>
      <c r="E201" s="8">
        <v>5</v>
      </c>
      <c r="F201" s="8">
        <v>0</v>
      </c>
      <c r="G201" s="8">
        <v>1</v>
      </c>
      <c r="H201" s="8">
        <v>1</v>
      </c>
      <c r="I201" s="8">
        <v>16</v>
      </c>
      <c r="J201" s="8">
        <v>11</v>
      </c>
      <c r="K201" s="8">
        <v>26</v>
      </c>
      <c r="L201" s="8">
        <v>20</v>
      </c>
      <c r="M201" s="8">
        <v>11</v>
      </c>
      <c r="N201" s="8">
        <v>3</v>
      </c>
      <c r="O201" s="8">
        <v>15</v>
      </c>
      <c r="P201" s="8">
        <v>7</v>
      </c>
      <c r="Q201" s="8">
        <v>0</v>
      </c>
    </row>
    <row r="202" spans="1:17">
      <c r="A202" s="8" t="s">
        <v>1890</v>
      </c>
      <c r="B202" s="3">
        <v>0</v>
      </c>
      <c r="C202" s="8">
        <v>3</v>
      </c>
      <c r="D202" s="8">
        <v>6</v>
      </c>
      <c r="E202" s="8">
        <v>10</v>
      </c>
      <c r="F202" s="8">
        <v>1</v>
      </c>
      <c r="G202" s="8">
        <v>0</v>
      </c>
      <c r="H202" s="8">
        <v>0</v>
      </c>
      <c r="I202" s="8">
        <v>19</v>
      </c>
      <c r="J202" s="8">
        <v>3</v>
      </c>
      <c r="K202" s="8">
        <v>24</v>
      </c>
      <c r="L202" s="8">
        <v>43</v>
      </c>
      <c r="M202" s="8">
        <v>25</v>
      </c>
      <c r="N202" s="8">
        <v>1</v>
      </c>
      <c r="O202" s="8">
        <v>11</v>
      </c>
      <c r="P202" s="8">
        <v>6</v>
      </c>
      <c r="Q202" s="8">
        <v>0</v>
      </c>
    </row>
    <row r="203" spans="1:17">
      <c r="A203" s="8" t="s">
        <v>1994</v>
      </c>
      <c r="B203" s="3">
        <v>0</v>
      </c>
      <c r="C203" s="8">
        <v>2</v>
      </c>
      <c r="D203" s="8">
        <v>3</v>
      </c>
      <c r="E203" s="8">
        <v>5</v>
      </c>
      <c r="F203" s="8">
        <v>1</v>
      </c>
      <c r="G203" s="8">
        <v>0</v>
      </c>
      <c r="H203" s="8">
        <v>0</v>
      </c>
      <c r="I203" s="8">
        <v>11</v>
      </c>
      <c r="J203" s="8">
        <v>6</v>
      </c>
      <c r="K203" s="8">
        <v>16</v>
      </c>
      <c r="L203" s="8">
        <v>12</v>
      </c>
      <c r="M203" s="8">
        <v>7</v>
      </c>
      <c r="N203" s="8">
        <v>2</v>
      </c>
      <c r="O203" s="8">
        <v>8</v>
      </c>
      <c r="P203" s="8">
        <v>2</v>
      </c>
      <c r="Q203" s="8">
        <v>0</v>
      </c>
    </row>
    <row r="204" spans="1:17">
      <c r="A204" s="8" t="s">
        <v>1995</v>
      </c>
      <c r="B204" s="3">
        <v>0</v>
      </c>
      <c r="C204" s="8">
        <v>0</v>
      </c>
      <c r="D204" s="8">
        <v>2</v>
      </c>
      <c r="E204" s="8">
        <v>3</v>
      </c>
      <c r="F204" s="8">
        <v>0</v>
      </c>
      <c r="G204" s="8">
        <v>0</v>
      </c>
      <c r="H204" s="8">
        <v>0</v>
      </c>
      <c r="I204" s="8">
        <v>10</v>
      </c>
      <c r="J204" s="8">
        <v>8</v>
      </c>
      <c r="K204" s="8">
        <v>20</v>
      </c>
      <c r="L204" s="8">
        <v>33</v>
      </c>
      <c r="M204" s="8">
        <v>17</v>
      </c>
      <c r="N204" s="8">
        <v>0</v>
      </c>
      <c r="O204" s="8">
        <v>16</v>
      </c>
      <c r="P204" s="8">
        <v>2</v>
      </c>
      <c r="Q204" s="8">
        <v>0</v>
      </c>
    </row>
    <row r="205" spans="1:17">
      <c r="A205" s="8" t="s">
        <v>1883</v>
      </c>
      <c r="B205" s="3">
        <v>0</v>
      </c>
      <c r="C205" s="8">
        <v>0</v>
      </c>
      <c r="D205" s="8">
        <v>2</v>
      </c>
      <c r="E205" s="8">
        <v>9</v>
      </c>
      <c r="F205" s="8">
        <v>0</v>
      </c>
      <c r="G205" s="8">
        <v>0</v>
      </c>
      <c r="H205" s="8">
        <v>0</v>
      </c>
      <c r="I205" s="8">
        <v>20</v>
      </c>
      <c r="J205" s="8">
        <v>6</v>
      </c>
      <c r="K205" s="8">
        <v>27</v>
      </c>
      <c r="L205" s="8">
        <v>45</v>
      </c>
      <c r="M205" s="8">
        <v>25</v>
      </c>
      <c r="N205" s="8">
        <v>0</v>
      </c>
      <c r="O205" s="8">
        <v>12</v>
      </c>
      <c r="P205" s="8">
        <v>1</v>
      </c>
      <c r="Q205" s="8">
        <v>0</v>
      </c>
    </row>
    <row r="206" spans="1:17">
      <c r="A206" s="8" t="s">
        <v>1884</v>
      </c>
      <c r="B206" s="3">
        <v>0</v>
      </c>
      <c r="C206" s="8">
        <v>0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6</v>
      </c>
      <c r="J206" s="8">
        <v>1</v>
      </c>
      <c r="K206" s="8">
        <v>7</v>
      </c>
      <c r="L206" s="8">
        <v>29</v>
      </c>
      <c r="M206" s="8">
        <v>10</v>
      </c>
      <c r="N206" s="8">
        <v>0</v>
      </c>
      <c r="O206" s="8">
        <v>7</v>
      </c>
      <c r="P206" s="8">
        <v>4</v>
      </c>
      <c r="Q206" s="8">
        <v>0</v>
      </c>
    </row>
    <row r="207" spans="1:17">
      <c r="A207" s="8" t="s">
        <v>1996</v>
      </c>
      <c r="B207" s="3">
        <v>1</v>
      </c>
      <c r="C207" s="8">
        <v>0</v>
      </c>
      <c r="D207" s="8">
        <v>2</v>
      </c>
      <c r="E207" s="8">
        <v>6</v>
      </c>
      <c r="F207" s="8">
        <v>0</v>
      </c>
      <c r="G207" s="8">
        <v>0</v>
      </c>
      <c r="H207" s="8">
        <v>0</v>
      </c>
      <c r="I207" s="8">
        <v>23</v>
      </c>
      <c r="J207" s="8">
        <v>5</v>
      </c>
      <c r="K207" s="8">
        <v>13</v>
      </c>
      <c r="L207" s="8">
        <v>14</v>
      </c>
      <c r="M207" s="8">
        <v>6</v>
      </c>
      <c r="N207" s="8">
        <v>0</v>
      </c>
      <c r="O207" s="8">
        <v>11</v>
      </c>
      <c r="P207" s="8">
        <v>5</v>
      </c>
      <c r="Q207" s="8">
        <v>0</v>
      </c>
    </row>
    <row r="208" spans="1:17">
      <c r="A208" s="8" t="s">
        <v>1885</v>
      </c>
      <c r="B208" s="3">
        <v>0</v>
      </c>
      <c r="C208" s="8">
        <v>1</v>
      </c>
      <c r="D208" s="8">
        <v>3</v>
      </c>
      <c r="E208" s="8">
        <v>5</v>
      </c>
      <c r="F208" s="8">
        <v>1</v>
      </c>
      <c r="G208" s="8">
        <v>3</v>
      </c>
      <c r="H208" s="8">
        <v>3</v>
      </c>
      <c r="I208" s="8">
        <v>9</v>
      </c>
      <c r="J208" s="8">
        <v>8</v>
      </c>
      <c r="K208" s="8">
        <v>26</v>
      </c>
      <c r="L208" s="8">
        <v>26</v>
      </c>
      <c r="M208" s="8">
        <v>17</v>
      </c>
      <c r="N208" s="8">
        <v>1</v>
      </c>
      <c r="O208" s="8">
        <v>9</v>
      </c>
      <c r="P208" s="8">
        <v>4</v>
      </c>
      <c r="Q208" s="8">
        <v>0</v>
      </c>
    </row>
    <row r="209" spans="1:17">
      <c r="A209" s="8" t="s">
        <v>1997</v>
      </c>
      <c r="B209" s="3">
        <v>0</v>
      </c>
      <c r="C209" s="8">
        <v>0</v>
      </c>
      <c r="D209" s="8">
        <v>2</v>
      </c>
      <c r="E209" s="8">
        <v>2</v>
      </c>
      <c r="F209" s="8">
        <v>0</v>
      </c>
      <c r="G209" s="8">
        <v>0</v>
      </c>
      <c r="H209" s="8">
        <v>0</v>
      </c>
      <c r="I209" s="8">
        <v>4</v>
      </c>
      <c r="J209" s="8">
        <v>5</v>
      </c>
      <c r="K209" s="8">
        <v>14</v>
      </c>
      <c r="L209" s="8">
        <v>17</v>
      </c>
      <c r="M209" s="8">
        <v>8</v>
      </c>
      <c r="N209" s="8">
        <v>0</v>
      </c>
      <c r="O209" s="8">
        <v>10</v>
      </c>
      <c r="P209" s="8">
        <v>2</v>
      </c>
      <c r="Q209" s="8">
        <v>0</v>
      </c>
    </row>
    <row r="210" spans="1:17">
      <c r="A210" s="8" t="s">
        <v>1998</v>
      </c>
      <c r="B210" s="3">
        <v>0</v>
      </c>
      <c r="C210" s="8">
        <v>1</v>
      </c>
      <c r="D210" s="8">
        <v>3</v>
      </c>
      <c r="E210" s="8">
        <v>8</v>
      </c>
      <c r="F210" s="8">
        <v>1</v>
      </c>
      <c r="G210" s="8">
        <v>1</v>
      </c>
      <c r="H210" s="8">
        <v>1</v>
      </c>
      <c r="I210" s="8">
        <v>16</v>
      </c>
      <c r="J210" s="8">
        <v>8</v>
      </c>
      <c r="K210" s="8">
        <v>29</v>
      </c>
      <c r="L210" s="8">
        <v>35</v>
      </c>
      <c r="M210" s="8">
        <v>17</v>
      </c>
      <c r="N210" s="8">
        <v>5</v>
      </c>
      <c r="O210" s="8">
        <v>18</v>
      </c>
      <c r="P210" s="8">
        <v>10</v>
      </c>
      <c r="Q210" s="8">
        <v>0</v>
      </c>
    </row>
    <row r="211" spans="1:17">
      <c r="A211" s="8" t="s">
        <v>2113</v>
      </c>
      <c r="B211" s="3">
        <v>0</v>
      </c>
      <c r="C211" s="8">
        <v>2</v>
      </c>
      <c r="D211" s="8">
        <v>4</v>
      </c>
      <c r="E211" s="8">
        <v>10</v>
      </c>
      <c r="F211" s="8">
        <v>2</v>
      </c>
      <c r="G211" s="8">
        <v>0</v>
      </c>
      <c r="H211" s="8">
        <v>0</v>
      </c>
      <c r="I211" s="8">
        <v>29</v>
      </c>
      <c r="J211" s="8">
        <v>9</v>
      </c>
      <c r="K211" s="8">
        <v>28</v>
      </c>
      <c r="L211" s="8">
        <v>24</v>
      </c>
      <c r="M211" s="8">
        <v>21</v>
      </c>
      <c r="N211" s="8">
        <v>0</v>
      </c>
      <c r="O211" s="8">
        <v>27</v>
      </c>
      <c r="P211" s="8">
        <v>8</v>
      </c>
      <c r="Q211" s="8">
        <v>4</v>
      </c>
    </row>
    <row r="212" spans="1:17">
      <c r="A212" s="8" t="s">
        <v>2114</v>
      </c>
      <c r="B212" s="3">
        <v>1</v>
      </c>
      <c r="C212" s="8">
        <v>1</v>
      </c>
      <c r="D212" s="8">
        <v>8</v>
      </c>
      <c r="E212" s="8">
        <v>8</v>
      </c>
      <c r="F212" s="8">
        <v>0</v>
      </c>
      <c r="G212" s="8">
        <v>0</v>
      </c>
      <c r="H212" s="8">
        <v>0</v>
      </c>
      <c r="I212" s="8">
        <v>24</v>
      </c>
      <c r="J212" s="8">
        <v>5</v>
      </c>
      <c r="K212" s="8">
        <v>29</v>
      </c>
      <c r="L212" s="8">
        <v>31</v>
      </c>
      <c r="M212" s="8">
        <v>12</v>
      </c>
      <c r="N212" s="8">
        <v>3</v>
      </c>
      <c r="O212" s="8">
        <v>15</v>
      </c>
      <c r="P212" s="8">
        <v>2</v>
      </c>
      <c r="Q212" s="8">
        <v>1</v>
      </c>
    </row>
    <row r="213" spans="1:17">
      <c r="A213" s="8" t="s">
        <v>2115</v>
      </c>
      <c r="B213" s="3">
        <v>0</v>
      </c>
      <c r="C213" s="8">
        <v>3</v>
      </c>
      <c r="D213" s="8">
        <v>4</v>
      </c>
      <c r="E213" s="8">
        <v>6</v>
      </c>
      <c r="F213" s="8">
        <v>0</v>
      </c>
      <c r="G213" s="8">
        <v>0</v>
      </c>
      <c r="H213" s="8">
        <v>1</v>
      </c>
      <c r="I213" s="8">
        <v>15</v>
      </c>
      <c r="J213" s="8">
        <v>10</v>
      </c>
      <c r="K213" s="8">
        <v>45</v>
      </c>
      <c r="L213" s="8">
        <v>25</v>
      </c>
      <c r="M213" s="8">
        <v>17</v>
      </c>
      <c r="N213" s="8">
        <v>4</v>
      </c>
      <c r="O213" s="8">
        <v>16</v>
      </c>
      <c r="P213" s="8">
        <v>9</v>
      </c>
      <c r="Q213" s="8">
        <v>0</v>
      </c>
    </row>
    <row r="214" spans="1:17">
      <c r="A214" s="8" t="s">
        <v>2116</v>
      </c>
      <c r="B214" s="3">
        <v>0</v>
      </c>
      <c r="C214" s="8">
        <v>0</v>
      </c>
      <c r="D214" s="8">
        <v>6</v>
      </c>
      <c r="E214" s="8">
        <v>6</v>
      </c>
      <c r="F214" s="8">
        <v>0</v>
      </c>
      <c r="G214" s="8">
        <v>0</v>
      </c>
      <c r="H214" s="8">
        <v>0</v>
      </c>
      <c r="I214" s="8">
        <v>23</v>
      </c>
      <c r="J214" s="8">
        <v>4</v>
      </c>
      <c r="K214" s="8">
        <v>13</v>
      </c>
      <c r="L214" s="8">
        <v>19</v>
      </c>
      <c r="M214" s="8">
        <v>12</v>
      </c>
      <c r="N214" s="8">
        <v>0</v>
      </c>
      <c r="O214" s="8">
        <v>14</v>
      </c>
      <c r="P214" s="8">
        <v>4</v>
      </c>
      <c r="Q214" s="8">
        <v>0</v>
      </c>
    </row>
    <row r="215" spans="1:17">
      <c r="A215" s="8" t="s">
        <v>2117</v>
      </c>
      <c r="B215" s="3">
        <v>1</v>
      </c>
      <c r="C215" s="8">
        <v>1</v>
      </c>
      <c r="D215" s="8">
        <v>2</v>
      </c>
      <c r="E215" s="8">
        <v>6</v>
      </c>
      <c r="F215" s="8">
        <v>1</v>
      </c>
      <c r="G215" s="8">
        <v>0</v>
      </c>
      <c r="H215" s="8">
        <v>0</v>
      </c>
      <c r="I215" s="8">
        <v>17</v>
      </c>
      <c r="J215" s="8">
        <v>4</v>
      </c>
      <c r="K215" s="8">
        <v>29</v>
      </c>
      <c r="L215" s="8">
        <v>38</v>
      </c>
      <c r="M215" s="8">
        <v>17</v>
      </c>
      <c r="N215" s="8">
        <v>1</v>
      </c>
      <c r="O215" s="8">
        <v>14</v>
      </c>
      <c r="P215" s="8">
        <v>5</v>
      </c>
      <c r="Q215" s="8">
        <v>0</v>
      </c>
    </row>
    <row r="216" spans="1:17">
      <c r="A216" s="8" t="s">
        <v>2118</v>
      </c>
      <c r="B216" s="3">
        <v>0</v>
      </c>
      <c r="C216" s="8">
        <v>0</v>
      </c>
      <c r="D216" s="8">
        <v>5</v>
      </c>
      <c r="E216" s="8">
        <v>8</v>
      </c>
      <c r="F216" s="8">
        <v>0</v>
      </c>
      <c r="G216" s="8">
        <v>0</v>
      </c>
      <c r="H216" s="8">
        <v>0</v>
      </c>
      <c r="I216" s="8">
        <v>13</v>
      </c>
      <c r="J216" s="8">
        <v>6</v>
      </c>
      <c r="K216" s="8">
        <v>19</v>
      </c>
      <c r="L216" s="8">
        <v>10</v>
      </c>
      <c r="M216" s="8">
        <v>6</v>
      </c>
      <c r="N216" s="8">
        <v>1</v>
      </c>
      <c r="O216" s="8">
        <v>12</v>
      </c>
      <c r="P216" s="8">
        <v>10</v>
      </c>
      <c r="Q216" s="8">
        <v>0</v>
      </c>
    </row>
    <row r="217" spans="1:17">
      <c r="A217" s="8" t="s">
        <v>2119</v>
      </c>
      <c r="B217" s="3">
        <v>0</v>
      </c>
      <c r="C217" s="8">
        <v>0</v>
      </c>
      <c r="D217" s="8">
        <v>5</v>
      </c>
      <c r="E217" s="8">
        <v>8</v>
      </c>
      <c r="F217" s="8">
        <v>0</v>
      </c>
      <c r="G217" s="8">
        <v>2</v>
      </c>
      <c r="H217" s="8">
        <v>3</v>
      </c>
      <c r="I217" s="8">
        <v>20</v>
      </c>
      <c r="J217" s="8">
        <v>12</v>
      </c>
      <c r="K217" s="8">
        <v>29</v>
      </c>
      <c r="L217" s="8">
        <v>33</v>
      </c>
      <c r="M217" s="8">
        <v>20</v>
      </c>
      <c r="N217" s="8">
        <v>0</v>
      </c>
      <c r="O217" s="8">
        <v>17</v>
      </c>
      <c r="P217" s="8">
        <v>7</v>
      </c>
      <c r="Q217" s="8">
        <v>0</v>
      </c>
    </row>
    <row r="218" spans="1:17">
      <c r="A218" s="8" t="s">
        <v>2120</v>
      </c>
      <c r="B218" s="3">
        <v>0</v>
      </c>
      <c r="C218" s="8">
        <v>2</v>
      </c>
      <c r="D218" s="8">
        <v>8</v>
      </c>
      <c r="E218" s="8">
        <v>11</v>
      </c>
      <c r="F218" s="8">
        <v>0</v>
      </c>
      <c r="G218" s="8">
        <v>0</v>
      </c>
      <c r="H218" s="8">
        <v>0</v>
      </c>
      <c r="I218" s="8">
        <v>27</v>
      </c>
      <c r="J218" s="8">
        <v>6</v>
      </c>
      <c r="K218" s="8">
        <v>11</v>
      </c>
      <c r="L218" s="8">
        <v>17</v>
      </c>
      <c r="M218" s="8">
        <v>8</v>
      </c>
      <c r="N218" s="8">
        <v>0</v>
      </c>
      <c r="O218" s="8">
        <v>4</v>
      </c>
      <c r="P218" s="8">
        <v>2</v>
      </c>
      <c r="Q218" s="8">
        <v>0</v>
      </c>
    </row>
    <row r="219" spans="1:17">
      <c r="A219" s="8" t="s">
        <v>2121</v>
      </c>
      <c r="B219" s="3">
        <v>0</v>
      </c>
      <c r="C219" s="8">
        <v>0</v>
      </c>
      <c r="D219" s="8">
        <v>9</v>
      </c>
      <c r="E219" s="8">
        <v>7</v>
      </c>
      <c r="F219" s="8">
        <v>2</v>
      </c>
      <c r="G219" s="8">
        <v>0</v>
      </c>
      <c r="H219" s="8">
        <v>0</v>
      </c>
      <c r="I219" s="8">
        <v>19</v>
      </c>
      <c r="J219" s="8">
        <v>13</v>
      </c>
      <c r="K219" s="8">
        <v>31</v>
      </c>
      <c r="L219" s="8">
        <v>29</v>
      </c>
      <c r="M219" s="8">
        <v>9</v>
      </c>
      <c r="N219" s="8">
        <v>4</v>
      </c>
      <c r="O219" s="8">
        <v>17</v>
      </c>
      <c r="P219" s="8">
        <v>2</v>
      </c>
      <c r="Q219" s="8">
        <v>0</v>
      </c>
    </row>
    <row r="220" spans="1:17">
      <c r="A220" s="8" t="s">
        <v>2122</v>
      </c>
      <c r="B220" s="3">
        <v>0</v>
      </c>
      <c r="C220" s="8">
        <v>0</v>
      </c>
      <c r="D220" s="8">
        <v>0</v>
      </c>
      <c r="E220" s="8">
        <v>1</v>
      </c>
      <c r="F220" s="8">
        <v>0</v>
      </c>
      <c r="G220" s="8">
        <v>0</v>
      </c>
      <c r="H220" s="8">
        <v>0</v>
      </c>
      <c r="I220" s="8">
        <v>5</v>
      </c>
      <c r="J220" s="8">
        <v>3</v>
      </c>
      <c r="K220" s="8">
        <v>14</v>
      </c>
      <c r="L220" s="8">
        <v>36</v>
      </c>
      <c r="M220" s="8">
        <v>16</v>
      </c>
      <c r="N220" s="8">
        <v>1</v>
      </c>
      <c r="O220" s="8">
        <v>8</v>
      </c>
      <c r="P220" s="8">
        <v>1</v>
      </c>
      <c r="Q220" s="8">
        <v>0</v>
      </c>
    </row>
    <row r="221" spans="1:17">
      <c r="A221" s="8" t="s">
        <v>2123</v>
      </c>
      <c r="B221" s="3">
        <v>0</v>
      </c>
      <c r="C221" s="8">
        <v>1</v>
      </c>
      <c r="D221" s="8">
        <v>12</v>
      </c>
      <c r="E221" s="8">
        <v>11</v>
      </c>
      <c r="F221" s="8">
        <v>0</v>
      </c>
      <c r="G221" s="8">
        <v>1</v>
      </c>
      <c r="H221" s="8">
        <v>1</v>
      </c>
      <c r="I221" s="8">
        <v>34</v>
      </c>
      <c r="J221" s="8">
        <v>13</v>
      </c>
      <c r="K221" s="8">
        <v>37</v>
      </c>
      <c r="L221" s="8">
        <v>34</v>
      </c>
      <c r="M221" s="8">
        <v>26</v>
      </c>
      <c r="N221" s="8">
        <v>5</v>
      </c>
      <c r="O221" s="8">
        <v>24</v>
      </c>
      <c r="P221" s="8">
        <v>11</v>
      </c>
      <c r="Q221" s="8">
        <v>1</v>
      </c>
    </row>
    <row r="222" spans="1:17">
      <c r="A222" s="8" t="s">
        <v>2124</v>
      </c>
      <c r="B222" s="3">
        <v>0</v>
      </c>
      <c r="C222" s="8">
        <v>1</v>
      </c>
      <c r="D222" s="8">
        <v>10</v>
      </c>
      <c r="E222" s="8">
        <v>7</v>
      </c>
      <c r="F222" s="8">
        <v>0</v>
      </c>
      <c r="G222" s="8">
        <v>0</v>
      </c>
      <c r="H222" s="8">
        <v>0</v>
      </c>
      <c r="I222" s="8">
        <v>19</v>
      </c>
      <c r="J222" s="8">
        <v>16</v>
      </c>
      <c r="K222" s="8">
        <v>29</v>
      </c>
      <c r="L222" s="8">
        <v>33</v>
      </c>
      <c r="M222" s="8">
        <v>19</v>
      </c>
      <c r="N222" s="8">
        <v>1</v>
      </c>
      <c r="O222" s="8">
        <v>15</v>
      </c>
      <c r="P222" s="8">
        <v>10</v>
      </c>
      <c r="Q222" s="8">
        <v>2</v>
      </c>
    </row>
    <row r="223" spans="1:17">
      <c r="A223" s="8" t="s">
        <v>2125</v>
      </c>
      <c r="B223" s="3">
        <v>0</v>
      </c>
      <c r="C223" s="8">
        <v>1</v>
      </c>
      <c r="D223" s="8">
        <v>6</v>
      </c>
      <c r="E223" s="8">
        <v>5</v>
      </c>
      <c r="F223" s="8">
        <v>0</v>
      </c>
      <c r="G223" s="8">
        <v>2</v>
      </c>
      <c r="H223" s="8">
        <v>2</v>
      </c>
      <c r="I223" s="8">
        <v>16</v>
      </c>
      <c r="J223" s="8">
        <v>10</v>
      </c>
      <c r="K223" s="8">
        <v>20</v>
      </c>
      <c r="L223" s="8">
        <v>39</v>
      </c>
      <c r="M223" s="8">
        <v>12</v>
      </c>
      <c r="N223" s="8">
        <v>0</v>
      </c>
      <c r="O223" s="8">
        <v>10</v>
      </c>
      <c r="P223" s="8">
        <v>6</v>
      </c>
      <c r="Q223" s="8">
        <v>0</v>
      </c>
    </row>
    <row r="224" spans="1:17">
      <c r="A224" s="8" t="s">
        <v>2126</v>
      </c>
      <c r="B224" s="3">
        <v>0</v>
      </c>
      <c r="C224" s="8">
        <v>0</v>
      </c>
      <c r="D224" s="8">
        <v>5</v>
      </c>
      <c r="E224" s="8">
        <v>6</v>
      </c>
      <c r="F224" s="8">
        <v>0</v>
      </c>
      <c r="G224" s="8">
        <v>0</v>
      </c>
      <c r="H224" s="8">
        <v>0</v>
      </c>
      <c r="I224" s="8">
        <v>12</v>
      </c>
      <c r="J224" s="8">
        <v>12</v>
      </c>
      <c r="K224" s="8">
        <v>20</v>
      </c>
      <c r="L224" s="8">
        <v>14</v>
      </c>
      <c r="M224" s="8">
        <v>6</v>
      </c>
      <c r="N224" s="8">
        <v>4</v>
      </c>
      <c r="O224" s="8">
        <v>8</v>
      </c>
      <c r="P224" s="8">
        <v>1</v>
      </c>
      <c r="Q224" s="8">
        <v>0</v>
      </c>
    </row>
    <row r="225" spans="1:17">
      <c r="A225" s="8" t="s">
        <v>2127</v>
      </c>
      <c r="B225" s="3">
        <v>0</v>
      </c>
      <c r="C225" s="8">
        <v>0</v>
      </c>
      <c r="D225" s="8">
        <v>5</v>
      </c>
      <c r="E225" s="8">
        <v>4</v>
      </c>
      <c r="F225" s="8">
        <v>0</v>
      </c>
      <c r="G225" s="8">
        <v>2</v>
      </c>
      <c r="H225" s="8">
        <v>1</v>
      </c>
      <c r="I225" s="8">
        <v>13</v>
      </c>
      <c r="J225" s="8">
        <v>13</v>
      </c>
      <c r="K225" s="8">
        <v>33</v>
      </c>
      <c r="L225" s="8">
        <v>22</v>
      </c>
      <c r="M225" s="8">
        <v>13</v>
      </c>
      <c r="N225" s="8">
        <v>3</v>
      </c>
      <c r="O225" s="8">
        <v>11</v>
      </c>
      <c r="P225" s="8">
        <v>6</v>
      </c>
      <c r="Q225" s="8">
        <v>1</v>
      </c>
    </row>
    <row r="226" spans="1:17">
      <c r="A226" s="8" t="s">
        <v>2128</v>
      </c>
      <c r="B226" s="3">
        <v>0</v>
      </c>
      <c r="C226" s="8">
        <v>0</v>
      </c>
      <c r="D226" s="8">
        <v>2</v>
      </c>
      <c r="E226" s="8">
        <v>14</v>
      </c>
      <c r="F226" s="8">
        <v>0</v>
      </c>
      <c r="G226" s="8">
        <v>0</v>
      </c>
      <c r="H226" s="8">
        <v>0</v>
      </c>
      <c r="I226" s="8">
        <v>21</v>
      </c>
      <c r="J226" s="8">
        <v>7</v>
      </c>
      <c r="K226" s="8">
        <v>19</v>
      </c>
      <c r="L226" s="8">
        <v>40</v>
      </c>
      <c r="M226" s="8">
        <v>22</v>
      </c>
      <c r="N226" s="8">
        <v>3</v>
      </c>
      <c r="O226" s="8">
        <v>15</v>
      </c>
      <c r="P226" s="8">
        <v>1</v>
      </c>
      <c r="Q226" s="8">
        <v>2</v>
      </c>
    </row>
    <row r="227" spans="1:17">
      <c r="A227" s="8" t="s">
        <v>2129</v>
      </c>
      <c r="B227" s="3">
        <v>0</v>
      </c>
      <c r="C227" s="8">
        <v>1</v>
      </c>
      <c r="D227" s="8">
        <v>3</v>
      </c>
      <c r="E227" s="8">
        <v>8</v>
      </c>
      <c r="F227" s="8">
        <v>0</v>
      </c>
      <c r="G227" s="8">
        <v>0</v>
      </c>
      <c r="H227" s="8">
        <v>0</v>
      </c>
      <c r="I227" s="8">
        <v>14</v>
      </c>
      <c r="J227" s="8">
        <v>8</v>
      </c>
      <c r="K227" s="8">
        <v>16</v>
      </c>
      <c r="L227" s="8">
        <v>19</v>
      </c>
      <c r="M227" s="8">
        <v>8</v>
      </c>
      <c r="N227" s="8">
        <v>0</v>
      </c>
      <c r="O227" s="8">
        <v>13</v>
      </c>
      <c r="P227" s="8">
        <v>7</v>
      </c>
      <c r="Q227" s="8">
        <v>0</v>
      </c>
    </row>
    <row r="228" spans="1:17">
      <c r="A228" s="8" t="s">
        <v>2130</v>
      </c>
      <c r="B228" s="3">
        <v>0</v>
      </c>
      <c r="C228" s="8">
        <v>0</v>
      </c>
      <c r="D228" s="8">
        <v>4</v>
      </c>
      <c r="E228" s="8">
        <v>17</v>
      </c>
      <c r="F228" s="8">
        <v>0</v>
      </c>
      <c r="G228" s="8">
        <v>0</v>
      </c>
      <c r="H228" s="8">
        <v>0</v>
      </c>
      <c r="I228" s="8">
        <v>24</v>
      </c>
      <c r="J228" s="8">
        <v>8</v>
      </c>
      <c r="K228" s="8">
        <v>39</v>
      </c>
      <c r="L228" s="8">
        <v>34</v>
      </c>
      <c r="M228" s="8">
        <v>21</v>
      </c>
      <c r="N228" s="8">
        <v>3</v>
      </c>
      <c r="O228" s="8">
        <v>22</v>
      </c>
      <c r="P228" s="8">
        <v>5</v>
      </c>
      <c r="Q228" s="8">
        <v>0</v>
      </c>
    </row>
    <row r="229" spans="1:17">
      <c r="A229" s="8" t="s">
        <v>2131</v>
      </c>
      <c r="B229" s="3">
        <v>2</v>
      </c>
      <c r="C229" s="8">
        <v>2</v>
      </c>
      <c r="D229" s="8">
        <v>12</v>
      </c>
      <c r="E229" s="8">
        <v>15</v>
      </c>
      <c r="F229" s="8">
        <v>2</v>
      </c>
      <c r="G229" s="8">
        <v>0</v>
      </c>
      <c r="H229" s="8">
        <v>1</v>
      </c>
      <c r="I229" s="8">
        <v>39</v>
      </c>
      <c r="J229" s="8">
        <v>17</v>
      </c>
      <c r="K229" s="8">
        <v>56</v>
      </c>
      <c r="L229" s="8">
        <v>80</v>
      </c>
      <c r="M229" s="8">
        <v>36</v>
      </c>
      <c r="N229" s="8">
        <v>2</v>
      </c>
      <c r="O229" s="8">
        <v>19</v>
      </c>
      <c r="P229" s="8">
        <v>5</v>
      </c>
      <c r="Q229" s="8">
        <v>0</v>
      </c>
    </row>
    <row r="230" spans="1:17">
      <c r="A230" s="8" t="s">
        <v>2132</v>
      </c>
      <c r="B230" s="3">
        <v>0</v>
      </c>
      <c r="C230" s="8">
        <v>0</v>
      </c>
      <c r="D230" s="8">
        <v>10</v>
      </c>
      <c r="E230" s="8">
        <v>2</v>
      </c>
      <c r="F230" s="8">
        <v>0</v>
      </c>
      <c r="G230" s="8">
        <v>0</v>
      </c>
      <c r="H230" s="8">
        <v>0</v>
      </c>
      <c r="I230" s="8">
        <v>14</v>
      </c>
      <c r="J230" s="8">
        <v>10</v>
      </c>
      <c r="K230" s="8">
        <v>25</v>
      </c>
      <c r="L230" s="8">
        <v>23</v>
      </c>
      <c r="M230" s="8">
        <v>18</v>
      </c>
      <c r="N230" s="8">
        <v>0</v>
      </c>
      <c r="O230" s="8">
        <v>19</v>
      </c>
      <c r="P230" s="8">
        <v>2</v>
      </c>
      <c r="Q230" s="8">
        <v>0</v>
      </c>
    </row>
    <row r="231" spans="1:17">
      <c r="A231" s="8" t="s">
        <v>2133</v>
      </c>
      <c r="B231" s="3">
        <v>1</v>
      </c>
      <c r="C231" s="8">
        <v>1</v>
      </c>
      <c r="D231" s="8">
        <v>8</v>
      </c>
      <c r="E231" s="8">
        <v>3</v>
      </c>
      <c r="F231" s="8">
        <v>1</v>
      </c>
      <c r="G231" s="8">
        <v>0</v>
      </c>
      <c r="H231" s="8">
        <v>0</v>
      </c>
      <c r="I231" s="8">
        <v>20</v>
      </c>
      <c r="J231" s="8">
        <v>8</v>
      </c>
      <c r="K231" s="8">
        <v>30</v>
      </c>
      <c r="L231" s="8">
        <v>52</v>
      </c>
      <c r="M231" s="8">
        <v>26</v>
      </c>
      <c r="N231" s="8">
        <v>0</v>
      </c>
      <c r="O231" s="8">
        <v>15</v>
      </c>
      <c r="P231" s="8">
        <v>3</v>
      </c>
      <c r="Q231" s="8">
        <v>1</v>
      </c>
    </row>
    <row r="232" spans="1:17">
      <c r="A232" s="8" t="s">
        <v>2134</v>
      </c>
      <c r="B232" s="3">
        <v>0</v>
      </c>
      <c r="C232" s="8">
        <v>3</v>
      </c>
      <c r="D232" s="8">
        <v>2</v>
      </c>
      <c r="E232" s="8">
        <v>4</v>
      </c>
      <c r="F232" s="8">
        <v>1</v>
      </c>
      <c r="G232" s="8">
        <v>0</v>
      </c>
      <c r="H232" s="8">
        <v>0</v>
      </c>
      <c r="I232" s="8">
        <v>9</v>
      </c>
      <c r="J232" s="8">
        <v>2</v>
      </c>
      <c r="K232" s="8">
        <v>15</v>
      </c>
      <c r="L232" s="8">
        <v>14</v>
      </c>
      <c r="M232" s="8">
        <v>8</v>
      </c>
      <c r="N232" s="8">
        <v>0</v>
      </c>
      <c r="O232" s="8">
        <v>13</v>
      </c>
      <c r="P232" s="8">
        <v>3</v>
      </c>
      <c r="Q232" s="8">
        <v>2</v>
      </c>
    </row>
    <row r="233" spans="1:17">
      <c r="A233" s="8" t="s">
        <v>2135</v>
      </c>
      <c r="B233" s="3">
        <v>0</v>
      </c>
      <c r="C233" s="8">
        <v>0</v>
      </c>
      <c r="D233" s="8">
        <v>4</v>
      </c>
      <c r="E233" s="8">
        <v>6</v>
      </c>
      <c r="F233" s="8">
        <v>0</v>
      </c>
      <c r="G233" s="8">
        <v>0</v>
      </c>
      <c r="H233" s="8">
        <v>0</v>
      </c>
      <c r="I233" s="8">
        <v>13</v>
      </c>
      <c r="J233" s="8">
        <v>4</v>
      </c>
      <c r="K233" s="8">
        <v>12</v>
      </c>
      <c r="L233" s="8">
        <v>34</v>
      </c>
      <c r="M233" s="8">
        <v>13</v>
      </c>
      <c r="N233" s="8">
        <v>0</v>
      </c>
      <c r="O233" s="8">
        <v>13</v>
      </c>
      <c r="P233" s="8">
        <v>2</v>
      </c>
      <c r="Q233" s="8">
        <v>0</v>
      </c>
    </row>
    <row r="234" spans="1:17">
      <c r="A234" s="8" t="s">
        <v>2136</v>
      </c>
      <c r="B234" s="3">
        <v>0</v>
      </c>
      <c r="C234" s="8">
        <v>0</v>
      </c>
      <c r="D234" s="8">
        <v>2</v>
      </c>
      <c r="E234" s="8">
        <v>6</v>
      </c>
      <c r="F234" s="8">
        <v>0</v>
      </c>
      <c r="G234" s="8">
        <v>0</v>
      </c>
      <c r="H234" s="8">
        <v>0</v>
      </c>
      <c r="I234" s="8">
        <v>19</v>
      </c>
      <c r="J234" s="8">
        <v>5</v>
      </c>
      <c r="K234" s="8">
        <v>27</v>
      </c>
      <c r="L234" s="8">
        <v>37</v>
      </c>
      <c r="M234" s="8">
        <v>13</v>
      </c>
      <c r="N234" s="8">
        <v>1</v>
      </c>
      <c r="O234" s="8">
        <v>8</v>
      </c>
      <c r="P234" s="8">
        <v>3</v>
      </c>
      <c r="Q234" s="8">
        <v>0</v>
      </c>
    </row>
    <row r="235" spans="1:17">
      <c r="A235" s="8" t="s">
        <v>2137</v>
      </c>
      <c r="B235" s="3">
        <v>0</v>
      </c>
      <c r="C235" s="8">
        <v>0</v>
      </c>
      <c r="D235" s="8">
        <v>2</v>
      </c>
      <c r="E235" s="8">
        <v>7</v>
      </c>
      <c r="F235" s="8">
        <v>0</v>
      </c>
      <c r="G235" s="8">
        <v>0</v>
      </c>
      <c r="H235" s="8">
        <v>0</v>
      </c>
      <c r="I235" s="8">
        <v>9</v>
      </c>
      <c r="J235" s="8">
        <v>1</v>
      </c>
      <c r="K235" s="8">
        <v>8</v>
      </c>
      <c r="L235" s="8">
        <v>25</v>
      </c>
      <c r="M235" s="8">
        <v>7</v>
      </c>
      <c r="N235" s="8">
        <v>0</v>
      </c>
      <c r="O235" s="8">
        <v>7</v>
      </c>
      <c r="P235" s="8">
        <v>1</v>
      </c>
      <c r="Q235" s="8">
        <v>0</v>
      </c>
    </row>
    <row r="236" spans="1:17">
      <c r="A236" s="8" t="s">
        <v>2138</v>
      </c>
      <c r="B236" s="3">
        <v>1</v>
      </c>
      <c r="C236" s="8">
        <v>1</v>
      </c>
      <c r="D236" s="8">
        <v>2</v>
      </c>
      <c r="E236" s="8">
        <v>6</v>
      </c>
      <c r="F236" s="8">
        <v>1</v>
      </c>
      <c r="G236" s="8">
        <v>0</v>
      </c>
      <c r="H236" s="8">
        <v>0</v>
      </c>
      <c r="I236" s="8">
        <v>20</v>
      </c>
      <c r="J236" s="8">
        <v>6</v>
      </c>
      <c r="K236" s="8">
        <v>17</v>
      </c>
      <c r="L236" s="8">
        <v>13</v>
      </c>
      <c r="M236" s="8">
        <v>8</v>
      </c>
      <c r="N236" s="8">
        <v>0</v>
      </c>
      <c r="O236" s="8">
        <v>14</v>
      </c>
      <c r="P236" s="8">
        <v>3</v>
      </c>
      <c r="Q236" s="8">
        <v>0</v>
      </c>
    </row>
    <row r="237" spans="1:17">
      <c r="A237" s="8" t="s">
        <v>2139</v>
      </c>
      <c r="B237" s="3">
        <v>0</v>
      </c>
      <c r="C237" s="8">
        <v>0</v>
      </c>
      <c r="D237" s="8">
        <v>2</v>
      </c>
      <c r="E237" s="8">
        <v>4</v>
      </c>
      <c r="F237" s="8">
        <v>0</v>
      </c>
      <c r="G237" s="8">
        <v>0</v>
      </c>
      <c r="H237" s="8">
        <v>0</v>
      </c>
      <c r="I237" s="8">
        <v>6</v>
      </c>
      <c r="J237" s="8">
        <v>7</v>
      </c>
      <c r="K237" s="8">
        <v>23</v>
      </c>
      <c r="L237" s="8">
        <v>31</v>
      </c>
      <c r="M237" s="8">
        <v>11</v>
      </c>
      <c r="N237" s="8">
        <v>1</v>
      </c>
      <c r="O237" s="8">
        <v>17</v>
      </c>
      <c r="P237" s="8">
        <v>4</v>
      </c>
      <c r="Q237" s="8">
        <v>0</v>
      </c>
    </row>
    <row r="238" spans="1:17">
      <c r="A238" s="8" t="s">
        <v>2140</v>
      </c>
      <c r="B238" s="3">
        <v>0</v>
      </c>
      <c r="C238" s="8">
        <v>0</v>
      </c>
      <c r="D238" s="8">
        <v>2</v>
      </c>
      <c r="E238" s="8">
        <v>3</v>
      </c>
      <c r="F238" s="8">
        <v>0</v>
      </c>
      <c r="G238" s="8">
        <v>0</v>
      </c>
      <c r="H238" s="8">
        <v>0</v>
      </c>
      <c r="I238" s="8">
        <v>5</v>
      </c>
      <c r="J238" s="8">
        <v>5</v>
      </c>
      <c r="K238" s="8">
        <v>14</v>
      </c>
      <c r="L238" s="8">
        <v>14</v>
      </c>
      <c r="M238" s="8">
        <v>8</v>
      </c>
      <c r="N238" s="8">
        <v>0</v>
      </c>
      <c r="O238" s="8">
        <v>11</v>
      </c>
      <c r="P238" s="8">
        <v>6</v>
      </c>
      <c r="Q238" s="8">
        <v>0</v>
      </c>
    </row>
    <row r="239" spans="1:17">
      <c r="A239" s="8" t="s">
        <v>2141</v>
      </c>
      <c r="B239" s="3">
        <v>0</v>
      </c>
      <c r="C239" s="8">
        <v>1</v>
      </c>
      <c r="D239" s="8">
        <v>6</v>
      </c>
      <c r="E239" s="8">
        <v>10</v>
      </c>
      <c r="F239" s="8">
        <v>1</v>
      </c>
      <c r="G239" s="8">
        <v>1</v>
      </c>
      <c r="H239" s="8">
        <v>1</v>
      </c>
      <c r="I239" s="8">
        <v>21</v>
      </c>
      <c r="J239" s="8">
        <v>8</v>
      </c>
      <c r="K239" s="8">
        <v>33</v>
      </c>
      <c r="L239" s="8">
        <v>37</v>
      </c>
      <c r="M239" s="8">
        <v>25</v>
      </c>
      <c r="N239" s="8">
        <v>0</v>
      </c>
      <c r="O239" s="8">
        <v>18</v>
      </c>
      <c r="P239" s="8">
        <v>12</v>
      </c>
      <c r="Q23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5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1493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1494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1495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500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1496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1497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1498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502</v>
      </c>
      <c r="B9" s="3">
        <v>0</v>
      </c>
      <c r="C9">
        <v>0</v>
      </c>
      <c r="D9">
        <v>14</v>
      </c>
      <c r="E9">
        <v>10</v>
      </c>
      <c r="F9">
        <v>0</v>
      </c>
      <c r="G9">
        <v>0</v>
      </c>
      <c r="H9">
        <v>0</v>
      </c>
      <c r="I9">
        <v>34</v>
      </c>
      <c r="J9">
        <v>8</v>
      </c>
      <c r="K9">
        <v>27</v>
      </c>
      <c r="L9">
        <v>33</v>
      </c>
      <c r="M9">
        <v>16</v>
      </c>
      <c r="N9">
        <v>0</v>
      </c>
      <c r="O9">
        <v>11</v>
      </c>
      <c r="P9">
        <v>2</v>
      </c>
      <c r="Q9">
        <v>0</v>
      </c>
    </row>
    <row r="10" spans="1:17">
      <c r="A10" t="s">
        <v>1499</v>
      </c>
      <c r="B10" s="3">
        <v>3</v>
      </c>
      <c r="C10">
        <v>1</v>
      </c>
      <c r="D10">
        <v>18</v>
      </c>
      <c r="E10">
        <v>9</v>
      </c>
      <c r="F10">
        <v>2</v>
      </c>
      <c r="G10">
        <v>2</v>
      </c>
      <c r="H10">
        <v>2</v>
      </c>
      <c r="I10">
        <v>36</v>
      </c>
      <c r="J10">
        <v>9</v>
      </c>
      <c r="K10">
        <v>62</v>
      </c>
      <c r="L10">
        <v>65</v>
      </c>
      <c r="M10">
        <v>27</v>
      </c>
      <c r="N10">
        <v>0</v>
      </c>
      <c r="O10">
        <v>33</v>
      </c>
      <c r="P10">
        <v>6</v>
      </c>
      <c r="Q10">
        <v>3</v>
      </c>
    </row>
    <row r="11" spans="1:17">
      <c r="A11" t="s">
        <v>1500</v>
      </c>
      <c r="B11" s="3">
        <v>0</v>
      </c>
      <c r="C11">
        <v>1</v>
      </c>
      <c r="D11">
        <v>2</v>
      </c>
      <c r="E11">
        <v>21</v>
      </c>
      <c r="F11">
        <v>1</v>
      </c>
      <c r="G11">
        <v>1</v>
      </c>
      <c r="H11">
        <v>1</v>
      </c>
      <c r="I11">
        <v>26</v>
      </c>
      <c r="J11">
        <v>3</v>
      </c>
      <c r="K11">
        <v>29</v>
      </c>
      <c r="L11">
        <v>98</v>
      </c>
      <c r="M11">
        <v>30</v>
      </c>
      <c r="N11">
        <v>0</v>
      </c>
      <c r="O11">
        <v>19</v>
      </c>
      <c r="P11">
        <v>4</v>
      </c>
      <c r="Q11">
        <v>0</v>
      </c>
    </row>
    <row r="12" spans="1:17">
      <c r="A12" t="s">
        <v>1501</v>
      </c>
      <c r="B12" s="3">
        <v>1</v>
      </c>
      <c r="C12">
        <v>3</v>
      </c>
      <c r="D12">
        <v>25</v>
      </c>
      <c r="E12">
        <v>35</v>
      </c>
      <c r="F12">
        <v>1</v>
      </c>
      <c r="G12">
        <v>2</v>
      </c>
      <c r="H12">
        <v>2</v>
      </c>
      <c r="I12">
        <v>101</v>
      </c>
      <c r="J12">
        <v>17</v>
      </c>
      <c r="K12">
        <v>84</v>
      </c>
      <c r="L12">
        <v>129</v>
      </c>
      <c r="M12">
        <v>59</v>
      </c>
      <c r="N12">
        <v>0</v>
      </c>
      <c r="O12">
        <v>37</v>
      </c>
      <c r="P12">
        <v>13</v>
      </c>
      <c r="Q12">
        <v>0</v>
      </c>
    </row>
    <row r="13" spans="1:17">
      <c r="A13" t="s">
        <v>1502</v>
      </c>
      <c r="B13" s="3">
        <v>0</v>
      </c>
      <c r="C13">
        <v>0</v>
      </c>
      <c r="D13">
        <v>26</v>
      </c>
      <c r="E13">
        <v>26</v>
      </c>
      <c r="F13">
        <v>2</v>
      </c>
      <c r="G13">
        <v>3</v>
      </c>
      <c r="H13">
        <v>2</v>
      </c>
      <c r="I13">
        <v>61</v>
      </c>
      <c r="J13">
        <v>11</v>
      </c>
      <c r="K13">
        <v>81</v>
      </c>
      <c r="L13">
        <v>57</v>
      </c>
      <c r="M13">
        <v>29</v>
      </c>
      <c r="N13">
        <v>0</v>
      </c>
      <c r="O13">
        <v>31</v>
      </c>
      <c r="P13">
        <v>13</v>
      </c>
      <c r="Q13">
        <v>0</v>
      </c>
    </row>
    <row r="14" spans="1:17">
      <c r="A14" t="s">
        <v>504</v>
      </c>
      <c r="B14" s="3">
        <v>2</v>
      </c>
      <c r="C14">
        <v>4</v>
      </c>
      <c r="D14">
        <v>35</v>
      </c>
      <c r="E14">
        <v>44</v>
      </c>
      <c r="F14">
        <v>6</v>
      </c>
      <c r="G14">
        <v>0</v>
      </c>
      <c r="H14">
        <v>0</v>
      </c>
      <c r="I14">
        <v>105</v>
      </c>
      <c r="J14">
        <v>29</v>
      </c>
      <c r="K14">
        <v>92</v>
      </c>
      <c r="L14">
        <v>127</v>
      </c>
      <c r="M14">
        <v>44</v>
      </c>
      <c r="N14">
        <v>0</v>
      </c>
      <c r="O14">
        <v>40</v>
      </c>
      <c r="P14">
        <v>13</v>
      </c>
      <c r="Q14">
        <v>5</v>
      </c>
    </row>
    <row r="15" spans="1:17">
      <c r="A15" t="s">
        <v>1503</v>
      </c>
      <c r="B15" s="3">
        <v>0</v>
      </c>
      <c r="C15">
        <v>4</v>
      </c>
      <c r="D15">
        <v>15</v>
      </c>
      <c r="E15">
        <v>23</v>
      </c>
      <c r="F15">
        <v>4</v>
      </c>
      <c r="G15">
        <v>0</v>
      </c>
      <c r="H15">
        <v>0</v>
      </c>
      <c r="I15">
        <v>62</v>
      </c>
      <c r="J15">
        <v>14</v>
      </c>
      <c r="K15">
        <v>39</v>
      </c>
      <c r="L15">
        <v>80</v>
      </c>
      <c r="M15">
        <v>22</v>
      </c>
      <c r="N15">
        <v>0</v>
      </c>
      <c r="O15">
        <v>28</v>
      </c>
      <c r="P15">
        <v>8</v>
      </c>
      <c r="Q15">
        <v>2</v>
      </c>
    </row>
    <row r="16" spans="1:17">
      <c r="A16" t="s">
        <v>1504</v>
      </c>
      <c r="B16" s="3">
        <v>2</v>
      </c>
      <c r="C16">
        <v>0</v>
      </c>
      <c r="D16">
        <v>20</v>
      </c>
      <c r="E16">
        <v>21</v>
      </c>
      <c r="F16">
        <v>2</v>
      </c>
      <c r="G16">
        <v>0</v>
      </c>
      <c r="H16">
        <v>0</v>
      </c>
      <c r="I16">
        <v>43</v>
      </c>
      <c r="J16">
        <v>15</v>
      </c>
      <c r="K16">
        <v>53</v>
      </c>
      <c r="L16">
        <v>47</v>
      </c>
      <c r="M16">
        <v>22</v>
      </c>
      <c r="N16">
        <v>0</v>
      </c>
      <c r="O16">
        <v>12</v>
      </c>
      <c r="P16">
        <v>5</v>
      </c>
      <c r="Q16">
        <v>3</v>
      </c>
    </row>
    <row r="17" spans="1:17">
      <c r="A17" t="s">
        <v>505</v>
      </c>
      <c r="B17" s="3">
        <v>0</v>
      </c>
      <c r="C17">
        <v>0</v>
      </c>
      <c r="D17">
        <v>11</v>
      </c>
      <c r="E17">
        <v>3</v>
      </c>
      <c r="F17">
        <v>0</v>
      </c>
      <c r="G17">
        <v>2</v>
      </c>
      <c r="H17">
        <v>1</v>
      </c>
      <c r="I17">
        <v>30</v>
      </c>
      <c r="J17">
        <v>1</v>
      </c>
      <c r="K17">
        <v>17</v>
      </c>
      <c r="L17">
        <v>21</v>
      </c>
      <c r="M17">
        <v>6</v>
      </c>
      <c r="N17">
        <v>0</v>
      </c>
      <c r="O17">
        <v>6</v>
      </c>
      <c r="P17">
        <v>0</v>
      </c>
      <c r="Q17">
        <v>0</v>
      </c>
    </row>
    <row r="18" spans="1:17">
      <c r="A18" t="s">
        <v>1505</v>
      </c>
      <c r="B18" s="3">
        <v>3</v>
      </c>
      <c r="C18">
        <v>0</v>
      </c>
      <c r="D18">
        <v>10</v>
      </c>
      <c r="E18">
        <v>12</v>
      </c>
      <c r="F18">
        <v>3</v>
      </c>
      <c r="G18">
        <v>0</v>
      </c>
      <c r="H18">
        <v>0</v>
      </c>
      <c r="I18">
        <v>29</v>
      </c>
      <c r="J18">
        <v>8</v>
      </c>
      <c r="K18">
        <v>32</v>
      </c>
      <c r="L18">
        <v>78</v>
      </c>
      <c r="M18">
        <v>22</v>
      </c>
      <c r="N18">
        <v>0</v>
      </c>
      <c r="O18">
        <v>28</v>
      </c>
      <c r="P18">
        <v>5</v>
      </c>
      <c r="Q18">
        <v>0</v>
      </c>
    </row>
    <row r="19" spans="1:17">
      <c r="A19" t="s">
        <v>1506</v>
      </c>
      <c r="B19" s="3">
        <v>0</v>
      </c>
      <c r="C19">
        <v>1</v>
      </c>
      <c r="D19">
        <v>14</v>
      </c>
      <c r="E19">
        <v>35</v>
      </c>
      <c r="F19">
        <v>2</v>
      </c>
      <c r="G19">
        <v>1</v>
      </c>
      <c r="H19">
        <v>1</v>
      </c>
      <c r="I19">
        <v>62</v>
      </c>
      <c r="J19">
        <v>7</v>
      </c>
      <c r="K19">
        <v>66</v>
      </c>
      <c r="L19">
        <v>129</v>
      </c>
      <c r="M19">
        <v>61</v>
      </c>
      <c r="N19">
        <v>0</v>
      </c>
      <c r="O19">
        <v>20</v>
      </c>
      <c r="P19">
        <v>5</v>
      </c>
      <c r="Q19">
        <v>0</v>
      </c>
    </row>
    <row r="20" spans="1:17">
      <c r="A20" t="s">
        <v>1507</v>
      </c>
      <c r="B20" s="3">
        <v>0</v>
      </c>
      <c r="C20">
        <v>0</v>
      </c>
      <c r="D20">
        <v>0</v>
      </c>
      <c r="E20">
        <v>5</v>
      </c>
      <c r="F20">
        <v>0</v>
      </c>
      <c r="G20">
        <v>0</v>
      </c>
      <c r="H20">
        <v>0</v>
      </c>
      <c r="I20">
        <v>5</v>
      </c>
      <c r="J20">
        <v>0</v>
      </c>
      <c r="K20">
        <v>7</v>
      </c>
      <c r="L20">
        <v>13</v>
      </c>
      <c r="M20">
        <v>6</v>
      </c>
      <c r="N20">
        <v>0</v>
      </c>
      <c r="O20">
        <v>1</v>
      </c>
      <c r="P20">
        <v>0</v>
      </c>
      <c r="Q20">
        <v>0</v>
      </c>
    </row>
    <row r="21" spans="1:17">
      <c r="A21" t="s">
        <v>1508</v>
      </c>
      <c r="B21" s="3">
        <v>0</v>
      </c>
      <c r="C21">
        <v>0</v>
      </c>
      <c r="D21">
        <v>6</v>
      </c>
      <c r="E21">
        <v>10</v>
      </c>
      <c r="F21">
        <v>0</v>
      </c>
      <c r="G21">
        <v>0</v>
      </c>
      <c r="H21">
        <v>0</v>
      </c>
      <c r="I21">
        <v>17</v>
      </c>
      <c r="J21">
        <v>1</v>
      </c>
      <c r="K21">
        <v>10</v>
      </c>
      <c r="L21">
        <v>32</v>
      </c>
      <c r="M21">
        <v>8</v>
      </c>
      <c r="N21">
        <v>0</v>
      </c>
      <c r="O21">
        <v>4</v>
      </c>
      <c r="P21">
        <v>1</v>
      </c>
      <c r="Q21">
        <v>0</v>
      </c>
    </row>
    <row r="22" spans="1:17">
      <c r="A22" t="s">
        <v>1509</v>
      </c>
      <c r="B22" s="3">
        <v>0</v>
      </c>
      <c r="C22">
        <v>1</v>
      </c>
      <c r="D22">
        <v>7</v>
      </c>
      <c r="E22">
        <v>6</v>
      </c>
      <c r="F22">
        <v>2</v>
      </c>
      <c r="G22">
        <v>1</v>
      </c>
      <c r="H22">
        <v>1</v>
      </c>
      <c r="I22">
        <v>16</v>
      </c>
      <c r="J22">
        <v>3</v>
      </c>
      <c r="K22">
        <v>25</v>
      </c>
      <c r="L22">
        <v>41</v>
      </c>
      <c r="M22">
        <v>18</v>
      </c>
      <c r="N22">
        <v>0</v>
      </c>
      <c r="O22">
        <v>12</v>
      </c>
      <c r="P22">
        <v>4</v>
      </c>
      <c r="Q22">
        <v>0</v>
      </c>
    </row>
    <row r="23" spans="1:17">
      <c r="A23" t="s">
        <v>1780</v>
      </c>
      <c r="B23" s="3">
        <v>1</v>
      </c>
      <c r="C23">
        <v>1</v>
      </c>
      <c r="D23">
        <v>9</v>
      </c>
      <c r="E23">
        <v>15</v>
      </c>
      <c r="F23">
        <v>3</v>
      </c>
      <c r="G23">
        <v>4</v>
      </c>
      <c r="H23">
        <v>1</v>
      </c>
      <c r="I23">
        <v>32</v>
      </c>
      <c r="J23">
        <v>12</v>
      </c>
      <c r="K23">
        <v>46</v>
      </c>
      <c r="L23">
        <v>38</v>
      </c>
      <c r="M23">
        <v>20</v>
      </c>
      <c r="N23">
        <v>0</v>
      </c>
      <c r="O23">
        <v>25</v>
      </c>
      <c r="P23">
        <v>6</v>
      </c>
      <c r="Q23">
        <v>0</v>
      </c>
    </row>
    <row r="24" spans="1:17">
      <c r="A24" t="s">
        <v>1510</v>
      </c>
      <c r="B24" s="3">
        <v>0</v>
      </c>
      <c r="C24">
        <v>5</v>
      </c>
      <c r="D24">
        <v>9</v>
      </c>
      <c r="E24">
        <v>33</v>
      </c>
      <c r="F24">
        <v>3</v>
      </c>
      <c r="G24">
        <v>1</v>
      </c>
      <c r="H24">
        <v>1</v>
      </c>
      <c r="I24">
        <v>57</v>
      </c>
      <c r="J24">
        <v>14</v>
      </c>
      <c r="K24">
        <v>57</v>
      </c>
      <c r="L24">
        <v>164</v>
      </c>
      <c r="M24">
        <v>73</v>
      </c>
      <c r="N24">
        <v>0</v>
      </c>
      <c r="O24">
        <v>46</v>
      </c>
      <c r="P24">
        <v>17</v>
      </c>
      <c r="Q24">
        <v>0</v>
      </c>
    </row>
    <row r="25" spans="1:17">
      <c r="A25" t="s">
        <v>1511</v>
      </c>
      <c r="B25" s="3">
        <v>4</v>
      </c>
      <c r="C25">
        <v>5</v>
      </c>
      <c r="D25">
        <v>17</v>
      </c>
      <c r="E25">
        <v>45</v>
      </c>
      <c r="F25">
        <v>5</v>
      </c>
      <c r="G25">
        <v>2</v>
      </c>
      <c r="H25">
        <v>2</v>
      </c>
      <c r="I25">
        <v>103</v>
      </c>
      <c r="J25">
        <v>8</v>
      </c>
      <c r="K25">
        <v>95</v>
      </c>
      <c r="L25">
        <v>330</v>
      </c>
      <c r="M25">
        <v>72</v>
      </c>
      <c r="N25">
        <v>0</v>
      </c>
      <c r="O25">
        <v>42</v>
      </c>
      <c r="P25">
        <v>5</v>
      </c>
      <c r="Q25">
        <v>0</v>
      </c>
    </row>
    <row r="26" spans="1:17">
      <c r="A26" t="s">
        <v>1512</v>
      </c>
      <c r="B26" s="3">
        <v>0</v>
      </c>
      <c r="C26">
        <v>0</v>
      </c>
      <c r="D26">
        <v>6</v>
      </c>
      <c r="E26">
        <v>26</v>
      </c>
      <c r="F26">
        <v>3</v>
      </c>
      <c r="G26">
        <v>0</v>
      </c>
      <c r="H26">
        <v>0</v>
      </c>
      <c r="I26">
        <v>32</v>
      </c>
      <c r="J26">
        <v>13</v>
      </c>
      <c r="K26">
        <v>67</v>
      </c>
      <c r="L26">
        <v>61</v>
      </c>
      <c r="M26">
        <v>32</v>
      </c>
      <c r="N26">
        <v>0</v>
      </c>
      <c r="O26">
        <v>30</v>
      </c>
      <c r="P26">
        <v>6</v>
      </c>
      <c r="Q26">
        <v>0</v>
      </c>
    </row>
    <row r="27" spans="1:17">
      <c r="A27" t="s">
        <v>507</v>
      </c>
      <c r="B27" s="3">
        <v>4</v>
      </c>
      <c r="C27">
        <v>3</v>
      </c>
      <c r="D27">
        <v>26</v>
      </c>
      <c r="E27">
        <v>25</v>
      </c>
      <c r="F27">
        <v>1</v>
      </c>
      <c r="G27">
        <v>1</v>
      </c>
      <c r="H27">
        <v>1</v>
      </c>
      <c r="I27">
        <v>84</v>
      </c>
      <c r="J27">
        <v>18</v>
      </c>
      <c r="K27">
        <v>84</v>
      </c>
      <c r="L27">
        <v>126</v>
      </c>
      <c r="M27">
        <v>50</v>
      </c>
      <c r="N27">
        <v>0</v>
      </c>
      <c r="O27">
        <v>38</v>
      </c>
      <c r="P27">
        <v>17</v>
      </c>
      <c r="Q27">
        <v>0</v>
      </c>
    </row>
    <row r="28" spans="1:17">
      <c r="A28" t="s">
        <v>1513</v>
      </c>
      <c r="B28" s="3">
        <v>0</v>
      </c>
      <c r="C28">
        <v>6</v>
      </c>
      <c r="D28">
        <v>12</v>
      </c>
      <c r="E28">
        <v>14</v>
      </c>
      <c r="F28">
        <v>0</v>
      </c>
      <c r="G28">
        <v>2</v>
      </c>
      <c r="H28">
        <v>2</v>
      </c>
      <c r="I28">
        <v>37</v>
      </c>
      <c r="J28">
        <v>7</v>
      </c>
      <c r="K28">
        <v>27</v>
      </c>
      <c r="L28">
        <v>29</v>
      </c>
      <c r="M28">
        <v>13</v>
      </c>
      <c r="N28">
        <v>0</v>
      </c>
      <c r="O28">
        <v>25</v>
      </c>
      <c r="P28">
        <v>6</v>
      </c>
      <c r="Q28">
        <v>0</v>
      </c>
    </row>
    <row r="29" spans="1:17">
      <c r="A29" t="s">
        <v>1514</v>
      </c>
      <c r="B29" s="3">
        <v>0</v>
      </c>
      <c r="C29">
        <v>5</v>
      </c>
      <c r="D29">
        <v>6</v>
      </c>
      <c r="E29">
        <v>15</v>
      </c>
      <c r="F29">
        <v>7</v>
      </c>
      <c r="G29">
        <v>2</v>
      </c>
      <c r="H29">
        <v>2</v>
      </c>
      <c r="I29">
        <v>32</v>
      </c>
      <c r="J29">
        <v>12</v>
      </c>
      <c r="K29">
        <v>70</v>
      </c>
      <c r="L29">
        <v>93</v>
      </c>
      <c r="M29">
        <v>36</v>
      </c>
      <c r="N29">
        <v>0</v>
      </c>
      <c r="O29">
        <v>25</v>
      </c>
      <c r="P29">
        <v>4</v>
      </c>
      <c r="Q29">
        <v>0</v>
      </c>
    </row>
    <row r="30" spans="1:17">
      <c r="A30" t="s">
        <v>1515</v>
      </c>
      <c r="B30" s="3">
        <v>0</v>
      </c>
      <c r="C30">
        <v>1</v>
      </c>
      <c r="D30">
        <v>5</v>
      </c>
      <c r="E30">
        <v>28</v>
      </c>
      <c r="F30">
        <v>11</v>
      </c>
      <c r="G30">
        <v>0</v>
      </c>
      <c r="H30">
        <v>0</v>
      </c>
      <c r="I30">
        <v>61</v>
      </c>
      <c r="J30">
        <v>13</v>
      </c>
      <c r="K30">
        <v>67</v>
      </c>
      <c r="L30">
        <v>111</v>
      </c>
      <c r="M30">
        <v>52</v>
      </c>
      <c r="N30">
        <v>0</v>
      </c>
      <c r="O30">
        <v>24</v>
      </c>
      <c r="P30">
        <v>4</v>
      </c>
      <c r="Q30">
        <v>0</v>
      </c>
    </row>
    <row r="31" spans="1:17">
      <c r="A31" t="s">
        <v>1516</v>
      </c>
      <c r="B31" s="3">
        <v>0</v>
      </c>
      <c r="C31">
        <v>0</v>
      </c>
      <c r="D31">
        <v>9</v>
      </c>
      <c r="E31">
        <v>28</v>
      </c>
      <c r="F31">
        <v>1</v>
      </c>
      <c r="G31">
        <v>0</v>
      </c>
      <c r="H31">
        <v>0</v>
      </c>
      <c r="I31">
        <v>37</v>
      </c>
      <c r="J31">
        <v>4</v>
      </c>
      <c r="K31">
        <v>22</v>
      </c>
      <c r="L31">
        <v>77</v>
      </c>
      <c r="M31">
        <v>21</v>
      </c>
      <c r="N31">
        <v>0</v>
      </c>
      <c r="O31">
        <v>12</v>
      </c>
      <c r="P31">
        <v>5</v>
      </c>
      <c r="Q31">
        <v>0</v>
      </c>
    </row>
    <row r="32" spans="1:17">
      <c r="A32" t="s">
        <v>1517</v>
      </c>
      <c r="B32" s="3">
        <v>0</v>
      </c>
      <c r="C32">
        <v>0</v>
      </c>
      <c r="D32">
        <v>5</v>
      </c>
      <c r="E32">
        <v>23</v>
      </c>
      <c r="F32">
        <v>0</v>
      </c>
      <c r="G32">
        <v>0</v>
      </c>
      <c r="H32">
        <v>0</v>
      </c>
      <c r="I32">
        <v>56</v>
      </c>
      <c r="J32">
        <v>9</v>
      </c>
      <c r="K32">
        <v>44</v>
      </c>
      <c r="L32">
        <v>66</v>
      </c>
      <c r="M32">
        <v>25</v>
      </c>
      <c r="N32">
        <v>0</v>
      </c>
      <c r="O32">
        <v>40</v>
      </c>
      <c r="P32">
        <v>4</v>
      </c>
      <c r="Q32">
        <v>0</v>
      </c>
    </row>
    <row r="33" spans="1:17">
      <c r="A33" t="s">
        <v>1518</v>
      </c>
      <c r="B33" s="3">
        <v>6</v>
      </c>
      <c r="C33">
        <v>3</v>
      </c>
      <c r="D33">
        <v>15</v>
      </c>
      <c r="E33">
        <v>21</v>
      </c>
      <c r="F33">
        <v>4</v>
      </c>
      <c r="G33">
        <v>3</v>
      </c>
      <c r="H33">
        <v>3</v>
      </c>
      <c r="I33">
        <v>45</v>
      </c>
      <c r="J33">
        <v>9</v>
      </c>
      <c r="K33">
        <v>65</v>
      </c>
      <c r="L33">
        <v>98</v>
      </c>
      <c r="M33">
        <v>42</v>
      </c>
      <c r="N33">
        <v>0</v>
      </c>
      <c r="O33">
        <v>43</v>
      </c>
      <c r="P33">
        <v>3</v>
      </c>
      <c r="Q33">
        <v>0</v>
      </c>
    </row>
    <row r="34" spans="1:17">
      <c r="A34" t="s">
        <v>1519</v>
      </c>
      <c r="B34" s="3">
        <v>4</v>
      </c>
      <c r="C34">
        <v>0</v>
      </c>
      <c r="D34">
        <v>6</v>
      </c>
      <c r="E34">
        <v>16</v>
      </c>
      <c r="F34">
        <v>4</v>
      </c>
      <c r="G34">
        <v>1</v>
      </c>
      <c r="H34">
        <v>1</v>
      </c>
      <c r="I34">
        <v>26</v>
      </c>
      <c r="J34">
        <v>5</v>
      </c>
      <c r="K34">
        <v>30</v>
      </c>
      <c r="L34">
        <v>22</v>
      </c>
      <c r="M34">
        <v>8</v>
      </c>
      <c r="N34">
        <v>0</v>
      </c>
      <c r="O34">
        <v>28</v>
      </c>
      <c r="P34">
        <v>13</v>
      </c>
      <c r="Q34">
        <v>1</v>
      </c>
    </row>
    <row r="35" spans="1:17">
      <c r="A35" t="s">
        <v>508</v>
      </c>
      <c r="B35" s="3">
        <v>2</v>
      </c>
      <c r="C35">
        <v>1</v>
      </c>
      <c r="D35">
        <v>7</v>
      </c>
      <c r="E35">
        <v>29</v>
      </c>
      <c r="F35">
        <v>8</v>
      </c>
      <c r="G35">
        <v>1</v>
      </c>
      <c r="H35">
        <v>1</v>
      </c>
      <c r="I35">
        <v>55</v>
      </c>
      <c r="J35">
        <v>13</v>
      </c>
      <c r="K35">
        <v>65</v>
      </c>
      <c r="L35">
        <v>121</v>
      </c>
      <c r="M35">
        <v>53</v>
      </c>
      <c r="N35">
        <v>0</v>
      </c>
      <c r="O35">
        <v>28</v>
      </c>
      <c r="P35">
        <v>2</v>
      </c>
      <c r="Q35">
        <v>0</v>
      </c>
    </row>
    <row r="36" spans="1:17">
      <c r="A36" t="s">
        <v>1520</v>
      </c>
      <c r="B36" s="3">
        <v>3</v>
      </c>
      <c r="C36">
        <v>2</v>
      </c>
      <c r="D36">
        <v>9</v>
      </c>
      <c r="E36">
        <v>40</v>
      </c>
      <c r="F36">
        <v>1</v>
      </c>
      <c r="G36">
        <v>3</v>
      </c>
      <c r="H36">
        <v>3</v>
      </c>
      <c r="I36">
        <v>82</v>
      </c>
      <c r="J36">
        <v>34</v>
      </c>
      <c r="K36">
        <v>91</v>
      </c>
      <c r="L36">
        <v>101</v>
      </c>
      <c r="M36">
        <v>76</v>
      </c>
      <c r="N36">
        <v>4</v>
      </c>
      <c r="O36">
        <v>73</v>
      </c>
      <c r="P36">
        <v>22</v>
      </c>
      <c r="Q36">
        <v>0</v>
      </c>
    </row>
    <row r="37" spans="1:17">
      <c r="A37" t="s">
        <v>1521</v>
      </c>
      <c r="B37" s="3">
        <v>4</v>
      </c>
      <c r="C37">
        <v>8</v>
      </c>
      <c r="D37">
        <v>22</v>
      </c>
      <c r="E37">
        <v>42</v>
      </c>
      <c r="F37">
        <v>2</v>
      </c>
      <c r="G37">
        <v>2</v>
      </c>
      <c r="H37">
        <v>2</v>
      </c>
      <c r="I37">
        <v>99</v>
      </c>
      <c r="J37">
        <v>37</v>
      </c>
      <c r="K37">
        <v>83</v>
      </c>
      <c r="L37">
        <v>160</v>
      </c>
      <c r="M37">
        <v>51</v>
      </c>
      <c r="N37">
        <v>12</v>
      </c>
      <c r="O37">
        <v>52</v>
      </c>
      <c r="P37">
        <v>19</v>
      </c>
      <c r="Q37">
        <v>1</v>
      </c>
    </row>
    <row r="38" spans="1:17">
      <c r="A38" t="s">
        <v>1522</v>
      </c>
      <c r="B38" s="3">
        <v>8</v>
      </c>
      <c r="C38">
        <v>11</v>
      </c>
      <c r="D38">
        <v>14</v>
      </c>
      <c r="E38">
        <v>27</v>
      </c>
      <c r="F38">
        <v>0</v>
      </c>
      <c r="G38">
        <v>1</v>
      </c>
      <c r="H38">
        <v>0</v>
      </c>
      <c r="I38">
        <v>80</v>
      </c>
      <c r="J38">
        <v>35</v>
      </c>
      <c r="K38">
        <v>123</v>
      </c>
      <c r="L38">
        <v>128</v>
      </c>
      <c r="M38">
        <v>71</v>
      </c>
      <c r="N38">
        <v>6</v>
      </c>
      <c r="O38">
        <v>62</v>
      </c>
      <c r="P38">
        <v>21</v>
      </c>
      <c r="Q38">
        <v>0</v>
      </c>
    </row>
    <row r="39" spans="1:17">
      <c r="A39" t="s">
        <v>511</v>
      </c>
      <c r="B39" s="3">
        <v>1</v>
      </c>
      <c r="C39">
        <v>1</v>
      </c>
      <c r="D39">
        <v>23</v>
      </c>
      <c r="E39">
        <v>30</v>
      </c>
      <c r="F39">
        <v>0</v>
      </c>
      <c r="G39">
        <v>1</v>
      </c>
      <c r="H39">
        <v>0</v>
      </c>
      <c r="I39">
        <v>69</v>
      </c>
      <c r="J39">
        <v>11</v>
      </c>
      <c r="K39">
        <v>68</v>
      </c>
      <c r="L39">
        <v>86</v>
      </c>
      <c r="M39">
        <v>54</v>
      </c>
      <c r="N39">
        <v>3</v>
      </c>
      <c r="O39">
        <v>39</v>
      </c>
      <c r="P39">
        <v>5</v>
      </c>
      <c r="Q39">
        <v>0</v>
      </c>
    </row>
    <row r="40" spans="1:17">
      <c r="A40" t="s">
        <v>1523</v>
      </c>
      <c r="B40" s="3">
        <v>1</v>
      </c>
      <c r="C40">
        <v>6</v>
      </c>
      <c r="D40">
        <v>17</v>
      </c>
      <c r="E40">
        <v>36</v>
      </c>
      <c r="F40">
        <v>3</v>
      </c>
      <c r="G40">
        <v>3</v>
      </c>
      <c r="H40">
        <v>3</v>
      </c>
      <c r="I40">
        <v>84</v>
      </c>
      <c r="J40">
        <v>35</v>
      </c>
      <c r="K40">
        <v>87</v>
      </c>
      <c r="L40">
        <v>146</v>
      </c>
      <c r="M40">
        <v>63</v>
      </c>
      <c r="N40">
        <v>8</v>
      </c>
      <c r="O40">
        <v>46</v>
      </c>
      <c r="P40">
        <v>19</v>
      </c>
      <c r="Q40">
        <v>1</v>
      </c>
    </row>
    <row r="41" spans="1:17">
      <c r="A41" t="s">
        <v>1524</v>
      </c>
      <c r="B41" s="3">
        <v>0</v>
      </c>
      <c r="C41">
        <v>2</v>
      </c>
      <c r="D41">
        <v>7</v>
      </c>
      <c r="E41">
        <v>43</v>
      </c>
      <c r="F41">
        <v>1</v>
      </c>
      <c r="G41">
        <v>1</v>
      </c>
      <c r="H41">
        <v>1</v>
      </c>
      <c r="I41">
        <v>52</v>
      </c>
      <c r="J41">
        <v>27</v>
      </c>
      <c r="K41">
        <v>57</v>
      </c>
      <c r="L41">
        <v>45</v>
      </c>
      <c r="M41">
        <v>24</v>
      </c>
      <c r="N41">
        <v>2</v>
      </c>
      <c r="O41">
        <v>67</v>
      </c>
      <c r="P41">
        <v>25</v>
      </c>
      <c r="Q41">
        <v>0</v>
      </c>
    </row>
    <row r="42" spans="1:17">
      <c r="A42" t="s">
        <v>1525</v>
      </c>
      <c r="B42" s="3">
        <v>2</v>
      </c>
      <c r="C42">
        <v>5</v>
      </c>
      <c r="D42">
        <v>25</v>
      </c>
      <c r="E42">
        <v>43</v>
      </c>
      <c r="F42">
        <v>5</v>
      </c>
      <c r="G42">
        <v>3</v>
      </c>
      <c r="H42">
        <v>2</v>
      </c>
      <c r="I42">
        <v>112</v>
      </c>
      <c r="J42">
        <v>43</v>
      </c>
      <c r="K42">
        <v>125</v>
      </c>
      <c r="L42">
        <v>161</v>
      </c>
      <c r="M42">
        <v>115</v>
      </c>
      <c r="N42">
        <v>0</v>
      </c>
      <c r="O42">
        <v>44</v>
      </c>
      <c r="P42">
        <v>16</v>
      </c>
      <c r="Q42">
        <v>0</v>
      </c>
    </row>
    <row r="43" spans="1:17">
      <c r="A43" t="s">
        <v>66</v>
      </c>
      <c r="B43" s="3">
        <v>0</v>
      </c>
      <c r="C43">
        <v>0</v>
      </c>
      <c r="D43">
        <v>34</v>
      </c>
      <c r="E43">
        <v>41</v>
      </c>
      <c r="F43">
        <v>0</v>
      </c>
      <c r="G43">
        <v>0</v>
      </c>
      <c r="H43">
        <v>0</v>
      </c>
      <c r="I43">
        <v>98</v>
      </c>
      <c r="J43">
        <v>23</v>
      </c>
      <c r="K43">
        <v>33</v>
      </c>
      <c r="L43">
        <v>46</v>
      </c>
      <c r="M43">
        <v>24</v>
      </c>
      <c r="N43">
        <v>11</v>
      </c>
      <c r="O43">
        <v>24</v>
      </c>
      <c r="P43">
        <v>12</v>
      </c>
      <c r="Q43">
        <v>0</v>
      </c>
    </row>
    <row r="44" spans="1:17">
      <c r="A44" t="s">
        <v>1526</v>
      </c>
      <c r="B44" s="3">
        <v>0</v>
      </c>
      <c r="C44">
        <v>1</v>
      </c>
      <c r="D44">
        <v>18</v>
      </c>
      <c r="E44">
        <v>30</v>
      </c>
      <c r="F44">
        <v>1</v>
      </c>
      <c r="G44">
        <v>0</v>
      </c>
      <c r="H44">
        <v>0</v>
      </c>
      <c r="I44">
        <v>74</v>
      </c>
      <c r="J44">
        <v>24</v>
      </c>
      <c r="K44">
        <v>130</v>
      </c>
      <c r="L44">
        <v>151</v>
      </c>
      <c r="M44">
        <v>86</v>
      </c>
      <c r="N44">
        <v>7</v>
      </c>
      <c r="O44">
        <v>56</v>
      </c>
      <c r="P44">
        <v>8</v>
      </c>
      <c r="Q44">
        <v>4</v>
      </c>
    </row>
    <row r="45" spans="1:17">
      <c r="A45" t="s">
        <v>1527</v>
      </c>
      <c r="B45" s="3">
        <v>0</v>
      </c>
      <c r="C45">
        <v>0</v>
      </c>
      <c r="D45">
        <v>1</v>
      </c>
      <c r="E45">
        <v>5</v>
      </c>
      <c r="F45">
        <v>0</v>
      </c>
      <c r="G45">
        <v>0</v>
      </c>
      <c r="H45">
        <v>0</v>
      </c>
      <c r="I45">
        <v>28</v>
      </c>
      <c r="J45">
        <v>7</v>
      </c>
      <c r="K45">
        <v>37</v>
      </c>
      <c r="L45">
        <v>112</v>
      </c>
      <c r="M45">
        <v>41</v>
      </c>
      <c r="N45">
        <v>2</v>
      </c>
      <c r="O45">
        <v>25</v>
      </c>
      <c r="P45">
        <v>7</v>
      </c>
      <c r="Q45">
        <v>1</v>
      </c>
    </row>
    <row r="46" spans="1:17">
      <c r="A46" t="s">
        <v>1528</v>
      </c>
      <c r="B46" s="3">
        <v>0</v>
      </c>
      <c r="C46">
        <v>1</v>
      </c>
      <c r="D46">
        <v>43</v>
      </c>
      <c r="E46">
        <v>33</v>
      </c>
      <c r="F46">
        <v>2</v>
      </c>
      <c r="G46">
        <v>0</v>
      </c>
      <c r="H46">
        <v>0</v>
      </c>
      <c r="I46">
        <v>126</v>
      </c>
      <c r="J46">
        <v>42</v>
      </c>
      <c r="K46">
        <v>167</v>
      </c>
      <c r="L46">
        <v>172</v>
      </c>
      <c r="M46">
        <v>94</v>
      </c>
      <c r="N46">
        <v>10</v>
      </c>
      <c r="O46">
        <v>86</v>
      </c>
      <c r="P46">
        <v>41</v>
      </c>
      <c r="Q46">
        <v>2</v>
      </c>
    </row>
    <row r="47" spans="1:17">
      <c r="A47" t="s">
        <v>1529</v>
      </c>
      <c r="B47" s="3">
        <v>0</v>
      </c>
      <c r="C47">
        <v>0</v>
      </c>
      <c r="D47">
        <v>42</v>
      </c>
      <c r="E47">
        <v>43</v>
      </c>
      <c r="F47">
        <v>0</v>
      </c>
      <c r="G47">
        <v>1</v>
      </c>
      <c r="H47">
        <v>1</v>
      </c>
      <c r="I47">
        <v>95</v>
      </c>
      <c r="J47">
        <v>33</v>
      </c>
      <c r="K47">
        <v>118</v>
      </c>
      <c r="L47">
        <v>133</v>
      </c>
      <c r="M47">
        <v>70</v>
      </c>
      <c r="N47">
        <v>5</v>
      </c>
      <c r="O47">
        <v>63</v>
      </c>
      <c r="P47">
        <v>24</v>
      </c>
      <c r="Q47">
        <v>2</v>
      </c>
    </row>
    <row r="48" spans="1:17">
      <c r="A48" t="s">
        <v>514</v>
      </c>
      <c r="B48" s="3">
        <v>2</v>
      </c>
      <c r="C48">
        <v>4</v>
      </c>
      <c r="D48">
        <v>20</v>
      </c>
      <c r="E48">
        <v>27</v>
      </c>
      <c r="F48">
        <v>3</v>
      </c>
      <c r="G48">
        <v>1</v>
      </c>
      <c r="H48">
        <v>1</v>
      </c>
      <c r="I48">
        <v>60</v>
      </c>
      <c r="J48">
        <v>13</v>
      </c>
      <c r="K48">
        <v>51</v>
      </c>
      <c r="L48">
        <v>89</v>
      </c>
      <c r="M48">
        <v>30</v>
      </c>
      <c r="N48">
        <v>4</v>
      </c>
      <c r="O48">
        <v>30</v>
      </c>
      <c r="P48">
        <v>11</v>
      </c>
      <c r="Q48">
        <v>0</v>
      </c>
    </row>
    <row r="49" spans="1:17">
      <c r="A49" t="s">
        <v>1530</v>
      </c>
      <c r="B49" s="3">
        <v>1</v>
      </c>
      <c r="C49">
        <v>8</v>
      </c>
      <c r="D49">
        <v>17</v>
      </c>
      <c r="E49">
        <v>15</v>
      </c>
      <c r="F49">
        <v>4</v>
      </c>
      <c r="G49">
        <v>1</v>
      </c>
      <c r="H49">
        <v>1</v>
      </c>
      <c r="I49">
        <v>53</v>
      </c>
      <c r="J49">
        <v>27</v>
      </c>
      <c r="K49">
        <v>58</v>
      </c>
      <c r="L49">
        <v>127</v>
      </c>
      <c r="M49">
        <v>42</v>
      </c>
      <c r="N49">
        <v>2</v>
      </c>
      <c r="O49">
        <v>41</v>
      </c>
      <c r="P49">
        <v>21</v>
      </c>
      <c r="Q49">
        <v>0</v>
      </c>
    </row>
    <row r="50" spans="1:17">
      <c r="A50" t="s">
        <v>1531</v>
      </c>
      <c r="B50" s="3">
        <v>1</v>
      </c>
      <c r="C50">
        <v>0</v>
      </c>
      <c r="D50">
        <v>27</v>
      </c>
      <c r="E50">
        <v>23</v>
      </c>
      <c r="F50">
        <v>3</v>
      </c>
      <c r="G50">
        <v>3</v>
      </c>
      <c r="H50">
        <v>3</v>
      </c>
      <c r="I50">
        <v>53</v>
      </c>
      <c r="J50">
        <v>14</v>
      </c>
      <c r="K50">
        <v>61</v>
      </c>
      <c r="L50">
        <v>70</v>
      </c>
      <c r="M50">
        <v>26</v>
      </c>
      <c r="N50">
        <v>6</v>
      </c>
      <c r="O50">
        <v>18</v>
      </c>
      <c r="P50">
        <v>9</v>
      </c>
      <c r="Q50">
        <v>0</v>
      </c>
    </row>
    <row r="51" spans="1:17">
      <c r="A51" t="s">
        <v>515</v>
      </c>
      <c r="B51" s="3">
        <v>0</v>
      </c>
      <c r="C51">
        <v>0</v>
      </c>
      <c r="D51">
        <v>3</v>
      </c>
      <c r="E51">
        <v>2</v>
      </c>
      <c r="F51">
        <v>0</v>
      </c>
      <c r="G51">
        <v>0</v>
      </c>
      <c r="H51">
        <v>0</v>
      </c>
      <c r="I51">
        <v>11</v>
      </c>
      <c r="J51">
        <v>5</v>
      </c>
      <c r="K51">
        <v>18</v>
      </c>
      <c r="L51">
        <v>51</v>
      </c>
      <c r="M51">
        <v>15</v>
      </c>
      <c r="N51">
        <v>0</v>
      </c>
      <c r="O51">
        <v>3</v>
      </c>
      <c r="P51">
        <v>1</v>
      </c>
      <c r="Q51">
        <v>0</v>
      </c>
    </row>
    <row r="52" spans="1:17">
      <c r="A52" t="s">
        <v>1532</v>
      </c>
      <c r="B52" s="3">
        <v>3</v>
      </c>
      <c r="C52">
        <v>4</v>
      </c>
      <c r="D52">
        <v>17</v>
      </c>
      <c r="E52">
        <v>8</v>
      </c>
      <c r="F52">
        <v>3</v>
      </c>
      <c r="G52">
        <v>1</v>
      </c>
      <c r="H52">
        <v>1</v>
      </c>
      <c r="I52">
        <v>58</v>
      </c>
      <c r="J52">
        <v>35</v>
      </c>
      <c r="K52">
        <v>89</v>
      </c>
      <c r="L52">
        <v>140</v>
      </c>
      <c r="M52">
        <v>58</v>
      </c>
      <c r="N52">
        <v>7</v>
      </c>
      <c r="O52">
        <v>38</v>
      </c>
      <c r="P52">
        <v>18</v>
      </c>
      <c r="Q52">
        <v>0</v>
      </c>
    </row>
    <row r="53" spans="1:17">
      <c r="A53" t="s">
        <v>1533</v>
      </c>
      <c r="B53" s="3">
        <v>0</v>
      </c>
      <c r="C53">
        <v>0</v>
      </c>
      <c r="D53">
        <v>11</v>
      </c>
      <c r="E53">
        <v>55</v>
      </c>
      <c r="F53">
        <v>0</v>
      </c>
      <c r="G53">
        <v>0</v>
      </c>
      <c r="H53">
        <v>0</v>
      </c>
      <c r="I53">
        <v>81</v>
      </c>
      <c r="J53">
        <v>15</v>
      </c>
      <c r="K53">
        <v>74</v>
      </c>
      <c r="L53">
        <v>196</v>
      </c>
      <c r="M53">
        <v>83</v>
      </c>
      <c r="N53">
        <v>1</v>
      </c>
      <c r="O53">
        <v>45</v>
      </c>
      <c r="P53">
        <v>23</v>
      </c>
      <c r="Q53">
        <v>0</v>
      </c>
    </row>
    <row r="54" spans="1:17">
      <c r="A54" t="s">
        <v>1781</v>
      </c>
      <c r="B54" s="3">
        <v>1</v>
      </c>
      <c r="C54">
        <v>5</v>
      </c>
      <c r="D54">
        <v>11</v>
      </c>
      <c r="E54">
        <v>15</v>
      </c>
      <c r="F54">
        <v>1</v>
      </c>
      <c r="G54">
        <v>1</v>
      </c>
      <c r="H54">
        <v>1</v>
      </c>
      <c r="I54">
        <v>38</v>
      </c>
      <c r="J54">
        <v>22</v>
      </c>
      <c r="K54">
        <v>79</v>
      </c>
      <c r="L54">
        <v>115</v>
      </c>
      <c r="M54">
        <v>46</v>
      </c>
      <c r="N54">
        <v>2</v>
      </c>
      <c r="O54">
        <v>44</v>
      </c>
      <c r="P54">
        <v>23</v>
      </c>
      <c r="Q54">
        <v>0</v>
      </c>
    </row>
    <row r="55" spans="1:17">
      <c r="A55" t="s">
        <v>1534</v>
      </c>
      <c r="B55" s="3">
        <v>0</v>
      </c>
      <c r="C55">
        <v>1</v>
      </c>
      <c r="D55">
        <v>23</v>
      </c>
      <c r="E55">
        <v>51</v>
      </c>
      <c r="F55">
        <v>1</v>
      </c>
      <c r="G55">
        <v>1</v>
      </c>
      <c r="H55">
        <v>1</v>
      </c>
      <c r="I55">
        <v>103</v>
      </c>
      <c r="J55">
        <v>39</v>
      </c>
      <c r="K55">
        <v>123</v>
      </c>
      <c r="L55">
        <v>154</v>
      </c>
      <c r="M55">
        <v>98</v>
      </c>
      <c r="N55">
        <v>6</v>
      </c>
      <c r="O55">
        <v>107</v>
      </c>
      <c r="P55">
        <v>36</v>
      </c>
      <c r="Q55">
        <v>1</v>
      </c>
    </row>
    <row r="56" spans="1:17">
      <c r="A56" t="s">
        <v>1535</v>
      </c>
      <c r="B56" s="3">
        <v>3</v>
      </c>
      <c r="C56">
        <v>7</v>
      </c>
      <c r="D56">
        <v>44</v>
      </c>
      <c r="E56">
        <v>55</v>
      </c>
      <c r="F56">
        <v>5</v>
      </c>
      <c r="G56">
        <v>2</v>
      </c>
      <c r="H56">
        <v>1</v>
      </c>
      <c r="I56">
        <v>166</v>
      </c>
      <c r="J56">
        <v>50</v>
      </c>
      <c r="K56">
        <v>192</v>
      </c>
      <c r="L56">
        <v>337</v>
      </c>
      <c r="M56">
        <v>134</v>
      </c>
      <c r="N56">
        <v>11</v>
      </c>
      <c r="O56">
        <v>83</v>
      </c>
      <c r="P56">
        <v>19</v>
      </c>
      <c r="Q56">
        <v>4</v>
      </c>
    </row>
    <row r="57" spans="1:17">
      <c r="A57" t="s">
        <v>1536</v>
      </c>
      <c r="B57" s="3">
        <v>0</v>
      </c>
      <c r="C57">
        <v>2</v>
      </c>
      <c r="D57">
        <v>31</v>
      </c>
      <c r="E57">
        <v>33</v>
      </c>
      <c r="F57">
        <v>2</v>
      </c>
      <c r="G57">
        <v>2</v>
      </c>
      <c r="H57">
        <v>2</v>
      </c>
      <c r="I57">
        <v>71</v>
      </c>
      <c r="J57">
        <v>36</v>
      </c>
      <c r="K57">
        <v>115</v>
      </c>
      <c r="L57">
        <v>113</v>
      </c>
      <c r="M57">
        <v>66</v>
      </c>
      <c r="N57">
        <v>6</v>
      </c>
      <c r="O57">
        <v>54</v>
      </c>
      <c r="P57">
        <v>18</v>
      </c>
      <c r="Q57">
        <v>0</v>
      </c>
    </row>
    <row r="58" spans="1:17">
      <c r="A58" t="s">
        <v>517</v>
      </c>
      <c r="B58" s="3">
        <v>0</v>
      </c>
      <c r="C58">
        <v>7</v>
      </c>
      <c r="D58">
        <v>26</v>
      </c>
      <c r="E58">
        <v>39</v>
      </c>
      <c r="F58">
        <v>2</v>
      </c>
      <c r="G58">
        <v>1</v>
      </c>
      <c r="H58">
        <v>1</v>
      </c>
      <c r="I58">
        <v>88</v>
      </c>
      <c r="J58">
        <v>28</v>
      </c>
      <c r="K58">
        <v>82</v>
      </c>
      <c r="L58">
        <v>207</v>
      </c>
      <c r="M58">
        <v>102</v>
      </c>
      <c r="N58">
        <v>2</v>
      </c>
      <c r="O58">
        <v>57</v>
      </c>
      <c r="P58">
        <v>22</v>
      </c>
      <c r="Q58">
        <v>0</v>
      </c>
    </row>
    <row r="59" spans="1:17">
      <c r="A59" t="s">
        <v>1537</v>
      </c>
      <c r="B59" s="3">
        <v>0</v>
      </c>
      <c r="C59">
        <v>5</v>
      </c>
      <c r="D59">
        <v>15</v>
      </c>
      <c r="E59">
        <v>15</v>
      </c>
      <c r="F59">
        <v>1</v>
      </c>
      <c r="G59">
        <v>0</v>
      </c>
      <c r="H59">
        <v>0</v>
      </c>
      <c r="I59">
        <v>42</v>
      </c>
      <c r="J59">
        <v>11</v>
      </c>
      <c r="K59">
        <v>49</v>
      </c>
      <c r="L59">
        <v>53</v>
      </c>
      <c r="M59">
        <v>22</v>
      </c>
      <c r="N59">
        <v>2</v>
      </c>
      <c r="O59">
        <v>30</v>
      </c>
      <c r="P59">
        <v>6</v>
      </c>
      <c r="Q59">
        <v>0</v>
      </c>
    </row>
    <row r="60" spans="1:17">
      <c r="A60" t="s">
        <v>1538</v>
      </c>
      <c r="B60" s="3">
        <v>0</v>
      </c>
      <c r="C60">
        <v>1</v>
      </c>
      <c r="D60">
        <v>8</v>
      </c>
      <c r="E60">
        <v>19</v>
      </c>
      <c r="F60">
        <v>1</v>
      </c>
      <c r="G60">
        <v>1</v>
      </c>
      <c r="H60">
        <v>1</v>
      </c>
      <c r="I60">
        <v>49</v>
      </c>
      <c r="J60">
        <v>19</v>
      </c>
      <c r="K60">
        <v>76</v>
      </c>
      <c r="L60">
        <v>165</v>
      </c>
      <c r="M60">
        <v>62</v>
      </c>
      <c r="N60">
        <v>0</v>
      </c>
      <c r="O60">
        <v>38</v>
      </c>
      <c r="P60">
        <v>8</v>
      </c>
      <c r="Q60">
        <v>1</v>
      </c>
    </row>
    <row r="61" spans="1:17">
      <c r="A61" t="s">
        <v>1539</v>
      </c>
      <c r="B61" s="3">
        <v>0</v>
      </c>
      <c r="C61">
        <v>2</v>
      </c>
      <c r="D61">
        <v>8</v>
      </c>
      <c r="E61">
        <v>28</v>
      </c>
      <c r="F61">
        <v>0</v>
      </c>
      <c r="G61">
        <v>1</v>
      </c>
      <c r="H61">
        <v>1</v>
      </c>
      <c r="I61">
        <v>66</v>
      </c>
      <c r="J61">
        <v>26</v>
      </c>
      <c r="K61">
        <v>98</v>
      </c>
      <c r="L61">
        <v>207</v>
      </c>
      <c r="M61">
        <v>79</v>
      </c>
      <c r="N61">
        <v>0</v>
      </c>
      <c r="O61">
        <v>44</v>
      </c>
      <c r="P61">
        <v>5</v>
      </c>
      <c r="Q61">
        <v>0</v>
      </c>
    </row>
    <row r="62" spans="1:17">
      <c r="A62" t="s">
        <v>1540</v>
      </c>
      <c r="B62" s="3">
        <v>0</v>
      </c>
      <c r="C62">
        <v>0</v>
      </c>
      <c r="D62">
        <v>14</v>
      </c>
      <c r="E62">
        <v>20</v>
      </c>
      <c r="F62">
        <v>0</v>
      </c>
      <c r="G62">
        <v>0</v>
      </c>
      <c r="H62">
        <v>0</v>
      </c>
      <c r="I62">
        <v>36</v>
      </c>
      <c r="J62">
        <v>5</v>
      </c>
      <c r="K62">
        <v>23</v>
      </c>
      <c r="L62">
        <v>107</v>
      </c>
      <c r="M62">
        <v>43</v>
      </c>
      <c r="N62">
        <v>0</v>
      </c>
      <c r="O62">
        <v>24</v>
      </c>
      <c r="P62">
        <v>13</v>
      </c>
      <c r="Q62">
        <v>0</v>
      </c>
    </row>
    <row r="63" spans="1:17">
      <c r="A63" t="s">
        <v>1541</v>
      </c>
      <c r="B63" s="3">
        <v>1</v>
      </c>
      <c r="C63">
        <v>0</v>
      </c>
      <c r="D63">
        <v>13</v>
      </c>
      <c r="E63">
        <v>20</v>
      </c>
      <c r="F63">
        <v>0</v>
      </c>
      <c r="G63">
        <v>0</v>
      </c>
      <c r="H63">
        <v>0</v>
      </c>
      <c r="I63">
        <v>90</v>
      </c>
      <c r="J63">
        <v>21</v>
      </c>
      <c r="K63">
        <v>68</v>
      </c>
      <c r="L63">
        <v>81</v>
      </c>
      <c r="M63">
        <v>44</v>
      </c>
      <c r="N63">
        <v>3</v>
      </c>
      <c r="O63">
        <v>39</v>
      </c>
      <c r="P63">
        <v>18</v>
      </c>
      <c r="Q63">
        <v>0</v>
      </c>
    </row>
    <row r="64" spans="1:17">
      <c r="A64" t="s">
        <v>1542</v>
      </c>
      <c r="B64" s="3">
        <v>4</v>
      </c>
      <c r="C64">
        <v>5</v>
      </c>
      <c r="D64">
        <v>19</v>
      </c>
      <c r="E64">
        <v>31</v>
      </c>
      <c r="F64">
        <v>6</v>
      </c>
      <c r="G64">
        <v>3</v>
      </c>
      <c r="H64">
        <v>3</v>
      </c>
      <c r="I64">
        <v>59</v>
      </c>
      <c r="J64">
        <v>25</v>
      </c>
      <c r="K64">
        <v>97</v>
      </c>
      <c r="L64">
        <v>142</v>
      </c>
      <c r="M64">
        <v>60</v>
      </c>
      <c r="N64">
        <v>2</v>
      </c>
      <c r="O64">
        <v>52</v>
      </c>
      <c r="P64">
        <v>17</v>
      </c>
      <c r="Q64">
        <v>1</v>
      </c>
    </row>
    <row r="65" spans="1:17">
      <c r="A65" t="s">
        <v>1543</v>
      </c>
      <c r="B65" s="3">
        <v>2</v>
      </c>
      <c r="C65">
        <v>1</v>
      </c>
      <c r="D65">
        <v>8</v>
      </c>
      <c r="E65">
        <v>15</v>
      </c>
      <c r="F65">
        <v>1</v>
      </c>
      <c r="G65">
        <v>1</v>
      </c>
      <c r="H65">
        <v>1</v>
      </c>
      <c r="I65">
        <v>26</v>
      </c>
      <c r="J65">
        <v>13</v>
      </c>
      <c r="K65">
        <v>57</v>
      </c>
      <c r="L65">
        <v>42</v>
      </c>
      <c r="M65">
        <v>19</v>
      </c>
      <c r="N65">
        <v>3</v>
      </c>
      <c r="O65">
        <v>46</v>
      </c>
      <c r="P65">
        <v>21</v>
      </c>
      <c r="Q65">
        <v>2</v>
      </c>
    </row>
    <row r="66" spans="1:17">
      <c r="A66" s="8" t="s">
        <v>518</v>
      </c>
      <c r="B66" s="3">
        <v>0</v>
      </c>
      <c r="C66" s="8">
        <v>4</v>
      </c>
      <c r="D66" s="8">
        <v>13</v>
      </c>
      <c r="E66" s="8">
        <v>15</v>
      </c>
      <c r="F66" s="8">
        <v>3</v>
      </c>
      <c r="G66" s="8">
        <v>2</v>
      </c>
      <c r="H66" s="8">
        <v>2</v>
      </c>
      <c r="I66" s="8">
        <v>44</v>
      </c>
      <c r="J66" s="8">
        <v>16</v>
      </c>
      <c r="K66" s="8">
        <v>96</v>
      </c>
      <c r="L66" s="8">
        <v>184</v>
      </c>
      <c r="M66" s="8">
        <v>62</v>
      </c>
      <c r="N66" s="8">
        <v>8</v>
      </c>
      <c r="O66" s="8">
        <v>62</v>
      </c>
      <c r="P66" s="8">
        <v>16</v>
      </c>
      <c r="Q66" s="8">
        <v>0</v>
      </c>
    </row>
    <row r="67" spans="1:17">
      <c r="A67" s="8" t="s">
        <v>2142</v>
      </c>
      <c r="B67" s="3">
        <v>0</v>
      </c>
      <c r="C67" s="8">
        <v>2</v>
      </c>
      <c r="D67" s="8">
        <v>4</v>
      </c>
      <c r="E67" s="8">
        <v>10</v>
      </c>
      <c r="F67" s="8">
        <v>2</v>
      </c>
      <c r="G67" s="8">
        <v>0</v>
      </c>
      <c r="H67" s="8">
        <v>0</v>
      </c>
      <c r="I67" s="8">
        <v>29</v>
      </c>
      <c r="J67" s="8">
        <v>9</v>
      </c>
      <c r="K67" s="8">
        <v>28</v>
      </c>
      <c r="L67" s="8">
        <v>24</v>
      </c>
      <c r="M67" s="8">
        <v>21</v>
      </c>
      <c r="N67" s="8">
        <v>0</v>
      </c>
      <c r="O67" s="8">
        <v>27</v>
      </c>
      <c r="P67" s="8">
        <v>8</v>
      </c>
      <c r="Q67" s="8">
        <v>4</v>
      </c>
    </row>
    <row r="68" spans="1:17">
      <c r="A68" s="8" t="s">
        <v>2143</v>
      </c>
      <c r="B68" s="3">
        <v>1</v>
      </c>
      <c r="C68" s="8">
        <v>1</v>
      </c>
      <c r="D68" s="8">
        <v>8</v>
      </c>
      <c r="E68" s="8">
        <v>8</v>
      </c>
      <c r="F68" s="8">
        <v>0</v>
      </c>
      <c r="G68" s="8">
        <v>0</v>
      </c>
      <c r="H68" s="8">
        <v>0</v>
      </c>
      <c r="I68" s="8">
        <v>24</v>
      </c>
      <c r="J68" s="8">
        <v>5</v>
      </c>
      <c r="K68" s="8">
        <v>29</v>
      </c>
      <c r="L68" s="8">
        <v>31</v>
      </c>
      <c r="M68" s="8">
        <v>12</v>
      </c>
      <c r="N68" s="8">
        <v>3</v>
      </c>
      <c r="O68" s="8">
        <v>15</v>
      </c>
      <c r="P68" s="8">
        <v>2</v>
      </c>
      <c r="Q68" s="8">
        <v>1</v>
      </c>
    </row>
    <row r="69" spans="1:17">
      <c r="A69" s="8" t="s">
        <v>2144</v>
      </c>
      <c r="B69" s="3">
        <v>0</v>
      </c>
      <c r="C69" s="8">
        <v>3</v>
      </c>
      <c r="D69" s="8">
        <v>4</v>
      </c>
      <c r="E69" s="8">
        <v>6</v>
      </c>
      <c r="F69" s="8">
        <v>0</v>
      </c>
      <c r="G69" s="8">
        <v>0</v>
      </c>
      <c r="H69" s="8">
        <v>1</v>
      </c>
      <c r="I69" s="8">
        <v>15</v>
      </c>
      <c r="J69" s="8">
        <v>10</v>
      </c>
      <c r="K69" s="8">
        <v>45</v>
      </c>
      <c r="L69" s="8">
        <v>25</v>
      </c>
      <c r="M69" s="8">
        <v>17</v>
      </c>
      <c r="N69" s="8">
        <v>4</v>
      </c>
      <c r="O69" s="8">
        <v>16</v>
      </c>
      <c r="P69" s="8">
        <v>9</v>
      </c>
      <c r="Q69" s="8">
        <v>0</v>
      </c>
    </row>
    <row r="70" spans="1:17">
      <c r="A70" s="8" t="s">
        <v>2145</v>
      </c>
      <c r="B70" s="3">
        <v>0</v>
      </c>
      <c r="C70" s="8">
        <v>0</v>
      </c>
      <c r="D70" s="8">
        <v>6</v>
      </c>
      <c r="E70" s="8">
        <v>6</v>
      </c>
      <c r="F70" s="8">
        <v>0</v>
      </c>
      <c r="G70" s="8">
        <v>0</v>
      </c>
      <c r="H70" s="8">
        <v>0</v>
      </c>
      <c r="I70" s="8">
        <v>23</v>
      </c>
      <c r="J70" s="8">
        <v>4</v>
      </c>
      <c r="K70" s="8">
        <v>13</v>
      </c>
      <c r="L70" s="8">
        <v>19</v>
      </c>
      <c r="M70" s="8">
        <v>12</v>
      </c>
      <c r="N70" s="8">
        <v>0</v>
      </c>
      <c r="O70" s="8">
        <v>14</v>
      </c>
      <c r="P70" s="8">
        <v>4</v>
      </c>
      <c r="Q70" s="8">
        <v>0</v>
      </c>
    </row>
    <row r="71" spans="1:17">
      <c r="A71" s="8" t="s">
        <v>2146</v>
      </c>
      <c r="B71" s="3">
        <v>1</v>
      </c>
      <c r="C71" s="8">
        <v>1</v>
      </c>
      <c r="D71" s="8">
        <v>2</v>
      </c>
      <c r="E71" s="8">
        <v>6</v>
      </c>
      <c r="F71" s="8">
        <v>1</v>
      </c>
      <c r="G71" s="8">
        <v>0</v>
      </c>
      <c r="H71" s="8">
        <v>0</v>
      </c>
      <c r="I71" s="8">
        <v>17</v>
      </c>
      <c r="J71" s="8">
        <v>4</v>
      </c>
      <c r="K71" s="8">
        <v>29</v>
      </c>
      <c r="L71" s="8">
        <v>38</v>
      </c>
      <c r="M71" s="8">
        <v>17</v>
      </c>
      <c r="N71" s="8">
        <v>1</v>
      </c>
      <c r="O71" s="8">
        <v>14</v>
      </c>
      <c r="P71" s="8">
        <v>5</v>
      </c>
      <c r="Q71" s="8">
        <v>0</v>
      </c>
    </row>
    <row r="72" spans="1:17">
      <c r="A72" s="8" t="s">
        <v>2147</v>
      </c>
      <c r="B72" s="3">
        <v>0</v>
      </c>
      <c r="C72" s="8">
        <v>0</v>
      </c>
      <c r="D72" s="8">
        <v>5</v>
      </c>
      <c r="E72" s="8">
        <v>8</v>
      </c>
      <c r="F72" s="8">
        <v>0</v>
      </c>
      <c r="G72" s="8">
        <v>0</v>
      </c>
      <c r="H72" s="8">
        <v>0</v>
      </c>
      <c r="I72" s="8">
        <v>13</v>
      </c>
      <c r="J72" s="8">
        <v>6</v>
      </c>
      <c r="K72" s="8">
        <v>19</v>
      </c>
      <c r="L72" s="8">
        <v>10</v>
      </c>
      <c r="M72" s="8">
        <v>6</v>
      </c>
      <c r="N72" s="8">
        <v>1</v>
      </c>
      <c r="O72" s="8">
        <v>12</v>
      </c>
      <c r="P72" s="8">
        <v>10</v>
      </c>
      <c r="Q72" s="8">
        <v>0</v>
      </c>
    </row>
    <row r="73" spans="1:17">
      <c r="A73" s="8" t="s">
        <v>2148</v>
      </c>
      <c r="B73" s="3">
        <v>0</v>
      </c>
      <c r="C73" s="8">
        <v>0</v>
      </c>
      <c r="D73" s="8">
        <v>5</v>
      </c>
      <c r="E73" s="8">
        <v>8</v>
      </c>
      <c r="F73" s="8">
        <v>0</v>
      </c>
      <c r="G73" s="8">
        <v>2</v>
      </c>
      <c r="H73" s="8">
        <v>3</v>
      </c>
      <c r="I73" s="8">
        <v>20</v>
      </c>
      <c r="J73" s="8">
        <v>12</v>
      </c>
      <c r="K73" s="8">
        <v>29</v>
      </c>
      <c r="L73" s="8">
        <v>33</v>
      </c>
      <c r="M73" s="8">
        <v>20</v>
      </c>
      <c r="N73" s="8">
        <v>0</v>
      </c>
      <c r="O73" s="8">
        <v>17</v>
      </c>
      <c r="P73" s="8">
        <v>7</v>
      </c>
      <c r="Q73" s="8">
        <v>0</v>
      </c>
    </row>
    <row r="74" spans="1:17">
      <c r="A74" s="8" t="s">
        <v>2149</v>
      </c>
      <c r="B74" s="3">
        <v>0</v>
      </c>
      <c r="C74" s="8">
        <v>2</v>
      </c>
      <c r="D74" s="8">
        <v>8</v>
      </c>
      <c r="E74" s="8">
        <v>11</v>
      </c>
      <c r="F74" s="8">
        <v>0</v>
      </c>
      <c r="G74" s="8">
        <v>0</v>
      </c>
      <c r="H74" s="8">
        <v>0</v>
      </c>
      <c r="I74" s="8">
        <v>27</v>
      </c>
      <c r="J74" s="8">
        <v>6</v>
      </c>
      <c r="K74" s="8">
        <v>11</v>
      </c>
      <c r="L74" s="8">
        <v>17</v>
      </c>
      <c r="M74" s="8">
        <v>8</v>
      </c>
      <c r="N74" s="8">
        <v>0</v>
      </c>
      <c r="O74" s="8">
        <v>4</v>
      </c>
      <c r="P74" s="8">
        <v>2</v>
      </c>
      <c r="Q74" s="8">
        <v>0</v>
      </c>
    </row>
    <row r="75" spans="1:17">
      <c r="A75" s="8" t="s">
        <v>2150</v>
      </c>
      <c r="B75" s="3">
        <v>0</v>
      </c>
      <c r="C75" s="8">
        <v>0</v>
      </c>
      <c r="D75" s="8">
        <v>9</v>
      </c>
      <c r="E75" s="8">
        <v>7</v>
      </c>
      <c r="F75" s="8">
        <v>2</v>
      </c>
      <c r="G75" s="8">
        <v>0</v>
      </c>
      <c r="H75" s="8">
        <v>0</v>
      </c>
      <c r="I75" s="8">
        <v>19</v>
      </c>
      <c r="J75" s="8">
        <v>13</v>
      </c>
      <c r="K75" s="8">
        <v>31</v>
      </c>
      <c r="L75" s="8">
        <v>29</v>
      </c>
      <c r="M75" s="8">
        <v>9</v>
      </c>
      <c r="N75" s="8">
        <v>4</v>
      </c>
      <c r="O75" s="8">
        <v>17</v>
      </c>
      <c r="P75" s="8">
        <v>2</v>
      </c>
      <c r="Q75" s="8">
        <v>0</v>
      </c>
    </row>
    <row r="76" spans="1:17">
      <c r="A76" s="8" t="s">
        <v>2151</v>
      </c>
      <c r="B76" s="3">
        <v>0</v>
      </c>
      <c r="C76" s="8">
        <v>0</v>
      </c>
      <c r="D76" s="8">
        <v>0</v>
      </c>
      <c r="E76" s="8">
        <v>1</v>
      </c>
      <c r="F76" s="8">
        <v>0</v>
      </c>
      <c r="G76" s="8">
        <v>0</v>
      </c>
      <c r="H76" s="8">
        <v>0</v>
      </c>
      <c r="I76" s="8">
        <v>5</v>
      </c>
      <c r="J76" s="8">
        <v>3</v>
      </c>
      <c r="K76" s="8">
        <v>14</v>
      </c>
      <c r="L76" s="8">
        <v>36</v>
      </c>
      <c r="M76" s="8">
        <v>16</v>
      </c>
      <c r="N76" s="8">
        <v>1</v>
      </c>
      <c r="O76" s="8">
        <v>8</v>
      </c>
      <c r="P76" s="8">
        <v>1</v>
      </c>
      <c r="Q76" s="8">
        <v>0</v>
      </c>
    </row>
    <row r="77" spans="1:17">
      <c r="A77" s="8" t="s">
        <v>2152</v>
      </c>
      <c r="B77" s="3">
        <v>0</v>
      </c>
      <c r="C77" s="8">
        <v>1</v>
      </c>
      <c r="D77" s="8">
        <v>12</v>
      </c>
      <c r="E77" s="8">
        <v>11</v>
      </c>
      <c r="F77" s="8">
        <v>0</v>
      </c>
      <c r="G77" s="8">
        <v>1</v>
      </c>
      <c r="H77" s="8">
        <v>1</v>
      </c>
      <c r="I77" s="8">
        <v>34</v>
      </c>
      <c r="J77" s="8">
        <v>13</v>
      </c>
      <c r="K77" s="8">
        <v>37</v>
      </c>
      <c r="L77" s="8">
        <v>34</v>
      </c>
      <c r="M77" s="8">
        <v>26</v>
      </c>
      <c r="N77" s="8">
        <v>5</v>
      </c>
      <c r="O77" s="8">
        <v>24</v>
      </c>
      <c r="P77" s="8">
        <v>11</v>
      </c>
      <c r="Q77" s="8">
        <v>1</v>
      </c>
    </row>
    <row r="78" spans="1:17">
      <c r="A78" s="8" t="s">
        <v>2153</v>
      </c>
      <c r="B78" s="3">
        <v>0</v>
      </c>
      <c r="C78" s="8">
        <v>1</v>
      </c>
      <c r="D78" s="8">
        <v>10</v>
      </c>
      <c r="E78" s="8">
        <v>7</v>
      </c>
      <c r="F78" s="8">
        <v>0</v>
      </c>
      <c r="G78" s="8">
        <v>0</v>
      </c>
      <c r="H78" s="8">
        <v>0</v>
      </c>
      <c r="I78" s="8">
        <v>19</v>
      </c>
      <c r="J78" s="8">
        <v>16</v>
      </c>
      <c r="K78" s="8">
        <v>29</v>
      </c>
      <c r="L78" s="8">
        <v>33</v>
      </c>
      <c r="M78" s="8">
        <v>19</v>
      </c>
      <c r="N78" s="8">
        <v>1</v>
      </c>
      <c r="O78" s="8">
        <v>15</v>
      </c>
      <c r="P78" s="8">
        <v>10</v>
      </c>
      <c r="Q78" s="8">
        <v>2</v>
      </c>
    </row>
    <row r="79" spans="1:17">
      <c r="A79" s="8" t="s">
        <v>2154</v>
      </c>
      <c r="B79" s="3">
        <v>0</v>
      </c>
      <c r="C79" s="8">
        <v>1</v>
      </c>
      <c r="D79" s="8">
        <v>6</v>
      </c>
      <c r="E79" s="8">
        <v>5</v>
      </c>
      <c r="F79" s="8">
        <v>0</v>
      </c>
      <c r="G79" s="8">
        <v>2</v>
      </c>
      <c r="H79" s="8">
        <v>2</v>
      </c>
      <c r="I79" s="8">
        <v>16</v>
      </c>
      <c r="J79" s="8">
        <v>10</v>
      </c>
      <c r="K79" s="8">
        <v>20</v>
      </c>
      <c r="L79" s="8">
        <v>39</v>
      </c>
      <c r="M79" s="8">
        <v>12</v>
      </c>
      <c r="N79" s="8">
        <v>0</v>
      </c>
      <c r="O79" s="8">
        <v>10</v>
      </c>
      <c r="P79" s="8">
        <v>6</v>
      </c>
      <c r="Q79" s="8">
        <v>0</v>
      </c>
    </row>
    <row r="80" spans="1:17">
      <c r="A80" s="8" t="s">
        <v>2155</v>
      </c>
      <c r="B80" s="3">
        <v>0</v>
      </c>
      <c r="C80" s="8">
        <v>0</v>
      </c>
      <c r="D80" s="8">
        <v>5</v>
      </c>
      <c r="E80" s="8">
        <v>6</v>
      </c>
      <c r="F80" s="8">
        <v>0</v>
      </c>
      <c r="G80" s="8">
        <v>0</v>
      </c>
      <c r="H80" s="8">
        <v>0</v>
      </c>
      <c r="I80" s="8">
        <v>12</v>
      </c>
      <c r="J80" s="8">
        <v>12</v>
      </c>
      <c r="K80" s="8">
        <v>20</v>
      </c>
      <c r="L80" s="8">
        <v>14</v>
      </c>
      <c r="M80" s="8">
        <v>6</v>
      </c>
      <c r="N80" s="8">
        <v>4</v>
      </c>
      <c r="O80" s="8">
        <v>8</v>
      </c>
      <c r="P80" s="8">
        <v>1</v>
      </c>
      <c r="Q80" s="8">
        <v>0</v>
      </c>
    </row>
    <row r="81" spans="1:17">
      <c r="A81" s="8" t="s">
        <v>2156</v>
      </c>
      <c r="B81" s="3">
        <v>0</v>
      </c>
      <c r="C81" s="8">
        <v>0</v>
      </c>
      <c r="D81" s="8">
        <v>5</v>
      </c>
      <c r="E81" s="8">
        <v>4</v>
      </c>
      <c r="F81" s="8">
        <v>0</v>
      </c>
      <c r="G81" s="8">
        <v>2</v>
      </c>
      <c r="H81" s="8">
        <v>1</v>
      </c>
      <c r="I81" s="8">
        <v>13</v>
      </c>
      <c r="J81" s="8">
        <v>13</v>
      </c>
      <c r="K81" s="8">
        <v>33</v>
      </c>
      <c r="L81" s="8">
        <v>22</v>
      </c>
      <c r="M81" s="8">
        <v>13</v>
      </c>
      <c r="N81" s="8">
        <v>3</v>
      </c>
      <c r="O81" s="8">
        <v>11</v>
      </c>
      <c r="P81" s="8">
        <v>6</v>
      </c>
      <c r="Q81" s="8">
        <v>1</v>
      </c>
    </row>
    <row r="82" spans="1:17">
      <c r="A82" s="8" t="s">
        <v>2157</v>
      </c>
      <c r="B82" s="3">
        <v>0</v>
      </c>
      <c r="C82" s="8">
        <v>0</v>
      </c>
      <c r="D82" s="8">
        <v>2</v>
      </c>
      <c r="E82" s="8">
        <v>14</v>
      </c>
      <c r="F82" s="8">
        <v>0</v>
      </c>
      <c r="G82" s="8">
        <v>0</v>
      </c>
      <c r="H82" s="8">
        <v>0</v>
      </c>
      <c r="I82" s="8">
        <v>21</v>
      </c>
      <c r="J82" s="8">
        <v>7</v>
      </c>
      <c r="K82" s="8">
        <v>19</v>
      </c>
      <c r="L82" s="8">
        <v>40</v>
      </c>
      <c r="M82" s="8">
        <v>22</v>
      </c>
      <c r="N82" s="8">
        <v>3</v>
      </c>
      <c r="O82" s="8">
        <v>15</v>
      </c>
      <c r="P82" s="8">
        <v>1</v>
      </c>
      <c r="Q82" s="8">
        <v>2</v>
      </c>
    </row>
    <row r="83" spans="1:17">
      <c r="A83" s="8" t="s">
        <v>2158</v>
      </c>
      <c r="B83" s="3">
        <v>0</v>
      </c>
      <c r="C83" s="8">
        <v>1</v>
      </c>
      <c r="D83" s="8">
        <v>3</v>
      </c>
      <c r="E83" s="8">
        <v>8</v>
      </c>
      <c r="F83" s="8">
        <v>0</v>
      </c>
      <c r="G83" s="8">
        <v>0</v>
      </c>
      <c r="H83" s="8">
        <v>0</v>
      </c>
      <c r="I83" s="8">
        <v>14</v>
      </c>
      <c r="J83" s="8">
        <v>8</v>
      </c>
      <c r="K83" s="8">
        <v>16</v>
      </c>
      <c r="L83" s="8">
        <v>19</v>
      </c>
      <c r="M83" s="8">
        <v>8</v>
      </c>
      <c r="N83" s="8">
        <v>0</v>
      </c>
      <c r="O83" s="8">
        <v>13</v>
      </c>
      <c r="P83" s="8">
        <v>7</v>
      </c>
      <c r="Q83" s="8">
        <v>0</v>
      </c>
    </row>
    <row r="84" spans="1:17">
      <c r="A84" s="8" t="s">
        <v>2159</v>
      </c>
      <c r="B84" s="3">
        <v>0</v>
      </c>
      <c r="C84" s="8">
        <v>0</v>
      </c>
      <c r="D84" s="8">
        <v>4</v>
      </c>
      <c r="E84" s="8">
        <v>17</v>
      </c>
      <c r="F84" s="8">
        <v>0</v>
      </c>
      <c r="G84" s="8">
        <v>0</v>
      </c>
      <c r="H84" s="8">
        <v>0</v>
      </c>
      <c r="I84" s="8">
        <v>24</v>
      </c>
      <c r="J84" s="8">
        <v>8</v>
      </c>
      <c r="K84" s="8">
        <v>39</v>
      </c>
      <c r="L84" s="8">
        <v>34</v>
      </c>
      <c r="M84" s="8">
        <v>21</v>
      </c>
      <c r="N84" s="8">
        <v>3</v>
      </c>
      <c r="O84" s="8">
        <v>22</v>
      </c>
      <c r="P84" s="8">
        <v>5</v>
      </c>
      <c r="Q84" s="8">
        <v>0</v>
      </c>
    </row>
    <row r="85" spans="1:17">
      <c r="A85" s="8" t="s">
        <v>2160</v>
      </c>
      <c r="B85" s="3">
        <v>2</v>
      </c>
      <c r="C85" s="8">
        <v>2</v>
      </c>
      <c r="D85" s="8">
        <v>12</v>
      </c>
      <c r="E85" s="8">
        <v>15</v>
      </c>
      <c r="F85" s="8">
        <v>2</v>
      </c>
      <c r="G85" s="8">
        <v>0</v>
      </c>
      <c r="H85" s="8">
        <v>1</v>
      </c>
      <c r="I85" s="8">
        <v>39</v>
      </c>
      <c r="J85" s="8">
        <v>17</v>
      </c>
      <c r="K85" s="8">
        <v>56</v>
      </c>
      <c r="L85" s="8">
        <v>80</v>
      </c>
      <c r="M85" s="8">
        <v>36</v>
      </c>
      <c r="N85" s="8">
        <v>2</v>
      </c>
      <c r="O85" s="8">
        <v>19</v>
      </c>
      <c r="P85" s="8">
        <v>5</v>
      </c>
      <c r="Q85" s="8">
        <v>0</v>
      </c>
    </row>
    <row r="86" spans="1:17">
      <c r="A86" s="8" t="s">
        <v>2161</v>
      </c>
      <c r="B86" s="3">
        <v>0</v>
      </c>
      <c r="C86" s="8">
        <v>0</v>
      </c>
      <c r="D86" s="8">
        <v>10</v>
      </c>
      <c r="E86" s="8">
        <v>2</v>
      </c>
      <c r="F86" s="8">
        <v>0</v>
      </c>
      <c r="G86" s="8">
        <v>0</v>
      </c>
      <c r="H86" s="8">
        <v>0</v>
      </c>
      <c r="I86" s="8">
        <v>14</v>
      </c>
      <c r="J86" s="8">
        <v>10</v>
      </c>
      <c r="K86" s="8">
        <v>25</v>
      </c>
      <c r="L86" s="8">
        <v>23</v>
      </c>
      <c r="M86" s="8">
        <v>18</v>
      </c>
      <c r="N86" s="8">
        <v>0</v>
      </c>
      <c r="O86" s="8">
        <v>19</v>
      </c>
      <c r="P86" s="8">
        <v>2</v>
      </c>
      <c r="Q86" s="8">
        <v>0</v>
      </c>
    </row>
    <row r="87" spans="1:17">
      <c r="A87" s="8" t="s">
        <v>2162</v>
      </c>
      <c r="B87" s="3">
        <v>1</v>
      </c>
      <c r="C87" s="8">
        <v>1</v>
      </c>
      <c r="D87" s="8">
        <v>8</v>
      </c>
      <c r="E87" s="8">
        <v>3</v>
      </c>
      <c r="F87" s="8">
        <v>1</v>
      </c>
      <c r="G87" s="8">
        <v>0</v>
      </c>
      <c r="H87" s="8">
        <v>0</v>
      </c>
      <c r="I87" s="8">
        <v>20</v>
      </c>
      <c r="J87" s="8">
        <v>8</v>
      </c>
      <c r="K87" s="8">
        <v>30</v>
      </c>
      <c r="L87" s="8">
        <v>52</v>
      </c>
      <c r="M87" s="8">
        <v>26</v>
      </c>
      <c r="N87" s="8">
        <v>0</v>
      </c>
      <c r="O87" s="8">
        <v>15</v>
      </c>
      <c r="P87" s="8">
        <v>3</v>
      </c>
      <c r="Q87" s="8">
        <v>1</v>
      </c>
    </row>
    <row r="88" spans="1:17">
      <c r="A88" s="8" t="s">
        <v>2163</v>
      </c>
      <c r="B88" s="3">
        <v>0</v>
      </c>
      <c r="C88" s="8">
        <v>3</v>
      </c>
      <c r="D88" s="8">
        <v>2</v>
      </c>
      <c r="E88" s="8">
        <v>4</v>
      </c>
      <c r="F88" s="8">
        <v>1</v>
      </c>
      <c r="G88" s="8">
        <v>0</v>
      </c>
      <c r="H88" s="8">
        <v>0</v>
      </c>
      <c r="I88" s="8">
        <v>9</v>
      </c>
      <c r="J88" s="8">
        <v>2</v>
      </c>
      <c r="K88" s="8">
        <v>15</v>
      </c>
      <c r="L88" s="8">
        <v>14</v>
      </c>
      <c r="M88" s="8">
        <v>8</v>
      </c>
      <c r="N88" s="8">
        <v>0</v>
      </c>
      <c r="O88" s="8">
        <v>13</v>
      </c>
      <c r="P88" s="8">
        <v>3</v>
      </c>
      <c r="Q88" s="8">
        <v>2</v>
      </c>
    </row>
    <row r="89" spans="1:17">
      <c r="A89" s="8" t="s">
        <v>2164</v>
      </c>
      <c r="B89" s="3">
        <v>0</v>
      </c>
      <c r="C89" s="8">
        <v>0</v>
      </c>
      <c r="D89" s="8">
        <v>4</v>
      </c>
      <c r="E89" s="8">
        <v>6</v>
      </c>
      <c r="F89" s="8">
        <v>0</v>
      </c>
      <c r="G89" s="8">
        <v>0</v>
      </c>
      <c r="H89" s="8">
        <v>0</v>
      </c>
      <c r="I89" s="8">
        <v>13</v>
      </c>
      <c r="J89" s="8">
        <v>4</v>
      </c>
      <c r="K89" s="8">
        <v>12</v>
      </c>
      <c r="L89" s="8">
        <v>34</v>
      </c>
      <c r="M89" s="8">
        <v>13</v>
      </c>
      <c r="N89" s="8">
        <v>0</v>
      </c>
      <c r="O89" s="8">
        <v>13</v>
      </c>
      <c r="P89" s="8">
        <v>2</v>
      </c>
      <c r="Q89" s="8">
        <v>0</v>
      </c>
    </row>
    <row r="90" spans="1:17">
      <c r="A90" s="8" t="s">
        <v>2165</v>
      </c>
      <c r="B90" s="3">
        <v>0</v>
      </c>
      <c r="C90" s="8">
        <v>0</v>
      </c>
      <c r="D90" s="8">
        <v>2</v>
      </c>
      <c r="E90" s="8">
        <v>6</v>
      </c>
      <c r="F90" s="8">
        <v>0</v>
      </c>
      <c r="G90" s="8">
        <v>0</v>
      </c>
      <c r="H90" s="8">
        <v>0</v>
      </c>
      <c r="I90" s="8">
        <v>19</v>
      </c>
      <c r="J90" s="8">
        <v>5</v>
      </c>
      <c r="K90" s="8">
        <v>27</v>
      </c>
      <c r="L90" s="8">
        <v>37</v>
      </c>
      <c r="M90" s="8">
        <v>13</v>
      </c>
      <c r="N90" s="8">
        <v>1</v>
      </c>
      <c r="O90" s="8">
        <v>8</v>
      </c>
      <c r="P90" s="8">
        <v>3</v>
      </c>
      <c r="Q90" s="8">
        <v>0</v>
      </c>
    </row>
    <row r="91" spans="1:17">
      <c r="A91" s="8" t="s">
        <v>2166</v>
      </c>
      <c r="B91" s="3">
        <v>0</v>
      </c>
      <c r="C91" s="8">
        <v>0</v>
      </c>
      <c r="D91" s="8">
        <v>2</v>
      </c>
      <c r="E91" s="8">
        <v>7</v>
      </c>
      <c r="F91" s="8">
        <v>0</v>
      </c>
      <c r="G91" s="8">
        <v>0</v>
      </c>
      <c r="H91" s="8">
        <v>0</v>
      </c>
      <c r="I91" s="8">
        <v>9</v>
      </c>
      <c r="J91" s="8">
        <v>1</v>
      </c>
      <c r="K91" s="8">
        <v>8</v>
      </c>
      <c r="L91" s="8">
        <v>25</v>
      </c>
      <c r="M91" s="8">
        <v>7</v>
      </c>
      <c r="N91" s="8">
        <v>0</v>
      </c>
      <c r="O91" s="8">
        <v>7</v>
      </c>
      <c r="P91" s="8">
        <v>1</v>
      </c>
      <c r="Q91" s="8">
        <v>0</v>
      </c>
    </row>
    <row r="92" spans="1:17">
      <c r="A92" s="8" t="s">
        <v>2167</v>
      </c>
      <c r="B92" s="3">
        <v>1</v>
      </c>
      <c r="C92" s="8">
        <v>1</v>
      </c>
      <c r="D92" s="8">
        <v>2</v>
      </c>
      <c r="E92" s="8">
        <v>6</v>
      </c>
      <c r="F92" s="8">
        <v>1</v>
      </c>
      <c r="G92" s="8">
        <v>0</v>
      </c>
      <c r="H92" s="8">
        <v>0</v>
      </c>
      <c r="I92" s="8">
        <v>20</v>
      </c>
      <c r="J92" s="8">
        <v>6</v>
      </c>
      <c r="K92" s="8">
        <v>17</v>
      </c>
      <c r="L92" s="8">
        <v>13</v>
      </c>
      <c r="M92" s="8">
        <v>8</v>
      </c>
      <c r="N92" s="8">
        <v>0</v>
      </c>
      <c r="O92" s="8">
        <v>14</v>
      </c>
      <c r="P92" s="8">
        <v>3</v>
      </c>
      <c r="Q92" s="8">
        <v>0</v>
      </c>
    </row>
    <row r="93" spans="1:17">
      <c r="A93" s="8" t="s">
        <v>2168</v>
      </c>
      <c r="B93" s="3">
        <v>0</v>
      </c>
      <c r="C93" s="8">
        <v>0</v>
      </c>
      <c r="D93" s="8">
        <v>2</v>
      </c>
      <c r="E93" s="8">
        <v>4</v>
      </c>
      <c r="F93" s="8">
        <v>0</v>
      </c>
      <c r="G93" s="8">
        <v>0</v>
      </c>
      <c r="H93" s="8">
        <v>0</v>
      </c>
      <c r="I93" s="8">
        <v>6</v>
      </c>
      <c r="J93" s="8">
        <v>7</v>
      </c>
      <c r="K93" s="8">
        <v>23</v>
      </c>
      <c r="L93" s="8">
        <v>31</v>
      </c>
      <c r="M93" s="8">
        <v>11</v>
      </c>
      <c r="N93" s="8">
        <v>1</v>
      </c>
      <c r="O93" s="8">
        <v>17</v>
      </c>
      <c r="P93" s="8">
        <v>4</v>
      </c>
      <c r="Q93" s="8">
        <v>0</v>
      </c>
    </row>
    <row r="94" spans="1:17">
      <c r="A94" s="8" t="s">
        <v>2169</v>
      </c>
      <c r="B94" s="3">
        <v>0</v>
      </c>
      <c r="C94" s="8">
        <v>0</v>
      </c>
      <c r="D94" s="8">
        <v>2</v>
      </c>
      <c r="E94" s="8">
        <v>3</v>
      </c>
      <c r="F94" s="8">
        <v>0</v>
      </c>
      <c r="G94" s="8">
        <v>0</v>
      </c>
      <c r="H94" s="8">
        <v>0</v>
      </c>
      <c r="I94" s="8">
        <v>5</v>
      </c>
      <c r="J94" s="8">
        <v>5</v>
      </c>
      <c r="K94" s="8">
        <v>14</v>
      </c>
      <c r="L94" s="8">
        <v>14</v>
      </c>
      <c r="M94" s="8">
        <v>8</v>
      </c>
      <c r="N94" s="8">
        <v>0</v>
      </c>
      <c r="O94" s="8">
        <v>11</v>
      </c>
      <c r="P94" s="8">
        <v>6</v>
      </c>
      <c r="Q94" s="8">
        <v>0</v>
      </c>
    </row>
    <row r="95" spans="1:17">
      <c r="A95" s="8" t="s">
        <v>2170</v>
      </c>
      <c r="B95" s="3">
        <v>0</v>
      </c>
      <c r="C95" s="8">
        <v>1</v>
      </c>
      <c r="D95" s="8">
        <v>6</v>
      </c>
      <c r="E95" s="8">
        <v>10</v>
      </c>
      <c r="F95" s="8">
        <v>1</v>
      </c>
      <c r="G95" s="8">
        <v>1</v>
      </c>
      <c r="H95" s="8">
        <v>1</v>
      </c>
      <c r="I95" s="8">
        <v>21</v>
      </c>
      <c r="J95" s="8">
        <v>8</v>
      </c>
      <c r="K95" s="8">
        <v>33</v>
      </c>
      <c r="L95" s="8">
        <v>37</v>
      </c>
      <c r="M95" s="8">
        <v>25</v>
      </c>
      <c r="N95" s="8">
        <v>0</v>
      </c>
      <c r="O95" s="8">
        <v>18</v>
      </c>
      <c r="P95" s="8">
        <v>12</v>
      </c>
      <c r="Q9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9"/>
  <sheetViews>
    <sheetView topLeftCell="A45" workbookViewId="0">
      <selection activeCell="E74" sqref="E7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454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455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456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457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458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459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460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461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462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463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464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465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466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467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468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469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470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471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472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473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474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475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476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477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478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479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480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481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482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483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484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485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486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487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488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489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490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491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492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493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494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495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496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497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935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1016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1017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1014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1015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1018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1019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936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937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938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939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1594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1709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1595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1596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1783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1597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1598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1612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1599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1600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1601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1999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1886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1982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1887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1985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1888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1889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2000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2001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1890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1998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2171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2172</v>
      </c>
      <c r="B80" s="3">
        <v>0</v>
      </c>
      <c r="C80" s="8">
        <v>1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64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2116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2173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2120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2174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2175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2176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2177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2133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2141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5"/>
  <sheetViews>
    <sheetView topLeftCell="A37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454</v>
      </c>
      <c r="B2" s="3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455</v>
      </c>
      <c r="B3" s="3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1356</v>
      </c>
      <c r="B4" s="3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1357</v>
      </c>
      <c r="B5" s="3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457</v>
      </c>
      <c r="B6" s="3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459</v>
      </c>
      <c r="B7" s="3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461</v>
      </c>
      <c r="B8" s="3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462</v>
      </c>
      <c r="B9" s="3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465</v>
      </c>
      <c r="B10" s="3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466</v>
      </c>
      <c r="B11" s="3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1358</v>
      </c>
      <c r="B12" s="3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1359</v>
      </c>
      <c r="B13" s="3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468</v>
      </c>
      <c r="B14" s="3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470</v>
      </c>
      <c r="B15" s="3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472</v>
      </c>
      <c r="B16" s="3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473</v>
      </c>
      <c r="B17" s="3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476</v>
      </c>
      <c r="B18" s="3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477</v>
      </c>
      <c r="B19" s="3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1360</v>
      </c>
      <c r="B20" s="3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1361</v>
      </c>
      <c r="B21" s="3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479</v>
      </c>
      <c r="B22" s="3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481</v>
      </c>
      <c r="B23" s="3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483</v>
      </c>
      <c r="B24" s="3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484</v>
      </c>
      <c r="B25" s="3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487</v>
      </c>
      <c r="B26" s="3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488</v>
      </c>
      <c r="B27" s="3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1362</v>
      </c>
      <c r="B28" s="3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1363</v>
      </c>
      <c r="B29" s="3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490</v>
      </c>
      <c r="B30" s="3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492</v>
      </c>
      <c r="B31" s="3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494</v>
      </c>
      <c r="B32" s="3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495</v>
      </c>
      <c r="B33" s="3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935</v>
      </c>
      <c r="B34" s="3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1016</v>
      </c>
      <c r="B35" s="3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1364</v>
      </c>
      <c r="B36" s="3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1365</v>
      </c>
      <c r="B37" s="3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1014</v>
      </c>
      <c r="B38" s="3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1018</v>
      </c>
      <c r="B39" s="3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936</v>
      </c>
      <c r="B40" s="3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8" t="s">
        <v>937</v>
      </c>
      <c r="B41" s="3">
        <v>1</v>
      </c>
      <c r="C41" s="8">
        <v>5</v>
      </c>
      <c r="D41" s="8">
        <v>15</v>
      </c>
      <c r="E41" s="8">
        <v>24</v>
      </c>
      <c r="F41" s="8">
        <v>1</v>
      </c>
      <c r="G41" s="8">
        <v>0</v>
      </c>
      <c r="H41" s="8">
        <v>0</v>
      </c>
      <c r="I41" s="8">
        <v>58</v>
      </c>
      <c r="J41" s="8">
        <v>24</v>
      </c>
      <c r="K41" s="8">
        <v>40</v>
      </c>
      <c r="L41" s="8">
        <v>66</v>
      </c>
      <c r="M41" s="8">
        <v>33</v>
      </c>
      <c r="N41" s="8">
        <v>3</v>
      </c>
      <c r="O41" s="8">
        <v>39</v>
      </c>
      <c r="P41" s="8">
        <v>15</v>
      </c>
      <c r="Q41" s="8">
        <v>0</v>
      </c>
    </row>
    <row r="42" spans="1:17">
      <c r="A42" s="8" t="s">
        <v>1594</v>
      </c>
      <c r="B42" s="3">
        <v>1</v>
      </c>
      <c r="C42" s="8">
        <v>2</v>
      </c>
      <c r="D42" s="8">
        <v>24</v>
      </c>
      <c r="E42" s="8">
        <v>35</v>
      </c>
      <c r="F42" s="8">
        <v>3</v>
      </c>
      <c r="G42" s="8">
        <v>1</v>
      </c>
      <c r="H42" s="8">
        <v>1</v>
      </c>
      <c r="I42" s="8">
        <v>93</v>
      </c>
      <c r="J42" s="8">
        <v>29</v>
      </c>
      <c r="K42" s="8">
        <v>102</v>
      </c>
      <c r="L42" s="8">
        <v>152</v>
      </c>
      <c r="M42" s="8">
        <v>63</v>
      </c>
      <c r="N42" s="8">
        <v>10</v>
      </c>
      <c r="O42" s="8">
        <v>45</v>
      </c>
      <c r="P42" s="8">
        <v>11</v>
      </c>
      <c r="Q42" s="8">
        <v>1</v>
      </c>
    </row>
    <row r="43" spans="1:17">
      <c r="A43" s="8" t="s">
        <v>1709</v>
      </c>
      <c r="B43" s="3">
        <v>0</v>
      </c>
      <c r="C43" s="8">
        <v>1</v>
      </c>
      <c r="D43" s="8">
        <v>16</v>
      </c>
      <c r="E43" s="8">
        <v>29</v>
      </c>
      <c r="F43" s="8">
        <v>0</v>
      </c>
      <c r="G43" s="8">
        <v>2</v>
      </c>
      <c r="H43" s="8">
        <v>2</v>
      </c>
      <c r="I43" s="8">
        <v>61</v>
      </c>
      <c r="J43" s="8">
        <v>26</v>
      </c>
      <c r="K43" s="8">
        <v>103</v>
      </c>
      <c r="L43" s="8">
        <v>135</v>
      </c>
      <c r="M43" s="8">
        <v>59</v>
      </c>
      <c r="N43" s="8">
        <v>0</v>
      </c>
      <c r="O43" s="8">
        <v>57</v>
      </c>
      <c r="P43" s="8">
        <v>16</v>
      </c>
      <c r="Q43" s="8">
        <v>2</v>
      </c>
    </row>
    <row r="44" spans="1:17">
      <c r="A44" s="8" t="s">
        <v>1613</v>
      </c>
      <c r="B44" s="3">
        <v>3</v>
      </c>
      <c r="C44" s="8">
        <v>6</v>
      </c>
      <c r="D44" s="8">
        <v>18</v>
      </c>
      <c r="E44" s="8">
        <v>30</v>
      </c>
      <c r="F44" s="8">
        <v>5</v>
      </c>
      <c r="G44" s="8">
        <v>2</v>
      </c>
      <c r="H44" s="8">
        <v>2</v>
      </c>
      <c r="I44" s="8">
        <v>65</v>
      </c>
      <c r="J44" s="8">
        <v>31</v>
      </c>
      <c r="K44" s="8">
        <v>113</v>
      </c>
      <c r="L44" s="8">
        <v>174</v>
      </c>
      <c r="M44" s="8">
        <v>75</v>
      </c>
      <c r="N44" s="8">
        <v>2</v>
      </c>
      <c r="O44" s="8">
        <v>69</v>
      </c>
      <c r="P44" s="8">
        <v>31</v>
      </c>
      <c r="Q44" s="8">
        <v>2</v>
      </c>
    </row>
    <row r="45" spans="1:17">
      <c r="A45" s="8" t="s">
        <v>1614</v>
      </c>
      <c r="B45" s="3">
        <v>1</v>
      </c>
      <c r="C45" s="8">
        <v>4</v>
      </c>
      <c r="D45" s="8">
        <v>26</v>
      </c>
      <c r="E45" s="8">
        <v>26</v>
      </c>
      <c r="F45" s="8">
        <v>3</v>
      </c>
      <c r="G45" s="8">
        <v>3</v>
      </c>
      <c r="H45" s="8">
        <v>3</v>
      </c>
      <c r="I45" s="8">
        <v>72</v>
      </c>
      <c r="J45" s="8">
        <v>22</v>
      </c>
      <c r="K45" s="8">
        <v>84</v>
      </c>
      <c r="L45" s="8">
        <v>162</v>
      </c>
      <c r="M45" s="8">
        <v>71</v>
      </c>
      <c r="N45" s="8">
        <v>1</v>
      </c>
      <c r="O45" s="8">
        <v>44</v>
      </c>
      <c r="P45" s="8">
        <v>21</v>
      </c>
      <c r="Q45" s="8">
        <v>1</v>
      </c>
    </row>
    <row r="46" spans="1:17">
      <c r="A46" s="8" t="s">
        <v>1596</v>
      </c>
      <c r="B46" s="3">
        <v>2</v>
      </c>
      <c r="C46" s="8">
        <v>3</v>
      </c>
      <c r="D46" s="8">
        <v>4</v>
      </c>
      <c r="E46" s="8">
        <v>5</v>
      </c>
      <c r="F46" s="8">
        <v>0</v>
      </c>
      <c r="G46" s="8">
        <v>0</v>
      </c>
      <c r="H46" s="8">
        <v>0</v>
      </c>
      <c r="I46" s="8">
        <v>28</v>
      </c>
      <c r="J46" s="8">
        <v>10</v>
      </c>
      <c r="K46" s="8">
        <v>40</v>
      </c>
      <c r="L46" s="8">
        <v>66</v>
      </c>
      <c r="M46" s="8">
        <v>37</v>
      </c>
      <c r="N46" s="8">
        <v>0</v>
      </c>
      <c r="O46" s="8">
        <v>26</v>
      </c>
      <c r="P46" s="8">
        <v>8</v>
      </c>
      <c r="Q46" s="8">
        <v>1</v>
      </c>
    </row>
    <row r="47" spans="1:17">
      <c r="A47" s="8" t="s">
        <v>1597</v>
      </c>
      <c r="B47" s="3">
        <v>1</v>
      </c>
      <c r="C47" s="8">
        <v>3</v>
      </c>
      <c r="D47" s="8">
        <v>24</v>
      </c>
      <c r="E47" s="8">
        <v>23</v>
      </c>
      <c r="F47" s="8">
        <v>3</v>
      </c>
      <c r="G47" s="8">
        <v>2</v>
      </c>
      <c r="H47" s="8">
        <v>2</v>
      </c>
      <c r="I47" s="8">
        <v>74</v>
      </c>
      <c r="J47" s="8">
        <v>34</v>
      </c>
      <c r="K47" s="8">
        <v>119</v>
      </c>
      <c r="L47" s="8">
        <v>100</v>
      </c>
      <c r="M47" s="8">
        <v>62</v>
      </c>
      <c r="N47" s="8">
        <v>5</v>
      </c>
      <c r="O47" s="8">
        <v>49</v>
      </c>
      <c r="P47" s="8">
        <v>20</v>
      </c>
      <c r="Q47" s="8">
        <v>2</v>
      </c>
    </row>
    <row r="48" spans="1:17">
      <c r="A48" s="8" t="s">
        <v>1612</v>
      </c>
      <c r="B48" s="3">
        <v>0</v>
      </c>
      <c r="C48" s="8">
        <v>2</v>
      </c>
      <c r="D48" s="8">
        <v>16</v>
      </c>
      <c r="E48" s="8">
        <v>27</v>
      </c>
      <c r="F48" s="8">
        <v>1</v>
      </c>
      <c r="G48" s="8">
        <v>1</v>
      </c>
      <c r="H48" s="8">
        <v>0</v>
      </c>
      <c r="I48" s="8">
        <v>78</v>
      </c>
      <c r="J48" s="8">
        <v>34</v>
      </c>
      <c r="K48" s="8">
        <v>104</v>
      </c>
      <c r="L48" s="8">
        <v>119</v>
      </c>
      <c r="M48" s="8">
        <v>79</v>
      </c>
      <c r="N48" s="8">
        <v>2</v>
      </c>
      <c r="O48" s="8">
        <v>44</v>
      </c>
      <c r="P48" s="8">
        <v>26</v>
      </c>
      <c r="Q48" s="8">
        <v>0</v>
      </c>
    </row>
    <row r="49" spans="1:17">
      <c r="A49" s="8" t="s">
        <v>1599</v>
      </c>
      <c r="B49" s="3">
        <v>1</v>
      </c>
      <c r="C49" s="8">
        <v>3</v>
      </c>
      <c r="D49" s="8">
        <v>14</v>
      </c>
      <c r="E49" s="8">
        <v>29</v>
      </c>
      <c r="F49" s="8">
        <v>2</v>
      </c>
      <c r="G49" s="8">
        <v>2</v>
      </c>
      <c r="H49" s="8">
        <v>2</v>
      </c>
      <c r="I49" s="8">
        <v>68</v>
      </c>
      <c r="J49" s="8">
        <v>27</v>
      </c>
      <c r="K49" s="8">
        <v>73</v>
      </c>
      <c r="L49" s="8">
        <v>89</v>
      </c>
      <c r="M49" s="8">
        <v>57</v>
      </c>
      <c r="N49" s="8">
        <v>8</v>
      </c>
      <c r="O49" s="8">
        <v>47</v>
      </c>
      <c r="P49" s="8">
        <v>15</v>
      </c>
      <c r="Q49" s="8">
        <v>2</v>
      </c>
    </row>
    <row r="50" spans="1:17">
      <c r="A50" s="8" t="s">
        <v>1999</v>
      </c>
      <c r="B50" s="3">
        <v>2</v>
      </c>
      <c r="C50" s="8">
        <v>3</v>
      </c>
      <c r="D50" s="8">
        <v>30</v>
      </c>
      <c r="E50" s="8">
        <v>33</v>
      </c>
      <c r="F50" s="8">
        <v>2</v>
      </c>
      <c r="G50" s="8">
        <v>1</v>
      </c>
      <c r="H50" s="8">
        <v>0</v>
      </c>
      <c r="I50" s="8">
        <v>88</v>
      </c>
      <c r="J50" s="8">
        <v>31</v>
      </c>
      <c r="K50" s="8">
        <v>91</v>
      </c>
      <c r="L50" s="8">
        <v>106</v>
      </c>
      <c r="M50" s="8">
        <v>47</v>
      </c>
      <c r="N50" s="8">
        <v>7</v>
      </c>
      <c r="O50" s="8">
        <v>36</v>
      </c>
      <c r="P50" s="8">
        <v>11</v>
      </c>
      <c r="Q50" s="8">
        <v>1</v>
      </c>
    </row>
    <row r="51" spans="1:17">
      <c r="A51" s="8" t="s">
        <v>1886</v>
      </c>
      <c r="B51" s="3">
        <v>0</v>
      </c>
      <c r="C51" s="8">
        <v>0</v>
      </c>
      <c r="D51" s="8">
        <v>17</v>
      </c>
      <c r="E51" s="8">
        <v>30</v>
      </c>
      <c r="F51" s="8">
        <v>0</v>
      </c>
      <c r="G51" s="8">
        <v>0</v>
      </c>
      <c r="H51" s="8">
        <v>0</v>
      </c>
      <c r="I51" s="8">
        <v>68</v>
      </c>
      <c r="J51" s="8">
        <v>34</v>
      </c>
      <c r="K51" s="8">
        <v>97</v>
      </c>
      <c r="L51" s="8">
        <v>117</v>
      </c>
      <c r="M51" s="8">
        <v>61</v>
      </c>
      <c r="N51" s="8">
        <v>5</v>
      </c>
      <c r="O51" s="8">
        <v>57</v>
      </c>
      <c r="P51" s="8">
        <v>18</v>
      </c>
      <c r="Q51" s="8">
        <v>0</v>
      </c>
    </row>
    <row r="52" spans="1:17">
      <c r="A52" s="8" t="s">
        <v>1891</v>
      </c>
      <c r="B52" s="3">
        <v>0</v>
      </c>
      <c r="C52" s="8">
        <v>6</v>
      </c>
      <c r="D52" s="8">
        <v>17</v>
      </c>
      <c r="E52" s="8">
        <v>31</v>
      </c>
      <c r="F52" s="8">
        <v>4</v>
      </c>
      <c r="G52" s="8">
        <v>4</v>
      </c>
      <c r="H52" s="8">
        <v>4</v>
      </c>
      <c r="I52" s="8">
        <v>60</v>
      </c>
      <c r="J52" s="8">
        <v>28</v>
      </c>
      <c r="K52" s="8">
        <v>114</v>
      </c>
      <c r="L52" s="8">
        <v>155</v>
      </c>
      <c r="M52" s="8">
        <v>85</v>
      </c>
      <c r="N52" s="8">
        <v>7</v>
      </c>
      <c r="O52" s="8">
        <v>61</v>
      </c>
      <c r="P52" s="8">
        <v>29</v>
      </c>
      <c r="Q52" s="8">
        <v>0</v>
      </c>
    </row>
    <row r="53" spans="1:17">
      <c r="A53" s="8" t="s">
        <v>1892</v>
      </c>
      <c r="B53" s="3">
        <v>0</v>
      </c>
      <c r="C53" s="8">
        <v>4</v>
      </c>
      <c r="D53" s="8">
        <v>23</v>
      </c>
      <c r="E53" s="8">
        <v>32</v>
      </c>
      <c r="F53" s="8">
        <v>2</v>
      </c>
      <c r="G53" s="8">
        <v>4</v>
      </c>
      <c r="H53" s="8">
        <v>3</v>
      </c>
      <c r="I53" s="8">
        <v>72</v>
      </c>
      <c r="J53" s="8">
        <v>33</v>
      </c>
      <c r="K53" s="8">
        <v>82</v>
      </c>
      <c r="L53" s="8">
        <v>129</v>
      </c>
      <c r="M53" s="8">
        <v>52</v>
      </c>
      <c r="N53" s="8">
        <v>9</v>
      </c>
      <c r="O53" s="8">
        <v>42</v>
      </c>
      <c r="P53" s="8">
        <v>18</v>
      </c>
      <c r="Q53" s="8">
        <v>0</v>
      </c>
    </row>
    <row r="54" spans="1:17">
      <c r="A54" s="8" t="s">
        <v>1887</v>
      </c>
      <c r="B54" s="3">
        <v>2</v>
      </c>
      <c r="C54" s="8">
        <v>1</v>
      </c>
      <c r="D54" s="8">
        <v>3</v>
      </c>
      <c r="E54" s="8">
        <v>8</v>
      </c>
      <c r="F54" s="8">
        <v>0</v>
      </c>
      <c r="G54" s="8">
        <v>1</v>
      </c>
      <c r="H54" s="8">
        <v>0</v>
      </c>
      <c r="I54" s="8">
        <v>21</v>
      </c>
      <c r="J54" s="8">
        <v>14</v>
      </c>
      <c r="K54" s="8">
        <v>38</v>
      </c>
      <c r="L54" s="8">
        <v>55</v>
      </c>
      <c r="M54" s="8">
        <v>24</v>
      </c>
      <c r="N54" s="8">
        <v>1</v>
      </c>
      <c r="O54" s="8">
        <v>17</v>
      </c>
      <c r="P54" s="8">
        <v>5</v>
      </c>
      <c r="Q54" s="8">
        <v>0</v>
      </c>
    </row>
    <row r="55" spans="1:17">
      <c r="A55" s="8" t="s">
        <v>1888</v>
      </c>
      <c r="B55" s="3">
        <v>1</v>
      </c>
      <c r="C55" s="8">
        <v>2</v>
      </c>
      <c r="D55" s="8">
        <v>21</v>
      </c>
      <c r="E55" s="8">
        <v>25</v>
      </c>
      <c r="F55" s="8">
        <v>4</v>
      </c>
      <c r="G55" s="8">
        <v>3</v>
      </c>
      <c r="H55" s="8">
        <v>2</v>
      </c>
      <c r="I55" s="8">
        <v>74</v>
      </c>
      <c r="J55" s="8">
        <v>36</v>
      </c>
      <c r="K55" s="8">
        <v>111</v>
      </c>
      <c r="L55" s="8">
        <v>91</v>
      </c>
      <c r="M55" s="8">
        <v>67</v>
      </c>
      <c r="N55" s="8">
        <v>9</v>
      </c>
      <c r="O55" s="8">
        <v>46</v>
      </c>
      <c r="P55" s="8">
        <v>22</v>
      </c>
      <c r="Q55" s="8">
        <v>0</v>
      </c>
    </row>
    <row r="56" spans="1:17">
      <c r="A56" s="8" t="s">
        <v>2000</v>
      </c>
      <c r="B56" s="3">
        <v>2</v>
      </c>
      <c r="C56" s="8">
        <v>3</v>
      </c>
      <c r="D56" s="8">
        <v>12</v>
      </c>
      <c r="E56" s="8">
        <v>30</v>
      </c>
      <c r="F56" s="8">
        <v>2</v>
      </c>
      <c r="G56" s="8">
        <v>1</v>
      </c>
      <c r="H56" s="8">
        <v>2</v>
      </c>
      <c r="I56" s="8">
        <v>79</v>
      </c>
      <c r="J56" s="8">
        <v>30</v>
      </c>
      <c r="K56" s="8">
        <v>86</v>
      </c>
      <c r="L56" s="8">
        <v>120</v>
      </c>
      <c r="M56" s="8">
        <v>63</v>
      </c>
      <c r="N56" s="8">
        <v>8</v>
      </c>
      <c r="O56" s="8">
        <v>57</v>
      </c>
      <c r="P56" s="8">
        <v>19</v>
      </c>
      <c r="Q56" s="8">
        <v>0</v>
      </c>
    </row>
    <row r="57" spans="1:17">
      <c r="A57" s="8" t="s">
        <v>2001</v>
      </c>
      <c r="B57" s="3">
        <v>1</v>
      </c>
      <c r="C57" s="8">
        <v>3</v>
      </c>
      <c r="D57" s="8">
        <v>14</v>
      </c>
      <c r="E57" s="8">
        <v>29</v>
      </c>
      <c r="F57" s="8">
        <v>1</v>
      </c>
      <c r="G57" s="8">
        <v>1</v>
      </c>
      <c r="H57" s="8">
        <v>1</v>
      </c>
      <c r="I57" s="8">
        <v>60</v>
      </c>
      <c r="J57" s="8">
        <v>23</v>
      </c>
      <c r="K57" s="8">
        <v>71</v>
      </c>
      <c r="L57" s="8">
        <v>94</v>
      </c>
      <c r="M57" s="8">
        <v>38</v>
      </c>
      <c r="N57" s="8">
        <v>8</v>
      </c>
      <c r="O57" s="8">
        <v>51</v>
      </c>
      <c r="P57" s="8">
        <v>15</v>
      </c>
      <c r="Q57" s="8">
        <v>0</v>
      </c>
    </row>
    <row r="58" spans="1:17">
      <c r="A58" s="8" t="s">
        <v>2171</v>
      </c>
      <c r="B58" s="3">
        <v>2</v>
      </c>
      <c r="C58" s="8">
        <v>4</v>
      </c>
      <c r="D58" s="8">
        <v>29</v>
      </c>
      <c r="E58" s="8">
        <v>33</v>
      </c>
      <c r="F58" s="8">
        <v>4</v>
      </c>
      <c r="G58" s="8">
        <v>0</v>
      </c>
      <c r="H58" s="8">
        <v>1</v>
      </c>
      <c r="I58" s="8">
        <v>85</v>
      </c>
      <c r="J58" s="8">
        <v>36</v>
      </c>
      <c r="K58" s="8">
        <v>98</v>
      </c>
      <c r="L58" s="8">
        <v>126</v>
      </c>
      <c r="M58" s="8">
        <v>53</v>
      </c>
      <c r="N58" s="8">
        <v>6</v>
      </c>
      <c r="O58" s="8">
        <v>40</v>
      </c>
      <c r="P58" s="8">
        <v>9</v>
      </c>
      <c r="Q58" s="8">
        <v>0</v>
      </c>
    </row>
    <row r="59" spans="1:17">
      <c r="A59" s="8" t="s">
        <v>2172</v>
      </c>
      <c r="B59" s="3">
        <v>0</v>
      </c>
      <c r="C59" s="8">
        <v>1</v>
      </c>
      <c r="D59" s="8">
        <v>21</v>
      </c>
      <c r="E59" s="8">
        <v>27</v>
      </c>
      <c r="F59" s="8">
        <v>0</v>
      </c>
      <c r="G59" s="8">
        <v>0</v>
      </c>
      <c r="H59" s="8">
        <v>0</v>
      </c>
      <c r="I59" s="8">
        <v>64</v>
      </c>
      <c r="J59" s="8">
        <v>31</v>
      </c>
      <c r="K59" s="8">
        <v>87</v>
      </c>
      <c r="L59" s="8">
        <v>114</v>
      </c>
      <c r="M59" s="8">
        <v>51</v>
      </c>
      <c r="N59" s="8">
        <v>3</v>
      </c>
      <c r="O59" s="8">
        <v>48</v>
      </c>
      <c r="P59" s="8">
        <v>25</v>
      </c>
      <c r="Q59" s="8">
        <v>2</v>
      </c>
    </row>
    <row r="60" spans="1:17">
      <c r="A60" s="8" t="s">
        <v>2178</v>
      </c>
      <c r="B60" s="3">
        <v>1</v>
      </c>
      <c r="C60" s="8">
        <v>3</v>
      </c>
      <c r="D60" s="8">
        <v>21</v>
      </c>
      <c r="E60" s="8">
        <v>28</v>
      </c>
      <c r="F60" s="8">
        <v>2</v>
      </c>
      <c r="G60" s="8">
        <v>1</v>
      </c>
      <c r="H60" s="8">
        <v>1</v>
      </c>
      <c r="I60" s="8">
        <v>66</v>
      </c>
      <c r="J60" s="8">
        <v>36</v>
      </c>
      <c r="K60" s="8">
        <v>116</v>
      </c>
      <c r="L60" s="8">
        <v>153</v>
      </c>
      <c r="M60" s="8">
        <v>78</v>
      </c>
      <c r="N60" s="8">
        <v>1</v>
      </c>
      <c r="O60" s="8">
        <v>74</v>
      </c>
      <c r="P60" s="8">
        <v>32</v>
      </c>
      <c r="Q60" s="8">
        <v>1</v>
      </c>
    </row>
    <row r="61" spans="1:17">
      <c r="A61" s="8" t="s">
        <v>2179</v>
      </c>
      <c r="B61" s="3">
        <v>1</v>
      </c>
      <c r="C61" s="8">
        <v>2</v>
      </c>
      <c r="D61" s="8">
        <v>21</v>
      </c>
      <c r="E61" s="8">
        <v>30</v>
      </c>
      <c r="F61" s="8">
        <v>1</v>
      </c>
      <c r="G61" s="8">
        <v>2</v>
      </c>
      <c r="H61" s="8">
        <v>2</v>
      </c>
      <c r="I61" s="8">
        <v>77</v>
      </c>
      <c r="J61" s="8">
        <v>31</v>
      </c>
      <c r="K61" s="8">
        <v>90</v>
      </c>
      <c r="L61" s="8">
        <v>135</v>
      </c>
      <c r="M61" s="8">
        <v>54</v>
      </c>
      <c r="N61" s="8">
        <v>5</v>
      </c>
      <c r="O61" s="8">
        <v>53</v>
      </c>
      <c r="P61" s="8">
        <v>17</v>
      </c>
      <c r="Q61" s="8">
        <v>0</v>
      </c>
    </row>
    <row r="62" spans="1:17">
      <c r="A62" s="8" t="s">
        <v>2173</v>
      </c>
      <c r="B62" s="3">
        <v>0</v>
      </c>
      <c r="C62" s="8">
        <v>3</v>
      </c>
      <c r="D62" s="8">
        <v>4</v>
      </c>
      <c r="E62" s="8">
        <v>7</v>
      </c>
      <c r="F62" s="8">
        <v>0</v>
      </c>
      <c r="G62" s="8">
        <v>0</v>
      </c>
      <c r="H62" s="8">
        <v>1</v>
      </c>
      <c r="I62" s="8">
        <v>20</v>
      </c>
      <c r="J62" s="8">
        <v>13</v>
      </c>
      <c r="K62" s="8">
        <v>59</v>
      </c>
      <c r="L62" s="8">
        <v>61</v>
      </c>
      <c r="M62" s="8">
        <v>33</v>
      </c>
      <c r="N62" s="8">
        <v>5</v>
      </c>
      <c r="O62" s="8">
        <v>24</v>
      </c>
      <c r="P62" s="8">
        <v>10</v>
      </c>
      <c r="Q62" s="8">
        <v>0</v>
      </c>
    </row>
    <row r="63" spans="1:17">
      <c r="A63" s="8" t="s">
        <v>2174</v>
      </c>
      <c r="B63" s="3">
        <v>0</v>
      </c>
      <c r="C63" s="8">
        <v>1</v>
      </c>
      <c r="D63" s="8">
        <v>27</v>
      </c>
      <c r="E63" s="8">
        <v>21</v>
      </c>
      <c r="F63" s="8">
        <v>0</v>
      </c>
      <c r="G63" s="8">
        <v>3</v>
      </c>
      <c r="H63" s="8">
        <v>4</v>
      </c>
      <c r="I63" s="8">
        <v>68</v>
      </c>
      <c r="J63" s="8">
        <v>35</v>
      </c>
      <c r="K63" s="8">
        <v>91</v>
      </c>
      <c r="L63" s="8">
        <v>90</v>
      </c>
      <c r="M63" s="8">
        <v>64</v>
      </c>
      <c r="N63" s="8">
        <v>5</v>
      </c>
      <c r="O63" s="8">
        <v>60</v>
      </c>
      <c r="P63" s="8">
        <v>20</v>
      </c>
      <c r="Q63" s="8">
        <v>1</v>
      </c>
    </row>
    <row r="64" spans="1:17">
      <c r="A64" s="8" t="s">
        <v>2176</v>
      </c>
      <c r="B64" s="3">
        <v>1</v>
      </c>
      <c r="C64" s="8">
        <v>3</v>
      </c>
      <c r="D64" s="8">
        <v>13</v>
      </c>
      <c r="E64" s="8">
        <v>34</v>
      </c>
      <c r="F64" s="8">
        <v>3</v>
      </c>
      <c r="G64" s="8">
        <v>2</v>
      </c>
      <c r="H64" s="8">
        <v>1</v>
      </c>
      <c r="I64" s="8">
        <v>83</v>
      </c>
      <c r="J64" s="8">
        <v>35</v>
      </c>
      <c r="K64" s="8">
        <v>97</v>
      </c>
      <c r="L64" s="8">
        <v>99</v>
      </c>
      <c r="M64" s="8">
        <v>64</v>
      </c>
      <c r="N64" s="8">
        <v>6</v>
      </c>
      <c r="O64" s="8">
        <v>67</v>
      </c>
      <c r="P64" s="8">
        <v>18</v>
      </c>
      <c r="Q64" s="8">
        <v>7</v>
      </c>
    </row>
    <row r="65" spans="1:17">
      <c r="A65" s="8" t="s">
        <v>2177</v>
      </c>
      <c r="B65" s="3">
        <v>1</v>
      </c>
      <c r="C65" s="8">
        <v>4</v>
      </c>
      <c r="D65" s="8">
        <v>14</v>
      </c>
      <c r="E65" s="8">
        <v>29</v>
      </c>
      <c r="F65" s="8">
        <v>1</v>
      </c>
      <c r="G65" s="8">
        <v>0</v>
      </c>
      <c r="H65" s="8">
        <v>0</v>
      </c>
      <c r="I65" s="8">
        <v>57</v>
      </c>
      <c r="J65" s="8">
        <v>15</v>
      </c>
      <c r="K65" s="8">
        <v>83</v>
      </c>
      <c r="L65" s="8">
        <v>79</v>
      </c>
      <c r="M65" s="8">
        <v>41</v>
      </c>
      <c r="N65" s="8">
        <v>6</v>
      </c>
      <c r="O65" s="8">
        <v>50</v>
      </c>
      <c r="P65" s="8">
        <v>10</v>
      </c>
      <c r="Q65" s="8">
        <v>3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75"/>
  <sheetViews>
    <sheetView workbookViewId="0">
      <selection activeCell="D21" sqref="D2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1074</v>
      </c>
      <c r="B2" s="3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1143</v>
      </c>
      <c r="B3" s="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1823</v>
      </c>
      <c r="B4" s="3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1824</v>
      </c>
      <c r="B5" s="3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1201</v>
      </c>
      <c r="B6" s="3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1224</v>
      </c>
      <c r="B7" s="3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1073</v>
      </c>
      <c r="B8" s="3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1142</v>
      </c>
      <c r="B9" s="3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1825</v>
      </c>
      <c r="B10" s="3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1826</v>
      </c>
      <c r="B11" s="3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1200</v>
      </c>
      <c r="B12" s="3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1223</v>
      </c>
      <c r="B13" s="3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1072</v>
      </c>
      <c r="B14" s="3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1141</v>
      </c>
      <c r="B15" s="3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1827</v>
      </c>
      <c r="B16" s="3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8" t="s">
        <v>1828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1199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1222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13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1082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1151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6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1829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6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1830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9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1209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6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1232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1081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1150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 t="s">
        <v>1831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 t="s">
        <v>1832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 t="s">
        <v>1208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10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17">
      <c r="A31" s="8" t="s">
        <v>1231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5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17">
      <c r="A32" s="8" t="s">
        <v>1080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11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1149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7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1833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16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1834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9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1207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1230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8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1079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12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1148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1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1835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7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1836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5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1206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1229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9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1078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1147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1837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13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1838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1205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9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1228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1077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7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1146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4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1839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1840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7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1204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1227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7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1076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6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1145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2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1841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1842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10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1203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6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1226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1075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3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1144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5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1843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1844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1202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1225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1062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8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1131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6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1845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1846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5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1154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6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1189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1212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2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1061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6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1130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5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1847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5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1848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6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1153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1188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9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1211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1060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10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1129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4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1849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1850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7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1163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1152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4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1187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11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1210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1071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6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1140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1851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1852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1198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1221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5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1070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11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1139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5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1853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5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1854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1162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1197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1220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11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1069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7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1138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1855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1856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6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1161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3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1196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4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1219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8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1068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10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1137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5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1857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1858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1160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1195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6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1218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3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1067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11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1136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5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1859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1860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1159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2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1194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6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1217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1066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7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1135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4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1861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1862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7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1158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4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1193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11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1216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1065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6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1134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1863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1864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6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1157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1192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1215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7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1064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1133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1865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1866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2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1156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4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1191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10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1214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1063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9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1132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7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1867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1868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4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1155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5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1190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5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1213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498</v>
      </c>
      <c r="B152" s="3">
        <v>7</v>
      </c>
      <c r="C152" s="8">
        <v>6</v>
      </c>
      <c r="D152" s="8">
        <v>49</v>
      </c>
      <c r="E152" s="8">
        <v>64</v>
      </c>
      <c r="F152" s="8">
        <v>7</v>
      </c>
      <c r="G152" s="8">
        <v>10</v>
      </c>
      <c r="H152" s="8">
        <v>10</v>
      </c>
      <c r="I152" s="8">
        <v>173</v>
      </c>
      <c r="J152" s="8">
        <v>25</v>
      </c>
      <c r="K152" s="8">
        <v>184</v>
      </c>
      <c r="L152" s="8">
        <v>428</v>
      </c>
      <c r="M152" s="8">
        <v>115</v>
      </c>
      <c r="N152" s="8">
        <v>0</v>
      </c>
      <c r="O152" s="8">
        <v>86</v>
      </c>
      <c r="P152" s="8">
        <v>13</v>
      </c>
      <c r="Q152" s="8">
        <v>3</v>
      </c>
    </row>
    <row r="153" spans="1:17">
      <c r="A153" s="8" t="s">
        <v>499</v>
      </c>
      <c r="B153" s="3">
        <v>0</v>
      </c>
      <c r="C153" s="8">
        <v>7</v>
      </c>
      <c r="D153" s="8">
        <v>43</v>
      </c>
      <c r="E153" s="8">
        <v>93</v>
      </c>
      <c r="F153" s="8">
        <v>27</v>
      </c>
      <c r="G153" s="8">
        <v>6</v>
      </c>
      <c r="H153" s="8">
        <v>6</v>
      </c>
      <c r="I153" s="8">
        <v>185</v>
      </c>
      <c r="J153" s="8">
        <v>48</v>
      </c>
      <c r="K153" s="8">
        <v>260</v>
      </c>
      <c r="L153" s="8">
        <v>281</v>
      </c>
      <c r="M153" s="8">
        <v>134</v>
      </c>
      <c r="N153" s="8">
        <v>0</v>
      </c>
      <c r="O153" s="8">
        <v>137</v>
      </c>
      <c r="P153" s="8">
        <v>31</v>
      </c>
      <c r="Q153" s="8">
        <v>1</v>
      </c>
    </row>
    <row r="154" spans="1:17">
      <c r="A154" s="8" t="s">
        <v>1366</v>
      </c>
      <c r="B154" s="3">
        <v>17</v>
      </c>
      <c r="C154" s="8">
        <v>8</v>
      </c>
      <c r="D154" s="8">
        <v>63</v>
      </c>
      <c r="E154" s="8">
        <v>106</v>
      </c>
      <c r="F154" s="8">
        <v>20</v>
      </c>
      <c r="G154" s="8">
        <v>10</v>
      </c>
      <c r="H154" s="8">
        <v>10</v>
      </c>
      <c r="I154" s="8">
        <v>242</v>
      </c>
      <c r="J154" s="8">
        <v>57</v>
      </c>
      <c r="K154" s="8">
        <v>290</v>
      </c>
      <c r="L154" s="8">
        <v>405</v>
      </c>
      <c r="M154" s="8">
        <v>173</v>
      </c>
      <c r="N154" s="8">
        <v>0</v>
      </c>
      <c r="O154" s="8">
        <v>162</v>
      </c>
      <c r="P154" s="8">
        <v>41</v>
      </c>
      <c r="Q154" s="8">
        <v>1</v>
      </c>
    </row>
    <row r="155" spans="1:17">
      <c r="A155" s="8" t="s">
        <v>1367</v>
      </c>
      <c r="B155" s="3">
        <v>2</v>
      </c>
      <c r="C155" s="8">
        <v>6</v>
      </c>
      <c r="D155" s="8">
        <v>76</v>
      </c>
      <c r="E155" s="8">
        <v>109</v>
      </c>
      <c r="F155" s="8">
        <v>15</v>
      </c>
      <c r="G155" s="8">
        <v>2</v>
      </c>
      <c r="H155" s="8">
        <v>2</v>
      </c>
      <c r="I155" s="8">
        <v>242</v>
      </c>
      <c r="J155" s="8">
        <v>51</v>
      </c>
      <c r="K155" s="8">
        <v>221</v>
      </c>
      <c r="L155" s="8">
        <v>357</v>
      </c>
      <c r="M155" s="8">
        <v>144</v>
      </c>
      <c r="N155" s="8">
        <v>0</v>
      </c>
      <c r="O155" s="8">
        <v>119</v>
      </c>
      <c r="P155" s="8">
        <v>29</v>
      </c>
      <c r="Q155" s="8">
        <v>8</v>
      </c>
    </row>
    <row r="156" spans="1:17">
      <c r="A156" s="8" t="s">
        <v>501</v>
      </c>
      <c r="B156" s="3">
        <v>5</v>
      </c>
      <c r="C156" s="8">
        <v>6</v>
      </c>
      <c r="D156" s="8">
        <v>14</v>
      </c>
      <c r="E156" s="8">
        <v>49</v>
      </c>
      <c r="F156" s="8">
        <v>5</v>
      </c>
      <c r="G156" s="8">
        <v>2</v>
      </c>
      <c r="H156" s="8">
        <v>2</v>
      </c>
      <c r="I156" s="8">
        <v>88</v>
      </c>
      <c r="J156" s="8">
        <v>14</v>
      </c>
      <c r="K156" s="8">
        <v>97</v>
      </c>
      <c r="L156" s="8">
        <v>199</v>
      </c>
      <c r="M156" s="8">
        <v>79</v>
      </c>
      <c r="N156" s="8">
        <v>0</v>
      </c>
      <c r="O156" s="8">
        <v>68</v>
      </c>
      <c r="P156" s="8">
        <v>17</v>
      </c>
      <c r="Q156" s="8">
        <v>0</v>
      </c>
    </row>
    <row r="157" spans="1:17">
      <c r="A157" s="8" t="s">
        <v>503</v>
      </c>
      <c r="B157" s="3">
        <v>1</v>
      </c>
      <c r="C157" s="8">
        <v>3</v>
      </c>
      <c r="D157" s="8">
        <v>48</v>
      </c>
      <c r="E157" s="8">
        <v>101</v>
      </c>
      <c r="F157" s="8">
        <v>21</v>
      </c>
      <c r="G157" s="8">
        <v>2</v>
      </c>
      <c r="H157" s="8">
        <v>2</v>
      </c>
      <c r="I157" s="8">
        <v>204</v>
      </c>
      <c r="J157" s="8">
        <v>51</v>
      </c>
      <c r="K157" s="8">
        <v>221</v>
      </c>
      <c r="L157" s="8">
        <v>337</v>
      </c>
      <c r="M157" s="8">
        <v>170</v>
      </c>
      <c r="N157" s="8">
        <v>0</v>
      </c>
      <c r="O157" s="8">
        <v>92</v>
      </c>
      <c r="P157" s="8">
        <v>26</v>
      </c>
      <c r="Q157" s="8">
        <v>0</v>
      </c>
    </row>
    <row r="158" spans="1:17">
      <c r="A158" s="8" t="s">
        <v>505</v>
      </c>
      <c r="B158" s="3">
        <v>7</v>
      </c>
      <c r="C158" s="8">
        <v>6</v>
      </c>
      <c r="D158" s="8">
        <v>53</v>
      </c>
      <c r="E158" s="8">
        <v>99</v>
      </c>
      <c r="F158" s="8">
        <v>12</v>
      </c>
      <c r="G158" s="8">
        <v>5</v>
      </c>
      <c r="H158" s="8">
        <v>5</v>
      </c>
      <c r="I158" s="8">
        <v>249</v>
      </c>
      <c r="J158" s="8">
        <v>36</v>
      </c>
      <c r="K158" s="8">
        <v>225</v>
      </c>
      <c r="L158" s="8">
        <v>369</v>
      </c>
      <c r="M158" s="8">
        <v>155</v>
      </c>
      <c r="N158" s="8">
        <v>0</v>
      </c>
      <c r="O158" s="8">
        <v>142</v>
      </c>
      <c r="P158" s="8">
        <v>21</v>
      </c>
      <c r="Q158" s="8">
        <v>1</v>
      </c>
    </row>
    <row r="159" spans="1:17">
      <c r="A159" s="8" t="s">
        <v>506</v>
      </c>
      <c r="B159" s="3">
        <v>1</v>
      </c>
      <c r="C159" s="8">
        <v>13</v>
      </c>
      <c r="D159" s="8">
        <v>34</v>
      </c>
      <c r="E159" s="8">
        <v>74</v>
      </c>
      <c r="F159" s="8">
        <v>8</v>
      </c>
      <c r="G159" s="8">
        <v>8</v>
      </c>
      <c r="H159" s="8">
        <v>8</v>
      </c>
      <c r="I159" s="8">
        <v>150</v>
      </c>
      <c r="J159" s="8">
        <v>33</v>
      </c>
      <c r="K159" s="8">
        <v>184</v>
      </c>
      <c r="L159" s="8">
        <v>326</v>
      </c>
      <c r="M159" s="8">
        <v>114</v>
      </c>
      <c r="N159" s="8">
        <v>0</v>
      </c>
      <c r="O159" s="8">
        <v>102</v>
      </c>
      <c r="P159" s="8">
        <v>30</v>
      </c>
      <c r="Q159" s="8">
        <v>0</v>
      </c>
    </row>
    <row r="160" spans="1:17">
      <c r="A160" s="8" t="s">
        <v>509</v>
      </c>
      <c r="B160" s="3">
        <v>3</v>
      </c>
      <c r="C160" s="8">
        <v>8</v>
      </c>
      <c r="D160" s="8">
        <v>96</v>
      </c>
      <c r="E160" s="8">
        <v>126</v>
      </c>
      <c r="F160" s="8">
        <v>6</v>
      </c>
      <c r="G160" s="8">
        <v>2</v>
      </c>
      <c r="H160" s="8">
        <v>1</v>
      </c>
      <c r="I160" s="8">
        <v>338</v>
      </c>
      <c r="J160" s="8">
        <v>97</v>
      </c>
      <c r="K160" s="8">
        <v>355</v>
      </c>
      <c r="L160" s="8">
        <v>534</v>
      </c>
      <c r="M160" s="8">
        <v>244</v>
      </c>
      <c r="N160" s="8">
        <v>29</v>
      </c>
      <c r="O160" s="8">
        <v>163</v>
      </c>
      <c r="P160" s="8">
        <v>39</v>
      </c>
      <c r="Q160" s="8">
        <v>8</v>
      </c>
    </row>
    <row r="161" spans="1:17">
      <c r="A161" s="8" t="s">
        <v>510</v>
      </c>
      <c r="B161" s="3">
        <v>0</v>
      </c>
      <c r="C161" s="8">
        <v>5</v>
      </c>
      <c r="D161" s="8">
        <v>65</v>
      </c>
      <c r="E161" s="8">
        <v>133</v>
      </c>
      <c r="F161" s="8">
        <v>2</v>
      </c>
      <c r="G161" s="8">
        <v>4</v>
      </c>
      <c r="H161" s="8">
        <v>4</v>
      </c>
      <c r="I161" s="8">
        <v>262</v>
      </c>
      <c r="J161" s="8">
        <v>105</v>
      </c>
      <c r="K161" s="8">
        <v>349</v>
      </c>
      <c r="L161" s="8">
        <v>550</v>
      </c>
      <c r="M161" s="8">
        <v>235</v>
      </c>
      <c r="N161" s="8">
        <v>7</v>
      </c>
      <c r="O161" s="8">
        <v>212</v>
      </c>
      <c r="P161" s="8">
        <v>62</v>
      </c>
      <c r="Q161" s="8">
        <v>3</v>
      </c>
    </row>
    <row r="162" spans="1:17">
      <c r="A162" s="8" t="s">
        <v>1368</v>
      </c>
      <c r="B162" s="3">
        <v>7</v>
      </c>
      <c r="C162" s="8">
        <v>22</v>
      </c>
      <c r="D162" s="8">
        <v>77</v>
      </c>
      <c r="E162" s="8">
        <v>115</v>
      </c>
      <c r="F162" s="8">
        <v>13</v>
      </c>
      <c r="G162" s="8">
        <v>8</v>
      </c>
      <c r="H162" s="8">
        <v>8</v>
      </c>
      <c r="I162" s="8">
        <v>255</v>
      </c>
      <c r="J162" s="8">
        <v>104</v>
      </c>
      <c r="K162" s="8">
        <v>411</v>
      </c>
      <c r="L162" s="8">
        <v>690</v>
      </c>
      <c r="M162" s="8">
        <v>289</v>
      </c>
      <c r="N162" s="8">
        <v>17</v>
      </c>
      <c r="O162" s="8">
        <v>261</v>
      </c>
      <c r="P162" s="8">
        <v>99</v>
      </c>
      <c r="Q162" s="8">
        <v>3</v>
      </c>
    </row>
    <row r="163" spans="1:17">
      <c r="A163" s="8" t="s">
        <v>1369</v>
      </c>
      <c r="B163" s="3">
        <v>4</v>
      </c>
      <c r="C163" s="8">
        <v>15</v>
      </c>
      <c r="D163" s="8">
        <v>98</v>
      </c>
      <c r="E163" s="8">
        <v>124</v>
      </c>
      <c r="F163" s="8">
        <v>10</v>
      </c>
      <c r="G163" s="8">
        <v>8</v>
      </c>
      <c r="H163" s="8">
        <v>7</v>
      </c>
      <c r="I163" s="8">
        <v>295</v>
      </c>
      <c r="J163" s="8">
        <v>92</v>
      </c>
      <c r="K163" s="8">
        <v>297</v>
      </c>
      <c r="L163" s="8">
        <v>536</v>
      </c>
      <c r="M163" s="8">
        <v>228</v>
      </c>
      <c r="N163" s="8">
        <v>19</v>
      </c>
      <c r="O163" s="8">
        <v>168</v>
      </c>
      <c r="P163" s="8">
        <v>67</v>
      </c>
      <c r="Q163" s="8">
        <v>1</v>
      </c>
    </row>
    <row r="164" spans="1:17">
      <c r="A164" s="8" t="s">
        <v>512</v>
      </c>
      <c r="B164" s="3">
        <v>8</v>
      </c>
      <c r="C164" s="8">
        <v>11</v>
      </c>
      <c r="D164" s="8">
        <v>15</v>
      </c>
      <c r="E164" s="8">
        <v>32</v>
      </c>
      <c r="F164" s="8">
        <v>0</v>
      </c>
      <c r="G164" s="8">
        <v>1</v>
      </c>
      <c r="H164" s="8">
        <v>0</v>
      </c>
      <c r="I164" s="8">
        <v>108</v>
      </c>
      <c r="J164" s="8">
        <v>42</v>
      </c>
      <c r="K164" s="8">
        <v>160</v>
      </c>
      <c r="L164" s="8">
        <v>240</v>
      </c>
      <c r="M164" s="8">
        <v>112</v>
      </c>
      <c r="N164" s="8">
        <v>8</v>
      </c>
      <c r="O164" s="8">
        <v>87</v>
      </c>
      <c r="P164" s="8">
        <v>28</v>
      </c>
      <c r="Q164" s="8">
        <v>1</v>
      </c>
    </row>
    <row r="165" spans="1:17">
      <c r="A165" s="8" t="s">
        <v>513</v>
      </c>
      <c r="B165" s="3">
        <v>2</v>
      </c>
      <c r="C165" s="8">
        <v>8</v>
      </c>
      <c r="D165" s="8">
        <v>99</v>
      </c>
      <c r="E165" s="8">
        <v>109</v>
      </c>
      <c r="F165" s="8">
        <v>9</v>
      </c>
      <c r="G165" s="8">
        <v>5</v>
      </c>
      <c r="H165" s="8">
        <v>4</v>
      </c>
      <c r="I165" s="8">
        <v>309</v>
      </c>
      <c r="J165" s="8">
        <v>121</v>
      </c>
      <c r="K165" s="8">
        <v>407</v>
      </c>
      <c r="L165" s="8">
        <v>446</v>
      </c>
      <c r="M165" s="8">
        <v>275</v>
      </c>
      <c r="N165" s="8">
        <v>16</v>
      </c>
      <c r="O165" s="8">
        <v>184</v>
      </c>
      <c r="P165" s="8">
        <v>75</v>
      </c>
      <c r="Q165" s="8">
        <v>2</v>
      </c>
    </row>
    <row r="166" spans="1:17">
      <c r="A166" s="8" t="s">
        <v>515</v>
      </c>
      <c r="B166" s="3">
        <v>7</v>
      </c>
      <c r="C166" s="8">
        <v>6</v>
      </c>
      <c r="D166" s="8">
        <v>52</v>
      </c>
      <c r="E166" s="8">
        <v>124</v>
      </c>
      <c r="F166" s="8">
        <v>4</v>
      </c>
      <c r="G166" s="8">
        <v>4</v>
      </c>
      <c r="H166" s="8">
        <v>4</v>
      </c>
      <c r="I166" s="8">
        <v>319</v>
      </c>
      <c r="J166" s="8">
        <v>107</v>
      </c>
      <c r="K166" s="8">
        <v>332</v>
      </c>
      <c r="L166" s="8">
        <v>555</v>
      </c>
      <c r="M166" s="8">
        <v>267</v>
      </c>
      <c r="N166" s="8">
        <v>15</v>
      </c>
      <c r="O166" s="8">
        <v>197</v>
      </c>
      <c r="P166" s="8">
        <v>81</v>
      </c>
      <c r="Q166" s="8">
        <v>0</v>
      </c>
    </row>
    <row r="167" spans="1:17">
      <c r="A167" s="8" t="s">
        <v>516</v>
      </c>
      <c r="B167" s="3">
        <v>4</v>
      </c>
      <c r="C167" s="8">
        <v>14</v>
      </c>
      <c r="D167" s="8">
        <v>60</v>
      </c>
      <c r="E167" s="8">
        <v>108</v>
      </c>
      <c r="F167" s="8">
        <v>4</v>
      </c>
      <c r="G167" s="8">
        <v>3</v>
      </c>
      <c r="H167" s="8">
        <v>3</v>
      </c>
      <c r="I167" s="8">
        <v>244</v>
      </c>
      <c r="J167" s="8">
        <v>87</v>
      </c>
      <c r="K167" s="8">
        <v>255</v>
      </c>
      <c r="L167" s="8">
        <v>367</v>
      </c>
      <c r="M167" s="8">
        <v>171</v>
      </c>
      <c r="N167" s="8">
        <v>20</v>
      </c>
      <c r="O167" s="8">
        <v>189</v>
      </c>
      <c r="P167" s="8">
        <v>61</v>
      </c>
      <c r="Q167" s="8">
        <v>2</v>
      </c>
    </row>
    <row r="168" spans="1:17">
      <c r="A168" s="8" t="s">
        <v>2180</v>
      </c>
      <c r="B168" s="3">
        <v>2</v>
      </c>
      <c r="C168" s="8">
        <v>4</v>
      </c>
      <c r="D168" s="8">
        <v>29</v>
      </c>
      <c r="E168" s="8">
        <v>33</v>
      </c>
      <c r="F168" s="8">
        <v>4</v>
      </c>
      <c r="G168" s="8">
        <v>0</v>
      </c>
      <c r="H168" s="8">
        <v>1</v>
      </c>
      <c r="I168" s="8">
        <v>85</v>
      </c>
      <c r="J168" s="8">
        <v>36</v>
      </c>
      <c r="K168" s="8">
        <v>98</v>
      </c>
      <c r="L168" s="8">
        <v>126</v>
      </c>
      <c r="M168" s="8">
        <v>53</v>
      </c>
      <c r="N168" s="8">
        <v>6</v>
      </c>
      <c r="O168" s="8">
        <v>40</v>
      </c>
      <c r="P168" s="8">
        <v>9</v>
      </c>
      <c r="Q168" s="8">
        <v>0</v>
      </c>
    </row>
    <row r="169" spans="1:17">
      <c r="A169" s="8" t="s">
        <v>2181</v>
      </c>
      <c r="B169" s="3">
        <v>0</v>
      </c>
      <c r="C169" s="8">
        <v>1</v>
      </c>
      <c r="D169" s="8">
        <v>21</v>
      </c>
      <c r="E169" s="8">
        <v>27</v>
      </c>
      <c r="F169" s="8">
        <v>0</v>
      </c>
      <c r="G169" s="8">
        <v>0</v>
      </c>
      <c r="H169" s="8">
        <v>0</v>
      </c>
      <c r="I169" s="8">
        <v>64</v>
      </c>
      <c r="J169" s="8">
        <v>31</v>
      </c>
      <c r="K169" s="8">
        <v>87</v>
      </c>
      <c r="L169" s="8">
        <v>114</v>
      </c>
      <c r="M169" s="8">
        <v>51</v>
      </c>
      <c r="N169" s="8">
        <v>3</v>
      </c>
      <c r="O169" s="8">
        <v>48</v>
      </c>
      <c r="P169" s="8">
        <v>25</v>
      </c>
      <c r="Q169" s="8">
        <v>2</v>
      </c>
    </row>
    <row r="170" spans="1:17">
      <c r="A170" s="8" t="s">
        <v>2182</v>
      </c>
      <c r="B170" s="3">
        <v>1</v>
      </c>
      <c r="C170" s="8">
        <v>3</v>
      </c>
      <c r="D170" s="8">
        <v>21</v>
      </c>
      <c r="E170" s="8">
        <v>28</v>
      </c>
      <c r="F170" s="8">
        <v>2</v>
      </c>
      <c r="G170" s="8">
        <v>1</v>
      </c>
      <c r="H170" s="8">
        <v>1</v>
      </c>
      <c r="I170" s="8">
        <v>66</v>
      </c>
      <c r="J170" s="8">
        <v>36</v>
      </c>
      <c r="K170" s="8">
        <v>116</v>
      </c>
      <c r="L170" s="8">
        <v>153</v>
      </c>
      <c r="M170" s="8">
        <v>78</v>
      </c>
      <c r="N170" s="8">
        <v>1</v>
      </c>
      <c r="O170" s="8">
        <v>74</v>
      </c>
      <c r="P170" s="8">
        <v>32</v>
      </c>
      <c r="Q170" s="8">
        <v>1</v>
      </c>
    </row>
    <row r="171" spans="1:17">
      <c r="A171" s="8" t="s">
        <v>2183</v>
      </c>
      <c r="B171" s="3">
        <v>1</v>
      </c>
      <c r="C171" s="8">
        <v>2</v>
      </c>
      <c r="D171" s="8">
        <v>21</v>
      </c>
      <c r="E171" s="8">
        <v>30</v>
      </c>
      <c r="F171" s="8">
        <v>1</v>
      </c>
      <c r="G171" s="8">
        <v>2</v>
      </c>
      <c r="H171" s="8">
        <v>2</v>
      </c>
      <c r="I171" s="8">
        <v>77</v>
      </c>
      <c r="J171" s="8">
        <v>31</v>
      </c>
      <c r="K171" s="8">
        <v>90</v>
      </c>
      <c r="L171" s="8">
        <v>135</v>
      </c>
      <c r="M171" s="8">
        <v>54</v>
      </c>
      <c r="N171" s="8">
        <v>5</v>
      </c>
      <c r="O171" s="8">
        <v>53</v>
      </c>
      <c r="P171" s="8">
        <v>17</v>
      </c>
      <c r="Q171" s="8">
        <v>0</v>
      </c>
    </row>
    <row r="172" spans="1:17">
      <c r="A172" s="8" t="s">
        <v>2184</v>
      </c>
      <c r="B172" s="3">
        <v>0</v>
      </c>
      <c r="C172" s="8">
        <v>3</v>
      </c>
      <c r="D172" s="8">
        <v>4</v>
      </c>
      <c r="E172" s="8">
        <v>7</v>
      </c>
      <c r="F172" s="8">
        <v>0</v>
      </c>
      <c r="G172" s="8">
        <v>0</v>
      </c>
      <c r="H172" s="8">
        <v>1</v>
      </c>
      <c r="I172" s="8">
        <v>20</v>
      </c>
      <c r="J172" s="8">
        <v>13</v>
      </c>
      <c r="K172" s="8">
        <v>59</v>
      </c>
      <c r="L172" s="8">
        <v>61</v>
      </c>
      <c r="M172" s="8">
        <v>33</v>
      </c>
      <c r="N172" s="8">
        <v>5</v>
      </c>
      <c r="O172" s="8">
        <v>24</v>
      </c>
      <c r="P172" s="8">
        <v>10</v>
      </c>
      <c r="Q172" s="8">
        <v>0</v>
      </c>
    </row>
    <row r="173" spans="1:17">
      <c r="A173" s="8" t="s">
        <v>2185</v>
      </c>
      <c r="B173" s="3">
        <v>0</v>
      </c>
      <c r="C173" s="8">
        <v>1</v>
      </c>
      <c r="D173" s="8">
        <v>27</v>
      </c>
      <c r="E173" s="8">
        <v>21</v>
      </c>
      <c r="F173" s="8">
        <v>0</v>
      </c>
      <c r="G173" s="8">
        <v>3</v>
      </c>
      <c r="H173" s="8">
        <v>4</v>
      </c>
      <c r="I173" s="8">
        <v>68</v>
      </c>
      <c r="J173" s="8">
        <v>35</v>
      </c>
      <c r="K173" s="8">
        <v>91</v>
      </c>
      <c r="L173" s="8">
        <v>90</v>
      </c>
      <c r="M173" s="8">
        <v>64</v>
      </c>
      <c r="N173" s="8">
        <v>5</v>
      </c>
      <c r="O173" s="8">
        <v>60</v>
      </c>
      <c r="P173" s="8">
        <v>20</v>
      </c>
      <c r="Q173" s="8">
        <v>1</v>
      </c>
    </row>
    <row r="174" spans="1:17">
      <c r="A174" s="8" t="s">
        <v>2186</v>
      </c>
      <c r="B174" s="3">
        <v>1</v>
      </c>
      <c r="C174" s="8">
        <v>3</v>
      </c>
      <c r="D174" s="8">
        <v>13</v>
      </c>
      <c r="E174" s="8">
        <v>34</v>
      </c>
      <c r="F174" s="8">
        <v>3</v>
      </c>
      <c r="G174" s="8">
        <v>2</v>
      </c>
      <c r="H174" s="8">
        <v>1</v>
      </c>
      <c r="I174" s="8">
        <v>83</v>
      </c>
      <c r="J174" s="8">
        <v>35</v>
      </c>
      <c r="K174" s="8">
        <v>97</v>
      </c>
      <c r="L174" s="8">
        <v>99</v>
      </c>
      <c r="M174" s="8">
        <v>64</v>
      </c>
      <c r="N174" s="8">
        <v>6</v>
      </c>
      <c r="O174" s="8">
        <v>67</v>
      </c>
      <c r="P174" s="8">
        <v>18</v>
      </c>
      <c r="Q174" s="8">
        <v>7</v>
      </c>
    </row>
    <row r="175" spans="1:17">
      <c r="A175" s="8" t="s">
        <v>2187</v>
      </c>
      <c r="B175" s="3">
        <v>1</v>
      </c>
      <c r="C175" s="8">
        <v>4</v>
      </c>
      <c r="D175" s="8">
        <v>14</v>
      </c>
      <c r="E175" s="8">
        <v>29</v>
      </c>
      <c r="F175" s="8">
        <v>1</v>
      </c>
      <c r="G175" s="8">
        <v>0</v>
      </c>
      <c r="H175" s="8">
        <v>0</v>
      </c>
      <c r="I175" s="8">
        <v>57</v>
      </c>
      <c r="J175" s="8">
        <v>15</v>
      </c>
      <c r="K175" s="8">
        <v>83</v>
      </c>
      <c r="L175" s="8">
        <v>79</v>
      </c>
      <c r="M175" s="8">
        <v>41</v>
      </c>
      <c r="N175" s="8">
        <v>6</v>
      </c>
      <c r="O175" s="8">
        <v>50</v>
      </c>
      <c r="P175" s="8">
        <v>10</v>
      </c>
      <c r="Q175" s="8">
        <v>3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1074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1143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1097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1120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1178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1201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1224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1247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1270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1073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1142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1096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1119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1177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1200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1223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1246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1269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1072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1141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1095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1118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1176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1199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1222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1245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1268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1082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1151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1105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1128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1186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1209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1232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1255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1081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1150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1104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1127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1185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1208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1231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1254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1080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1149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1103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1126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1184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1207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1230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1253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1079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1148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1102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1125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1183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1206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1229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1252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1078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1147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1101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1124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1182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1205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1228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1251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1077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1146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1100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1123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1181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1204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1227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1250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1076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1145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1099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1122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1180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1203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1226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1249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1075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1144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1098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1121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1179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1202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1225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1248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1062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1131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1085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1108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1154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1166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1189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1212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1235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1258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1061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1130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1084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1107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1153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1165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1188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1211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1234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1257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1060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1129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1083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1163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1106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1152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1164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1187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1210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1233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1256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1071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1140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1094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1117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1175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1198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1221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1244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1267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1070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1139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1093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1116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1162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1174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1197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1220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1243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1266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1069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1138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1092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1115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1161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1173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1196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1219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1242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1265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1068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1137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1091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1114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1160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1172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1195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1218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1241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1264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1067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1136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1090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1113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1159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1171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1194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1217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1240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1263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1066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1135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1089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1112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1158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1170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1193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1216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1239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1262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1065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1134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1088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1111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1157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1169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1192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1215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1238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1261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1064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1133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1087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1110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1156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1168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1191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1214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1237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1260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1063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1132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1086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1109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1155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1167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1190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1213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1236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1259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498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499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500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501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502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503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504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505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506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507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508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509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510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511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512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66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513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514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515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516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517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518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2180</v>
      </c>
      <c r="B235" s="3">
        <v>2</v>
      </c>
      <c r="C235" s="8">
        <v>2</v>
      </c>
      <c r="D235" s="8">
        <v>21</v>
      </c>
      <c r="E235" s="8">
        <v>22</v>
      </c>
      <c r="F235" s="8">
        <v>4</v>
      </c>
      <c r="G235" s="8">
        <v>0</v>
      </c>
      <c r="H235" s="8">
        <v>1</v>
      </c>
      <c r="I235" s="8">
        <v>58</v>
      </c>
      <c r="J235" s="8">
        <v>30</v>
      </c>
      <c r="K235" s="8">
        <v>87</v>
      </c>
      <c r="L235" s="8">
        <v>109</v>
      </c>
      <c r="M235" s="8">
        <v>45</v>
      </c>
      <c r="N235" s="8">
        <v>6</v>
      </c>
      <c r="O235" s="8">
        <v>36</v>
      </c>
      <c r="P235" s="8">
        <v>7</v>
      </c>
      <c r="Q235" s="8">
        <v>0</v>
      </c>
    </row>
    <row r="236" spans="1:17">
      <c r="A236" s="8" t="s">
        <v>2181</v>
      </c>
      <c r="B236" s="3">
        <v>0</v>
      </c>
      <c r="C236" s="8">
        <v>1</v>
      </c>
      <c r="D236" s="8">
        <v>21</v>
      </c>
      <c r="E236" s="8">
        <v>27</v>
      </c>
      <c r="F236" s="8">
        <v>0</v>
      </c>
      <c r="G236" s="8">
        <v>0</v>
      </c>
      <c r="H236" s="8">
        <v>0</v>
      </c>
      <c r="I236" s="8">
        <v>64</v>
      </c>
      <c r="J236" s="8">
        <v>31</v>
      </c>
      <c r="K236" s="8">
        <v>87</v>
      </c>
      <c r="L236" s="8">
        <v>114</v>
      </c>
      <c r="M236" s="8">
        <v>51</v>
      </c>
      <c r="N236" s="8">
        <v>3</v>
      </c>
      <c r="O236" s="8">
        <v>48</v>
      </c>
      <c r="P236" s="8">
        <v>25</v>
      </c>
      <c r="Q236" s="8">
        <v>2</v>
      </c>
    </row>
    <row r="237" spans="1:17">
      <c r="A237" s="8" t="s">
        <v>2145</v>
      </c>
      <c r="B237" s="3">
        <v>1</v>
      </c>
      <c r="C237" s="8">
        <v>1</v>
      </c>
      <c r="D237" s="8">
        <v>8</v>
      </c>
      <c r="E237" s="8">
        <v>12</v>
      </c>
      <c r="F237" s="8">
        <v>1</v>
      </c>
      <c r="G237" s="8">
        <v>0</v>
      </c>
      <c r="H237" s="8">
        <v>0</v>
      </c>
      <c r="I237" s="8">
        <v>40</v>
      </c>
      <c r="J237" s="8">
        <v>8</v>
      </c>
      <c r="K237" s="8">
        <v>42</v>
      </c>
      <c r="L237" s="8">
        <v>57</v>
      </c>
      <c r="M237" s="8">
        <v>29</v>
      </c>
      <c r="N237" s="8">
        <v>1</v>
      </c>
      <c r="O237" s="8">
        <v>28</v>
      </c>
      <c r="P237" s="8">
        <v>9</v>
      </c>
      <c r="Q237" s="8">
        <v>0</v>
      </c>
    </row>
    <row r="238" spans="1:17">
      <c r="A238" s="8" t="s">
        <v>2184</v>
      </c>
      <c r="B238" s="3">
        <v>0</v>
      </c>
      <c r="C238" s="8">
        <v>3</v>
      </c>
      <c r="D238" s="8">
        <v>4</v>
      </c>
      <c r="E238" s="8">
        <v>7</v>
      </c>
      <c r="F238" s="8">
        <v>0</v>
      </c>
      <c r="G238" s="8">
        <v>0</v>
      </c>
      <c r="H238" s="8">
        <v>1</v>
      </c>
      <c r="I238" s="8">
        <v>20</v>
      </c>
      <c r="J238" s="8">
        <v>13</v>
      </c>
      <c r="K238" s="8">
        <v>59</v>
      </c>
      <c r="L238" s="8">
        <v>61</v>
      </c>
      <c r="M238" s="8">
        <v>33</v>
      </c>
      <c r="N238" s="8">
        <v>5</v>
      </c>
      <c r="O238" s="8">
        <v>24</v>
      </c>
      <c r="P238" s="8">
        <v>10</v>
      </c>
      <c r="Q238" s="8">
        <v>0</v>
      </c>
    </row>
    <row r="239" spans="1:17">
      <c r="A239" s="8" t="s">
        <v>2149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2185</v>
      </c>
      <c r="B240" s="3">
        <v>0</v>
      </c>
      <c r="C240" s="8">
        <v>1</v>
      </c>
      <c r="D240" s="8">
        <v>27</v>
      </c>
      <c r="E240" s="8">
        <v>21</v>
      </c>
      <c r="F240" s="8">
        <v>0</v>
      </c>
      <c r="G240" s="8">
        <v>3</v>
      </c>
      <c r="H240" s="8">
        <v>4</v>
      </c>
      <c r="I240" s="8">
        <v>68</v>
      </c>
      <c r="J240" s="8">
        <v>35</v>
      </c>
      <c r="K240" s="8">
        <v>91</v>
      </c>
      <c r="L240" s="8">
        <v>90</v>
      </c>
      <c r="M240" s="8">
        <v>64</v>
      </c>
      <c r="N240" s="8">
        <v>5</v>
      </c>
      <c r="O240" s="8">
        <v>60</v>
      </c>
      <c r="P240" s="8">
        <v>20</v>
      </c>
      <c r="Q240" s="8">
        <v>1</v>
      </c>
    </row>
    <row r="241" spans="1:17">
      <c r="A241" s="8" t="s">
        <v>2188</v>
      </c>
      <c r="B241" s="3">
        <v>0</v>
      </c>
      <c r="C241" s="8">
        <v>1</v>
      </c>
      <c r="D241" s="8">
        <v>13</v>
      </c>
      <c r="E241" s="8">
        <v>18</v>
      </c>
      <c r="F241" s="8">
        <v>0</v>
      </c>
      <c r="G241" s="8">
        <v>2</v>
      </c>
      <c r="H241" s="8">
        <v>2</v>
      </c>
      <c r="I241" s="8">
        <v>37</v>
      </c>
      <c r="J241" s="8">
        <v>23</v>
      </c>
      <c r="K241" s="8">
        <v>48</v>
      </c>
      <c r="L241" s="8">
        <v>78</v>
      </c>
      <c r="M241" s="8">
        <v>25</v>
      </c>
      <c r="N241" s="8">
        <v>4</v>
      </c>
      <c r="O241" s="8">
        <v>25</v>
      </c>
      <c r="P241" s="8">
        <v>8</v>
      </c>
      <c r="Q241" s="8">
        <v>0</v>
      </c>
    </row>
    <row r="242" spans="1:17">
      <c r="A242" s="8" t="s">
        <v>2186</v>
      </c>
      <c r="B242" s="3">
        <v>1</v>
      </c>
      <c r="C242" s="8">
        <v>3</v>
      </c>
      <c r="D242" s="8">
        <v>13</v>
      </c>
      <c r="E242" s="8">
        <v>34</v>
      </c>
      <c r="F242" s="8">
        <v>3</v>
      </c>
      <c r="G242" s="8">
        <v>2</v>
      </c>
      <c r="H242" s="8">
        <v>1</v>
      </c>
      <c r="I242" s="8">
        <v>83</v>
      </c>
      <c r="J242" s="8">
        <v>35</v>
      </c>
      <c r="K242" s="8">
        <v>97</v>
      </c>
      <c r="L242" s="8">
        <v>99</v>
      </c>
      <c r="M242" s="8">
        <v>64</v>
      </c>
      <c r="N242" s="8">
        <v>6</v>
      </c>
      <c r="O242" s="8">
        <v>67</v>
      </c>
      <c r="P242" s="8">
        <v>18</v>
      </c>
      <c r="Q242" s="8">
        <v>7</v>
      </c>
    </row>
    <row r="243" spans="1:17">
      <c r="A243" s="8" t="s">
        <v>2187</v>
      </c>
      <c r="B243" s="3">
        <v>1</v>
      </c>
      <c r="C243" s="8">
        <v>4</v>
      </c>
      <c r="D243" s="8">
        <v>14</v>
      </c>
      <c r="E243" s="8">
        <v>29</v>
      </c>
      <c r="F243" s="8">
        <v>1</v>
      </c>
      <c r="G243" s="8">
        <v>0</v>
      </c>
      <c r="H243" s="8">
        <v>0</v>
      </c>
      <c r="I243" s="8">
        <v>57</v>
      </c>
      <c r="J243" s="8">
        <v>15</v>
      </c>
      <c r="K243" s="8">
        <v>83</v>
      </c>
      <c r="L243" s="8">
        <v>79</v>
      </c>
      <c r="M243" s="8">
        <v>41</v>
      </c>
      <c r="N243" s="8">
        <v>6</v>
      </c>
      <c r="O243" s="8">
        <v>50</v>
      </c>
      <c r="P243" s="8">
        <v>10</v>
      </c>
      <c r="Q243" s="8">
        <v>3</v>
      </c>
    </row>
    <row r="244" spans="1:17">
      <c r="A244" s="8" t="s">
        <v>2162</v>
      </c>
      <c r="B244" s="3">
        <v>1</v>
      </c>
      <c r="C244" s="8">
        <v>1</v>
      </c>
      <c r="D244" s="8">
        <v>12</v>
      </c>
      <c r="E244" s="8">
        <v>10</v>
      </c>
      <c r="F244" s="8">
        <v>1</v>
      </c>
      <c r="G244" s="8">
        <v>0</v>
      </c>
      <c r="H244" s="8">
        <v>0</v>
      </c>
      <c r="I244" s="8">
        <v>31</v>
      </c>
      <c r="J244" s="8">
        <v>20</v>
      </c>
      <c r="K244" s="8">
        <v>67</v>
      </c>
      <c r="L244" s="8">
        <v>97</v>
      </c>
      <c r="M244" s="8">
        <v>45</v>
      </c>
      <c r="N244" s="8">
        <v>1</v>
      </c>
      <c r="O244" s="8">
        <v>43</v>
      </c>
      <c r="P244" s="8">
        <v>13</v>
      </c>
      <c r="Q244" s="8">
        <v>1</v>
      </c>
    </row>
    <row r="245" spans="1:17">
      <c r="A245" s="8" t="s">
        <v>2170</v>
      </c>
      <c r="B245" s="3">
        <v>0</v>
      </c>
      <c r="C245" s="8">
        <v>2</v>
      </c>
      <c r="D245" s="8">
        <v>9</v>
      </c>
      <c r="E245" s="8">
        <v>18</v>
      </c>
      <c r="F245" s="8">
        <v>1</v>
      </c>
      <c r="G245" s="8">
        <v>1</v>
      </c>
      <c r="H245" s="8">
        <v>1</v>
      </c>
      <c r="I245" s="8">
        <v>35</v>
      </c>
      <c r="J245" s="8">
        <v>16</v>
      </c>
      <c r="K245" s="8">
        <v>49</v>
      </c>
      <c r="L245" s="8">
        <v>56</v>
      </c>
      <c r="M245" s="8">
        <v>33</v>
      </c>
      <c r="N245" s="8">
        <v>0</v>
      </c>
      <c r="O245" s="8">
        <v>31</v>
      </c>
      <c r="P245" s="8">
        <v>19</v>
      </c>
      <c r="Q24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1788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1789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1790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1791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1792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1793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1893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2189</v>
      </c>
      <c r="B9" s="3">
        <v>6</v>
      </c>
      <c r="C9" s="8">
        <v>21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520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1811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1810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1809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1820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1819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1818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1817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1816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1815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1814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1813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1812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1799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1798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1797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1808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1807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1806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1805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1804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1803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1802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1801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1800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1794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1795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2190</v>
      </c>
      <c r="B28" s="3">
        <v>6</v>
      </c>
      <c r="C28" s="8">
        <v>21</v>
      </c>
      <c r="D28" s="8">
        <v>150</v>
      </c>
      <c r="E28" s="8">
        <v>209</v>
      </c>
      <c r="F28" s="8">
        <v>11</v>
      </c>
      <c r="G28" s="8">
        <v>8</v>
      </c>
      <c r="H28" s="8">
        <v>10</v>
      </c>
      <c r="I28" s="8">
        <v>520</v>
      </c>
      <c r="J28" s="8">
        <v>232</v>
      </c>
      <c r="K28" s="8">
        <v>721</v>
      </c>
      <c r="L28" s="8">
        <v>857</v>
      </c>
      <c r="M28" s="8">
        <v>438</v>
      </c>
      <c r="N28" s="8">
        <v>37</v>
      </c>
      <c r="O28" s="8">
        <v>416</v>
      </c>
      <c r="P28" s="8">
        <v>141</v>
      </c>
      <c r="Q28" s="8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6"/>
  <sheetViews>
    <sheetView workbookViewId="0">
      <selection activeCell="D21" sqref="D21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1520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1522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511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1523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1524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1525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1531</v>
      </c>
      <c r="B8" s="8">
        <v>1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/>
    </row>
    <row r="9" spans="1:8">
      <c r="A9" s="8" t="s">
        <v>1534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1535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  <c r="H10"/>
    </row>
    <row r="11" spans="1:8">
      <c r="A11" s="8" t="s">
        <v>1536</v>
      </c>
      <c r="B11" s="8">
        <v>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8">
      <c r="A12" s="8" t="s">
        <v>517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1538</v>
      </c>
      <c r="B13" s="8">
        <v>0</v>
      </c>
      <c r="C13" s="8">
        <v>0</v>
      </c>
      <c r="D13" s="8">
        <v>0</v>
      </c>
      <c r="E13" s="8">
        <v>1</v>
      </c>
      <c r="F13" s="8">
        <v>0</v>
      </c>
      <c r="G13" s="8">
        <v>0</v>
      </c>
    </row>
    <row r="14" spans="1:8">
      <c r="A14" s="8" t="s">
        <v>1542</v>
      </c>
      <c r="B14" s="8">
        <v>1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</row>
    <row r="15" spans="1:8">
      <c r="A15" s="8" t="s">
        <v>1543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2191</v>
      </c>
      <c r="B16" s="8">
        <v>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2192</v>
      </c>
      <c r="B17" s="8">
        <v>1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2193</v>
      </c>
      <c r="B18" s="8">
        <v>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2194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2195</v>
      </c>
      <c r="B20" s="8">
        <v>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2148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2149</v>
      </c>
      <c r="B22" s="8">
        <v>0</v>
      </c>
      <c r="C22" s="8">
        <v>1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2152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2154</v>
      </c>
      <c r="B24" s="8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2156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2170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9"/>
  <sheetViews>
    <sheetView workbookViewId="0">
      <selection activeCell="E11" sqref="E1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498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499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500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501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502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503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504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505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506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507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508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509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510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511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512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513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514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515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516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517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2196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2197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2198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2195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2149</v>
      </c>
      <c r="B26" s="3">
        <v>0</v>
      </c>
      <c r="C26" s="8">
        <v>1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2185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2188</v>
      </c>
      <c r="B28" s="3">
        <v>3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2186</v>
      </c>
      <c r="B29" s="3">
        <v>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5"/>
  <sheetViews>
    <sheetView workbookViewId="0">
      <selection activeCell="G8" sqref="G8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498</v>
      </c>
      <c r="B2" s="8">
        <v>12</v>
      </c>
      <c r="C2" s="8">
        <v>0</v>
      </c>
      <c r="D2" s="8">
        <v>0</v>
      </c>
      <c r="E2" s="8">
        <v>10</v>
      </c>
      <c r="F2" s="8">
        <v>0</v>
      </c>
      <c r="G2" s="8">
        <v>0</v>
      </c>
      <c r="H2"/>
    </row>
    <row r="3" spans="1:8">
      <c r="A3" s="8" t="s">
        <v>499</v>
      </c>
      <c r="B3" s="8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1366</v>
      </c>
      <c r="B4" s="8">
        <v>5</v>
      </c>
      <c r="C4" s="8">
        <v>0</v>
      </c>
      <c r="D4" s="8">
        <v>0</v>
      </c>
      <c r="E4" s="8">
        <v>6</v>
      </c>
      <c r="F4" s="8">
        <v>2</v>
      </c>
      <c r="G4" s="8">
        <v>0</v>
      </c>
      <c r="H4"/>
    </row>
    <row r="5" spans="1:8">
      <c r="A5" s="8" t="s">
        <v>1367</v>
      </c>
      <c r="B5" s="8">
        <v>14</v>
      </c>
      <c r="C5" s="8">
        <v>0</v>
      </c>
      <c r="D5" s="8">
        <v>0</v>
      </c>
      <c r="E5" s="8">
        <v>1</v>
      </c>
      <c r="F5" s="8">
        <v>2</v>
      </c>
      <c r="G5" s="8">
        <v>0</v>
      </c>
      <c r="H5"/>
    </row>
    <row r="6" spans="1:8">
      <c r="A6" s="8" t="s">
        <v>501</v>
      </c>
      <c r="B6" s="8">
        <v>3</v>
      </c>
      <c r="C6" s="8">
        <v>0</v>
      </c>
      <c r="D6" s="8">
        <v>0</v>
      </c>
      <c r="E6" s="8">
        <v>3</v>
      </c>
      <c r="F6" s="8">
        <v>0</v>
      </c>
      <c r="G6" s="8">
        <v>0</v>
      </c>
      <c r="H6"/>
    </row>
    <row r="7" spans="1:8">
      <c r="A7" s="8" t="s">
        <v>503</v>
      </c>
      <c r="B7" s="8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505</v>
      </c>
      <c r="B8" s="8">
        <v>10</v>
      </c>
      <c r="C8" s="8">
        <v>0</v>
      </c>
      <c r="D8" s="8">
        <v>0</v>
      </c>
      <c r="E8" s="8">
        <v>10</v>
      </c>
      <c r="F8" s="8">
        <v>2</v>
      </c>
      <c r="G8" s="8">
        <v>1</v>
      </c>
    </row>
    <row r="9" spans="1:8">
      <c r="A9" s="8" t="s">
        <v>506</v>
      </c>
      <c r="B9" s="8">
        <v>7</v>
      </c>
      <c r="C9" s="8">
        <v>0</v>
      </c>
      <c r="D9" s="8">
        <v>0</v>
      </c>
      <c r="E9" s="8">
        <v>3</v>
      </c>
      <c r="F9" s="8">
        <v>1</v>
      </c>
      <c r="G9" s="8">
        <v>1</v>
      </c>
    </row>
    <row r="10" spans="1:8">
      <c r="A10" s="8" t="s">
        <v>509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</row>
    <row r="11" spans="1:8">
      <c r="A11" s="8" t="s">
        <v>510</v>
      </c>
      <c r="B11" s="8">
        <v>0</v>
      </c>
      <c r="C11" s="8">
        <v>1</v>
      </c>
      <c r="D11" s="8">
        <v>0</v>
      </c>
      <c r="E11" s="8">
        <v>1</v>
      </c>
      <c r="F11" s="8">
        <v>0</v>
      </c>
      <c r="G11" s="8">
        <v>0</v>
      </c>
    </row>
    <row r="12" spans="1:8">
      <c r="A12" s="8" t="s">
        <v>1368</v>
      </c>
      <c r="B12" s="8">
        <v>2</v>
      </c>
      <c r="C12" s="8">
        <v>0</v>
      </c>
      <c r="D12" s="8">
        <v>0</v>
      </c>
      <c r="E12" s="8">
        <v>0</v>
      </c>
      <c r="F12" s="8">
        <v>1</v>
      </c>
      <c r="G12" s="8">
        <v>0</v>
      </c>
    </row>
    <row r="13" spans="1:8">
      <c r="A13" s="8" t="s">
        <v>1369</v>
      </c>
      <c r="B13" s="8">
        <v>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512</v>
      </c>
      <c r="B14" s="8">
        <v>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8">
      <c r="A15" s="8" t="s">
        <v>513</v>
      </c>
      <c r="B15" s="8">
        <v>2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515</v>
      </c>
      <c r="B16" s="8">
        <v>0</v>
      </c>
      <c r="C16" s="8">
        <v>0</v>
      </c>
      <c r="D16" s="8">
        <v>0</v>
      </c>
      <c r="E16" s="8">
        <v>1</v>
      </c>
      <c r="F16" s="8">
        <v>0</v>
      </c>
      <c r="G16" s="8">
        <v>0</v>
      </c>
    </row>
    <row r="17" spans="1:7">
      <c r="A17" s="8" t="s">
        <v>516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2199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2200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2196</v>
      </c>
      <c r="B20" s="8">
        <v>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2198</v>
      </c>
      <c r="B21" s="8">
        <v>2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2180</v>
      </c>
      <c r="B22" s="8">
        <v>0</v>
      </c>
      <c r="C22" s="8">
        <v>1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2183</v>
      </c>
      <c r="B23" s="8">
        <v>3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2185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2186</v>
      </c>
      <c r="B25" s="8">
        <v>4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/>
  </sheetViews>
  <sheetFormatPr defaultRowHeight="15"/>
  <cols>
    <col min="8" max="8" width="9.140625" style="8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1797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1795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2201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2190</v>
      </c>
      <c r="B5" s="3">
        <v>7</v>
      </c>
      <c r="C5" s="8">
        <v>1</v>
      </c>
      <c r="D5" s="8">
        <v>0</v>
      </c>
      <c r="E5" s="8">
        <v>0</v>
      </c>
      <c r="F5" s="8">
        <v>0</v>
      </c>
      <c r="G5" s="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abSelected="1" topLeftCell="B1" zoomScaleNormal="100" zoomScaleSheetLayoutView="115" workbookViewId="0">
      <selection activeCell="B2" sqref="B2:B3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23.140625" style="8" customWidth="1"/>
    <col min="24" max="16384" width="9.140625" style="8"/>
  </cols>
  <sheetData>
    <row r="1" spans="1:40" ht="152.25" customHeight="1">
      <c r="A1" s="8" t="s">
        <v>1796</v>
      </c>
      <c r="B1" s="46" t="s">
        <v>1727</v>
      </c>
      <c r="C1" s="38"/>
      <c r="D1" s="39"/>
      <c r="E1" s="39"/>
      <c r="F1" s="39"/>
      <c r="G1" s="39"/>
      <c r="H1" s="39"/>
      <c r="I1" s="40"/>
      <c r="J1" s="76" t="s">
        <v>26</v>
      </c>
      <c r="K1" s="76" t="s">
        <v>27</v>
      </c>
      <c r="L1" s="76" t="s">
        <v>28</v>
      </c>
      <c r="M1" s="76" t="s">
        <v>29</v>
      </c>
      <c r="N1" s="76" t="s">
        <v>30</v>
      </c>
      <c r="O1" s="76" t="s">
        <v>31</v>
      </c>
      <c r="P1" s="76" t="s">
        <v>56</v>
      </c>
      <c r="Q1" s="76" t="s">
        <v>57</v>
      </c>
      <c r="R1" s="76" t="s">
        <v>58</v>
      </c>
      <c r="S1" s="76" t="s">
        <v>32</v>
      </c>
      <c r="T1" s="76" t="s">
        <v>33</v>
      </c>
    </row>
    <row r="2" spans="1:40" ht="15" customHeight="1">
      <c r="B2" s="78" t="s">
        <v>1728</v>
      </c>
      <c r="C2" s="31" t="s">
        <v>1283</v>
      </c>
      <c r="D2" s="80">
        <v>785</v>
      </c>
      <c r="E2" s="82" t="s">
        <v>61</v>
      </c>
      <c r="F2" s="83"/>
      <c r="G2" s="83"/>
      <c r="H2" s="84"/>
      <c r="I2" s="63" t="s">
        <v>51</v>
      </c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1:40" ht="15" customHeight="1">
      <c r="B3" s="79"/>
      <c r="C3" s="30" t="s">
        <v>1284</v>
      </c>
      <c r="D3" s="81"/>
      <c r="E3" s="82" t="s">
        <v>1277</v>
      </c>
      <c r="F3" s="83"/>
      <c r="G3" s="83"/>
      <c r="H3" s="84"/>
      <c r="I3" s="63" t="s">
        <v>1276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40" ht="15" customHeight="1">
      <c r="B4" s="85">
        <f>DATE</f>
        <v>42435</v>
      </c>
      <c r="C4" s="28" t="s">
        <v>1280</v>
      </c>
      <c r="D4" s="29"/>
      <c r="E4" s="72">
        <f>ROUND($D$2/12*MONTH,0)</f>
        <v>196</v>
      </c>
      <c r="F4" s="73"/>
      <c r="G4" s="73"/>
      <c r="H4" s="74"/>
      <c r="I4" s="47">
        <f>ROUND($D$2/12,0)</f>
        <v>65</v>
      </c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</row>
    <row r="5" spans="1:40" ht="15" customHeight="1">
      <c r="B5" s="86"/>
      <c r="C5" s="28" t="s">
        <v>1281</v>
      </c>
      <c r="D5" s="29"/>
      <c r="E5" s="72">
        <f ca="1">MISSION_GRAPH_DATA!G39</f>
        <v>92</v>
      </c>
      <c r="F5" s="73"/>
      <c r="G5" s="73"/>
      <c r="H5" s="74"/>
      <c r="I5" s="47">
        <f>$J$15</f>
        <v>8</v>
      </c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</row>
    <row r="6" spans="1:40" ht="15" customHeight="1">
      <c r="B6" s="44" t="s">
        <v>19</v>
      </c>
      <c r="C6" s="30" t="s">
        <v>1729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52</v>
      </c>
      <c r="R6" s="64" t="s">
        <v>24</v>
      </c>
      <c r="S6" s="64" t="s">
        <v>25</v>
      </c>
      <c r="T6" s="65"/>
    </row>
    <row r="7" spans="1:40" ht="15" customHeight="1">
      <c r="B7" s="66" t="s">
        <v>790</v>
      </c>
      <c r="C7" s="30" t="s">
        <v>1278</v>
      </c>
      <c r="D7" s="30"/>
      <c r="E7" s="25"/>
      <c r="F7" s="25"/>
      <c r="G7" s="25"/>
      <c r="H7" s="25"/>
      <c r="I7" s="25" t="s">
        <v>1279</v>
      </c>
      <c r="J7" s="64" t="s">
        <v>1285</v>
      </c>
      <c r="K7" s="64" t="s">
        <v>1285</v>
      </c>
      <c r="L7" s="64" t="s">
        <v>1286</v>
      </c>
      <c r="M7" s="64" t="s">
        <v>1287</v>
      </c>
      <c r="N7" s="64" t="s">
        <v>1288</v>
      </c>
      <c r="O7" s="64"/>
      <c r="P7" s="64" t="s">
        <v>1289</v>
      </c>
      <c r="Q7" s="64" t="s">
        <v>1290</v>
      </c>
      <c r="R7" s="64" t="s">
        <v>1289</v>
      </c>
      <c r="S7" s="64" t="s">
        <v>1291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53</v>
      </c>
      <c r="J8" s="20" t="s">
        <v>6</v>
      </c>
      <c r="K8" s="20" t="s">
        <v>68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55</v>
      </c>
      <c r="Q8" s="20" t="s">
        <v>54</v>
      </c>
      <c r="R8" s="20" t="s">
        <v>11</v>
      </c>
      <c r="S8" s="20" t="s">
        <v>12</v>
      </c>
      <c r="T8" s="21" t="s">
        <v>13</v>
      </c>
    </row>
    <row r="9" spans="1:40">
      <c r="B9" s="13" t="s">
        <v>1730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1272</v>
      </c>
      <c r="C10" s="14"/>
      <c r="D10" s="14"/>
      <c r="E10" s="11">
        <f>SUM(Y$17:Y$27)</f>
        <v>6</v>
      </c>
      <c r="F10" s="11">
        <f t="shared" ref="F10:T10" si="0">SUM(Z$17:Z$27)</f>
        <v>21</v>
      </c>
      <c r="G10" s="11">
        <f t="shared" si="0"/>
        <v>150</v>
      </c>
      <c r="H10" s="11">
        <f t="shared" si="0"/>
        <v>209</v>
      </c>
      <c r="I10" s="11">
        <f t="shared" si="0"/>
        <v>11</v>
      </c>
      <c r="J10" s="11">
        <f t="shared" si="0"/>
        <v>8</v>
      </c>
      <c r="K10" s="11">
        <f t="shared" si="0"/>
        <v>10</v>
      </c>
      <c r="L10" s="11">
        <f t="shared" si="0"/>
        <v>520</v>
      </c>
      <c r="M10" s="11">
        <f t="shared" si="0"/>
        <v>232</v>
      </c>
      <c r="N10" s="11">
        <f t="shared" si="0"/>
        <v>721</v>
      </c>
      <c r="O10" s="11">
        <f t="shared" si="0"/>
        <v>857</v>
      </c>
      <c r="P10" s="11">
        <f t="shared" si="0"/>
        <v>438</v>
      </c>
      <c r="Q10" s="11">
        <f t="shared" si="0"/>
        <v>37</v>
      </c>
      <c r="R10" s="11">
        <f t="shared" si="0"/>
        <v>416</v>
      </c>
      <c r="S10" s="11">
        <f t="shared" si="0"/>
        <v>141</v>
      </c>
      <c r="T10" s="11">
        <f t="shared" si="0"/>
        <v>14</v>
      </c>
    </row>
    <row r="11" spans="1:40">
      <c r="B11" s="24" t="s">
        <v>1271</v>
      </c>
      <c r="C11" s="14"/>
      <c r="D11" s="14"/>
      <c r="E11" s="11">
        <f>SUM(Y$28:Y$38)</f>
        <v>0</v>
      </c>
      <c r="F11" s="11">
        <f t="shared" ref="F11:T11" si="1">SUM(Z$28:Z$38)</f>
        <v>0</v>
      </c>
      <c r="G11" s="11">
        <f t="shared" si="1"/>
        <v>0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  <c r="O11" s="11">
        <f t="shared" si="1"/>
        <v>0</v>
      </c>
      <c r="P11" s="11">
        <f t="shared" si="1"/>
        <v>0</v>
      </c>
      <c r="Q11" s="11">
        <f t="shared" si="1"/>
        <v>0</v>
      </c>
      <c r="R11" s="11">
        <f t="shared" si="1"/>
        <v>0</v>
      </c>
      <c r="S11" s="11">
        <f t="shared" si="1"/>
        <v>0</v>
      </c>
      <c r="T11" s="11">
        <f t="shared" si="1"/>
        <v>0</v>
      </c>
    </row>
    <row r="12" spans="1:40">
      <c r="B12" s="24" t="s">
        <v>1273</v>
      </c>
      <c r="C12" s="14"/>
      <c r="D12" s="14"/>
      <c r="E12" s="11">
        <f>SUM(Y$39:Y$49)</f>
        <v>0</v>
      </c>
      <c r="F12" s="11">
        <f t="shared" ref="F12:T12" si="2">SUM(Z$39:Z$49)</f>
        <v>0</v>
      </c>
      <c r="G12" s="11">
        <f t="shared" si="2"/>
        <v>0</v>
      </c>
      <c r="H12" s="11">
        <f t="shared" si="2"/>
        <v>0</v>
      </c>
      <c r="I12" s="11">
        <f t="shared" si="2"/>
        <v>0</v>
      </c>
      <c r="J12" s="11">
        <f t="shared" si="2"/>
        <v>0</v>
      </c>
      <c r="K12" s="11">
        <f t="shared" si="2"/>
        <v>0</v>
      </c>
      <c r="L12" s="11">
        <f t="shared" si="2"/>
        <v>0</v>
      </c>
      <c r="M12" s="11">
        <f t="shared" si="2"/>
        <v>0</v>
      </c>
      <c r="N12" s="11">
        <f t="shared" si="2"/>
        <v>0</v>
      </c>
      <c r="O12" s="11">
        <f t="shared" si="2"/>
        <v>0</v>
      </c>
      <c r="P12" s="11">
        <f t="shared" si="2"/>
        <v>0</v>
      </c>
      <c r="Q12" s="11">
        <f t="shared" si="2"/>
        <v>0</v>
      </c>
      <c r="R12" s="11">
        <f t="shared" si="2"/>
        <v>0</v>
      </c>
      <c r="S12" s="11">
        <f t="shared" si="2"/>
        <v>0</v>
      </c>
      <c r="T12" s="11">
        <f t="shared" si="2"/>
        <v>0</v>
      </c>
    </row>
    <row r="13" spans="1:40">
      <c r="B13" s="24" t="s">
        <v>1274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1275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1282</v>
      </c>
      <c r="C15" s="15"/>
      <c r="D15" s="15"/>
      <c r="E15" s="19">
        <f t="shared" ref="E15:T15" si="5">SUM(E10:E14)</f>
        <v>6</v>
      </c>
      <c r="F15" s="19">
        <f t="shared" si="5"/>
        <v>21</v>
      </c>
      <c r="G15" s="19">
        <f t="shared" si="5"/>
        <v>150</v>
      </c>
      <c r="H15" s="19">
        <f t="shared" si="5"/>
        <v>209</v>
      </c>
      <c r="I15" s="19">
        <f t="shared" si="5"/>
        <v>11</v>
      </c>
      <c r="J15" s="19">
        <f t="shared" si="5"/>
        <v>8</v>
      </c>
      <c r="K15" s="19">
        <f t="shared" si="5"/>
        <v>10</v>
      </c>
      <c r="L15" s="19">
        <f t="shared" si="5"/>
        <v>520</v>
      </c>
      <c r="M15" s="19">
        <f t="shared" si="5"/>
        <v>232</v>
      </c>
      <c r="N15" s="19">
        <f t="shared" si="5"/>
        <v>721</v>
      </c>
      <c r="O15" s="19">
        <f t="shared" si="5"/>
        <v>857</v>
      </c>
      <c r="P15" s="19">
        <f t="shared" si="5"/>
        <v>438</v>
      </c>
      <c r="Q15" s="19">
        <f t="shared" si="5"/>
        <v>37</v>
      </c>
      <c r="R15" s="19">
        <f t="shared" si="5"/>
        <v>416</v>
      </c>
      <c r="S15" s="19">
        <f t="shared" si="5"/>
        <v>141</v>
      </c>
      <c r="T15" s="19">
        <f t="shared" si="5"/>
        <v>14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53</v>
      </c>
      <c r="AD16" s="26" t="s">
        <v>6</v>
      </c>
      <c r="AE16" s="26" t="s">
        <v>68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55</v>
      </c>
      <c r="AK16" s="26" t="s">
        <v>54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75" t="s">
        <v>1731</v>
      </c>
      <c r="W17" s="14" t="str">
        <f t="shared" ref="W17:W27" si="6">CONCATENATE(YEAR,":",MONTH,":1:7:", $U17)</f>
        <v>2016:3:1:7:OFFICE</v>
      </c>
      <c r="X17" s="14">
        <f>MATCH($W17,REPORT_DATA_BY_ZONE!$A:$A, 0)</f>
        <v>83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2</v>
      </c>
      <c r="AA17" s="11">
        <f>IFERROR(INDEX(REPORT_DATA_BY_ZONE!$A:$AG,$X17,MATCH(AA$16,REPORT_DATA_BY_ZONE!$A$1:$AG$1,0)), "")</f>
        <v>8</v>
      </c>
      <c r="AB17" s="11">
        <f>IFERROR(INDEX(REPORT_DATA_BY_ZONE!$A:$AG,$X17,MATCH(AB$16,REPORT_DATA_BY_ZONE!$A$1:$AG$1,0)), "")</f>
        <v>11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27</v>
      </c>
      <c r="AG17" s="11">
        <f>IFERROR(INDEX(REPORT_DATA_BY_ZONE!$A:$AG,$X17,MATCH(AG$16,REPORT_DATA_BY_ZONE!$A$1:$AG$1,0)), "")</f>
        <v>6</v>
      </c>
      <c r="AH17" s="11">
        <f>IFERROR(INDEX(REPORT_DATA_BY_ZONE!$A:$AG,$X17,MATCH(AH$16,REPORT_DATA_BY_ZONE!$A$1:$AG$1,0)), "")</f>
        <v>11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8</v>
      </c>
      <c r="AK17" s="11">
        <f>IFERROR(INDEX(REPORT_DATA_BY_ZONE!$A:$AG,$X17,MATCH(AK$16,REPORT_DATA_BY_ZONE!$A$1:$AG$1,0)), "")</f>
        <v>0</v>
      </c>
      <c r="AL17" s="11">
        <f>IFERROR(INDEX(REPORT_DATA_BY_ZONE!$A:$AG,$X17,MATCH(AL$16,REPORT_DATA_BY_ZONE!$A$1:$AG$1,0)), "")</f>
        <v>4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75"/>
      <c r="W18" s="14" t="str">
        <f t="shared" si="6"/>
        <v>2016:3:1:7:HUALIAN</v>
      </c>
      <c r="X18" s="14">
        <f>MATCH($W18,REPORT_DATA_BY_ZONE!$A:$A, 0)</f>
        <v>81</v>
      </c>
      <c r="Y18" s="11">
        <f>IFERROR(INDEX(REPORT_DATA_BY_ZONE!$A:$AG,$X18,MATCH(Y$16,REPORT_DATA_BY_ZONE!$A$1:$AG$1,0)), "")</f>
        <v>1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12</v>
      </c>
      <c r="AC18" s="11">
        <f>IFERROR(INDEX(REPORT_DATA_BY_ZONE!$A:$AG,$X18,MATCH(AC$16,REPORT_DATA_BY_ZONE!$A$1:$AG$1,0)), "")</f>
        <v>1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40</v>
      </c>
      <c r="AG18" s="11">
        <f>IFERROR(INDEX(REPORT_DATA_BY_ZONE!$A:$AG,$X18,MATCH(AG$16,REPORT_DATA_BY_ZONE!$A$1:$AG$1,0)), "")</f>
        <v>8</v>
      </c>
      <c r="AH18" s="11">
        <f>IFERROR(INDEX(REPORT_DATA_BY_ZONE!$A:$AG,$X18,MATCH(AH$16,REPORT_DATA_BY_ZONE!$A$1:$AG$1,0)), "")</f>
        <v>42</v>
      </c>
      <c r="AI18" s="11">
        <f>IFERROR(INDEX(REPORT_DATA_BY_ZONE!$A:$AG,$X18,MATCH(AI$16,REPORT_DATA_BY_ZONE!$A$1:$AG$1,0)), "")</f>
        <v>57</v>
      </c>
      <c r="AJ18" s="11">
        <f>IFERROR(INDEX(REPORT_DATA_BY_ZONE!$A:$AG,$X18,MATCH(AJ$16,REPORT_DATA_BY_ZONE!$A$1:$AG$1,0)), "")</f>
        <v>29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28</v>
      </c>
      <c r="AM18" s="11">
        <f>IFERROR(INDEX(REPORT_DATA_BY_ZONE!$A:$AG,$X18,MATCH(AM$16,REPORT_DATA_BY_ZONE!$A$1:$AG$1,0)), "")</f>
        <v>9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75"/>
      <c r="W19" s="14" t="str">
        <f t="shared" si="6"/>
        <v>2016:3:1:7:TAIDONG</v>
      </c>
      <c r="X19" s="14">
        <f>MATCH($W19,REPORT_DATA_BY_ZONE!$A:$A, 0)</f>
        <v>85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1</v>
      </c>
      <c r="AA19" s="11">
        <f>IFERROR(INDEX(REPORT_DATA_BY_ZONE!$A:$AG,$X19,MATCH(AA$16,REPORT_DATA_BY_ZONE!$A$1:$AG$1,0)), "")</f>
        <v>13</v>
      </c>
      <c r="AB19" s="11">
        <f>IFERROR(INDEX(REPORT_DATA_BY_ZONE!$A:$AG,$X19,MATCH(AB$16,REPORT_DATA_BY_ZONE!$A$1:$AG$1,0)), "")</f>
        <v>18</v>
      </c>
      <c r="AC19" s="11">
        <f>IFERROR(INDEX(REPORT_DATA_BY_ZONE!$A:$AG,$X19,MATCH(AC$16,REPORT_DATA_BY_ZONE!$A$1:$AG$1,0)), "")</f>
        <v>0</v>
      </c>
      <c r="AD19" s="11">
        <f>IFERROR(INDEX(REPORT_DATA_BY_ZONE!$A:$AG,$X19,MATCH(AD$16,REPORT_DATA_BY_ZONE!$A$1:$AG$1,0)), "")</f>
        <v>2</v>
      </c>
      <c r="AE19" s="11">
        <f>IFERROR(INDEX(REPORT_DATA_BY_ZONE!$A:$AG,$X19,MATCH(AE$16,REPORT_DATA_BY_ZONE!$A$1:$AG$1,0)), "")</f>
        <v>2</v>
      </c>
      <c r="AF19" s="11">
        <f>IFERROR(INDEX(REPORT_DATA_BY_ZONE!$A:$AG,$X19,MATCH(AF$16,REPORT_DATA_BY_ZONE!$A$1:$AG$1,0)), "")</f>
        <v>37</v>
      </c>
      <c r="AG19" s="11">
        <f>IFERROR(INDEX(REPORT_DATA_BY_ZONE!$A:$AG,$X19,MATCH(AG$16,REPORT_DATA_BY_ZONE!$A$1:$AG$1,0)), "")</f>
        <v>23</v>
      </c>
      <c r="AH19" s="11">
        <f>IFERROR(INDEX(REPORT_DATA_BY_ZONE!$A:$AG,$X19,MATCH(AH$16,REPORT_DATA_BY_ZONE!$A$1:$AG$1,0)), "")</f>
        <v>48</v>
      </c>
      <c r="AI19" s="11">
        <f>IFERROR(INDEX(REPORT_DATA_BY_ZONE!$A:$AG,$X19,MATCH(AI$16,REPORT_DATA_BY_ZONE!$A$1:$AG$1,0)), "")</f>
        <v>78</v>
      </c>
      <c r="AJ19" s="11">
        <f>IFERROR(INDEX(REPORT_DATA_BY_ZONE!$A:$AG,$X19,MATCH(AJ$16,REPORT_DATA_BY_ZONE!$A$1:$AG$1,0)), "")</f>
        <v>25</v>
      </c>
      <c r="AK19" s="11">
        <f>IFERROR(INDEX(REPORT_DATA_BY_ZONE!$A:$AG,$X19,MATCH(AK$16,REPORT_DATA_BY_ZONE!$A$1:$AG$1,0)), "")</f>
        <v>4</v>
      </c>
      <c r="AL19" s="11">
        <f>IFERROR(INDEX(REPORT_DATA_BY_ZONE!$A:$AG,$X19,MATCH(AL$16,REPORT_DATA_BY_ZONE!$A$1:$AG$1,0)), "")</f>
        <v>25</v>
      </c>
      <c r="AM19" s="11">
        <f>IFERROR(INDEX(REPORT_DATA_BY_ZONE!$A:$AG,$X19,MATCH(AM$16,REPORT_DATA_BY_ZONE!$A$1:$AG$1,0)), "")</f>
        <v>8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75"/>
      <c r="W20" s="14" t="str">
        <f t="shared" si="6"/>
        <v>2016:3:1:7:ZHUNAN</v>
      </c>
      <c r="X20" s="14">
        <f>MATCH($W20,REPORT_DATA_BY_ZONE!$A:$A, 0)</f>
        <v>89</v>
      </c>
      <c r="Y20" s="11">
        <f>IFERROR(INDEX(REPORT_DATA_BY_ZONE!$A:$AG,$X20,MATCH(Y$16,REPORT_DATA_BY_ZONE!$A$1:$AG$1,0)), "")</f>
        <v>0</v>
      </c>
      <c r="Z20" s="11">
        <f>IFERROR(INDEX(REPORT_DATA_BY_ZONE!$A:$AG,$X20,MATCH(Z$16,REPORT_DATA_BY_ZONE!$A$1:$AG$1,0)), "")</f>
        <v>2</v>
      </c>
      <c r="AA20" s="11">
        <f>IFERROR(INDEX(REPORT_DATA_BY_ZONE!$A:$AG,$X20,MATCH(AA$16,REPORT_DATA_BY_ZONE!$A$1:$AG$1,0)), "")</f>
        <v>9</v>
      </c>
      <c r="AB20" s="11">
        <f>IFERROR(INDEX(REPORT_DATA_BY_ZONE!$A:$AG,$X20,MATCH(AB$16,REPORT_DATA_BY_ZONE!$A$1:$AG$1,0)), "")</f>
        <v>18</v>
      </c>
      <c r="AC20" s="11">
        <f>IFERROR(INDEX(REPORT_DATA_BY_ZONE!$A:$AG,$X20,MATCH(AC$16,REPORT_DATA_BY_ZONE!$A$1:$AG$1,0)), "")</f>
        <v>1</v>
      </c>
      <c r="AD20" s="11">
        <f>IFERROR(INDEX(REPORT_DATA_BY_ZONE!$A:$AG,$X20,MATCH(AD$16,REPORT_DATA_BY_ZONE!$A$1:$AG$1,0)), "")</f>
        <v>1</v>
      </c>
      <c r="AE20" s="11">
        <f>IFERROR(INDEX(REPORT_DATA_BY_ZONE!$A:$AG,$X20,MATCH(AE$16,REPORT_DATA_BY_ZONE!$A$1:$AG$1,0)), "")</f>
        <v>1</v>
      </c>
      <c r="AF20" s="11">
        <f>IFERROR(INDEX(REPORT_DATA_BY_ZONE!$A:$AG,$X20,MATCH(AF$16,REPORT_DATA_BY_ZONE!$A$1:$AG$1,0)), "")</f>
        <v>35</v>
      </c>
      <c r="AG20" s="11">
        <f>IFERROR(INDEX(REPORT_DATA_BY_ZONE!$A:$AG,$X20,MATCH(AG$16,REPORT_DATA_BY_ZONE!$A$1:$AG$1,0)), "")</f>
        <v>16</v>
      </c>
      <c r="AH20" s="11">
        <f>IFERROR(INDEX(REPORT_DATA_BY_ZONE!$A:$AG,$X20,MATCH(AH$16,REPORT_DATA_BY_ZONE!$A$1:$AG$1,0)), "")</f>
        <v>49</v>
      </c>
      <c r="AI20" s="11">
        <f>IFERROR(INDEX(REPORT_DATA_BY_ZONE!$A:$AG,$X20,MATCH(AI$16,REPORT_DATA_BY_ZONE!$A$1:$AG$1,0)), "")</f>
        <v>56</v>
      </c>
      <c r="AJ20" s="11">
        <f>IFERROR(INDEX(REPORT_DATA_BY_ZONE!$A:$AG,$X20,MATCH(AJ$16,REPORT_DATA_BY_ZONE!$A$1:$AG$1,0)), "")</f>
        <v>33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31</v>
      </c>
      <c r="AM20" s="11">
        <f>IFERROR(INDEX(REPORT_DATA_BY_ZONE!$A:$AG,$X20,MATCH(AM$16,REPORT_DATA_BY_ZONE!$A$1:$AG$1,0)), "")</f>
        <v>19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75"/>
      <c r="W21" s="14" t="str">
        <f t="shared" si="6"/>
        <v>2016:3:1:7:XINZHU</v>
      </c>
      <c r="X21" s="14">
        <f>MATCH($W21,REPORT_DATA_BY_ZONE!$A:$A, 0)</f>
        <v>88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1</v>
      </c>
      <c r="AA21" s="11">
        <f>IFERROR(INDEX(REPORT_DATA_BY_ZONE!$A:$AG,$X21,MATCH(AA$16,REPORT_DATA_BY_ZONE!$A$1:$AG$1,0)), "")</f>
        <v>12</v>
      </c>
      <c r="AB21" s="11">
        <f>IFERROR(INDEX(REPORT_DATA_BY_ZONE!$A:$AG,$X21,MATCH(AB$16,REPORT_DATA_BY_ZONE!$A$1:$AG$1,0)), "")</f>
        <v>10</v>
      </c>
      <c r="AC21" s="11">
        <f>IFERROR(INDEX(REPORT_DATA_BY_ZONE!$A:$AG,$X21,MATCH(AC$16,REPORT_DATA_BY_ZONE!$A$1:$AG$1,0)), "")</f>
        <v>1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31</v>
      </c>
      <c r="AG21" s="11">
        <f>IFERROR(INDEX(REPORT_DATA_BY_ZONE!$A:$AG,$X21,MATCH(AG$16,REPORT_DATA_BY_ZONE!$A$1:$AG$1,0)), "")</f>
        <v>20</v>
      </c>
      <c r="AH21" s="11">
        <f>IFERROR(INDEX(REPORT_DATA_BY_ZONE!$A:$AG,$X21,MATCH(AH$16,REPORT_DATA_BY_ZONE!$A$1:$AG$1,0)), "")</f>
        <v>67</v>
      </c>
      <c r="AI21" s="11">
        <f>IFERROR(INDEX(REPORT_DATA_BY_ZONE!$A:$AG,$X21,MATCH(AI$16,REPORT_DATA_BY_ZONE!$A$1:$AG$1,0)), "")</f>
        <v>97</v>
      </c>
      <c r="AJ21" s="11">
        <f>IFERROR(INDEX(REPORT_DATA_BY_ZONE!$A:$AG,$X21,MATCH(AJ$16,REPORT_DATA_BY_ZONE!$A$1:$AG$1,0)), "")</f>
        <v>45</v>
      </c>
      <c r="AK21" s="11">
        <f>IFERROR(INDEX(REPORT_DATA_BY_ZONE!$A:$AG,$X21,MATCH(AK$16,REPORT_DATA_BY_ZONE!$A$1:$AG$1,0)), "")</f>
        <v>1</v>
      </c>
      <c r="AL21" s="11">
        <f>IFERROR(INDEX(REPORT_DATA_BY_ZONE!$A:$AG,$X21,MATCH(AL$16,REPORT_DATA_BY_ZONE!$A$1:$AG$1,0)), "")</f>
        <v>43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1</v>
      </c>
    </row>
    <row r="22" spans="5:40">
      <c r="U22" s="26" t="s">
        <v>48</v>
      </c>
      <c r="V22" s="75"/>
      <c r="W22" s="14" t="str">
        <f t="shared" si="6"/>
        <v>2016:3:1:7:CENTRAL</v>
      </c>
      <c r="X22" s="14">
        <f>MATCH($W22,REPORT_DATA_BY_ZONE!$A:$A, 0)</f>
        <v>79</v>
      </c>
      <c r="Y22" s="11">
        <f>IFERROR(INDEX(REPORT_DATA_BY_ZONE!$A:$AG,$X22,MATCH(Y$16,REPORT_DATA_BY_ZONE!$A$1:$AG$1,0)), "")</f>
        <v>2</v>
      </c>
      <c r="Z22" s="11">
        <f>IFERROR(INDEX(REPORT_DATA_BY_ZONE!$A:$AG,$X22,MATCH(Z$16,REPORT_DATA_BY_ZONE!$A$1:$AG$1,0)), "")</f>
        <v>2</v>
      </c>
      <c r="AA22" s="11">
        <f>IFERROR(INDEX(REPORT_DATA_BY_ZONE!$A:$AG,$X22,MATCH(AA$16,REPORT_DATA_BY_ZONE!$A$1:$AG$1,0)), "")</f>
        <v>21</v>
      </c>
      <c r="AB22" s="11">
        <f>IFERROR(INDEX(REPORT_DATA_BY_ZONE!$A:$AG,$X22,MATCH(AB$16,REPORT_DATA_BY_ZONE!$A$1:$AG$1,0)), "")</f>
        <v>22</v>
      </c>
      <c r="AC22" s="11">
        <f>IFERROR(INDEX(REPORT_DATA_BY_ZONE!$A:$AG,$X22,MATCH(AC$16,REPORT_DATA_BY_ZONE!$A$1:$AG$1,0)), "")</f>
        <v>4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1</v>
      </c>
      <c r="AF22" s="11">
        <f>IFERROR(INDEX(REPORT_DATA_BY_ZONE!$A:$AG,$X22,MATCH(AF$16,REPORT_DATA_BY_ZONE!$A$1:$AG$1,0)), "")</f>
        <v>58</v>
      </c>
      <c r="AG22" s="11">
        <f>IFERROR(INDEX(REPORT_DATA_BY_ZONE!$A:$AG,$X22,MATCH(AG$16,REPORT_DATA_BY_ZONE!$A$1:$AG$1,0)), "")</f>
        <v>30</v>
      </c>
      <c r="AH22" s="11">
        <f>IFERROR(INDEX(REPORT_DATA_BY_ZONE!$A:$AG,$X22,MATCH(AH$16,REPORT_DATA_BY_ZONE!$A$1:$AG$1,0)), "")</f>
        <v>87</v>
      </c>
      <c r="AI22" s="11">
        <f>IFERROR(INDEX(REPORT_DATA_BY_ZONE!$A:$AG,$X22,MATCH(AI$16,REPORT_DATA_BY_ZONE!$A$1:$AG$1,0)), "")</f>
        <v>109</v>
      </c>
      <c r="AJ22" s="11">
        <f>IFERROR(INDEX(REPORT_DATA_BY_ZONE!$A:$AG,$X22,MATCH(AJ$16,REPORT_DATA_BY_ZONE!$A$1:$AG$1,0)), "")</f>
        <v>45</v>
      </c>
      <c r="AK22" s="11">
        <f>IFERROR(INDEX(REPORT_DATA_BY_ZONE!$A:$AG,$X22,MATCH(AK$16,REPORT_DATA_BY_ZONE!$A$1:$AG$1,0)), "")</f>
        <v>6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7</v>
      </c>
      <c r="AN22" s="11">
        <f>IFERROR(INDEX(REPORT_DATA_BY_ZONE!$A:$AG,$X22,MATCH(AN$16,REPORT_DATA_BY_ZONE!$A$1:$AG$1,0)), "")</f>
        <v>0</v>
      </c>
    </row>
    <row r="23" spans="5:40">
      <c r="U23" s="26" t="s">
        <v>44</v>
      </c>
      <c r="V23" s="75"/>
      <c r="W23" s="14" t="str">
        <f t="shared" si="6"/>
        <v>2016:3:1:7:NORTH</v>
      </c>
      <c r="X23" s="14">
        <f>MATCH($W23,REPORT_DATA_BY_ZONE!$A:$A, 0)</f>
        <v>82</v>
      </c>
      <c r="Y23" s="11">
        <f>IFERROR(INDEX(REPORT_DATA_BY_ZONE!$A:$AG,$X23,MATCH(Y$16,REPORT_DATA_BY_ZONE!$A$1:$AG$1,0)), "")</f>
        <v>0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7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1</v>
      </c>
      <c r="AF23" s="11">
        <f>IFERROR(INDEX(REPORT_DATA_BY_ZONE!$A:$AG,$X23,MATCH(AF$16,REPORT_DATA_BY_ZONE!$A$1:$AG$1,0)), "")</f>
        <v>20</v>
      </c>
      <c r="AG23" s="11">
        <f>IFERROR(INDEX(REPORT_DATA_BY_ZONE!$A:$AG,$X23,MATCH(AG$16,REPORT_DATA_BY_ZONE!$A$1:$AG$1,0)), "")</f>
        <v>13</v>
      </c>
      <c r="AH23" s="11">
        <f>IFERROR(INDEX(REPORT_DATA_BY_ZONE!$A:$AG,$X23,MATCH(AH$16,REPORT_DATA_BY_ZONE!$A$1:$AG$1,0)), "")</f>
        <v>59</v>
      </c>
      <c r="AI23" s="11">
        <f>IFERROR(INDEX(REPORT_DATA_BY_ZONE!$A:$AG,$X23,MATCH(AI$16,REPORT_DATA_BY_ZONE!$A$1:$AG$1,0)), "")</f>
        <v>61</v>
      </c>
      <c r="AJ23" s="11">
        <f>IFERROR(INDEX(REPORT_DATA_BY_ZONE!$A:$AG,$X23,MATCH(AJ$16,REPORT_DATA_BY_ZONE!$A$1:$AG$1,0)), "")</f>
        <v>33</v>
      </c>
      <c r="AK23" s="11">
        <f>IFERROR(INDEX(REPORT_DATA_BY_ZONE!$A:$AG,$X23,MATCH(AK$16,REPORT_DATA_BY_ZONE!$A$1:$AG$1,0)), "")</f>
        <v>5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10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75"/>
      <c r="W24" s="14" t="str">
        <f t="shared" si="6"/>
        <v>2016:3:1:7:SOUTH</v>
      </c>
      <c r="X24" s="14">
        <f>MATCH($W24,REPORT_DATA_BY_ZONE!$A:$A, 0)</f>
        <v>84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27</v>
      </c>
      <c r="AB24" s="11">
        <f>IFERROR(INDEX(REPORT_DATA_BY_ZONE!$A:$AG,$X24,MATCH(AB$16,REPORT_DATA_BY_ZONE!$A$1:$AG$1,0)), "")</f>
        <v>21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3</v>
      </c>
      <c r="AE24" s="11">
        <f>IFERROR(INDEX(REPORT_DATA_BY_ZONE!$A:$AG,$X24,MATCH(AE$16,REPORT_DATA_BY_ZONE!$A$1:$AG$1,0)), "")</f>
        <v>4</v>
      </c>
      <c r="AF24" s="11">
        <f>IFERROR(INDEX(REPORT_DATA_BY_ZONE!$A:$AG,$X24,MATCH(AF$16,REPORT_DATA_BY_ZONE!$A$1:$AG$1,0)), "")</f>
        <v>68</v>
      </c>
      <c r="AG24" s="11">
        <f>IFERROR(INDEX(REPORT_DATA_BY_ZONE!$A:$AG,$X24,MATCH(AG$16,REPORT_DATA_BY_ZONE!$A$1:$AG$1,0)), "")</f>
        <v>35</v>
      </c>
      <c r="AH24" s="11">
        <f>IFERROR(INDEX(REPORT_DATA_BY_ZONE!$A:$AG,$X24,MATCH(AH$16,REPORT_DATA_BY_ZONE!$A$1:$AG$1,0)), "")</f>
        <v>91</v>
      </c>
      <c r="AI24" s="11">
        <f>IFERROR(INDEX(REPORT_DATA_BY_ZONE!$A:$AG,$X24,MATCH(AI$16,REPORT_DATA_BY_ZONE!$A$1:$AG$1,0)), "")</f>
        <v>90</v>
      </c>
      <c r="AJ24" s="11">
        <f>IFERROR(INDEX(REPORT_DATA_BY_ZONE!$A:$AG,$X24,MATCH(AJ$16,REPORT_DATA_BY_ZONE!$A$1:$AG$1,0)), "")</f>
        <v>64</v>
      </c>
      <c r="AK24" s="11">
        <f>IFERROR(INDEX(REPORT_DATA_BY_ZONE!$A:$AG,$X24,MATCH(AK$16,REPORT_DATA_BY_ZONE!$A$1:$AG$1,0)), "")</f>
        <v>5</v>
      </c>
      <c r="AL24" s="11">
        <f>IFERROR(INDEX(REPORT_DATA_BY_ZONE!$A:$AG,$X24,MATCH(AL$16,REPORT_DATA_BY_ZONE!$A$1:$AG$1,0)), "")</f>
        <v>60</v>
      </c>
      <c r="AM24" s="11">
        <f>IFERROR(INDEX(REPORT_DATA_BY_ZONE!$A:$AG,$X24,MATCH(AM$16,REPORT_DATA_BY_ZONE!$A$1:$AG$1,0)), "")</f>
        <v>20</v>
      </c>
      <c r="AN24" s="11">
        <f>IFERROR(INDEX(REPORT_DATA_BY_ZONE!$A:$AG,$X24,MATCH(AN$16,REPORT_DATA_BY_ZONE!$A$1:$AG$1,0)), "")</f>
        <v>1</v>
      </c>
    </row>
    <row r="25" spans="5:40">
      <c r="U25" s="26" t="s">
        <v>46</v>
      </c>
      <c r="V25" s="75"/>
      <c r="W25" s="14" t="str">
        <f t="shared" si="6"/>
        <v>2016:3:1:7:WEST</v>
      </c>
      <c r="X25" s="14">
        <f>MATCH($W25,REPORT_DATA_BY_ZONE!$A:$A, 0)</f>
        <v>87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4</v>
      </c>
      <c r="AA25" s="11">
        <f>IFERROR(INDEX(REPORT_DATA_BY_ZONE!$A:$AG,$X25,MATCH(AA$16,REPORT_DATA_BY_ZONE!$A$1:$AG$1,0)), "")</f>
        <v>14</v>
      </c>
      <c r="AB25" s="11">
        <f>IFERROR(INDEX(REPORT_DATA_BY_ZONE!$A:$AG,$X25,MATCH(AB$16,REPORT_DATA_BY_ZONE!$A$1:$AG$1,0)), "")</f>
        <v>29</v>
      </c>
      <c r="AC25" s="11">
        <f>IFERROR(INDEX(REPORT_DATA_BY_ZONE!$A:$AG,$X25,MATCH(AC$16,REPORT_DATA_BY_ZONE!$A$1:$AG$1,0)), "")</f>
        <v>1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57</v>
      </c>
      <c r="AG25" s="11">
        <f>IFERROR(INDEX(REPORT_DATA_BY_ZONE!$A:$AG,$X25,MATCH(AG$16,REPORT_DATA_BY_ZONE!$A$1:$AG$1,0)), "")</f>
        <v>15</v>
      </c>
      <c r="AH25" s="11">
        <f>IFERROR(INDEX(REPORT_DATA_BY_ZONE!$A:$AG,$X25,MATCH(AH$16,REPORT_DATA_BY_ZONE!$A$1:$AG$1,0)), "")</f>
        <v>83</v>
      </c>
      <c r="AI25" s="11">
        <f>IFERROR(INDEX(REPORT_DATA_BY_ZONE!$A:$AG,$X25,MATCH(AI$16,REPORT_DATA_BY_ZONE!$A$1:$AG$1,0)), "")</f>
        <v>79</v>
      </c>
      <c r="AJ25" s="11">
        <f>IFERROR(INDEX(REPORT_DATA_BY_ZONE!$A:$AG,$X25,MATCH(AJ$16,REPORT_DATA_BY_ZONE!$A$1:$AG$1,0)), "")</f>
        <v>41</v>
      </c>
      <c r="AK25" s="11">
        <f>IFERROR(INDEX(REPORT_DATA_BY_ZONE!$A:$AG,$X25,MATCH(AK$16,REPORT_DATA_BY_ZONE!$A$1:$AG$1,0)), "")</f>
        <v>6</v>
      </c>
      <c r="AL25" s="11">
        <f>IFERROR(INDEX(REPORT_DATA_BY_ZONE!$A:$AG,$X25,MATCH(AL$16,REPORT_DATA_BY_ZONE!$A$1:$AG$1,0)), "")</f>
        <v>50</v>
      </c>
      <c r="AM25" s="11">
        <f>IFERROR(INDEX(REPORT_DATA_BY_ZONE!$A:$AG,$X25,MATCH(AM$16,REPORT_DATA_BY_ZONE!$A$1:$AG$1,0)), "")</f>
        <v>10</v>
      </c>
      <c r="AN25" s="11">
        <f>IFERROR(INDEX(REPORT_DATA_BY_ZONE!$A:$AG,$X25,MATCH(AN$16,REPORT_DATA_BY_ZONE!$A$1:$AG$1,0)), "")</f>
        <v>3</v>
      </c>
    </row>
    <row r="26" spans="5:40">
      <c r="U26" s="26" t="s">
        <v>45</v>
      </c>
      <c r="V26" s="75"/>
      <c r="W26" s="14" t="str">
        <f t="shared" si="6"/>
        <v>2016:3:1:7:EAST</v>
      </c>
      <c r="X26" s="14">
        <f>MATCH($W26,REPORT_DATA_BY_ZONE!$A:$A, 0)</f>
        <v>80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1</v>
      </c>
      <c r="AA26" s="11">
        <f>IFERROR(INDEX(REPORT_DATA_BY_ZONE!$A:$AG,$X26,MATCH(AA$16,REPORT_DATA_BY_ZONE!$A$1:$AG$1,0)), "")</f>
        <v>21</v>
      </c>
      <c r="AB26" s="11">
        <f>IFERROR(INDEX(REPORT_DATA_BY_ZONE!$A:$AG,$X26,MATCH(AB$16,REPORT_DATA_BY_ZONE!$A$1:$AG$1,0)), "")</f>
        <v>27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0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64</v>
      </c>
      <c r="AG26" s="11">
        <f>IFERROR(INDEX(REPORT_DATA_BY_ZONE!$A:$AG,$X26,MATCH(AG$16,REPORT_DATA_BY_ZONE!$A$1:$AG$1,0)), "")</f>
        <v>31</v>
      </c>
      <c r="AH26" s="11">
        <f>IFERROR(INDEX(REPORT_DATA_BY_ZONE!$A:$AG,$X26,MATCH(AH$16,REPORT_DATA_BY_ZONE!$A$1:$AG$1,0)), "")</f>
        <v>87</v>
      </c>
      <c r="AI26" s="11">
        <f>IFERROR(INDEX(REPORT_DATA_BY_ZONE!$A:$AG,$X26,MATCH(AI$16,REPORT_DATA_BY_ZONE!$A$1:$AG$1,0)), "")</f>
        <v>114</v>
      </c>
      <c r="AJ26" s="11">
        <f>IFERROR(INDEX(REPORT_DATA_BY_ZONE!$A:$AG,$X26,MATCH(AJ$16,REPORT_DATA_BY_ZONE!$A$1:$AG$1,0)), "")</f>
        <v>51</v>
      </c>
      <c r="AK26" s="11">
        <f>IFERROR(INDEX(REPORT_DATA_BY_ZONE!$A:$AG,$X26,MATCH(AK$16,REPORT_DATA_BY_ZONE!$A$1:$AG$1,0)), "")</f>
        <v>3</v>
      </c>
      <c r="AL26" s="11">
        <f>IFERROR(INDEX(REPORT_DATA_BY_ZONE!$A:$AG,$X26,MATCH(AL$16,REPORT_DATA_BY_ZONE!$A$1:$AG$1,0)), "")</f>
        <v>48</v>
      </c>
      <c r="AM26" s="11">
        <f>IFERROR(INDEX(REPORT_DATA_BY_ZONE!$A:$AG,$X26,MATCH(AM$16,REPORT_DATA_BY_ZONE!$A$1:$AG$1,0)), "")</f>
        <v>25</v>
      </c>
      <c r="AN26" s="11">
        <f>IFERROR(INDEX(REPORT_DATA_BY_ZONE!$A:$AG,$X26,MATCH(AN$16,REPORT_DATA_BY_ZONE!$A$1:$AG$1,0)), "")</f>
        <v>2</v>
      </c>
    </row>
    <row r="27" spans="5:40">
      <c r="U27" s="26" t="s">
        <v>39</v>
      </c>
      <c r="V27" s="75"/>
      <c r="W27" s="14" t="str">
        <f t="shared" si="6"/>
        <v>2016:3:1:7:TAOYUAN</v>
      </c>
      <c r="X27" s="14">
        <f>MATCH($W27,REPORT_DATA_BY_ZONE!$A:$A, 0)</f>
        <v>86</v>
      </c>
      <c r="Y27" s="11">
        <f>IFERROR(INDEX(REPORT_DATA_BY_ZONE!$A:$AG,$X27,MATCH(Y$16,REPORT_DATA_BY_ZONE!$A$1:$AG$1,0)), "")</f>
        <v>1</v>
      </c>
      <c r="Z27" s="11">
        <f>IFERROR(INDEX(REPORT_DATA_BY_ZONE!$A:$AG,$X27,MATCH(Z$16,REPORT_DATA_BY_ZONE!$A$1:$AG$1,0)), "")</f>
        <v>3</v>
      </c>
      <c r="AA27" s="11">
        <f>IFERROR(INDEX(REPORT_DATA_BY_ZONE!$A:$AG,$X27,MATCH(AA$16,REPORT_DATA_BY_ZONE!$A$1:$AG$1,0)), "")</f>
        <v>13</v>
      </c>
      <c r="AB27" s="11">
        <f>IFERROR(INDEX(REPORT_DATA_BY_ZONE!$A:$AG,$X27,MATCH(AB$16,REPORT_DATA_BY_ZONE!$A$1:$AG$1,0)), "")</f>
        <v>34</v>
      </c>
      <c r="AC27" s="11">
        <f>IFERROR(INDEX(REPORT_DATA_BY_ZONE!$A:$AG,$X27,MATCH(AC$16,REPORT_DATA_BY_ZONE!$A$1:$AG$1,0)), "")</f>
        <v>3</v>
      </c>
      <c r="AD27" s="11">
        <f>IFERROR(INDEX(REPORT_DATA_BY_ZONE!$A:$AG,$X27,MATCH(AD$16,REPORT_DATA_BY_ZONE!$A$1:$AG$1,0)), "")</f>
        <v>2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83</v>
      </c>
      <c r="AG27" s="11">
        <f>IFERROR(INDEX(REPORT_DATA_BY_ZONE!$A:$AG,$X27,MATCH(AG$16,REPORT_DATA_BY_ZONE!$A$1:$AG$1,0)), "")</f>
        <v>35</v>
      </c>
      <c r="AH27" s="11">
        <f>IFERROR(INDEX(REPORT_DATA_BY_ZONE!$A:$AG,$X27,MATCH(AH$16,REPORT_DATA_BY_ZONE!$A$1:$AG$1,0)), "")</f>
        <v>97</v>
      </c>
      <c r="AI27" s="11">
        <f>IFERROR(INDEX(REPORT_DATA_BY_ZONE!$A:$AG,$X27,MATCH(AI$16,REPORT_DATA_BY_ZONE!$A$1:$AG$1,0)), "")</f>
        <v>99</v>
      </c>
      <c r="AJ27" s="11">
        <f>IFERROR(INDEX(REPORT_DATA_BY_ZONE!$A:$AG,$X27,MATCH(AJ$16,REPORT_DATA_BY_ZONE!$A$1:$AG$1,0)), "")</f>
        <v>64</v>
      </c>
      <c r="AK27" s="11">
        <f>IFERROR(INDEX(REPORT_DATA_BY_ZONE!$A:$AG,$X27,MATCH(AK$16,REPORT_DATA_BY_ZONE!$A$1:$AG$1,0)), "")</f>
        <v>6</v>
      </c>
      <c r="AL27" s="11">
        <f>IFERROR(INDEX(REPORT_DATA_BY_ZONE!$A:$AG,$X27,MATCH(AL$16,REPORT_DATA_BY_ZONE!$A$1:$AG$1,0)), "")</f>
        <v>67</v>
      </c>
      <c r="AM27" s="11">
        <f>IFERROR(INDEX(REPORT_DATA_BY_ZONE!$A:$AG,$X27,MATCH(AM$16,REPORT_DATA_BY_ZONE!$A$1:$AG$1,0)), "")</f>
        <v>18</v>
      </c>
      <c r="AN27" s="11">
        <f>IFERROR(INDEX(REPORT_DATA_BY_ZONE!$A:$AG,$X27,MATCH(AN$16,REPORT_DATA_BY_ZONE!$A$1:$AG$1,0)), "")</f>
        <v>7</v>
      </c>
    </row>
    <row r="28" spans="5:40">
      <c r="U28" s="26" t="s">
        <v>38</v>
      </c>
      <c r="V28" s="71" t="s">
        <v>1732</v>
      </c>
      <c r="W28" s="68" t="str">
        <f t="shared" ref="W28:W38" si="7">CONCATENATE(YEAR,":",MONTH,":2:7:", $U28)</f>
        <v>2016:3:2:7:OFFICE</v>
      </c>
      <c r="X28" s="14" t="e">
        <f>MATCH($W28,REPORT_DATA_BY_ZONE!$A:$A, 0)</f>
        <v>#N/A</v>
      </c>
      <c r="Y28" s="11" t="str">
        <f>IFERROR(INDEX(REPORT_DATA_BY_ZONE!$A:$AG,$X28,MATCH(Y$16,REPORT_DATA_BY_ZONE!$A$1:$AG$1,0)), "")</f>
        <v/>
      </c>
      <c r="Z28" s="11" t="str">
        <f>IFERROR(INDEX(REPORT_DATA_BY_ZONE!$A:$AG,$X28,MATCH(Z$16,REPORT_DATA_BY_ZONE!$A$1:$AG$1,0)), "")</f>
        <v/>
      </c>
      <c r="AA28" s="11" t="str">
        <f>IFERROR(INDEX(REPORT_DATA_BY_ZONE!$A:$AG,$X28,MATCH(AA$16,REPORT_DATA_BY_ZONE!$A$1:$AG$1,0)), "")</f>
        <v/>
      </c>
      <c r="AB28" s="11" t="str">
        <f>IFERROR(INDEX(REPORT_DATA_BY_ZONE!$A:$AG,$X28,MATCH(AB$16,REPORT_DATA_BY_ZONE!$A$1:$AG$1,0)), "")</f>
        <v/>
      </c>
      <c r="AC28" s="11" t="str">
        <f>IFERROR(INDEX(REPORT_DATA_BY_ZONE!$A:$AG,$X28,MATCH(AC$16,REPORT_DATA_BY_ZONE!$A$1:$AG$1,0)), "")</f>
        <v/>
      </c>
      <c r="AD28" s="11" t="str">
        <f>IFERROR(INDEX(REPORT_DATA_BY_ZONE!$A:$AG,$X28,MATCH(AD$16,REPORT_DATA_BY_ZONE!$A$1:$AG$1,0)), "")</f>
        <v/>
      </c>
      <c r="AE28" s="11" t="str">
        <f>IFERROR(INDEX(REPORT_DATA_BY_ZONE!$A:$AG,$X28,MATCH(AE$16,REPORT_DATA_BY_ZONE!$A$1:$AG$1,0)), "")</f>
        <v/>
      </c>
      <c r="AF28" s="11" t="str">
        <f>IFERROR(INDEX(REPORT_DATA_BY_ZONE!$A:$AG,$X28,MATCH(AF$16,REPORT_DATA_BY_ZONE!$A$1:$AG$1,0)), "")</f>
        <v/>
      </c>
      <c r="AG28" s="11" t="str">
        <f>IFERROR(INDEX(REPORT_DATA_BY_ZONE!$A:$AG,$X28,MATCH(AG$16,REPORT_DATA_BY_ZONE!$A$1:$AG$1,0)), "")</f>
        <v/>
      </c>
      <c r="AH28" s="11" t="str">
        <f>IFERROR(INDEX(REPORT_DATA_BY_ZONE!$A:$AG,$X28,MATCH(AH$16,REPORT_DATA_BY_ZONE!$A$1:$AG$1,0)), "")</f>
        <v/>
      </c>
      <c r="AI28" s="11" t="str">
        <f>IFERROR(INDEX(REPORT_DATA_BY_ZONE!$A:$AG,$X28,MATCH(AI$16,REPORT_DATA_BY_ZONE!$A$1:$AG$1,0)), "")</f>
        <v/>
      </c>
      <c r="AJ28" s="11" t="str">
        <f>IFERROR(INDEX(REPORT_DATA_BY_ZONE!$A:$AG,$X28,MATCH(AJ$16,REPORT_DATA_BY_ZONE!$A$1:$AG$1,0)), "")</f>
        <v/>
      </c>
      <c r="AK28" s="11" t="str">
        <f>IFERROR(INDEX(REPORT_DATA_BY_ZONE!$A:$AG,$X28,MATCH(AK$16,REPORT_DATA_BY_ZONE!$A$1:$AG$1,0)), "")</f>
        <v/>
      </c>
      <c r="AL28" s="11" t="str">
        <f>IFERROR(INDEX(REPORT_DATA_BY_ZONE!$A:$AG,$X28,MATCH(AL$16,REPORT_DATA_BY_ZONE!$A$1:$AG$1,0)), "")</f>
        <v/>
      </c>
      <c r="AM28" s="11" t="str">
        <f>IFERROR(INDEX(REPORT_DATA_BY_ZONE!$A:$AG,$X28,MATCH(AM$16,REPORT_DATA_BY_ZONE!$A$1:$AG$1,0)), "")</f>
        <v/>
      </c>
      <c r="AN28" s="11" t="str">
        <f>IFERROR(INDEX(REPORT_DATA_BY_ZONE!$A:$AG,$X28,MATCH(AN$16,REPORT_DATA_BY_ZONE!$A$1:$AG$1,0)), "")</f>
        <v/>
      </c>
    </row>
    <row r="29" spans="5:40">
      <c r="U29" s="26" t="s">
        <v>43</v>
      </c>
      <c r="V29" s="71"/>
      <c r="W29" s="68" t="str">
        <f t="shared" si="7"/>
        <v>2016:3:2:7:HUALIAN</v>
      </c>
      <c r="X29" s="14" t="e">
        <f>MATCH($W29,REPORT_DATA_BY_ZONE!$A:$A, 0)</f>
        <v>#N/A</v>
      </c>
      <c r="Y29" s="11" t="str">
        <f>IFERROR(INDEX(REPORT_DATA_BY_ZONE!$A:$AG,$X29,MATCH(Y$16,REPORT_DATA_BY_ZONE!$A$1:$AG$1,0)), "")</f>
        <v/>
      </c>
      <c r="Z29" s="11" t="str">
        <f>IFERROR(INDEX(REPORT_DATA_BY_ZONE!$A:$AG,$X29,MATCH(Z$16,REPORT_DATA_BY_ZONE!$A$1:$AG$1,0)), "")</f>
        <v/>
      </c>
      <c r="AA29" s="11" t="str">
        <f>IFERROR(INDEX(REPORT_DATA_BY_ZONE!$A:$AG,$X29,MATCH(AA$16,REPORT_DATA_BY_ZONE!$A$1:$AG$1,0)), "")</f>
        <v/>
      </c>
      <c r="AB29" s="11" t="str">
        <f>IFERROR(INDEX(REPORT_DATA_BY_ZONE!$A:$AG,$X29,MATCH(AB$16,REPORT_DATA_BY_ZONE!$A$1:$AG$1,0)), "")</f>
        <v/>
      </c>
      <c r="AC29" s="11" t="str">
        <f>IFERROR(INDEX(REPORT_DATA_BY_ZONE!$A:$AG,$X29,MATCH(AC$16,REPORT_DATA_BY_ZONE!$A$1:$AG$1,0)), "")</f>
        <v/>
      </c>
      <c r="AD29" s="11" t="str">
        <f>IFERROR(INDEX(REPORT_DATA_BY_ZONE!$A:$AG,$X29,MATCH(AD$16,REPORT_DATA_BY_ZONE!$A$1:$AG$1,0)), "")</f>
        <v/>
      </c>
      <c r="AE29" s="11" t="str">
        <f>IFERROR(INDEX(REPORT_DATA_BY_ZONE!$A:$AG,$X29,MATCH(AE$16,REPORT_DATA_BY_ZONE!$A$1:$AG$1,0)), "")</f>
        <v/>
      </c>
      <c r="AF29" s="11" t="str">
        <f>IFERROR(INDEX(REPORT_DATA_BY_ZONE!$A:$AG,$X29,MATCH(AF$16,REPORT_DATA_BY_ZONE!$A$1:$AG$1,0)), "")</f>
        <v/>
      </c>
      <c r="AG29" s="11" t="str">
        <f>IFERROR(INDEX(REPORT_DATA_BY_ZONE!$A:$AG,$X29,MATCH(AG$16,REPORT_DATA_BY_ZONE!$A$1:$AG$1,0)), "")</f>
        <v/>
      </c>
      <c r="AH29" s="11" t="str">
        <f>IFERROR(INDEX(REPORT_DATA_BY_ZONE!$A:$AG,$X29,MATCH(AH$16,REPORT_DATA_BY_ZONE!$A$1:$AG$1,0)), "")</f>
        <v/>
      </c>
      <c r="AI29" s="11" t="str">
        <f>IFERROR(INDEX(REPORT_DATA_BY_ZONE!$A:$AG,$X29,MATCH(AI$16,REPORT_DATA_BY_ZONE!$A$1:$AG$1,0)), "")</f>
        <v/>
      </c>
      <c r="AJ29" s="11" t="str">
        <f>IFERROR(INDEX(REPORT_DATA_BY_ZONE!$A:$AG,$X29,MATCH(AJ$16,REPORT_DATA_BY_ZONE!$A$1:$AG$1,0)), "")</f>
        <v/>
      </c>
      <c r="AK29" s="11" t="str">
        <f>IFERROR(INDEX(REPORT_DATA_BY_ZONE!$A:$AG,$X29,MATCH(AK$16,REPORT_DATA_BY_ZONE!$A$1:$AG$1,0)), "")</f>
        <v/>
      </c>
      <c r="AL29" s="11" t="str">
        <f>IFERROR(INDEX(REPORT_DATA_BY_ZONE!$A:$AG,$X29,MATCH(AL$16,REPORT_DATA_BY_ZONE!$A$1:$AG$1,0)), "")</f>
        <v/>
      </c>
      <c r="AM29" s="11" t="str">
        <f>IFERROR(INDEX(REPORT_DATA_BY_ZONE!$A:$AG,$X29,MATCH(AM$16,REPORT_DATA_BY_ZONE!$A$1:$AG$1,0)), "")</f>
        <v/>
      </c>
      <c r="AN29" s="11" t="str">
        <f>IFERROR(INDEX(REPORT_DATA_BY_ZONE!$A:$AG,$X29,MATCH(AN$16,REPORT_DATA_BY_ZONE!$A$1:$AG$1,0)), "")</f>
        <v/>
      </c>
    </row>
    <row r="30" spans="5:40">
      <c r="U30" s="26" t="s">
        <v>42</v>
      </c>
      <c r="V30" s="71"/>
      <c r="W30" s="68" t="str">
        <f t="shared" si="7"/>
        <v>2016:3:2:7:TAIDONG</v>
      </c>
      <c r="X30" s="14" t="e">
        <f>MATCH($W30,REPORT_DATA_BY_ZONE!$A:$A, 0)</f>
        <v>#N/A</v>
      </c>
      <c r="Y30" s="11" t="str">
        <f>IFERROR(INDEX(REPORT_DATA_BY_ZONE!$A:$AG,$X30,MATCH(Y$16,REPORT_DATA_BY_ZONE!$A$1:$AG$1,0)), "")</f>
        <v/>
      </c>
      <c r="Z30" s="11" t="str">
        <f>IFERROR(INDEX(REPORT_DATA_BY_ZONE!$A:$AG,$X30,MATCH(Z$16,REPORT_DATA_BY_ZONE!$A$1:$AG$1,0)), "")</f>
        <v/>
      </c>
      <c r="AA30" s="11" t="str">
        <f>IFERROR(INDEX(REPORT_DATA_BY_ZONE!$A:$AG,$X30,MATCH(AA$16,REPORT_DATA_BY_ZONE!$A$1:$AG$1,0)), "")</f>
        <v/>
      </c>
      <c r="AB30" s="11" t="str">
        <f>IFERROR(INDEX(REPORT_DATA_BY_ZONE!$A:$AG,$X30,MATCH(AB$16,REPORT_DATA_BY_ZONE!$A$1:$AG$1,0)), "")</f>
        <v/>
      </c>
      <c r="AC30" s="11" t="str">
        <f>IFERROR(INDEX(REPORT_DATA_BY_ZONE!$A:$AG,$X30,MATCH(AC$16,REPORT_DATA_BY_ZONE!$A$1:$AG$1,0)), "")</f>
        <v/>
      </c>
      <c r="AD30" s="11" t="str">
        <f>IFERROR(INDEX(REPORT_DATA_BY_ZONE!$A:$AG,$X30,MATCH(AD$16,REPORT_DATA_BY_ZONE!$A$1:$AG$1,0)), "")</f>
        <v/>
      </c>
      <c r="AE30" s="11" t="str">
        <f>IFERROR(INDEX(REPORT_DATA_BY_ZONE!$A:$AG,$X30,MATCH(AE$16,REPORT_DATA_BY_ZONE!$A$1:$AG$1,0)), "")</f>
        <v/>
      </c>
      <c r="AF30" s="11" t="str">
        <f>IFERROR(INDEX(REPORT_DATA_BY_ZONE!$A:$AG,$X30,MATCH(AF$16,REPORT_DATA_BY_ZONE!$A$1:$AG$1,0)), "")</f>
        <v/>
      </c>
      <c r="AG30" s="11" t="str">
        <f>IFERROR(INDEX(REPORT_DATA_BY_ZONE!$A:$AG,$X30,MATCH(AG$16,REPORT_DATA_BY_ZONE!$A$1:$AG$1,0)), "")</f>
        <v/>
      </c>
      <c r="AH30" s="11" t="str">
        <f>IFERROR(INDEX(REPORT_DATA_BY_ZONE!$A:$AG,$X30,MATCH(AH$16,REPORT_DATA_BY_ZONE!$A$1:$AG$1,0)), "")</f>
        <v/>
      </c>
      <c r="AI30" s="11" t="str">
        <f>IFERROR(INDEX(REPORT_DATA_BY_ZONE!$A:$AG,$X30,MATCH(AI$16,REPORT_DATA_BY_ZONE!$A$1:$AG$1,0)), "")</f>
        <v/>
      </c>
      <c r="AJ30" s="11" t="str">
        <f>IFERROR(INDEX(REPORT_DATA_BY_ZONE!$A:$AG,$X30,MATCH(AJ$16,REPORT_DATA_BY_ZONE!$A$1:$AG$1,0)), "")</f>
        <v/>
      </c>
      <c r="AK30" s="11" t="str">
        <f>IFERROR(INDEX(REPORT_DATA_BY_ZONE!$A:$AG,$X30,MATCH(AK$16,REPORT_DATA_BY_ZONE!$A$1:$AG$1,0)), "")</f>
        <v/>
      </c>
      <c r="AL30" s="11" t="str">
        <f>IFERROR(INDEX(REPORT_DATA_BY_ZONE!$A:$AG,$X30,MATCH(AL$16,REPORT_DATA_BY_ZONE!$A$1:$AG$1,0)), "")</f>
        <v/>
      </c>
      <c r="AM30" s="11" t="str">
        <f>IFERROR(INDEX(REPORT_DATA_BY_ZONE!$A:$AG,$X30,MATCH(AM$16,REPORT_DATA_BY_ZONE!$A$1:$AG$1,0)), "")</f>
        <v/>
      </c>
      <c r="AN30" s="11" t="str">
        <f>IFERROR(INDEX(REPORT_DATA_BY_ZONE!$A:$AG,$X30,MATCH(AN$16,REPORT_DATA_BY_ZONE!$A$1:$AG$1,0)), "")</f>
        <v/>
      </c>
    </row>
    <row r="31" spans="5:40">
      <c r="U31" s="26" t="s">
        <v>41</v>
      </c>
      <c r="V31" s="71"/>
      <c r="W31" s="68" t="str">
        <f t="shared" si="7"/>
        <v>2016:3:2:7:ZHUNAN</v>
      </c>
      <c r="X31" s="14" t="e">
        <f>MATCH($W31,REPORT_DATA_BY_ZONE!$A:$A, 0)</f>
        <v>#N/A</v>
      </c>
      <c r="Y31" s="11" t="str">
        <f>IFERROR(INDEX(REPORT_DATA_BY_ZONE!$A:$AG,$X31,MATCH(Y$16,REPORT_DATA_BY_ZONE!$A$1:$AG$1,0)), "")</f>
        <v/>
      </c>
      <c r="Z31" s="11" t="str">
        <f>IFERROR(INDEX(REPORT_DATA_BY_ZONE!$A:$AG,$X31,MATCH(Z$16,REPORT_DATA_BY_ZONE!$A$1:$AG$1,0)), "")</f>
        <v/>
      </c>
      <c r="AA31" s="11" t="str">
        <f>IFERROR(INDEX(REPORT_DATA_BY_ZONE!$A:$AG,$X31,MATCH(AA$16,REPORT_DATA_BY_ZONE!$A$1:$AG$1,0)), "")</f>
        <v/>
      </c>
      <c r="AB31" s="11" t="str">
        <f>IFERROR(INDEX(REPORT_DATA_BY_ZONE!$A:$AG,$X31,MATCH(AB$16,REPORT_DATA_BY_ZONE!$A$1:$AG$1,0)), "")</f>
        <v/>
      </c>
      <c r="AC31" s="11" t="str">
        <f>IFERROR(INDEX(REPORT_DATA_BY_ZONE!$A:$AG,$X31,MATCH(AC$16,REPORT_DATA_BY_ZONE!$A$1:$AG$1,0)), "")</f>
        <v/>
      </c>
      <c r="AD31" s="11" t="str">
        <f>IFERROR(INDEX(REPORT_DATA_BY_ZONE!$A:$AG,$X31,MATCH(AD$16,REPORT_DATA_BY_ZONE!$A$1:$AG$1,0)), "")</f>
        <v/>
      </c>
      <c r="AE31" s="11" t="str">
        <f>IFERROR(INDEX(REPORT_DATA_BY_ZONE!$A:$AG,$X31,MATCH(AE$16,REPORT_DATA_BY_ZONE!$A$1:$AG$1,0)), "")</f>
        <v/>
      </c>
      <c r="AF31" s="11" t="str">
        <f>IFERROR(INDEX(REPORT_DATA_BY_ZONE!$A:$AG,$X31,MATCH(AF$16,REPORT_DATA_BY_ZONE!$A$1:$AG$1,0)), "")</f>
        <v/>
      </c>
      <c r="AG31" s="11" t="str">
        <f>IFERROR(INDEX(REPORT_DATA_BY_ZONE!$A:$AG,$X31,MATCH(AG$16,REPORT_DATA_BY_ZONE!$A$1:$AG$1,0)), "")</f>
        <v/>
      </c>
      <c r="AH31" s="11" t="str">
        <f>IFERROR(INDEX(REPORT_DATA_BY_ZONE!$A:$AG,$X31,MATCH(AH$16,REPORT_DATA_BY_ZONE!$A$1:$AG$1,0)), "")</f>
        <v/>
      </c>
      <c r="AI31" s="11" t="str">
        <f>IFERROR(INDEX(REPORT_DATA_BY_ZONE!$A:$AG,$X31,MATCH(AI$16,REPORT_DATA_BY_ZONE!$A$1:$AG$1,0)), "")</f>
        <v/>
      </c>
      <c r="AJ31" s="11" t="str">
        <f>IFERROR(INDEX(REPORT_DATA_BY_ZONE!$A:$AG,$X31,MATCH(AJ$16,REPORT_DATA_BY_ZONE!$A$1:$AG$1,0)), "")</f>
        <v/>
      </c>
      <c r="AK31" s="11" t="str">
        <f>IFERROR(INDEX(REPORT_DATA_BY_ZONE!$A:$AG,$X31,MATCH(AK$16,REPORT_DATA_BY_ZONE!$A$1:$AG$1,0)), "")</f>
        <v/>
      </c>
      <c r="AL31" s="11" t="str">
        <f>IFERROR(INDEX(REPORT_DATA_BY_ZONE!$A:$AG,$X31,MATCH(AL$16,REPORT_DATA_BY_ZONE!$A$1:$AG$1,0)), "")</f>
        <v/>
      </c>
      <c r="AM31" s="11" t="str">
        <f>IFERROR(INDEX(REPORT_DATA_BY_ZONE!$A:$AG,$X31,MATCH(AM$16,REPORT_DATA_BY_ZONE!$A$1:$AG$1,0)), "")</f>
        <v/>
      </c>
      <c r="AN31" s="11" t="str">
        <f>IFERROR(INDEX(REPORT_DATA_BY_ZONE!$A:$AG,$X31,MATCH(AN$16,REPORT_DATA_BY_ZONE!$A$1:$AG$1,0)), "")</f>
        <v/>
      </c>
    </row>
    <row r="32" spans="5:40">
      <c r="U32" s="26" t="s">
        <v>40</v>
      </c>
      <c r="V32" s="71"/>
      <c r="W32" s="68" t="str">
        <f t="shared" si="7"/>
        <v>2016:3:2:7:XINZHU</v>
      </c>
      <c r="X32" s="14" t="e">
        <f>MATCH($W32,REPORT_DATA_BY_ZONE!$A:$A, 0)</f>
        <v>#N/A</v>
      </c>
      <c r="Y32" s="11" t="str">
        <f>IFERROR(INDEX(REPORT_DATA_BY_ZONE!$A:$AG,$X32,MATCH(Y$16,REPORT_DATA_BY_ZONE!$A$1:$AG$1,0)), "")</f>
        <v/>
      </c>
      <c r="Z32" s="11" t="str">
        <f>IFERROR(INDEX(REPORT_DATA_BY_ZONE!$A:$AG,$X32,MATCH(Z$16,REPORT_DATA_BY_ZONE!$A$1:$AG$1,0)), "")</f>
        <v/>
      </c>
      <c r="AA32" s="11" t="str">
        <f>IFERROR(INDEX(REPORT_DATA_BY_ZONE!$A:$AG,$X32,MATCH(AA$16,REPORT_DATA_BY_ZONE!$A$1:$AG$1,0)), "")</f>
        <v/>
      </c>
      <c r="AB32" s="11" t="str">
        <f>IFERROR(INDEX(REPORT_DATA_BY_ZONE!$A:$AG,$X32,MATCH(AB$16,REPORT_DATA_BY_ZONE!$A$1:$AG$1,0)), "")</f>
        <v/>
      </c>
      <c r="AC32" s="11" t="str">
        <f>IFERROR(INDEX(REPORT_DATA_BY_ZONE!$A:$AG,$X32,MATCH(AC$16,REPORT_DATA_BY_ZONE!$A$1:$AG$1,0)), "")</f>
        <v/>
      </c>
      <c r="AD32" s="11" t="str">
        <f>IFERROR(INDEX(REPORT_DATA_BY_ZONE!$A:$AG,$X32,MATCH(AD$16,REPORT_DATA_BY_ZONE!$A$1:$AG$1,0)), "")</f>
        <v/>
      </c>
      <c r="AE32" s="11" t="str">
        <f>IFERROR(INDEX(REPORT_DATA_BY_ZONE!$A:$AG,$X32,MATCH(AE$16,REPORT_DATA_BY_ZONE!$A$1:$AG$1,0)), "")</f>
        <v/>
      </c>
      <c r="AF32" s="11" t="str">
        <f>IFERROR(INDEX(REPORT_DATA_BY_ZONE!$A:$AG,$X32,MATCH(AF$16,REPORT_DATA_BY_ZONE!$A$1:$AG$1,0)), "")</f>
        <v/>
      </c>
      <c r="AG32" s="11" t="str">
        <f>IFERROR(INDEX(REPORT_DATA_BY_ZONE!$A:$AG,$X32,MATCH(AG$16,REPORT_DATA_BY_ZONE!$A$1:$AG$1,0)), "")</f>
        <v/>
      </c>
      <c r="AH32" s="11" t="str">
        <f>IFERROR(INDEX(REPORT_DATA_BY_ZONE!$A:$AG,$X32,MATCH(AH$16,REPORT_DATA_BY_ZONE!$A$1:$AG$1,0)), "")</f>
        <v/>
      </c>
      <c r="AI32" s="11" t="str">
        <f>IFERROR(INDEX(REPORT_DATA_BY_ZONE!$A:$AG,$X32,MATCH(AI$16,REPORT_DATA_BY_ZONE!$A$1:$AG$1,0)), "")</f>
        <v/>
      </c>
      <c r="AJ32" s="11" t="str">
        <f>IFERROR(INDEX(REPORT_DATA_BY_ZONE!$A:$AG,$X32,MATCH(AJ$16,REPORT_DATA_BY_ZONE!$A$1:$AG$1,0)), "")</f>
        <v/>
      </c>
      <c r="AK32" s="11" t="str">
        <f>IFERROR(INDEX(REPORT_DATA_BY_ZONE!$A:$AG,$X32,MATCH(AK$16,REPORT_DATA_BY_ZONE!$A$1:$AG$1,0)), "")</f>
        <v/>
      </c>
      <c r="AL32" s="11" t="str">
        <f>IFERROR(INDEX(REPORT_DATA_BY_ZONE!$A:$AG,$X32,MATCH(AL$16,REPORT_DATA_BY_ZONE!$A$1:$AG$1,0)), "")</f>
        <v/>
      </c>
      <c r="AM32" s="11" t="str">
        <f>IFERROR(INDEX(REPORT_DATA_BY_ZONE!$A:$AG,$X32,MATCH(AM$16,REPORT_DATA_BY_ZONE!$A$1:$AG$1,0)), "")</f>
        <v/>
      </c>
      <c r="AN32" s="11" t="str">
        <f>IFERROR(INDEX(REPORT_DATA_BY_ZONE!$A:$AG,$X32,MATCH(AN$16,REPORT_DATA_BY_ZONE!$A$1:$AG$1,0)), "")</f>
        <v/>
      </c>
    </row>
    <row r="33" spans="21:40">
      <c r="U33" s="26" t="s">
        <v>48</v>
      </c>
      <c r="V33" s="71"/>
      <c r="W33" s="68" t="str">
        <f t="shared" si="7"/>
        <v>2016:3:2:7:CENTRAL</v>
      </c>
      <c r="X33" s="14" t="e">
        <f>MATCH($W33,REPORT_DATA_BY_ZONE!$A:$A, 0)</f>
        <v>#N/A</v>
      </c>
      <c r="Y33" s="11" t="str">
        <f>IFERROR(INDEX(REPORT_DATA_BY_ZONE!$A:$AG,$X33,MATCH(Y$16,REPORT_DATA_BY_ZONE!$A$1:$AG$1,0)), "")</f>
        <v/>
      </c>
      <c r="Z33" s="11" t="str">
        <f>IFERROR(INDEX(REPORT_DATA_BY_ZONE!$A:$AG,$X33,MATCH(Z$16,REPORT_DATA_BY_ZONE!$A$1:$AG$1,0)), "")</f>
        <v/>
      </c>
      <c r="AA33" s="11" t="str">
        <f>IFERROR(INDEX(REPORT_DATA_BY_ZONE!$A:$AG,$X33,MATCH(AA$16,REPORT_DATA_BY_ZONE!$A$1:$AG$1,0)), "")</f>
        <v/>
      </c>
      <c r="AB33" s="11" t="str">
        <f>IFERROR(INDEX(REPORT_DATA_BY_ZONE!$A:$AG,$X33,MATCH(AB$16,REPORT_DATA_BY_ZONE!$A$1:$AG$1,0)), "")</f>
        <v/>
      </c>
      <c r="AC33" s="11" t="str">
        <f>IFERROR(INDEX(REPORT_DATA_BY_ZONE!$A:$AG,$X33,MATCH(AC$16,REPORT_DATA_BY_ZONE!$A$1:$AG$1,0)), "")</f>
        <v/>
      </c>
      <c r="AD33" s="11" t="str">
        <f>IFERROR(INDEX(REPORT_DATA_BY_ZONE!$A:$AG,$X33,MATCH(AD$16,REPORT_DATA_BY_ZONE!$A$1:$AG$1,0)), "")</f>
        <v/>
      </c>
      <c r="AE33" s="11" t="str">
        <f>IFERROR(INDEX(REPORT_DATA_BY_ZONE!$A:$AG,$X33,MATCH(AE$16,REPORT_DATA_BY_ZONE!$A$1:$AG$1,0)), "")</f>
        <v/>
      </c>
      <c r="AF33" s="11" t="str">
        <f>IFERROR(INDEX(REPORT_DATA_BY_ZONE!$A:$AG,$X33,MATCH(AF$16,REPORT_DATA_BY_ZONE!$A$1:$AG$1,0)), "")</f>
        <v/>
      </c>
      <c r="AG33" s="11" t="str">
        <f>IFERROR(INDEX(REPORT_DATA_BY_ZONE!$A:$AG,$X33,MATCH(AG$16,REPORT_DATA_BY_ZONE!$A$1:$AG$1,0)), "")</f>
        <v/>
      </c>
      <c r="AH33" s="11" t="str">
        <f>IFERROR(INDEX(REPORT_DATA_BY_ZONE!$A:$AG,$X33,MATCH(AH$16,REPORT_DATA_BY_ZONE!$A$1:$AG$1,0)), "")</f>
        <v/>
      </c>
      <c r="AI33" s="11" t="str">
        <f>IFERROR(INDEX(REPORT_DATA_BY_ZONE!$A:$AG,$X33,MATCH(AI$16,REPORT_DATA_BY_ZONE!$A$1:$AG$1,0)), "")</f>
        <v/>
      </c>
      <c r="AJ33" s="11" t="str">
        <f>IFERROR(INDEX(REPORT_DATA_BY_ZONE!$A:$AG,$X33,MATCH(AJ$16,REPORT_DATA_BY_ZONE!$A$1:$AG$1,0)), "")</f>
        <v/>
      </c>
      <c r="AK33" s="11" t="str">
        <f>IFERROR(INDEX(REPORT_DATA_BY_ZONE!$A:$AG,$X33,MATCH(AK$16,REPORT_DATA_BY_ZONE!$A$1:$AG$1,0)), "")</f>
        <v/>
      </c>
      <c r="AL33" s="11" t="str">
        <f>IFERROR(INDEX(REPORT_DATA_BY_ZONE!$A:$AG,$X33,MATCH(AL$16,REPORT_DATA_BY_ZONE!$A$1:$AG$1,0)), "")</f>
        <v/>
      </c>
      <c r="AM33" s="11" t="str">
        <f>IFERROR(INDEX(REPORT_DATA_BY_ZONE!$A:$AG,$X33,MATCH(AM$16,REPORT_DATA_BY_ZONE!$A$1:$AG$1,0)), "")</f>
        <v/>
      </c>
      <c r="AN33" s="11" t="str">
        <f>IFERROR(INDEX(REPORT_DATA_BY_ZONE!$A:$AG,$X33,MATCH(AN$16,REPORT_DATA_BY_ZONE!$A$1:$AG$1,0)), "")</f>
        <v/>
      </c>
    </row>
    <row r="34" spans="21:40">
      <c r="U34" s="26" t="s">
        <v>44</v>
      </c>
      <c r="V34" s="71"/>
      <c r="W34" s="68" t="str">
        <f t="shared" si="7"/>
        <v>2016:3:2:7:NORTH</v>
      </c>
      <c r="X34" s="14" t="e">
        <f>MATCH($W34,REPORT_DATA_BY_ZONE!$A:$A, 0)</f>
        <v>#N/A</v>
      </c>
      <c r="Y34" s="11" t="str">
        <f>IFERROR(INDEX(REPORT_DATA_BY_ZONE!$A:$AG,$X34,MATCH(Y$16,REPORT_DATA_BY_ZONE!$A$1:$AG$1,0)), "")</f>
        <v/>
      </c>
      <c r="Z34" s="11" t="str">
        <f>IFERROR(INDEX(REPORT_DATA_BY_ZONE!$A:$AG,$X34,MATCH(Z$16,REPORT_DATA_BY_ZONE!$A$1:$AG$1,0)), "")</f>
        <v/>
      </c>
      <c r="AA34" s="11" t="str">
        <f>IFERROR(INDEX(REPORT_DATA_BY_ZONE!$A:$AG,$X34,MATCH(AA$16,REPORT_DATA_BY_ZONE!$A$1:$AG$1,0)), "")</f>
        <v/>
      </c>
      <c r="AB34" s="11" t="str">
        <f>IFERROR(INDEX(REPORT_DATA_BY_ZONE!$A:$AG,$X34,MATCH(AB$16,REPORT_DATA_BY_ZONE!$A$1:$AG$1,0)), "")</f>
        <v/>
      </c>
      <c r="AC34" s="11" t="str">
        <f>IFERROR(INDEX(REPORT_DATA_BY_ZONE!$A:$AG,$X34,MATCH(AC$16,REPORT_DATA_BY_ZONE!$A$1:$AG$1,0)), "")</f>
        <v/>
      </c>
      <c r="AD34" s="11" t="str">
        <f>IFERROR(INDEX(REPORT_DATA_BY_ZONE!$A:$AG,$X34,MATCH(AD$16,REPORT_DATA_BY_ZONE!$A$1:$AG$1,0)), "")</f>
        <v/>
      </c>
      <c r="AE34" s="11" t="str">
        <f>IFERROR(INDEX(REPORT_DATA_BY_ZONE!$A:$AG,$X34,MATCH(AE$16,REPORT_DATA_BY_ZONE!$A$1:$AG$1,0)), "")</f>
        <v/>
      </c>
      <c r="AF34" s="11" t="str">
        <f>IFERROR(INDEX(REPORT_DATA_BY_ZONE!$A:$AG,$X34,MATCH(AF$16,REPORT_DATA_BY_ZONE!$A$1:$AG$1,0)), "")</f>
        <v/>
      </c>
      <c r="AG34" s="11" t="str">
        <f>IFERROR(INDEX(REPORT_DATA_BY_ZONE!$A:$AG,$X34,MATCH(AG$16,REPORT_DATA_BY_ZONE!$A$1:$AG$1,0)), "")</f>
        <v/>
      </c>
      <c r="AH34" s="11" t="str">
        <f>IFERROR(INDEX(REPORT_DATA_BY_ZONE!$A:$AG,$X34,MATCH(AH$16,REPORT_DATA_BY_ZONE!$A$1:$AG$1,0)), "")</f>
        <v/>
      </c>
      <c r="AI34" s="11" t="str">
        <f>IFERROR(INDEX(REPORT_DATA_BY_ZONE!$A:$AG,$X34,MATCH(AI$16,REPORT_DATA_BY_ZONE!$A$1:$AG$1,0)), "")</f>
        <v/>
      </c>
      <c r="AJ34" s="11" t="str">
        <f>IFERROR(INDEX(REPORT_DATA_BY_ZONE!$A:$AG,$X34,MATCH(AJ$16,REPORT_DATA_BY_ZONE!$A$1:$AG$1,0)), "")</f>
        <v/>
      </c>
      <c r="AK34" s="11" t="str">
        <f>IFERROR(INDEX(REPORT_DATA_BY_ZONE!$A:$AG,$X34,MATCH(AK$16,REPORT_DATA_BY_ZONE!$A$1:$AG$1,0)), "")</f>
        <v/>
      </c>
      <c r="AL34" s="11" t="str">
        <f>IFERROR(INDEX(REPORT_DATA_BY_ZONE!$A:$AG,$X34,MATCH(AL$16,REPORT_DATA_BY_ZONE!$A$1:$AG$1,0)), "")</f>
        <v/>
      </c>
      <c r="AM34" s="11" t="str">
        <f>IFERROR(INDEX(REPORT_DATA_BY_ZONE!$A:$AG,$X34,MATCH(AM$16,REPORT_DATA_BY_ZONE!$A$1:$AG$1,0)), "")</f>
        <v/>
      </c>
      <c r="AN34" s="11" t="str">
        <f>IFERROR(INDEX(REPORT_DATA_BY_ZONE!$A:$AG,$X34,MATCH(AN$16,REPORT_DATA_BY_ZONE!$A$1:$AG$1,0)), "")</f>
        <v/>
      </c>
    </row>
    <row r="35" spans="21:40">
      <c r="U35" s="26" t="s">
        <v>47</v>
      </c>
      <c r="V35" s="71"/>
      <c r="W35" s="68" t="str">
        <f t="shared" si="7"/>
        <v>2016:3:2:7:SOUTH</v>
      </c>
      <c r="X35" s="14" t="e">
        <f>MATCH($W35,REPORT_DATA_BY_ZONE!$A:$A, 0)</f>
        <v>#N/A</v>
      </c>
      <c r="Y35" s="11" t="str">
        <f>IFERROR(INDEX(REPORT_DATA_BY_ZONE!$A:$AG,$X35,MATCH(Y$16,REPORT_DATA_BY_ZONE!$A$1:$AG$1,0)), "")</f>
        <v/>
      </c>
      <c r="Z35" s="11" t="str">
        <f>IFERROR(INDEX(REPORT_DATA_BY_ZONE!$A:$AG,$X35,MATCH(Z$16,REPORT_DATA_BY_ZONE!$A$1:$AG$1,0)), "")</f>
        <v/>
      </c>
      <c r="AA35" s="11" t="str">
        <f>IFERROR(INDEX(REPORT_DATA_BY_ZONE!$A:$AG,$X35,MATCH(AA$16,REPORT_DATA_BY_ZONE!$A$1:$AG$1,0)), "")</f>
        <v/>
      </c>
      <c r="AB35" s="11" t="str">
        <f>IFERROR(INDEX(REPORT_DATA_BY_ZONE!$A:$AG,$X35,MATCH(AB$16,REPORT_DATA_BY_ZONE!$A$1:$AG$1,0)), "")</f>
        <v/>
      </c>
      <c r="AC35" s="11" t="str">
        <f>IFERROR(INDEX(REPORT_DATA_BY_ZONE!$A:$AG,$X35,MATCH(AC$16,REPORT_DATA_BY_ZONE!$A$1:$AG$1,0)), "")</f>
        <v/>
      </c>
      <c r="AD35" s="11" t="str">
        <f>IFERROR(INDEX(REPORT_DATA_BY_ZONE!$A:$AG,$X35,MATCH(AD$16,REPORT_DATA_BY_ZONE!$A$1:$AG$1,0)), "")</f>
        <v/>
      </c>
      <c r="AE35" s="11" t="str">
        <f>IFERROR(INDEX(REPORT_DATA_BY_ZONE!$A:$AG,$X35,MATCH(AE$16,REPORT_DATA_BY_ZONE!$A$1:$AG$1,0)), "")</f>
        <v/>
      </c>
      <c r="AF35" s="11" t="str">
        <f>IFERROR(INDEX(REPORT_DATA_BY_ZONE!$A:$AG,$X35,MATCH(AF$16,REPORT_DATA_BY_ZONE!$A$1:$AG$1,0)), "")</f>
        <v/>
      </c>
      <c r="AG35" s="11" t="str">
        <f>IFERROR(INDEX(REPORT_DATA_BY_ZONE!$A:$AG,$X35,MATCH(AG$16,REPORT_DATA_BY_ZONE!$A$1:$AG$1,0)), "")</f>
        <v/>
      </c>
      <c r="AH35" s="11" t="str">
        <f>IFERROR(INDEX(REPORT_DATA_BY_ZONE!$A:$AG,$X35,MATCH(AH$16,REPORT_DATA_BY_ZONE!$A$1:$AG$1,0)), "")</f>
        <v/>
      </c>
      <c r="AI35" s="11" t="str">
        <f>IFERROR(INDEX(REPORT_DATA_BY_ZONE!$A:$AG,$X35,MATCH(AI$16,REPORT_DATA_BY_ZONE!$A$1:$AG$1,0)), "")</f>
        <v/>
      </c>
      <c r="AJ35" s="11" t="str">
        <f>IFERROR(INDEX(REPORT_DATA_BY_ZONE!$A:$AG,$X35,MATCH(AJ$16,REPORT_DATA_BY_ZONE!$A$1:$AG$1,0)), "")</f>
        <v/>
      </c>
      <c r="AK35" s="11" t="str">
        <f>IFERROR(INDEX(REPORT_DATA_BY_ZONE!$A:$AG,$X35,MATCH(AK$16,REPORT_DATA_BY_ZONE!$A$1:$AG$1,0)), "")</f>
        <v/>
      </c>
      <c r="AL35" s="11" t="str">
        <f>IFERROR(INDEX(REPORT_DATA_BY_ZONE!$A:$AG,$X35,MATCH(AL$16,REPORT_DATA_BY_ZONE!$A$1:$AG$1,0)), "")</f>
        <v/>
      </c>
      <c r="AM35" s="11" t="str">
        <f>IFERROR(INDEX(REPORT_DATA_BY_ZONE!$A:$AG,$X35,MATCH(AM$16,REPORT_DATA_BY_ZONE!$A$1:$AG$1,0)), "")</f>
        <v/>
      </c>
      <c r="AN35" s="11" t="str">
        <f>IFERROR(INDEX(REPORT_DATA_BY_ZONE!$A:$AG,$X35,MATCH(AN$16,REPORT_DATA_BY_ZONE!$A$1:$AG$1,0)), "")</f>
        <v/>
      </c>
    </row>
    <row r="36" spans="21:40">
      <c r="U36" s="26" t="s">
        <v>46</v>
      </c>
      <c r="V36" s="71"/>
      <c r="W36" s="68" t="str">
        <f t="shared" si="7"/>
        <v>2016:3:2:7:WEST</v>
      </c>
      <c r="X36" s="14" t="e">
        <f>MATCH($W36,REPORT_DATA_BY_ZONE!$A:$A, 0)</f>
        <v>#N/A</v>
      </c>
      <c r="Y36" s="11" t="str">
        <f>IFERROR(INDEX(REPORT_DATA_BY_ZONE!$A:$AG,$X36,MATCH(Y$16,REPORT_DATA_BY_ZONE!$A$1:$AG$1,0)), "")</f>
        <v/>
      </c>
      <c r="Z36" s="11" t="str">
        <f>IFERROR(INDEX(REPORT_DATA_BY_ZONE!$A:$AG,$X36,MATCH(Z$16,REPORT_DATA_BY_ZONE!$A$1:$AG$1,0)), "")</f>
        <v/>
      </c>
      <c r="AA36" s="11" t="str">
        <f>IFERROR(INDEX(REPORT_DATA_BY_ZONE!$A:$AG,$X36,MATCH(AA$16,REPORT_DATA_BY_ZONE!$A$1:$AG$1,0)), "")</f>
        <v/>
      </c>
      <c r="AB36" s="11" t="str">
        <f>IFERROR(INDEX(REPORT_DATA_BY_ZONE!$A:$AG,$X36,MATCH(AB$16,REPORT_DATA_BY_ZONE!$A$1:$AG$1,0)), "")</f>
        <v/>
      </c>
      <c r="AC36" s="11" t="str">
        <f>IFERROR(INDEX(REPORT_DATA_BY_ZONE!$A:$AG,$X36,MATCH(AC$16,REPORT_DATA_BY_ZONE!$A$1:$AG$1,0)), "")</f>
        <v/>
      </c>
      <c r="AD36" s="11" t="str">
        <f>IFERROR(INDEX(REPORT_DATA_BY_ZONE!$A:$AG,$X36,MATCH(AD$16,REPORT_DATA_BY_ZONE!$A$1:$AG$1,0)), "")</f>
        <v/>
      </c>
      <c r="AE36" s="11" t="str">
        <f>IFERROR(INDEX(REPORT_DATA_BY_ZONE!$A:$AG,$X36,MATCH(AE$16,REPORT_DATA_BY_ZONE!$A$1:$AG$1,0)), "")</f>
        <v/>
      </c>
      <c r="AF36" s="11" t="str">
        <f>IFERROR(INDEX(REPORT_DATA_BY_ZONE!$A:$AG,$X36,MATCH(AF$16,REPORT_DATA_BY_ZONE!$A$1:$AG$1,0)), "")</f>
        <v/>
      </c>
      <c r="AG36" s="11" t="str">
        <f>IFERROR(INDEX(REPORT_DATA_BY_ZONE!$A:$AG,$X36,MATCH(AG$16,REPORT_DATA_BY_ZONE!$A$1:$AG$1,0)), "")</f>
        <v/>
      </c>
      <c r="AH36" s="11" t="str">
        <f>IFERROR(INDEX(REPORT_DATA_BY_ZONE!$A:$AG,$X36,MATCH(AH$16,REPORT_DATA_BY_ZONE!$A$1:$AG$1,0)), "")</f>
        <v/>
      </c>
      <c r="AI36" s="11" t="str">
        <f>IFERROR(INDEX(REPORT_DATA_BY_ZONE!$A:$AG,$X36,MATCH(AI$16,REPORT_DATA_BY_ZONE!$A$1:$AG$1,0)), "")</f>
        <v/>
      </c>
      <c r="AJ36" s="11" t="str">
        <f>IFERROR(INDEX(REPORT_DATA_BY_ZONE!$A:$AG,$X36,MATCH(AJ$16,REPORT_DATA_BY_ZONE!$A$1:$AG$1,0)), "")</f>
        <v/>
      </c>
      <c r="AK36" s="11" t="str">
        <f>IFERROR(INDEX(REPORT_DATA_BY_ZONE!$A:$AG,$X36,MATCH(AK$16,REPORT_DATA_BY_ZONE!$A$1:$AG$1,0)), "")</f>
        <v/>
      </c>
      <c r="AL36" s="11" t="str">
        <f>IFERROR(INDEX(REPORT_DATA_BY_ZONE!$A:$AG,$X36,MATCH(AL$16,REPORT_DATA_BY_ZONE!$A$1:$AG$1,0)), "")</f>
        <v/>
      </c>
      <c r="AM36" s="11" t="str">
        <f>IFERROR(INDEX(REPORT_DATA_BY_ZONE!$A:$AG,$X36,MATCH(AM$16,REPORT_DATA_BY_ZONE!$A$1:$AG$1,0)), "")</f>
        <v/>
      </c>
      <c r="AN36" s="11" t="str">
        <f>IFERROR(INDEX(REPORT_DATA_BY_ZONE!$A:$AG,$X36,MATCH(AN$16,REPORT_DATA_BY_ZONE!$A$1:$AG$1,0)), "")</f>
        <v/>
      </c>
    </row>
    <row r="37" spans="21:40">
      <c r="U37" s="26" t="s">
        <v>45</v>
      </c>
      <c r="V37" s="71"/>
      <c r="W37" s="68" t="str">
        <f t="shared" si="7"/>
        <v>2016:3:2:7:EAST</v>
      </c>
      <c r="X37" s="14" t="e">
        <f>MATCH($W37,REPORT_DATA_BY_ZONE!$A:$A, 0)</f>
        <v>#N/A</v>
      </c>
      <c r="Y37" s="11" t="str">
        <f>IFERROR(INDEX(REPORT_DATA_BY_ZONE!$A:$AG,$X37,MATCH(Y$16,REPORT_DATA_BY_ZONE!$A$1:$AG$1,0)), "")</f>
        <v/>
      </c>
      <c r="Z37" s="11" t="str">
        <f>IFERROR(INDEX(REPORT_DATA_BY_ZONE!$A:$AG,$X37,MATCH(Z$16,REPORT_DATA_BY_ZONE!$A$1:$AG$1,0)), "")</f>
        <v/>
      </c>
      <c r="AA37" s="11" t="str">
        <f>IFERROR(INDEX(REPORT_DATA_BY_ZONE!$A:$AG,$X37,MATCH(AA$16,REPORT_DATA_BY_ZONE!$A$1:$AG$1,0)), "")</f>
        <v/>
      </c>
      <c r="AB37" s="11" t="str">
        <f>IFERROR(INDEX(REPORT_DATA_BY_ZONE!$A:$AG,$X37,MATCH(AB$16,REPORT_DATA_BY_ZONE!$A$1:$AG$1,0)), "")</f>
        <v/>
      </c>
      <c r="AC37" s="11" t="str">
        <f>IFERROR(INDEX(REPORT_DATA_BY_ZONE!$A:$AG,$X37,MATCH(AC$16,REPORT_DATA_BY_ZONE!$A$1:$AG$1,0)), "")</f>
        <v/>
      </c>
      <c r="AD37" s="11" t="str">
        <f>IFERROR(INDEX(REPORT_DATA_BY_ZONE!$A:$AG,$X37,MATCH(AD$16,REPORT_DATA_BY_ZONE!$A$1:$AG$1,0)), "")</f>
        <v/>
      </c>
      <c r="AE37" s="11" t="str">
        <f>IFERROR(INDEX(REPORT_DATA_BY_ZONE!$A:$AG,$X37,MATCH(AE$16,REPORT_DATA_BY_ZONE!$A$1:$AG$1,0)), "")</f>
        <v/>
      </c>
      <c r="AF37" s="11" t="str">
        <f>IFERROR(INDEX(REPORT_DATA_BY_ZONE!$A:$AG,$X37,MATCH(AF$16,REPORT_DATA_BY_ZONE!$A$1:$AG$1,0)), "")</f>
        <v/>
      </c>
      <c r="AG37" s="11" t="str">
        <f>IFERROR(INDEX(REPORT_DATA_BY_ZONE!$A:$AG,$X37,MATCH(AG$16,REPORT_DATA_BY_ZONE!$A$1:$AG$1,0)), "")</f>
        <v/>
      </c>
      <c r="AH37" s="11" t="str">
        <f>IFERROR(INDEX(REPORT_DATA_BY_ZONE!$A:$AG,$X37,MATCH(AH$16,REPORT_DATA_BY_ZONE!$A$1:$AG$1,0)), "")</f>
        <v/>
      </c>
      <c r="AI37" s="11" t="str">
        <f>IFERROR(INDEX(REPORT_DATA_BY_ZONE!$A:$AG,$X37,MATCH(AI$16,REPORT_DATA_BY_ZONE!$A$1:$AG$1,0)), "")</f>
        <v/>
      </c>
      <c r="AJ37" s="11" t="str">
        <f>IFERROR(INDEX(REPORT_DATA_BY_ZONE!$A:$AG,$X37,MATCH(AJ$16,REPORT_DATA_BY_ZONE!$A$1:$AG$1,0)), "")</f>
        <v/>
      </c>
      <c r="AK37" s="11" t="str">
        <f>IFERROR(INDEX(REPORT_DATA_BY_ZONE!$A:$AG,$X37,MATCH(AK$16,REPORT_DATA_BY_ZONE!$A$1:$AG$1,0)), "")</f>
        <v/>
      </c>
      <c r="AL37" s="11" t="str">
        <f>IFERROR(INDEX(REPORT_DATA_BY_ZONE!$A:$AG,$X37,MATCH(AL$16,REPORT_DATA_BY_ZONE!$A$1:$AG$1,0)), "")</f>
        <v/>
      </c>
      <c r="AM37" s="11" t="str">
        <f>IFERROR(INDEX(REPORT_DATA_BY_ZONE!$A:$AG,$X37,MATCH(AM$16,REPORT_DATA_BY_ZONE!$A$1:$AG$1,0)), "")</f>
        <v/>
      </c>
      <c r="AN37" s="11" t="str">
        <f>IFERROR(INDEX(REPORT_DATA_BY_ZONE!$A:$AG,$X37,MATCH(AN$16,REPORT_DATA_BY_ZONE!$A$1:$AG$1,0)), "")</f>
        <v/>
      </c>
    </row>
    <row r="38" spans="21:40">
      <c r="U38" s="26" t="s">
        <v>39</v>
      </c>
      <c r="V38" s="71"/>
      <c r="W38" s="68" t="str">
        <f t="shared" si="7"/>
        <v>2016:3:2:7:TAOYUAN</v>
      </c>
      <c r="X38" s="14" t="e">
        <f>MATCH($W38,REPORT_DATA_BY_ZONE!$A:$A, 0)</f>
        <v>#N/A</v>
      </c>
      <c r="Y38" s="11" t="str">
        <f>IFERROR(INDEX(REPORT_DATA_BY_ZONE!$A:$AG,$X38,MATCH(Y$16,REPORT_DATA_BY_ZONE!$A$1:$AG$1,0)), "")</f>
        <v/>
      </c>
      <c r="Z38" s="11" t="str">
        <f>IFERROR(INDEX(REPORT_DATA_BY_ZONE!$A:$AG,$X38,MATCH(Z$16,REPORT_DATA_BY_ZONE!$A$1:$AG$1,0)), "")</f>
        <v/>
      </c>
      <c r="AA38" s="11" t="str">
        <f>IFERROR(INDEX(REPORT_DATA_BY_ZONE!$A:$AG,$X38,MATCH(AA$16,REPORT_DATA_BY_ZONE!$A$1:$AG$1,0)), "")</f>
        <v/>
      </c>
      <c r="AB38" s="11" t="str">
        <f>IFERROR(INDEX(REPORT_DATA_BY_ZONE!$A:$AG,$X38,MATCH(AB$16,REPORT_DATA_BY_ZONE!$A$1:$AG$1,0)), "")</f>
        <v/>
      </c>
      <c r="AC38" s="11" t="str">
        <f>IFERROR(INDEX(REPORT_DATA_BY_ZONE!$A:$AG,$X38,MATCH(AC$16,REPORT_DATA_BY_ZONE!$A$1:$AG$1,0)), "")</f>
        <v/>
      </c>
      <c r="AD38" s="11" t="str">
        <f>IFERROR(INDEX(REPORT_DATA_BY_ZONE!$A:$AG,$X38,MATCH(AD$16,REPORT_DATA_BY_ZONE!$A$1:$AG$1,0)), "")</f>
        <v/>
      </c>
      <c r="AE38" s="11" t="str">
        <f>IFERROR(INDEX(REPORT_DATA_BY_ZONE!$A:$AG,$X38,MATCH(AE$16,REPORT_DATA_BY_ZONE!$A$1:$AG$1,0)), "")</f>
        <v/>
      </c>
      <c r="AF38" s="11" t="str">
        <f>IFERROR(INDEX(REPORT_DATA_BY_ZONE!$A:$AG,$X38,MATCH(AF$16,REPORT_DATA_BY_ZONE!$A$1:$AG$1,0)), "")</f>
        <v/>
      </c>
      <c r="AG38" s="11" t="str">
        <f>IFERROR(INDEX(REPORT_DATA_BY_ZONE!$A:$AG,$X38,MATCH(AG$16,REPORT_DATA_BY_ZONE!$A$1:$AG$1,0)), "")</f>
        <v/>
      </c>
      <c r="AH38" s="11" t="str">
        <f>IFERROR(INDEX(REPORT_DATA_BY_ZONE!$A:$AG,$X38,MATCH(AH$16,REPORT_DATA_BY_ZONE!$A$1:$AG$1,0)), "")</f>
        <v/>
      </c>
      <c r="AI38" s="11" t="str">
        <f>IFERROR(INDEX(REPORT_DATA_BY_ZONE!$A:$AG,$X38,MATCH(AI$16,REPORT_DATA_BY_ZONE!$A$1:$AG$1,0)), "")</f>
        <v/>
      </c>
      <c r="AJ38" s="11" t="str">
        <f>IFERROR(INDEX(REPORT_DATA_BY_ZONE!$A:$AG,$X38,MATCH(AJ$16,REPORT_DATA_BY_ZONE!$A$1:$AG$1,0)), "")</f>
        <v/>
      </c>
      <c r="AK38" s="11" t="str">
        <f>IFERROR(INDEX(REPORT_DATA_BY_ZONE!$A:$AG,$X38,MATCH(AK$16,REPORT_DATA_BY_ZONE!$A$1:$AG$1,0)), "")</f>
        <v/>
      </c>
      <c r="AL38" s="11" t="str">
        <f>IFERROR(INDEX(REPORT_DATA_BY_ZONE!$A:$AG,$X38,MATCH(AL$16,REPORT_DATA_BY_ZONE!$A$1:$AG$1,0)), "")</f>
        <v/>
      </c>
      <c r="AM38" s="11" t="str">
        <f>IFERROR(INDEX(REPORT_DATA_BY_ZONE!$A:$AG,$X38,MATCH(AM$16,REPORT_DATA_BY_ZONE!$A$1:$AG$1,0)), "")</f>
        <v/>
      </c>
      <c r="AN38" s="11" t="str">
        <f>IFERROR(INDEX(REPORT_DATA_BY_ZONE!$A:$AG,$X38,MATCH(AN$16,REPORT_DATA_BY_ZONE!$A$1:$AG$1,0)), "")</f>
        <v/>
      </c>
    </row>
    <row r="39" spans="21:40">
      <c r="U39" s="26" t="s">
        <v>38</v>
      </c>
      <c r="V39" s="71" t="s">
        <v>1733</v>
      </c>
      <c r="W39" s="68" t="str">
        <f t="shared" ref="W39:W49" si="8">CONCATENATE(YEAR,":",MONTH,":3:7:", $U39)</f>
        <v>2016:3:3:7:OFFICE</v>
      </c>
      <c r="X39" s="14" t="e">
        <f>MATCH($W39,REPORT_DATA_BY_ZONE!$A:$A, 0)</f>
        <v>#N/A</v>
      </c>
      <c r="Y39" s="11" t="str">
        <f>IFERROR(INDEX(REPORT_DATA_BY_ZONE!$A:$AG,$X39,MATCH(Y$16,REPORT_DATA_BY_ZONE!$A$1:$AG$1,0)), "")</f>
        <v/>
      </c>
      <c r="Z39" s="11" t="str">
        <f>IFERROR(INDEX(REPORT_DATA_BY_ZONE!$A:$AG,$X39,MATCH(Z$16,REPORT_DATA_BY_ZONE!$A$1:$AG$1,0)), "")</f>
        <v/>
      </c>
      <c r="AA39" s="11" t="str">
        <f>IFERROR(INDEX(REPORT_DATA_BY_ZONE!$A:$AG,$X39,MATCH(AA$16,REPORT_DATA_BY_ZONE!$A$1:$AG$1,0)), "")</f>
        <v/>
      </c>
      <c r="AB39" s="11" t="str">
        <f>IFERROR(INDEX(REPORT_DATA_BY_ZONE!$A:$AG,$X39,MATCH(AB$16,REPORT_DATA_BY_ZONE!$A$1:$AG$1,0)), "")</f>
        <v/>
      </c>
      <c r="AC39" s="11" t="str">
        <f>IFERROR(INDEX(REPORT_DATA_BY_ZONE!$A:$AG,$X39,MATCH(AC$16,REPORT_DATA_BY_ZONE!$A$1:$AG$1,0)), "")</f>
        <v/>
      </c>
      <c r="AD39" s="11" t="str">
        <f>IFERROR(INDEX(REPORT_DATA_BY_ZONE!$A:$AG,$X39,MATCH(AD$16,REPORT_DATA_BY_ZONE!$A$1:$AG$1,0)), "")</f>
        <v/>
      </c>
      <c r="AE39" s="11" t="str">
        <f>IFERROR(INDEX(REPORT_DATA_BY_ZONE!$A:$AG,$X39,MATCH(AE$16,REPORT_DATA_BY_ZONE!$A$1:$AG$1,0)), "")</f>
        <v/>
      </c>
      <c r="AF39" s="11" t="str">
        <f>IFERROR(INDEX(REPORT_DATA_BY_ZONE!$A:$AG,$X39,MATCH(AF$16,REPORT_DATA_BY_ZONE!$A$1:$AG$1,0)), "")</f>
        <v/>
      </c>
      <c r="AG39" s="11" t="str">
        <f>IFERROR(INDEX(REPORT_DATA_BY_ZONE!$A:$AG,$X39,MATCH(AG$16,REPORT_DATA_BY_ZONE!$A$1:$AG$1,0)), "")</f>
        <v/>
      </c>
      <c r="AH39" s="11" t="str">
        <f>IFERROR(INDEX(REPORT_DATA_BY_ZONE!$A:$AG,$X39,MATCH(AH$16,REPORT_DATA_BY_ZONE!$A$1:$AG$1,0)), "")</f>
        <v/>
      </c>
      <c r="AI39" s="11" t="str">
        <f>IFERROR(INDEX(REPORT_DATA_BY_ZONE!$A:$AG,$X39,MATCH(AI$16,REPORT_DATA_BY_ZONE!$A$1:$AG$1,0)), "")</f>
        <v/>
      </c>
      <c r="AJ39" s="11" t="str">
        <f>IFERROR(INDEX(REPORT_DATA_BY_ZONE!$A:$AG,$X39,MATCH(AJ$16,REPORT_DATA_BY_ZONE!$A$1:$AG$1,0)), "")</f>
        <v/>
      </c>
      <c r="AK39" s="11" t="str">
        <f>IFERROR(INDEX(REPORT_DATA_BY_ZONE!$A:$AG,$X39,MATCH(AK$16,REPORT_DATA_BY_ZONE!$A$1:$AG$1,0)), "")</f>
        <v/>
      </c>
      <c r="AL39" s="11" t="str">
        <f>IFERROR(INDEX(REPORT_DATA_BY_ZONE!$A:$AG,$X39,MATCH(AL$16,REPORT_DATA_BY_ZONE!$A$1:$AG$1,0)), "")</f>
        <v/>
      </c>
      <c r="AM39" s="11" t="str">
        <f>IFERROR(INDEX(REPORT_DATA_BY_ZONE!$A:$AG,$X39,MATCH(AM$16,REPORT_DATA_BY_ZONE!$A$1:$AG$1,0)), "")</f>
        <v/>
      </c>
      <c r="AN39" s="11" t="str">
        <f>IFERROR(INDEX(REPORT_DATA_BY_ZONE!$A:$AG,$X39,MATCH(AN$16,REPORT_DATA_BY_ZONE!$A$1:$AG$1,0)), "")</f>
        <v/>
      </c>
    </row>
    <row r="40" spans="21:40">
      <c r="U40" s="26" t="s">
        <v>43</v>
      </c>
      <c r="V40" s="71"/>
      <c r="W40" s="68" t="str">
        <f t="shared" si="8"/>
        <v>2016:3:3:7:HUALIAN</v>
      </c>
      <c r="X40" s="14" t="e">
        <f>MATCH($W40,REPORT_DATA_BY_ZONE!$A:$A, 0)</f>
        <v>#N/A</v>
      </c>
      <c r="Y40" s="11" t="str">
        <f>IFERROR(INDEX(REPORT_DATA_BY_ZONE!$A:$AG,$X40,MATCH(Y$16,REPORT_DATA_BY_ZONE!$A$1:$AG$1,0)), "")</f>
        <v/>
      </c>
      <c r="Z40" s="11" t="str">
        <f>IFERROR(INDEX(REPORT_DATA_BY_ZONE!$A:$AG,$X40,MATCH(Z$16,REPORT_DATA_BY_ZONE!$A$1:$AG$1,0)), "")</f>
        <v/>
      </c>
      <c r="AA40" s="11" t="str">
        <f>IFERROR(INDEX(REPORT_DATA_BY_ZONE!$A:$AG,$X40,MATCH(AA$16,REPORT_DATA_BY_ZONE!$A$1:$AG$1,0)), "")</f>
        <v/>
      </c>
      <c r="AB40" s="11" t="str">
        <f>IFERROR(INDEX(REPORT_DATA_BY_ZONE!$A:$AG,$X40,MATCH(AB$16,REPORT_DATA_BY_ZONE!$A$1:$AG$1,0)), "")</f>
        <v/>
      </c>
      <c r="AC40" s="11" t="str">
        <f>IFERROR(INDEX(REPORT_DATA_BY_ZONE!$A:$AG,$X40,MATCH(AC$16,REPORT_DATA_BY_ZONE!$A$1:$AG$1,0)), "")</f>
        <v/>
      </c>
      <c r="AD40" s="11" t="str">
        <f>IFERROR(INDEX(REPORT_DATA_BY_ZONE!$A:$AG,$X40,MATCH(AD$16,REPORT_DATA_BY_ZONE!$A$1:$AG$1,0)), "")</f>
        <v/>
      </c>
      <c r="AE40" s="11" t="str">
        <f>IFERROR(INDEX(REPORT_DATA_BY_ZONE!$A:$AG,$X40,MATCH(AE$16,REPORT_DATA_BY_ZONE!$A$1:$AG$1,0)), "")</f>
        <v/>
      </c>
      <c r="AF40" s="11" t="str">
        <f>IFERROR(INDEX(REPORT_DATA_BY_ZONE!$A:$AG,$X40,MATCH(AF$16,REPORT_DATA_BY_ZONE!$A$1:$AG$1,0)), "")</f>
        <v/>
      </c>
      <c r="AG40" s="11" t="str">
        <f>IFERROR(INDEX(REPORT_DATA_BY_ZONE!$A:$AG,$X40,MATCH(AG$16,REPORT_DATA_BY_ZONE!$A$1:$AG$1,0)), "")</f>
        <v/>
      </c>
      <c r="AH40" s="11" t="str">
        <f>IFERROR(INDEX(REPORT_DATA_BY_ZONE!$A:$AG,$X40,MATCH(AH$16,REPORT_DATA_BY_ZONE!$A$1:$AG$1,0)), "")</f>
        <v/>
      </c>
      <c r="AI40" s="11" t="str">
        <f>IFERROR(INDEX(REPORT_DATA_BY_ZONE!$A:$AG,$X40,MATCH(AI$16,REPORT_DATA_BY_ZONE!$A$1:$AG$1,0)), "")</f>
        <v/>
      </c>
      <c r="AJ40" s="11" t="str">
        <f>IFERROR(INDEX(REPORT_DATA_BY_ZONE!$A:$AG,$X40,MATCH(AJ$16,REPORT_DATA_BY_ZONE!$A$1:$AG$1,0)), "")</f>
        <v/>
      </c>
      <c r="AK40" s="11" t="str">
        <f>IFERROR(INDEX(REPORT_DATA_BY_ZONE!$A:$AG,$X40,MATCH(AK$16,REPORT_DATA_BY_ZONE!$A$1:$AG$1,0)), "")</f>
        <v/>
      </c>
      <c r="AL40" s="11" t="str">
        <f>IFERROR(INDEX(REPORT_DATA_BY_ZONE!$A:$AG,$X40,MATCH(AL$16,REPORT_DATA_BY_ZONE!$A$1:$AG$1,0)), "")</f>
        <v/>
      </c>
      <c r="AM40" s="11" t="str">
        <f>IFERROR(INDEX(REPORT_DATA_BY_ZONE!$A:$AG,$X40,MATCH(AM$16,REPORT_DATA_BY_ZONE!$A$1:$AG$1,0)), "")</f>
        <v/>
      </c>
      <c r="AN40" s="11" t="str">
        <f>IFERROR(INDEX(REPORT_DATA_BY_ZONE!$A:$AG,$X40,MATCH(AN$16,REPORT_DATA_BY_ZONE!$A$1:$AG$1,0)), "")</f>
        <v/>
      </c>
    </row>
    <row r="41" spans="21:40">
      <c r="U41" s="26" t="s">
        <v>42</v>
      </c>
      <c r="V41" s="71"/>
      <c r="W41" s="68" t="str">
        <f t="shared" si="8"/>
        <v>2016:3:3:7:TAIDONG</v>
      </c>
      <c r="X41" s="14" t="e">
        <f>MATCH($W41,REPORT_DATA_BY_ZONE!$A:$A, 0)</f>
        <v>#N/A</v>
      </c>
      <c r="Y41" s="11" t="str">
        <f>IFERROR(INDEX(REPORT_DATA_BY_ZONE!$A:$AG,$X41,MATCH(Y$16,REPORT_DATA_BY_ZONE!$A$1:$AG$1,0)), "")</f>
        <v/>
      </c>
      <c r="Z41" s="11" t="str">
        <f>IFERROR(INDEX(REPORT_DATA_BY_ZONE!$A:$AG,$X41,MATCH(Z$16,REPORT_DATA_BY_ZONE!$A$1:$AG$1,0)), "")</f>
        <v/>
      </c>
      <c r="AA41" s="11" t="str">
        <f>IFERROR(INDEX(REPORT_DATA_BY_ZONE!$A:$AG,$X41,MATCH(AA$16,REPORT_DATA_BY_ZONE!$A$1:$AG$1,0)), "")</f>
        <v/>
      </c>
      <c r="AB41" s="11" t="str">
        <f>IFERROR(INDEX(REPORT_DATA_BY_ZONE!$A:$AG,$X41,MATCH(AB$16,REPORT_DATA_BY_ZONE!$A$1:$AG$1,0)), "")</f>
        <v/>
      </c>
      <c r="AC41" s="11" t="str">
        <f>IFERROR(INDEX(REPORT_DATA_BY_ZONE!$A:$AG,$X41,MATCH(AC$16,REPORT_DATA_BY_ZONE!$A$1:$AG$1,0)), "")</f>
        <v/>
      </c>
      <c r="AD41" s="11" t="str">
        <f>IFERROR(INDEX(REPORT_DATA_BY_ZONE!$A:$AG,$X41,MATCH(AD$16,REPORT_DATA_BY_ZONE!$A$1:$AG$1,0)), "")</f>
        <v/>
      </c>
      <c r="AE41" s="11" t="str">
        <f>IFERROR(INDEX(REPORT_DATA_BY_ZONE!$A:$AG,$X41,MATCH(AE$16,REPORT_DATA_BY_ZONE!$A$1:$AG$1,0)), "")</f>
        <v/>
      </c>
      <c r="AF41" s="11" t="str">
        <f>IFERROR(INDEX(REPORT_DATA_BY_ZONE!$A:$AG,$X41,MATCH(AF$16,REPORT_DATA_BY_ZONE!$A$1:$AG$1,0)), "")</f>
        <v/>
      </c>
      <c r="AG41" s="11" t="str">
        <f>IFERROR(INDEX(REPORT_DATA_BY_ZONE!$A:$AG,$X41,MATCH(AG$16,REPORT_DATA_BY_ZONE!$A$1:$AG$1,0)), "")</f>
        <v/>
      </c>
      <c r="AH41" s="11" t="str">
        <f>IFERROR(INDEX(REPORT_DATA_BY_ZONE!$A:$AG,$X41,MATCH(AH$16,REPORT_DATA_BY_ZONE!$A$1:$AG$1,0)), "")</f>
        <v/>
      </c>
      <c r="AI41" s="11" t="str">
        <f>IFERROR(INDEX(REPORT_DATA_BY_ZONE!$A:$AG,$X41,MATCH(AI$16,REPORT_DATA_BY_ZONE!$A$1:$AG$1,0)), "")</f>
        <v/>
      </c>
      <c r="AJ41" s="11" t="str">
        <f>IFERROR(INDEX(REPORT_DATA_BY_ZONE!$A:$AG,$X41,MATCH(AJ$16,REPORT_DATA_BY_ZONE!$A$1:$AG$1,0)), "")</f>
        <v/>
      </c>
      <c r="AK41" s="11" t="str">
        <f>IFERROR(INDEX(REPORT_DATA_BY_ZONE!$A:$AG,$X41,MATCH(AK$16,REPORT_DATA_BY_ZONE!$A$1:$AG$1,0)), "")</f>
        <v/>
      </c>
      <c r="AL41" s="11" t="str">
        <f>IFERROR(INDEX(REPORT_DATA_BY_ZONE!$A:$AG,$X41,MATCH(AL$16,REPORT_DATA_BY_ZONE!$A$1:$AG$1,0)), "")</f>
        <v/>
      </c>
      <c r="AM41" s="11" t="str">
        <f>IFERROR(INDEX(REPORT_DATA_BY_ZONE!$A:$AG,$X41,MATCH(AM$16,REPORT_DATA_BY_ZONE!$A$1:$AG$1,0)), "")</f>
        <v/>
      </c>
      <c r="AN41" s="11" t="str">
        <f>IFERROR(INDEX(REPORT_DATA_BY_ZONE!$A:$AG,$X41,MATCH(AN$16,REPORT_DATA_BY_ZONE!$A$1:$AG$1,0)), "")</f>
        <v/>
      </c>
    </row>
    <row r="42" spans="21:40">
      <c r="U42" s="26" t="s">
        <v>41</v>
      </c>
      <c r="V42" s="71"/>
      <c r="W42" s="68" t="str">
        <f t="shared" si="8"/>
        <v>2016:3:3:7:ZHUNAN</v>
      </c>
      <c r="X42" s="14" t="e">
        <f>MATCH($W42,REPORT_DATA_BY_ZONE!$A:$A, 0)</f>
        <v>#N/A</v>
      </c>
      <c r="Y42" s="11" t="str">
        <f>IFERROR(INDEX(REPORT_DATA_BY_ZONE!$A:$AG,$X42,MATCH(Y$16,REPORT_DATA_BY_ZONE!$A$1:$AG$1,0)), "")</f>
        <v/>
      </c>
      <c r="Z42" s="11" t="str">
        <f>IFERROR(INDEX(REPORT_DATA_BY_ZONE!$A:$AG,$X42,MATCH(Z$16,REPORT_DATA_BY_ZONE!$A$1:$AG$1,0)), "")</f>
        <v/>
      </c>
      <c r="AA42" s="11" t="str">
        <f>IFERROR(INDEX(REPORT_DATA_BY_ZONE!$A:$AG,$X42,MATCH(AA$16,REPORT_DATA_BY_ZONE!$A$1:$AG$1,0)), "")</f>
        <v/>
      </c>
      <c r="AB42" s="11" t="str">
        <f>IFERROR(INDEX(REPORT_DATA_BY_ZONE!$A:$AG,$X42,MATCH(AB$16,REPORT_DATA_BY_ZONE!$A$1:$AG$1,0)), "")</f>
        <v/>
      </c>
      <c r="AC42" s="11" t="str">
        <f>IFERROR(INDEX(REPORT_DATA_BY_ZONE!$A:$AG,$X42,MATCH(AC$16,REPORT_DATA_BY_ZONE!$A$1:$AG$1,0)), "")</f>
        <v/>
      </c>
      <c r="AD42" s="11" t="str">
        <f>IFERROR(INDEX(REPORT_DATA_BY_ZONE!$A:$AG,$X42,MATCH(AD$16,REPORT_DATA_BY_ZONE!$A$1:$AG$1,0)), "")</f>
        <v/>
      </c>
      <c r="AE42" s="11" t="str">
        <f>IFERROR(INDEX(REPORT_DATA_BY_ZONE!$A:$AG,$X42,MATCH(AE$16,REPORT_DATA_BY_ZONE!$A$1:$AG$1,0)), "")</f>
        <v/>
      </c>
      <c r="AF42" s="11" t="str">
        <f>IFERROR(INDEX(REPORT_DATA_BY_ZONE!$A:$AG,$X42,MATCH(AF$16,REPORT_DATA_BY_ZONE!$A$1:$AG$1,0)), "")</f>
        <v/>
      </c>
      <c r="AG42" s="11" t="str">
        <f>IFERROR(INDEX(REPORT_DATA_BY_ZONE!$A:$AG,$X42,MATCH(AG$16,REPORT_DATA_BY_ZONE!$A$1:$AG$1,0)), "")</f>
        <v/>
      </c>
      <c r="AH42" s="11" t="str">
        <f>IFERROR(INDEX(REPORT_DATA_BY_ZONE!$A:$AG,$X42,MATCH(AH$16,REPORT_DATA_BY_ZONE!$A$1:$AG$1,0)), "")</f>
        <v/>
      </c>
      <c r="AI42" s="11" t="str">
        <f>IFERROR(INDEX(REPORT_DATA_BY_ZONE!$A:$AG,$X42,MATCH(AI$16,REPORT_DATA_BY_ZONE!$A$1:$AG$1,0)), "")</f>
        <v/>
      </c>
      <c r="AJ42" s="11" t="str">
        <f>IFERROR(INDEX(REPORT_DATA_BY_ZONE!$A:$AG,$X42,MATCH(AJ$16,REPORT_DATA_BY_ZONE!$A$1:$AG$1,0)), "")</f>
        <v/>
      </c>
      <c r="AK42" s="11" t="str">
        <f>IFERROR(INDEX(REPORT_DATA_BY_ZONE!$A:$AG,$X42,MATCH(AK$16,REPORT_DATA_BY_ZONE!$A$1:$AG$1,0)), "")</f>
        <v/>
      </c>
      <c r="AL42" s="11" t="str">
        <f>IFERROR(INDEX(REPORT_DATA_BY_ZONE!$A:$AG,$X42,MATCH(AL$16,REPORT_DATA_BY_ZONE!$A$1:$AG$1,0)), "")</f>
        <v/>
      </c>
      <c r="AM42" s="11" t="str">
        <f>IFERROR(INDEX(REPORT_DATA_BY_ZONE!$A:$AG,$X42,MATCH(AM$16,REPORT_DATA_BY_ZONE!$A$1:$AG$1,0)), "")</f>
        <v/>
      </c>
      <c r="AN42" s="11" t="str">
        <f>IFERROR(INDEX(REPORT_DATA_BY_ZONE!$A:$AG,$X42,MATCH(AN$16,REPORT_DATA_BY_ZONE!$A$1:$AG$1,0)), "")</f>
        <v/>
      </c>
    </row>
    <row r="43" spans="21:40">
      <c r="U43" s="26" t="s">
        <v>40</v>
      </c>
      <c r="V43" s="71"/>
      <c r="W43" s="68" t="str">
        <f t="shared" si="8"/>
        <v>2016:3:3:7:XINZHU</v>
      </c>
      <c r="X43" s="14" t="e">
        <f>MATCH($W43,REPORT_DATA_BY_ZONE!$A:$A, 0)</f>
        <v>#N/A</v>
      </c>
      <c r="Y43" s="11" t="str">
        <f>IFERROR(INDEX(REPORT_DATA_BY_ZONE!$A:$AG,$X43,MATCH(Y$16,REPORT_DATA_BY_ZONE!$A$1:$AG$1,0)), "")</f>
        <v/>
      </c>
      <c r="Z43" s="11" t="str">
        <f>IFERROR(INDEX(REPORT_DATA_BY_ZONE!$A:$AG,$X43,MATCH(Z$16,REPORT_DATA_BY_ZONE!$A$1:$AG$1,0)), "")</f>
        <v/>
      </c>
      <c r="AA43" s="11" t="str">
        <f>IFERROR(INDEX(REPORT_DATA_BY_ZONE!$A:$AG,$X43,MATCH(AA$16,REPORT_DATA_BY_ZONE!$A$1:$AG$1,0)), "")</f>
        <v/>
      </c>
      <c r="AB43" s="11" t="str">
        <f>IFERROR(INDEX(REPORT_DATA_BY_ZONE!$A:$AG,$X43,MATCH(AB$16,REPORT_DATA_BY_ZONE!$A$1:$AG$1,0)), "")</f>
        <v/>
      </c>
      <c r="AC43" s="11" t="str">
        <f>IFERROR(INDEX(REPORT_DATA_BY_ZONE!$A:$AG,$X43,MATCH(AC$16,REPORT_DATA_BY_ZONE!$A$1:$AG$1,0)), "")</f>
        <v/>
      </c>
      <c r="AD43" s="11" t="str">
        <f>IFERROR(INDEX(REPORT_DATA_BY_ZONE!$A:$AG,$X43,MATCH(AD$16,REPORT_DATA_BY_ZONE!$A$1:$AG$1,0)), "")</f>
        <v/>
      </c>
      <c r="AE43" s="11" t="str">
        <f>IFERROR(INDEX(REPORT_DATA_BY_ZONE!$A:$AG,$X43,MATCH(AE$16,REPORT_DATA_BY_ZONE!$A$1:$AG$1,0)), "")</f>
        <v/>
      </c>
      <c r="AF43" s="11" t="str">
        <f>IFERROR(INDEX(REPORT_DATA_BY_ZONE!$A:$AG,$X43,MATCH(AF$16,REPORT_DATA_BY_ZONE!$A$1:$AG$1,0)), "")</f>
        <v/>
      </c>
      <c r="AG43" s="11" t="str">
        <f>IFERROR(INDEX(REPORT_DATA_BY_ZONE!$A:$AG,$X43,MATCH(AG$16,REPORT_DATA_BY_ZONE!$A$1:$AG$1,0)), "")</f>
        <v/>
      </c>
      <c r="AH43" s="11" t="str">
        <f>IFERROR(INDEX(REPORT_DATA_BY_ZONE!$A:$AG,$X43,MATCH(AH$16,REPORT_DATA_BY_ZONE!$A$1:$AG$1,0)), "")</f>
        <v/>
      </c>
      <c r="AI43" s="11" t="str">
        <f>IFERROR(INDEX(REPORT_DATA_BY_ZONE!$A:$AG,$X43,MATCH(AI$16,REPORT_DATA_BY_ZONE!$A$1:$AG$1,0)), "")</f>
        <v/>
      </c>
      <c r="AJ43" s="11" t="str">
        <f>IFERROR(INDEX(REPORT_DATA_BY_ZONE!$A:$AG,$X43,MATCH(AJ$16,REPORT_DATA_BY_ZONE!$A$1:$AG$1,0)), "")</f>
        <v/>
      </c>
      <c r="AK43" s="11" t="str">
        <f>IFERROR(INDEX(REPORT_DATA_BY_ZONE!$A:$AG,$X43,MATCH(AK$16,REPORT_DATA_BY_ZONE!$A$1:$AG$1,0)), "")</f>
        <v/>
      </c>
      <c r="AL43" s="11" t="str">
        <f>IFERROR(INDEX(REPORT_DATA_BY_ZONE!$A:$AG,$X43,MATCH(AL$16,REPORT_DATA_BY_ZONE!$A$1:$AG$1,0)), "")</f>
        <v/>
      </c>
      <c r="AM43" s="11" t="str">
        <f>IFERROR(INDEX(REPORT_DATA_BY_ZONE!$A:$AG,$X43,MATCH(AM$16,REPORT_DATA_BY_ZONE!$A$1:$AG$1,0)), "")</f>
        <v/>
      </c>
      <c r="AN43" s="11" t="str">
        <f>IFERROR(INDEX(REPORT_DATA_BY_ZONE!$A:$AG,$X43,MATCH(AN$16,REPORT_DATA_BY_ZONE!$A$1:$AG$1,0)), "")</f>
        <v/>
      </c>
    </row>
    <row r="44" spans="21:40">
      <c r="U44" s="26" t="s">
        <v>48</v>
      </c>
      <c r="V44" s="71"/>
      <c r="W44" s="68" t="str">
        <f t="shared" si="8"/>
        <v>2016:3:3:7:CENTRAL</v>
      </c>
      <c r="X44" s="14" t="e">
        <f>MATCH($W44,REPORT_DATA_BY_ZONE!$A:$A, 0)</f>
        <v>#N/A</v>
      </c>
      <c r="Y44" s="11" t="str">
        <f>IFERROR(INDEX(REPORT_DATA_BY_ZONE!$A:$AG,$X44,MATCH(Y$16,REPORT_DATA_BY_ZONE!$A$1:$AG$1,0)), "")</f>
        <v/>
      </c>
      <c r="Z44" s="11" t="str">
        <f>IFERROR(INDEX(REPORT_DATA_BY_ZONE!$A:$AG,$X44,MATCH(Z$16,REPORT_DATA_BY_ZONE!$A$1:$AG$1,0)), "")</f>
        <v/>
      </c>
      <c r="AA44" s="11" t="str">
        <f>IFERROR(INDEX(REPORT_DATA_BY_ZONE!$A:$AG,$X44,MATCH(AA$16,REPORT_DATA_BY_ZONE!$A$1:$AG$1,0)), "")</f>
        <v/>
      </c>
      <c r="AB44" s="11" t="str">
        <f>IFERROR(INDEX(REPORT_DATA_BY_ZONE!$A:$AG,$X44,MATCH(AB$16,REPORT_DATA_BY_ZONE!$A$1:$AG$1,0)), "")</f>
        <v/>
      </c>
      <c r="AC44" s="11" t="str">
        <f>IFERROR(INDEX(REPORT_DATA_BY_ZONE!$A:$AG,$X44,MATCH(AC$16,REPORT_DATA_BY_ZONE!$A$1:$AG$1,0)), "")</f>
        <v/>
      </c>
      <c r="AD44" s="11" t="str">
        <f>IFERROR(INDEX(REPORT_DATA_BY_ZONE!$A:$AG,$X44,MATCH(AD$16,REPORT_DATA_BY_ZONE!$A$1:$AG$1,0)), "")</f>
        <v/>
      </c>
      <c r="AE44" s="11" t="str">
        <f>IFERROR(INDEX(REPORT_DATA_BY_ZONE!$A:$AG,$X44,MATCH(AE$16,REPORT_DATA_BY_ZONE!$A$1:$AG$1,0)), "")</f>
        <v/>
      </c>
      <c r="AF44" s="11" t="str">
        <f>IFERROR(INDEX(REPORT_DATA_BY_ZONE!$A:$AG,$X44,MATCH(AF$16,REPORT_DATA_BY_ZONE!$A$1:$AG$1,0)), "")</f>
        <v/>
      </c>
      <c r="AG44" s="11" t="str">
        <f>IFERROR(INDEX(REPORT_DATA_BY_ZONE!$A:$AG,$X44,MATCH(AG$16,REPORT_DATA_BY_ZONE!$A$1:$AG$1,0)), "")</f>
        <v/>
      </c>
      <c r="AH44" s="11" t="str">
        <f>IFERROR(INDEX(REPORT_DATA_BY_ZONE!$A:$AG,$X44,MATCH(AH$16,REPORT_DATA_BY_ZONE!$A$1:$AG$1,0)), "")</f>
        <v/>
      </c>
      <c r="AI44" s="11" t="str">
        <f>IFERROR(INDEX(REPORT_DATA_BY_ZONE!$A:$AG,$X44,MATCH(AI$16,REPORT_DATA_BY_ZONE!$A$1:$AG$1,0)), "")</f>
        <v/>
      </c>
      <c r="AJ44" s="11" t="str">
        <f>IFERROR(INDEX(REPORT_DATA_BY_ZONE!$A:$AG,$X44,MATCH(AJ$16,REPORT_DATA_BY_ZONE!$A$1:$AG$1,0)), "")</f>
        <v/>
      </c>
      <c r="AK44" s="11" t="str">
        <f>IFERROR(INDEX(REPORT_DATA_BY_ZONE!$A:$AG,$X44,MATCH(AK$16,REPORT_DATA_BY_ZONE!$A$1:$AG$1,0)), "")</f>
        <v/>
      </c>
      <c r="AL44" s="11" t="str">
        <f>IFERROR(INDEX(REPORT_DATA_BY_ZONE!$A:$AG,$X44,MATCH(AL$16,REPORT_DATA_BY_ZONE!$A$1:$AG$1,0)), "")</f>
        <v/>
      </c>
      <c r="AM44" s="11" t="str">
        <f>IFERROR(INDEX(REPORT_DATA_BY_ZONE!$A:$AG,$X44,MATCH(AM$16,REPORT_DATA_BY_ZONE!$A$1:$AG$1,0)), "")</f>
        <v/>
      </c>
      <c r="AN44" s="11" t="str">
        <f>IFERROR(INDEX(REPORT_DATA_BY_ZONE!$A:$AG,$X44,MATCH(AN$16,REPORT_DATA_BY_ZONE!$A$1:$AG$1,0)), "")</f>
        <v/>
      </c>
    </row>
    <row r="45" spans="21:40">
      <c r="U45" s="26" t="s">
        <v>44</v>
      </c>
      <c r="V45" s="71"/>
      <c r="W45" s="68" t="str">
        <f t="shared" si="8"/>
        <v>2016:3:3:7:NORTH</v>
      </c>
      <c r="X45" s="14" t="e">
        <f>MATCH($W45,REPORT_DATA_BY_ZONE!$A:$A, 0)</f>
        <v>#N/A</v>
      </c>
      <c r="Y45" s="11" t="str">
        <f>IFERROR(INDEX(REPORT_DATA_BY_ZONE!$A:$AG,$X45,MATCH(Y$16,REPORT_DATA_BY_ZONE!$A$1:$AG$1,0)), "")</f>
        <v/>
      </c>
      <c r="Z45" s="11" t="str">
        <f>IFERROR(INDEX(REPORT_DATA_BY_ZONE!$A:$AG,$X45,MATCH(Z$16,REPORT_DATA_BY_ZONE!$A$1:$AG$1,0)), "")</f>
        <v/>
      </c>
      <c r="AA45" s="11" t="str">
        <f>IFERROR(INDEX(REPORT_DATA_BY_ZONE!$A:$AG,$X45,MATCH(AA$16,REPORT_DATA_BY_ZONE!$A$1:$AG$1,0)), "")</f>
        <v/>
      </c>
      <c r="AB45" s="11" t="str">
        <f>IFERROR(INDEX(REPORT_DATA_BY_ZONE!$A:$AG,$X45,MATCH(AB$16,REPORT_DATA_BY_ZONE!$A$1:$AG$1,0)), "")</f>
        <v/>
      </c>
      <c r="AC45" s="11" t="str">
        <f>IFERROR(INDEX(REPORT_DATA_BY_ZONE!$A:$AG,$X45,MATCH(AC$16,REPORT_DATA_BY_ZONE!$A$1:$AG$1,0)), "")</f>
        <v/>
      </c>
      <c r="AD45" s="11" t="str">
        <f>IFERROR(INDEX(REPORT_DATA_BY_ZONE!$A:$AG,$X45,MATCH(AD$16,REPORT_DATA_BY_ZONE!$A$1:$AG$1,0)), "")</f>
        <v/>
      </c>
      <c r="AE45" s="11" t="str">
        <f>IFERROR(INDEX(REPORT_DATA_BY_ZONE!$A:$AG,$X45,MATCH(AE$16,REPORT_DATA_BY_ZONE!$A$1:$AG$1,0)), "")</f>
        <v/>
      </c>
      <c r="AF45" s="11" t="str">
        <f>IFERROR(INDEX(REPORT_DATA_BY_ZONE!$A:$AG,$X45,MATCH(AF$16,REPORT_DATA_BY_ZONE!$A$1:$AG$1,0)), "")</f>
        <v/>
      </c>
      <c r="AG45" s="11" t="str">
        <f>IFERROR(INDEX(REPORT_DATA_BY_ZONE!$A:$AG,$X45,MATCH(AG$16,REPORT_DATA_BY_ZONE!$A$1:$AG$1,0)), "")</f>
        <v/>
      </c>
      <c r="AH45" s="11" t="str">
        <f>IFERROR(INDEX(REPORT_DATA_BY_ZONE!$A:$AG,$X45,MATCH(AH$16,REPORT_DATA_BY_ZONE!$A$1:$AG$1,0)), "")</f>
        <v/>
      </c>
      <c r="AI45" s="11" t="str">
        <f>IFERROR(INDEX(REPORT_DATA_BY_ZONE!$A:$AG,$X45,MATCH(AI$16,REPORT_DATA_BY_ZONE!$A$1:$AG$1,0)), "")</f>
        <v/>
      </c>
      <c r="AJ45" s="11" t="str">
        <f>IFERROR(INDEX(REPORT_DATA_BY_ZONE!$A:$AG,$X45,MATCH(AJ$16,REPORT_DATA_BY_ZONE!$A$1:$AG$1,0)), "")</f>
        <v/>
      </c>
      <c r="AK45" s="11" t="str">
        <f>IFERROR(INDEX(REPORT_DATA_BY_ZONE!$A:$AG,$X45,MATCH(AK$16,REPORT_DATA_BY_ZONE!$A$1:$AG$1,0)), "")</f>
        <v/>
      </c>
      <c r="AL45" s="11" t="str">
        <f>IFERROR(INDEX(REPORT_DATA_BY_ZONE!$A:$AG,$X45,MATCH(AL$16,REPORT_DATA_BY_ZONE!$A$1:$AG$1,0)), "")</f>
        <v/>
      </c>
      <c r="AM45" s="11" t="str">
        <f>IFERROR(INDEX(REPORT_DATA_BY_ZONE!$A:$AG,$X45,MATCH(AM$16,REPORT_DATA_BY_ZONE!$A$1:$AG$1,0)), "")</f>
        <v/>
      </c>
      <c r="AN45" s="11" t="str">
        <f>IFERROR(INDEX(REPORT_DATA_BY_ZONE!$A:$AG,$X45,MATCH(AN$16,REPORT_DATA_BY_ZONE!$A$1:$AG$1,0)), "")</f>
        <v/>
      </c>
    </row>
    <row r="46" spans="21:40">
      <c r="U46" s="26" t="s">
        <v>47</v>
      </c>
      <c r="V46" s="71"/>
      <c r="W46" s="68" t="str">
        <f t="shared" si="8"/>
        <v>2016:3:3:7:SOUTH</v>
      </c>
      <c r="X46" s="14" t="e">
        <f>MATCH($W46,REPORT_DATA_BY_ZONE!$A:$A, 0)</f>
        <v>#N/A</v>
      </c>
      <c r="Y46" s="11" t="str">
        <f>IFERROR(INDEX(REPORT_DATA_BY_ZONE!$A:$AG,$X46,MATCH(Y$16,REPORT_DATA_BY_ZONE!$A$1:$AG$1,0)), "")</f>
        <v/>
      </c>
      <c r="Z46" s="11" t="str">
        <f>IFERROR(INDEX(REPORT_DATA_BY_ZONE!$A:$AG,$X46,MATCH(Z$16,REPORT_DATA_BY_ZONE!$A$1:$AG$1,0)), "")</f>
        <v/>
      </c>
      <c r="AA46" s="11" t="str">
        <f>IFERROR(INDEX(REPORT_DATA_BY_ZONE!$A:$AG,$X46,MATCH(AA$16,REPORT_DATA_BY_ZONE!$A$1:$AG$1,0)), "")</f>
        <v/>
      </c>
      <c r="AB46" s="11" t="str">
        <f>IFERROR(INDEX(REPORT_DATA_BY_ZONE!$A:$AG,$X46,MATCH(AB$16,REPORT_DATA_BY_ZONE!$A$1:$AG$1,0)), "")</f>
        <v/>
      </c>
      <c r="AC46" s="11" t="str">
        <f>IFERROR(INDEX(REPORT_DATA_BY_ZONE!$A:$AG,$X46,MATCH(AC$16,REPORT_DATA_BY_ZONE!$A$1:$AG$1,0)), "")</f>
        <v/>
      </c>
      <c r="AD46" s="11" t="str">
        <f>IFERROR(INDEX(REPORT_DATA_BY_ZONE!$A:$AG,$X46,MATCH(AD$16,REPORT_DATA_BY_ZONE!$A$1:$AG$1,0)), "")</f>
        <v/>
      </c>
      <c r="AE46" s="11" t="str">
        <f>IFERROR(INDEX(REPORT_DATA_BY_ZONE!$A:$AG,$X46,MATCH(AE$16,REPORT_DATA_BY_ZONE!$A$1:$AG$1,0)), "")</f>
        <v/>
      </c>
      <c r="AF46" s="11" t="str">
        <f>IFERROR(INDEX(REPORT_DATA_BY_ZONE!$A:$AG,$X46,MATCH(AF$16,REPORT_DATA_BY_ZONE!$A$1:$AG$1,0)), "")</f>
        <v/>
      </c>
      <c r="AG46" s="11" t="str">
        <f>IFERROR(INDEX(REPORT_DATA_BY_ZONE!$A:$AG,$X46,MATCH(AG$16,REPORT_DATA_BY_ZONE!$A$1:$AG$1,0)), "")</f>
        <v/>
      </c>
      <c r="AH46" s="11" t="str">
        <f>IFERROR(INDEX(REPORT_DATA_BY_ZONE!$A:$AG,$X46,MATCH(AH$16,REPORT_DATA_BY_ZONE!$A$1:$AG$1,0)), "")</f>
        <v/>
      </c>
      <c r="AI46" s="11" t="str">
        <f>IFERROR(INDEX(REPORT_DATA_BY_ZONE!$A:$AG,$X46,MATCH(AI$16,REPORT_DATA_BY_ZONE!$A$1:$AG$1,0)), "")</f>
        <v/>
      </c>
      <c r="AJ46" s="11" t="str">
        <f>IFERROR(INDEX(REPORT_DATA_BY_ZONE!$A:$AG,$X46,MATCH(AJ$16,REPORT_DATA_BY_ZONE!$A$1:$AG$1,0)), "")</f>
        <v/>
      </c>
      <c r="AK46" s="11" t="str">
        <f>IFERROR(INDEX(REPORT_DATA_BY_ZONE!$A:$AG,$X46,MATCH(AK$16,REPORT_DATA_BY_ZONE!$A$1:$AG$1,0)), "")</f>
        <v/>
      </c>
      <c r="AL46" s="11" t="str">
        <f>IFERROR(INDEX(REPORT_DATA_BY_ZONE!$A:$AG,$X46,MATCH(AL$16,REPORT_DATA_BY_ZONE!$A$1:$AG$1,0)), "")</f>
        <v/>
      </c>
      <c r="AM46" s="11" t="str">
        <f>IFERROR(INDEX(REPORT_DATA_BY_ZONE!$A:$AG,$X46,MATCH(AM$16,REPORT_DATA_BY_ZONE!$A$1:$AG$1,0)), "")</f>
        <v/>
      </c>
      <c r="AN46" s="11" t="str">
        <f>IFERROR(INDEX(REPORT_DATA_BY_ZONE!$A:$AG,$X46,MATCH(AN$16,REPORT_DATA_BY_ZONE!$A$1:$AG$1,0)), "")</f>
        <v/>
      </c>
    </row>
    <row r="47" spans="21:40">
      <c r="U47" s="26" t="s">
        <v>46</v>
      </c>
      <c r="V47" s="71"/>
      <c r="W47" s="68" t="str">
        <f t="shared" si="8"/>
        <v>2016:3:3:7:WEST</v>
      </c>
      <c r="X47" s="14" t="e">
        <f>MATCH($W47,REPORT_DATA_BY_ZONE!$A:$A, 0)</f>
        <v>#N/A</v>
      </c>
      <c r="Y47" s="11" t="str">
        <f>IFERROR(INDEX(REPORT_DATA_BY_ZONE!$A:$AG,$X47,MATCH(Y$16,REPORT_DATA_BY_ZONE!$A$1:$AG$1,0)), "")</f>
        <v/>
      </c>
      <c r="Z47" s="11" t="str">
        <f>IFERROR(INDEX(REPORT_DATA_BY_ZONE!$A:$AG,$X47,MATCH(Z$16,REPORT_DATA_BY_ZONE!$A$1:$AG$1,0)), "")</f>
        <v/>
      </c>
      <c r="AA47" s="11" t="str">
        <f>IFERROR(INDEX(REPORT_DATA_BY_ZONE!$A:$AG,$X47,MATCH(AA$16,REPORT_DATA_BY_ZONE!$A$1:$AG$1,0)), "")</f>
        <v/>
      </c>
      <c r="AB47" s="11" t="str">
        <f>IFERROR(INDEX(REPORT_DATA_BY_ZONE!$A:$AG,$X47,MATCH(AB$16,REPORT_DATA_BY_ZONE!$A$1:$AG$1,0)), "")</f>
        <v/>
      </c>
      <c r="AC47" s="11" t="str">
        <f>IFERROR(INDEX(REPORT_DATA_BY_ZONE!$A:$AG,$X47,MATCH(AC$16,REPORT_DATA_BY_ZONE!$A$1:$AG$1,0)), "")</f>
        <v/>
      </c>
      <c r="AD47" s="11" t="str">
        <f>IFERROR(INDEX(REPORT_DATA_BY_ZONE!$A:$AG,$X47,MATCH(AD$16,REPORT_DATA_BY_ZONE!$A$1:$AG$1,0)), "")</f>
        <v/>
      </c>
      <c r="AE47" s="11" t="str">
        <f>IFERROR(INDEX(REPORT_DATA_BY_ZONE!$A:$AG,$X47,MATCH(AE$16,REPORT_DATA_BY_ZONE!$A$1:$AG$1,0)), "")</f>
        <v/>
      </c>
      <c r="AF47" s="11" t="str">
        <f>IFERROR(INDEX(REPORT_DATA_BY_ZONE!$A:$AG,$X47,MATCH(AF$16,REPORT_DATA_BY_ZONE!$A$1:$AG$1,0)), "")</f>
        <v/>
      </c>
      <c r="AG47" s="11" t="str">
        <f>IFERROR(INDEX(REPORT_DATA_BY_ZONE!$A:$AG,$X47,MATCH(AG$16,REPORT_DATA_BY_ZONE!$A$1:$AG$1,0)), "")</f>
        <v/>
      </c>
      <c r="AH47" s="11" t="str">
        <f>IFERROR(INDEX(REPORT_DATA_BY_ZONE!$A:$AG,$X47,MATCH(AH$16,REPORT_DATA_BY_ZONE!$A$1:$AG$1,0)), "")</f>
        <v/>
      </c>
      <c r="AI47" s="11" t="str">
        <f>IFERROR(INDEX(REPORT_DATA_BY_ZONE!$A:$AG,$X47,MATCH(AI$16,REPORT_DATA_BY_ZONE!$A$1:$AG$1,0)), "")</f>
        <v/>
      </c>
      <c r="AJ47" s="11" t="str">
        <f>IFERROR(INDEX(REPORT_DATA_BY_ZONE!$A:$AG,$X47,MATCH(AJ$16,REPORT_DATA_BY_ZONE!$A$1:$AG$1,0)), "")</f>
        <v/>
      </c>
      <c r="AK47" s="11" t="str">
        <f>IFERROR(INDEX(REPORT_DATA_BY_ZONE!$A:$AG,$X47,MATCH(AK$16,REPORT_DATA_BY_ZONE!$A$1:$AG$1,0)), "")</f>
        <v/>
      </c>
      <c r="AL47" s="11" t="str">
        <f>IFERROR(INDEX(REPORT_DATA_BY_ZONE!$A:$AG,$X47,MATCH(AL$16,REPORT_DATA_BY_ZONE!$A$1:$AG$1,0)), "")</f>
        <v/>
      </c>
      <c r="AM47" s="11" t="str">
        <f>IFERROR(INDEX(REPORT_DATA_BY_ZONE!$A:$AG,$X47,MATCH(AM$16,REPORT_DATA_BY_ZONE!$A$1:$AG$1,0)), "")</f>
        <v/>
      </c>
      <c r="AN47" s="11" t="str">
        <f>IFERROR(INDEX(REPORT_DATA_BY_ZONE!$A:$AG,$X47,MATCH(AN$16,REPORT_DATA_BY_ZONE!$A$1:$AG$1,0)), "")</f>
        <v/>
      </c>
    </row>
    <row r="48" spans="21:40">
      <c r="U48" s="26" t="s">
        <v>45</v>
      </c>
      <c r="V48" s="71"/>
      <c r="W48" s="68" t="str">
        <f t="shared" si="8"/>
        <v>2016:3:3:7:EAST</v>
      </c>
      <c r="X48" s="14" t="e">
        <f>MATCH($W48,REPORT_DATA_BY_ZONE!$A:$A, 0)</f>
        <v>#N/A</v>
      </c>
      <c r="Y48" s="11" t="str">
        <f>IFERROR(INDEX(REPORT_DATA_BY_ZONE!$A:$AG,$X48,MATCH(Y$16,REPORT_DATA_BY_ZONE!$A$1:$AG$1,0)), "")</f>
        <v/>
      </c>
      <c r="Z48" s="11" t="str">
        <f>IFERROR(INDEX(REPORT_DATA_BY_ZONE!$A:$AG,$X48,MATCH(Z$16,REPORT_DATA_BY_ZONE!$A$1:$AG$1,0)), "")</f>
        <v/>
      </c>
      <c r="AA48" s="11" t="str">
        <f>IFERROR(INDEX(REPORT_DATA_BY_ZONE!$A:$AG,$X48,MATCH(AA$16,REPORT_DATA_BY_ZONE!$A$1:$AG$1,0)), "")</f>
        <v/>
      </c>
      <c r="AB48" s="11" t="str">
        <f>IFERROR(INDEX(REPORT_DATA_BY_ZONE!$A:$AG,$X48,MATCH(AB$16,REPORT_DATA_BY_ZONE!$A$1:$AG$1,0)), "")</f>
        <v/>
      </c>
      <c r="AC48" s="11" t="str">
        <f>IFERROR(INDEX(REPORT_DATA_BY_ZONE!$A:$AG,$X48,MATCH(AC$16,REPORT_DATA_BY_ZONE!$A$1:$AG$1,0)), "")</f>
        <v/>
      </c>
      <c r="AD48" s="11" t="str">
        <f>IFERROR(INDEX(REPORT_DATA_BY_ZONE!$A:$AG,$X48,MATCH(AD$16,REPORT_DATA_BY_ZONE!$A$1:$AG$1,0)), "")</f>
        <v/>
      </c>
      <c r="AE48" s="11" t="str">
        <f>IFERROR(INDEX(REPORT_DATA_BY_ZONE!$A:$AG,$X48,MATCH(AE$16,REPORT_DATA_BY_ZONE!$A$1:$AG$1,0)), "")</f>
        <v/>
      </c>
      <c r="AF48" s="11" t="str">
        <f>IFERROR(INDEX(REPORT_DATA_BY_ZONE!$A:$AG,$X48,MATCH(AF$16,REPORT_DATA_BY_ZONE!$A$1:$AG$1,0)), "")</f>
        <v/>
      </c>
      <c r="AG48" s="11" t="str">
        <f>IFERROR(INDEX(REPORT_DATA_BY_ZONE!$A:$AG,$X48,MATCH(AG$16,REPORT_DATA_BY_ZONE!$A$1:$AG$1,0)), "")</f>
        <v/>
      </c>
      <c r="AH48" s="11" t="str">
        <f>IFERROR(INDEX(REPORT_DATA_BY_ZONE!$A:$AG,$X48,MATCH(AH$16,REPORT_DATA_BY_ZONE!$A$1:$AG$1,0)), "")</f>
        <v/>
      </c>
      <c r="AI48" s="11" t="str">
        <f>IFERROR(INDEX(REPORT_DATA_BY_ZONE!$A:$AG,$X48,MATCH(AI$16,REPORT_DATA_BY_ZONE!$A$1:$AG$1,0)), "")</f>
        <v/>
      </c>
      <c r="AJ48" s="11" t="str">
        <f>IFERROR(INDEX(REPORT_DATA_BY_ZONE!$A:$AG,$X48,MATCH(AJ$16,REPORT_DATA_BY_ZONE!$A$1:$AG$1,0)), "")</f>
        <v/>
      </c>
      <c r="AK48" s="11" t="str">
        <f>IFERROR(INDEX(REPORT_DATA_BY_ZONE!$A:$AG,$X48,MATCH(AK$16,REPORT_DATA_BY_ZONE!$A$1:$AG$1,0)), "")</f>
        <v/>
      </c>
      <c r="AL48" s="11" t="str">
        <f>IFERROR(INDEX(REPORT_DATA_BY_ZONE!$A:$AG,$X48,MATCH(AL$16,REPORT_DATA_BY_ZONE!$A$1:$AG$1,0)), "")</f>
        <v/>
      </c>
      <c r="AM48" s="11" t="str">
        <f>IFERROR(INDEX(REPORT_DATA_BY_ZONE!$A:$AG,$X48,MATCH(AM$16,REPORT_DATA_BY_ZONE!$A$1:$AG$1,0)), "")</f>
        <v/>
      </c>
      <c r="AN48" s="11" t="str">
        <f>IFERROR(INDEX(REPORT_DATA_BY_ZONE!$A:$AG,$X48,MATCH(AN$16,REPORT_DATA_BY_ZONE!$A$1:$AG$1,0)), "")</f>
        <v/>
      </c>
    </row>
    <row r="49" spans="21:40">
      <c r="U49" s="26" t="s">
        <v>39</v>
      </c>
      <c r="V49" s="71"/>
      <c r="W49" s="68" t="str">
        <f t="shared" si="8"/>
        <v>2016:3:3:7:TAOYUAN</v>
      </c>
      <c r="X49" s="14" t="e">
        <f>MATCH($W49,REPORT_DATA_BY_ZONE!$A:$A, 0)</f>
        <v>#N/A</v>
      </c>
      <c r="Y49" s="11" t="str">
        <f>IFERROR(INDEX(REPORT_DATA_BY_ZONE!$A:$AG,$X49,MATCH(Y$16,REPORT_DATA_BY_ZONE!$A$1:$AG$1,0)), "")</f>
        <v/>
      </c>
      <c r="Z49" s="11" t="str">
        <f>IFERROR(INDEX(REPORT_DATA_BY_ZONE!$A:$AG,$X49,MATCH(Z$16,REPORT_DATA_BY_ZONE!$A$1:$AG$1,0)), "")</f>
        <v/>
      </c>
      <c r="AA49" s="11" t="str">
        <f>IFERROR(INDEX(REPORT_DATA_BY_ZONE!$A:$AG,$X49,MATCH(AA$16,REPORT_DATA_BY_ZONE!$A$1:$AG$1,0)), "")</f>
        <v/>
      </c>
      <c r="AB49" s="11" t="str">
        <f>IFERROR(INDEX(REPORT_DATA_BY_ZONE!$A:$AG,$X49,MATCH(AB$16,REPORT_DATA_BY_ZONE!$A$1:$AG$1,0)), "")</f>
        <v/>
      </c>
      <c r="AC49" s="11" t="str">
        <f>IFERROR(INDEX(REPORT_DATA_BY_ZONE!$A:$AG,$X49,MATCH(AC$16,REPORT_DATA_BY_ZONE!$A$1:$AG$1,0)), "")</f>
        <v/>
      </c>
      <c r="AD49" s="11" t="str">
        <f>IFERROR(INDEX(REPORT_DATA_BY_ZONE!$A:$AG,$X49,MATCH(AD$16,REPORT_DATA_BY_ZONE!$A$1:$AG$1,0)), "")</f>
        <v/>
      </c>
      <c r="AE49" s="11" t="str">
        <f>IFERROR(INDEX(REPORT_DATA_BY_ZONE!$A:$AG,$X49,MATCH(AE$16,REPORT_DATA_BY_ZONE!$A$1:$AG$1,0)), "")</f>
        <v/>
      </c>
      <c r="AF49" s="11" t="str">
        <f>IFERROR(INDEX(REPORT_DATA_BY_ZONE!$A:$AG,$X49,MATCH(AF$16,REPORT_DATA_BY_ZONE!$A$1:$AG$1,0)), "")</f>
        <v/>
      </c>
      <c r="AG49" s="11" t="str">
        <f>IFERROR(INDEX(REPORT_DATA_BY_ZONE!$A:$AG,$X49,MATCH(AG$16,REPORT_DATA_BY_ZONE!$A$1:$AG$1,0)), "")</f>
        <v/>
      </c>
      <c r="AH49" s="11" t="str">
        <f>IFERROR(INDEX(REPORT_DATA_BY_ZONE!$A:$AG,$X49,MATCH(AH$16,REPORT_DATA_BY_ZONE!$A$1:$AG$1,0)), "")</f>
        <v/>
      </c>
      <c r="AI49" s="11" t="str">
        <f>IFERROR(INDEX(REPORT_DATA_BY_ZONE!$A:$AG,$X49,MATCH(AI$16,REPORT_DATA_BY_ZONE!$A$1:$AG$1,0)), "")</f>
        <v/>
      </c>
      <c r="AJ49" s="11" t="str">
        <f>IFERROR(INDEX(REPORT_DATA_BY_ZONE!$A:$AG,$X49,MATCH(AJ$16,REPORT_DATA_BY_ZONE!$A$1:$AG$1,0)), "")</f>
        <v/>
      </c>
      <c r="AK49" s="11" t="str">
        <f>IFERROR(INDEX(REPORT_DATA_BY_ZONE!$A:$AG,$X49,MATCH(AK$16,REPORT_DATA_BY_ZONE!$A$1:$AG$1,0)), "")</f>
        <v/>
      </c>
      <c r="AL49" s="11" t="str">
        <f>IFERROR(INDEX(REPORT_DATA_BY_ZONE!$A:$AG,$X49,MATCH(AL$16,REPORT_DATA_BY_ZONE!$A$1:$AG$1,0)), "")</f>
        <v/>
      </c>
      <c r="AM49" s="11" t="str">
        <f>IFERROR(INDEX(REPORT_DATA_BY_ZONE!$A:$AG,$X49,MATCH(AM$16,REPORT_DATA_BY_ZONE!$A$1:$AG$1,0)), "")</f>
        <v/>
      </c>
      <c r="AN49" s="11" t="str">
        <f>IFERROR(INDEX(REPORT_DATA_BY_ZONE!$A:$AG,$X49,MATCH(AN$16,REPORT_DATA_BY_ZONE!$A$1:$AG$1,0)), "")</f>
        <v/>
      </c>
    </row>
    <row r="50" spans="21:40">
      <c r="U50" s="26" t="s">
        <v>38</v>
      </c>
      <c r="V50" s="71" t="s">
        <v>1734</v>
      </c>
      <c r="W50" s="68" t="str">
        <f t="shared" ref="W50:W60" si="9">CONCATENATE(YEAR,":",MONTH,":4:7:", $U50)</f>
        <v>2016:3:4:7:OFFICE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71"/>
      <c r="W51" s="68" t="str">
        <f t="shared" si="9"/>
        <v>2016:3:4:7:HUALIAN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71"/>
      <c r="W52" s="68" t="str">
        <f t="shared" si="9"/>
        <v>2016:3:4:7:TAIDONG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71"/>
      <c r="W53" s="68" t="str">
        <f t="shared" si="9"/>
        <v>2016:3:4:7:ZHUNAN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71"/>
      <c r="W54" s="68" t="str">
        <f t="shared" si="9"/>
        <v>2016:3:4:7:XINZHU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71"/>
      <c r="W55" s="68" t="str">
        <f t="shared" si="9"/>
        <v>2016:3:4:7:CENTRAL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71"/>
      <c r="W56" s="68" t="str">
        <f t="shared" si="9"/>
        <v>2016:3:4:7:NORTH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71"/>
      <c r="W57" s="68" t="str">
        <f t="shared" si="9"/>
        <v>2016:3:4:7:SOUTH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71"/>
      <c r="W58" s="68" t="str">
        <f t="shared" si="9"/>
        <v>2016:3:4:7:WEST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71"/>
      <c r="W59" s="68" t="str">
        <f t="shared" si="9"/>
        <v>2016:3:4:7:EAST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71"/>
      <c r="W60" s="68" t="str">
        <f t="shared" si="9"/>
        <v>2016:3:4:7:TAOYUAN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71" t="s">
        <v>1735</v>
      </c>
      <c r="W61" s="68" t="str">
        <f t="shared" ref="W61:W71" si="10">CONCATENATE(YEAR,":",MONTH,":5:7:", $U61)</f>
        <v>2016:3:5:7:OFFICE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71"/>
      <c r="W62" s="68" t="str">
        <f t="shared" si="10"/>
        <v>2016:3:5:7:HUALIAN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71"/>
      <c r="W63" s="68" t="str">
        <f t="shared" si="10"/>
        <v>2016:3:5:7:TAIDONG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71"/>
      <c r="W64" s="68" t="str">
        <f t="shared" si="10"/>
        <v>2016:3:5:7:ZHUNAN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71"/>
      <c r="W65" s="68" t="str">
        <f t="shared" si="10"/>
        <v>2016:3:5:7:XINZHU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71"/>
      <c r="W66" s="68" t="str">
        <f t="shared" si="10"/>
        <v>2016:3:5:7:CENTRAL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71"/>
      <c r="W67" s="68" t="str">
        <f t="shared" si="10"/>
        <v>2016:3:5:7:NORTH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71"/>
      <c r="W68" s="68" t="str">
        <f t="shared" si="10"/>
        <v>2016:3:5:7:SOUTH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71"/>
      <c r="W69" s="68" t="str">
        <f t="shared" si="10"/>
        <v>2016:3:5:7:WEST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71"/>
      <c r="W70" s="68" t="str">
        <f t="shared" si="10"/>
        <v>2016:3:5:7:EAST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71"/>
      <c r="W71" s="68" t="str">
        <f t="shared" si="10"/>
        <v>2016:3:5:7:TAOYUAN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L1:L5"/>
    <mergeCell ref="B2:B3"/>
    <mergeCell ref="D2:D3"/>
    <mergeCell ref="E2:H2"/>
    <mergeCell ref="E3:H3"/>
    <mergeCell ref="B4:B5"/>
    <mergeCell ref="J1:J5"/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7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  <row r="7" spans="1:1" ht="0.7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1" workbookViewId="0">
      <selection activeCell="W28" sqref="W2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35</v>
      </c>
      <c r="H28" s="26">
        <f t="shared" si="3"/>
        <v>67</v>
      </c>
      <c r="I28" s="33">
        <f t="shared" ca="1" si="7"/>
        <v>3</v>
      </c>
      <c r="J28" s="11">
        <f t="shared" ca="1" si="8"/>
        <v>2</v>
      </c>
      <c r="K28" s="11">
        <f t="shared" ca="1" si="8"/>
        <v>0</v>
      </c>
      <c r="L28" s="11">
        <f t="shared" ca="1" si="8"/>
        <v>1</v>
      </c>
      <c r="M28" s="11">
        <f t="shared" ca="1" si="8"/>
        <v>9</v>
      </c>
      <c r="N28" s="11">
        <f t="shared" ca="1" si="8"/>
        <v>1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>
        <f t="shared" ca="1" si="5"/>
        <v>28</v>
      </c>
      <c r="G29" s="26">
        <f t="shared" ca="1" si="6"/>
        <v>8</v>
      </c>
      <c r="H29" s="26">
        <f t="shared" si="3"/>
        <v>67</v>
      </c>
      <c r="I29" s="33">
        <f t="shared" ca="1" si="7"/>
        <v>5</v>
      </c>
      <c r="J29" s="11">
        <f t="shared" ca="1" si="8"/>
        <v>0</v>
      </c>
      <c r="K29" s="11">
        <f t="shared" ca="1" si="8"/>
        <v>0</v>
      </c>
      <c r="L29" s="11">
        <f t="shared" ca="1" si="8"/>
        <v>1</v>
      </c>
      <c r="M29" s="11">
        <f t="shared" ca="1" si="8"/>
        <v>7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2016:1:2:7:MISSION</v>
      </c>
      <c r="T30" s="33">
        <f t="shared" ca="1" si="18"/>
        <v>2</v>
      </c>
      <c r="U30" s="26">
        <f t="shared" ca="1" si="19"/>
        <v>11</v>
      </c>
      <c r="V30" s="26">
        <f t="shared" ca="1" si="12"/>
        <v>479</v>
      </c>
      <c r="W30" s="26">
        <f t="shared" ca="1" si="12"/>
        <v>0</v>
      </c>
      <c r="X30" s="26">
        <f t="shared" ca="1" si="12"/>
        <v>214</v>
      </c>
      <c r="Y30" s="26">
        <f t="shared" ca="1" si="12"/>
        <v>0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2016:1:4:7:MISSION</v>
      </c>
      <c r="T32" s="33">
        <f t="shared" ca="1" si="18"/>
        <v>3</v>
      </c>
      <c r="U32" s="26">
        <f t="shared" ca="1" si="19"/>
        <v>13</v>
      </c>
      <c r="V32" s="26">
        <f t="shared" ca="1" si="12"/>
        <v>538</v>
      </c>
      <c r="W32" s="26">
        <f t="shared" ca="1" si="12"/>
        <v>150</v>
      </c>
      <c r="X32" s="26">
        <f t="shared" ca="1" si="12"/>
        <v>447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2016:1:5:7:MISSION</v>
      </c>
      <c r="T33" s="33">
        <f t="shared" ca="1" si="18"/>
        <v>4</v>
      </c>
      <c r="U33" s="26">
        <f t="shared" ca="1" si="19"/>
        <v>17</v>
      </c>
      <c r="V33" s="26">
        <f t="shared" ca="1" si="12"/>
        <v>516</v>
      </c>
      <c r="W33" s="26">
        <f t="shared" ca="1" si="12"/>
        <v>165</v>
      </c>
      <c r="X33" s="26">
        <f t="shared" ca="1" si="12"/>
        <v>423</v>
      </c>
      <c r="Y33" s="26">
        <f t="shared" ca="1" si="12"/>
        <v>0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2016:2:1:7:MISSION</v>
      </c>
      <c r="T34" s="33">
        <f t="shared" ca="1" si="18"/>
        <v>5</v>
      </c>
      <c r="U34" s="26">
        <f t="shared" ca="1" si="19"/>
        <v>3</v>
      </c>
      <c r="V34" s="26">
        <f t="shared" ca="1" si="12"/>
        <v>545</v>
      </c>
      <c r="W34" s="26">
        <f t="shared" ca="1" si="12"/>
        <v>123</v>
      </c>
      <c r="X34" s="26">
        <f t="shared" ca="1" si="12"/>
        <v>452</v>
      </c>
      <c r="Y34" s="26">
        <f t="shared" ca="1" si="12"/>
        <v>8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2016:2:2:7:MISSION</v>
      </c>
      <c r="T35" s="33">
        <f t="shared" ca="1" si="18"/>
        <v>6</v>
      </c>
      <c r="U35" s="26">
        <f t="shared" ca="1" si="19"/>
        <v>4</v>
      </c>
      <c r="V35" s="26">
        <f t="shared" ca="1" si="12"/>
        <v>524</v>
      </c>
      <c r="W35" s="26">
        <f t="shared" ca="1" si="12"/>
        <v>190</v>
      </c>
      <c r="X35" s="26">
        <f t="shared" ca="1" si="12"/>
        <v>429</v>
      </c>
      <c r="Y35" s="26">
        <f t="shared" ca="1" si="12"/>
        <v>41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2016:2:3:7:MISSION</v>
      </c>
      <c r="T36" s="33">
        <f t="shared" ca="1" si="18"/>
        <v>7</v>
      </c>
      <c r="U36" s="26">
        <f t="shared" ca="1" si="19"/>
        <v>13</v>
      </c>
      <c r="V36" s="26">
        <f t="shared" ca="1" si="12"/>
        <v>539</v>
      </c>
      <c r="W36" s="26">
        <f t="shared" ca="1" si="12"/>
        <v>213</v>
      </c>
      <c r="X36" s="26">
        <f t="shared" ca="1" si="12"/>
        <v>503</v>
      </c>
      <c r="Y36" s="26">
        <f t="shared" ca="1" si="12"/>
        <v>28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2016:2:4:7:MISSION</v>
      </c>
      <c r="T37" s="33">
        <f t="shared" ca="1" si="18"/>
        <v>8</v>
      </c>
      <c r="U37" s="26">
        <f t="shared" ca="1" si="19"/>
        <v>15</v>
      </c>
      <c r="V37" s="26">
        <f t="shared" ca="1" si="12"/>
        <v>522</v>
      </c>
      <c r="W37" s="26">
        <f t="shared" ca="1" si="12"/>
        <v>229</v>
      </c>
      <c r="X37" s="26">
        <f t="shared" ca="1" si="12"/>
        <v>437</v>
      </c>
      <c r="Y37" s="26">
        <f t="shared" ca="1" si="12"/>
        <v>54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2016:3:1:7:MISSION</v>
      </c>
      <c r="T38" s="33">
        <f t="shared" ca="1" si="18"/>
        <v>9</v>
      </c>
      <c r="U38" s="26">
        <f t="shared" ca="1" si="19"/>
        <v>8</v>
      </c>
      <c r="V38" s="26">
        <f t="shared" ca="1" si="12"/>
        <v>520</v>
      </c>
      <c r="W38" s="26">
        <f t="shared" ca="1" si="12"/>
        <v>232</v>
      </c>
      <c r="X38" s="26">
        <f t="shared" ca="1" si="12"/>
        <v>438</v>
      </c>
      <c r="Y38" s="26">
        <f t="shared" ca="1" si="12"/>
        <v>37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1348</v>
      </c>
      <c r="B39" s="2" t="s">
        <v>1784</v>
      </c>
      <c r="C39" s="33"/>
      <c r="D39" s="33"/>
      <c r="G39" s="8">
        <f ca="1">SUMIFS(G3:G38, $B3:$B38,YEAR,G3:G38,"&lt;&gt;#N/A")</f>
        <v>92</v>
      </c>
      <c r="H39" s="33"/>
      <c r="J39" s="8">
        <f ca="1">SUM(J3:J38)</f>
        <v>47</v>
      </c>
      <c r="K39" s="8">
        <f t="shared" ref="K39:O39" ca="1" si="20">SUM(K3:K38)</f>
        <v>0</v>
      </c>
      <c r="L39" s="8">
        <f t="shared" ca="1" si="20"/>
        <v>4</v>
      </c>
      <c r="M39" s="8">
        <f t="shared" ca="1" si="20"/>
        <v>85</v>
      </c>
      <c r="N39" s="8">
        <f t="shared" ca="1" si="20"/>
        <v>10</v>
      </c>
      <c r="O39" s="8">
        <f t="shared" ca="1" si="20"/>
        <v>5</v>
      </c>
    </row>
    <row r="40" spans="1:30">
      <c r="A40" s="8" t="s">
        <v>1349</v>
      </c>
      <c r="B40" s="2" t="s">
        <v>1785</v>
      </c>
      <c r="C40" s="33"/>
      <c r="D40" s="33"/>
      <c r="H40" s="33"/>
    </row>
    <row r="41" spans="1:30">
      <c r="A41" s="8" t="s">
        <v>1350</v>
      </c>
      <c r="B41" s="2" t="s">
        <v>1786</v>
      </c>
      <c r="C41" s="33"/>
      <c r="D41" s="33"/>
      <c r="H41" s="33"/>
    </row>
    <row r="42" spans="1:30">
      <c r="A42" s="55" t="s">
        <v>1353</v>
      </c>
      <c r="B42" s="2" t="s">
        <v>1787</v>
      </c>
      <c r="C42" s="33"/>
      <c r="D42" s="33"/>
      <c r="H42" s="33"/>
    </row>
    <row r="43" spans="1:30">
      <c r="A43" s="8" t="s">
        <v>1303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v>100</v>
      </c>
    </row>
    <row r="46" spans="1:30">
      <c r="A46" s="8" t="s">
        <v>520</v>
      </c>
      <c r="B46" s="8">
        <f ca="1">SUM($M$39:$O$39)</f>
        <v>100</v>
      </c>
    </row>
    <row r="47" spans="1:30">
      <c r="A47" s="8" t="s">
        <v>521</v>
      </c>
      <c r="B47" s="8">
        <f ca="1">SUM($J$39:$L$39)</f>
        <v>51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34%</v>
      </c>
      <c r="C48" s="36">
        <f ca="1">IFERROR(B47/SUM(B46:B47),"0")</f>
        <v>0.33774834437086093</v>
      </c>
      <c r="D48" s="8" t="str">
        <f ca="1">TEXT(C48,"00%")</f>
        <v>34%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CONCATENATE("Annual Goal 年度目標:  ",C49,"
Actual YTD 年度實際:    ",D49)</f>
        <v>Annual Goal 年度目標:  785
Actual YTD 年度實際:    92</v>
      </c>
      <c r="C49" s="8">
        <f ca="1">INDIRECT(CONCATENATE($B$39,"$D$2"))</f>
        <v>785</v>
      </c>
      <c r="D49" s="8">
        <f ca="1">$G$39</f>
        <v>92</v>
      </c>
    </row>
    <row r="50" spans="1:4" ht="23.25">
      <c r="A50" s="8" t="s">
        <v>1301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8">
        <f ca="1">INDIRECT(CONCATENATE($B$39, "$B$4"))</f>
        <v>42435</v>
      </c>
    </row>
    <row r="53" spans="1:4">
      <c r="B53" s="69"/>
    </row>
    <row r="54" spans="1:4">
      <c r="B54" s="70"/>
    </row>
    <row r="55" spans="1:4">
      <c r="B55" s="70"/>
    </row>
    <row r="56" spans="1:4">
      <c r="A56" s="8" t="str">
        <f ca="1">CONCATENATE("2014   ",SUMIF($G$3:$G$14,"&lt;&gt;#N/A",$G$3:$G$14))</f>
        <v>2014   461</v>
      </c>
      <c r="B56" s="70"/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2016   92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1292</v>
      </c>
      <c r="C2" s="31" t="s">
        <v>1283</v>
      </c>
      <c r="D2" s="80">
        <v>24</v>
      </c>
      <c r="E2" s="48"/>
      <c r="F2" s="48"/>
      <c r="G2" s="82" t="s">
        <v>61</v>
      </c>
      <c r="H2" s="83"/>
      <c r="I2" s="83"/>
      <c r="J2" s="84"/>
      <c r="K2" s="63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3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6</v>
      </c>
      <c r="H4" s="73"/>
      <c r="I4" s="73"/>
      <c r="J4" s="74"/>
      <c r="K4" s="47">
        <f>ROUND($D$2/12,0)</f>
        <v>2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OFFICE_ZONE_GRAPH_DATA!G39</f>
        <v>2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59</v>
      </c>
      <c r="E10" s="4" t="str">
        <f>CONCATENATE(YEAR,":",MONTH,":",WEEK,":",WEEKDAY,":",$A10)</f>
        <v>2016:3:1:7:ASSISTANTS</v>
      </c>
      <c r="F10" s="4">
        <f>MATCH($E10,REPORT_DATA_BY_COMP!$A:$A,0)</f>
        <v>690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10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1822</v>
      </c>
      <c r="C11" s="4" t="s">
        <v>62</v>
      </c>
      <c r="D11" s="4" t="s">
        <v>60</v>
      </c>
      <c r="E11" s="4" t="str">
        <f>CONCATENATE(YEAR,":",MONTH,":",WEEK,":",WEEKDAY,":",$A11)</f>
        <v>2016:3:1:7:OFFICE_E</v>
      </c>
      <c r="F11" s="4">
        <f>MATCH($E11,REPORT_DATA_BY_COMP!$A:$A,0)</f>
        <v>722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2</v>
      </c>
      <c r="I12" s="12">
        <f t="shared" si="0"/>
        <v>8</v>
      </c>
      <c r="J12" s="12">
        <f t="shared" si="0"/>
        <v>11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27</v>
      </c>
      <c r="O12" s="12">
        <f t="shared" si="0"/>
        <v>6</v>
      </c>
      <c r="P12" s="12">
        <f t="shared" si="0"/>
        <v>11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4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1298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2016:3:1:7:OFFICE</v>
      </c>
      <c r="F15" s="14">
        <f>MATCH($E15,REPORT_DATA_BY_ZONE!$A:$A, 0)</f>
        <v>83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2</v>
      </c>
      <c r="I15" s="11">
        <f>IFERROR(INDEX(REPORT_DATA_BY_ZONE!$A:$AH,$F15,MATCH(I$8,REPORT_DATA_BY_ZONE!$A$1:$AH$1,0)), "")</f>
        <v>8</v>
      </c>
      <c r="J15" s="11">
        <f>IFERROR(INDEX(REPORT_DATA_BY_ZONE!$A:$AH,$F15,MATCH(J$8,REPORT_DATA_BY_ZONE!$A$1:$AH$1,0)), "")</f>
        <v>11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27</v>
      </c>
      <c r="O15" s="11">
        <f>IFERROR(INDEX(REPORT_DATA_BY_ZONE!$A:$AH,$F15,MATCH(O$8,REPORT_DATA_BY_ZONE!$A$1:$AH$1,0)), "")</f>
        <v>6</v>
      </c>
      <c r="P15" s="11">
        <f>IFERROR(INDEX(REPORT_DATA_BY_ZONE!$A:$AH,$F15,MATCH(P$8,REPORT_DATA_BY_ZONE!$A$1:$AH$1,0)), "")</f>
        <v>11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8</v>
      </c>
      <c r="S15" s="11">
        <f>IFERROR(INDEX(REPORT_DATA_BY_ZONE!$A:$AH,$F15,MATCH(S$8,REPORT_DATA_BY_ZONE!$A$1:$AH$1,0)), "")</f>
        <v>0</v>
      </c>
      <c r="T15" s="11">
        <f>IFERROR(INDEX(REPORT_DATA_BY_ZONE!$A:$AH,$F15,MATCH(T$8,REPORT_DATA_BY_ZONE!$A$1:$AH$1,0)), "")</f>
        <v>4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2016:3:2:7:OFFICE</v>
      </c>
      <c r="F16" s="14" t="e">
        <f>MATCH($E16,REPORT_DATA_BY_ZONE!$A:$A, 0)</f>
        <v>#N/A</v>
      </c>
      <c r="G16" s="11" t="str">
        <f>IFERROR(INDEX(REPORT_DATA_BY_ZONE!$A:$AH,$F16,MATCH(G$8,REPORT_DATA_BY_ZONE!$A$1:$AH$1,0)), "")</f>
        <v/>
      </c>
      <c r="H16" s="11" t="str">
        <f>IFERROR(INDEX(REPORT_DATA_BY_ZONE!$A:$AH,$F16,MATCH(H$8,REPORT_DATA_BY_ZONE!$A$1:$AH$1,0)), "")</f>
        <v/>
      </c>
      <c r="I16" s="11" t="str">
        <f>IFERROR(INDEX(REPORT_DATA_BY_ZONE!$A:$AH,$F16,MATCH(I$8,REPORT_DATA_BY_ZONE!$A$1:$AH$1,0)), "")</f>
        <v/>
      </c>
      <c r="J16" s="11" t="str">
        <f>IFERROR(INDEX(REPORT_DATA_BY_ZONE!$A:$AH,$F16,MATCH(J$8,REPORT_DATA_BY_ZONE!$A$1:$AH$1,0)), "")</f>
        <v/>
      </c>
      <c r="K16" s="11" t="str">
        <f>IFERROR(INDEX(REPORT_DATA_BY_ZONE!$A:$AH,$F16,MATCH(K$8,REPORT_DATA_BY_ZONE!$A$1:$AH$1,0)), "")</f>
        <v/>
      </c>
      <c r="L16" s="11" t="str">
        <f>IFERROR(INDEX(REPORT_DATA_BY_ZONE!$A:$AH,$F16,MATCH(L$8,REPORT_DATA_BY_ZONE!$A$1:$AH$1,0)), "")</f>
        <v/>
      </c>
      <c r="M16" s="11" t="str">
        <f>IFERROR(INDEX(REPORT_DATA_BY_ZONE!$A:$AH,$F16,MATCH(M$8,REPORT_DATA_BY_ZONE!$A$1:$AH$1,0)), "")</f>
        <v/>
      </c>
      <c r="N16" s="11" t="str">
        <f>IFERROR(INDEX(REPORT_DATA_BY_ZONE!$A:$AH,$F16,MATCH(N$8,REPORT_DATA_BY_ZONE!$A$1:$AH$1,0)), "")</f>
        <v/>
      </c>
      <c r="O16" s="11" t="str">
        <f>IFERROR(INDEX(REPORT_DATA_BY_ZONE!$A:$AH,$F16,MATCH(O$8,REPORT_DATA_BY_ZONE!$A$1:$AH$1,0)), "")</f>
        <v/>
      </c>
      <c r="P16" s="11" t="str">
        <f>IFERROR(INDEX(REPORT_DATA_BY_ZONE!$A:$AH,$F16,MATCH(P$8,REPORT_DATA_BY_ZONE!$A$1:$AH$1,0)), "")</f>
        <v/>
      </c>
      <c r="Q16" s="11" t="str">
        <f>IFERROR(INDEX(REPORT_DATA_BY_ZONE!$A:$AH,$F16,MATCH(Q$8,REPORT_DATA_BY_ZONE!$A$1:$AH$1,0)), "")</f>
        <v/>
      </c>
      <c r="R16" s="11" t="str">
        <f>IFERROR(INDEX(REPORT_DATA_BY_ZONE!$A:$AH,$F16,MATCH(R$8,REPORT_DATA_BY_ZONE!$A$1:$AH$1,0)), "")</f>
        <v/>
      </c>
      <c r="S16" s="11" t="str">
        <f>IFERROR(INDEX(REPORT_DATA_BY_ZONE!$A:$AH,$F16,MATCH(S$8,REPORT_DATA_BY_ZONE!$A$1:$AH$1,0)), "")</f>
        <v/>
      </c>
      <c r="T16" s="11" t="str">
        <f>IFERROR(INDEX(REPORT_DATA_BY_ZONE!$A:$AH,$F16,MATCH(T$8,REPORT_DATA_BY_ZONE!$A$1:$AH$1,0)), "")</f>
        <v/>
      </c>
      <c r="U16" s="11" t="str">
        <f>IFERROR(INDEX(REPORT_DATA_BY_ZONE!$A:$AH,$F16,MATCH(U$8,REPORT_DATA_BY_ZONE!$A$1:$AH$1,0)), "")</f>
        <v/>
      </c>
      <c r="V16" s="11" t="str">
        <f>IFERROR(INDEX(REPORT_DATA_BY_ZONE!$A:$AH,$F16,MATCH(V$8,REPORT_DATA_BY_ZONE!$A$1:$AH$1,0)),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2016:3:3:7:OFFICE</v>
      </c>
      <c r="F17" s="14" t="e">
        <f>MATCH($E17,REPORT_DATA_BY_ZONE!$A:$A, 0)</f>
        <v>#N/A</v>
      </c>
      <c r="G17" s="11" t="str">
        <f>IFERROR(INDEX(REPORT_DATA_BY_ZONE!$A:$AH,$F17,MATCH(G$8,REPORT_DATA_BY_ZONE!$A$1:$AH$1,0)), "")</f>
        <v/>
      </c>
      <c r="H17" s="11" t="str">
        <f>IFERROR(INDEX(REPORT_DATA_BY_ZONE!$A:$AH,$F17,MATCH(H$8,REPORT_DATA_BY_ZONE!$A$1:$AH$1,0)), "")</f>
        <v/>
      </c>
      <c r="I17" s="11" t="str">
        <f>IFERROR(INDEX(REPORT_DATA_BY_ZONE!$A:$AH,$F17,MATCH(I$8,REPORT_DATA_BY_ZONE!$A$1:$AH$1,0)), "")</f>
        <v/>
      </c>
      <c r="J17" s="11" t="str">
        <f>IFERROR(INDEX(REPORT_DATA_BY_ZONE!$A:$AH,$F17,MATCH(J$8,REPORT_DATA_BY_ZONE!$A$1:$AH$1,0)), "")</f>
        <v/>
      </c>
      <c r="K17" s="11" t="str">
        <f>IFERROR(INDEX(REPORT_DATA_BY_ZONE!$A:$AH,$F17,MATCH(K$8,REPORT_DATA_BY_ZONE!$A$1:$AH$1,0)), "")</f>
        <v/>
      </c>
      <c r="L17" s="11" t="str">
        <f>IFERROR(INDEX(REPORT_DATA_BY_ZONE!$A:$AH,$F17,MATCH(L$8,REPORT_DATA_BY_ZONE!$A$1:$AH$1,0)), "")</f>
        <v/>
      </c>
      <c r="M17" s="11" t="str">
        <f>IFERROR(INDEX(REPORT_DATA_BY_ZONE!$A:$AH,$F17,MATCH(M$8,REPORT_DATA_BY_ZONE!$A$1:$AH$1,0)), "")</f>
        <v/>
      </c>
      <c r="N17" s="11" t="str">
        <f>IFERROR(INDEX(REPORT_DATA_BY_ZONE!$A:$AH,$F17,MATCH(N$8,REPORT_DATA_BY_ZONE!$A$1:$AH$1,0)), "")</f>
        <v/>
      </c>
      <c r="O17" s="11" t="str">
        <f>IFERROR(INDEX(REPORT_DATA_BY_ZONE!$A:$AH,$F17,MATCH(O$8,REPORT_DATA_BY_ZONE!$A$1:$AH$1,0)), "")</f>
        <v/>
      </c>
      <c r="P17" s="11" t="str">
        <f>IFERROR(INDEX(REPORT_DATA_BY_ZONE!$A:$AH,$F17,MATCH(P$8,REPORT_DATA_BY_ZONE!$A$1:$AH$1,0)), "")</f>
        <v/>
      </c>
      <c r="Q17" s="11" t="str">
        <f>IFERROR(INDEX(REPORT_DATA_BY_ZONE!$A:$AH,$F17,MATCH(Q$8,REPORT_DATA_BY_ZONE!$A$1:$AH$1,0)), "")</f>
        <v/>
      </c>
      <c r="R17" s="11" t="str">
        <f>IFERROR(INDEX(REPORT_DATA_BY_ZONE!$A:$AH,$F17,MATCH(R$8,REPORT_DATA_BY_ZONE!$A$1:$AH$1,0)), "")</f>
        <v/>
      </c>
      <c r="S17" s="11" t="str">
        <f>IFERROR(INDEX(REPORT_DATA_BY_ZONE!$A:$AH,$F17,MATCH(S$8,REPORT_DATA_BY_ZONE!$A$1:$AH$1,0)), "")</f>
        <v/>
      </c>
      <c r="T17" s="11" t="str">
        <f>IFERROR(INDEX(REPORT_DATA_BY_ZONE!$A:$AH,$F17,MATCH(T$8,REPORT_DATA_BY_ZONE!$A$1:$AH$1,0)), "")</f>
        <v/>
      </c>
      <c r="U17" s="11" t="str">
        <f>IFERROR(INDEX(REPORT_DATA_BY_ZONE!$A:$AH,$F17,MATCH(U$8,REPORT_DATA_BY_ZONE!$A$1:$AH$1,0)), "")</f>
        <v/>
      </c>
      <c r="V17" s="11" t="str">
        <f>IFERROR(INDEX(REPORT_DATA_BY_ZONE!$A:$AH,$F17,MATCH(V$8,REPORT_DATA_BY_ZONE!$A$1:$AH$1,0)),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8</v>
      </c>
      <c r="J20" s="19">
        <f t="shared" si="1"/>
        <v>11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27</v>
      </c>
      <c r="O20" s="19">
        <f t="shared" si="1"/>
        <v>6</v>
      </c>
      <c r="P20" s="19">
        <f t="shared" si="1"/>
        <v>11</v>
      </c>
      <c r="Q20" s="19">
        <f t="shared" si="1"/>
        <v>17</v>
      </c>
      <c r="R20" s="19">
        <f t="shared" si="1"/>
        <v>8</v>
      </c>
      <c r="S20" s="19">
        <f t="shared" si="1"/>
        <v>0</v>
      </c>
      <c r="T20" s="19">
        <f t="shared" si="1"/>
        <v>4</v>
      </c>
      <c r="U20" s="19">
        <f t="shared" si="1"/>
        <v>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8" sqref="C4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>
        <f t="shared" ca="1" si="5"/>
        <v>239</v>
      </c>
      <c r="G29" s="26">
        <f t="shared" ca="1" si="6"/>
        <v>0</v>
      </c>
      <c r="H29" s="26">
        <f t="shared" ca="1" si="3"/>
        <v>2</v>
      </c>
      <c r="I29" s="33">
        <f t="shared" ca="1" si="7"/>
        <v>26</v>
      </c>
      <c r="J29" s="11">
        <f t="shared" ca="1" si="8"/>
        <v>0</v>
      </c>
      <c r="K29" s="11">
        <f t="shared" ca="1" si="8"/>
        <v>0</v>
      </c>
      <c r="L29" s="11">
        <f t="shared" ca="1" si="8"/>
        <v>1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2016:1:2:7:OFFICE</v>
      </c>
      <c r="T30" s="33">
        <f t="shared" ca="1" si="18"/>
        <v>6</v>
      </c>
      <c r="U30" s="26">
        <f t="shared" ca="1" si="19"/>
        <v>0</v>
      </c>
      <c r="V30" s="26">
        <f t="shared" ca="1" si="12"/>
        <v>1</v>
      </c>
      <c r="W30" s="26">
        <f t="shared" ca="1" si="12"/>
        <v>0</v>
      </c>
      <c r="X30" s="26">
        <f t="shared" ca="1" si="12"/>
        <v>0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2016:1:4:7:OFFICE</v>
      </c>
      <c r="T32" s="33">
        <f t="shared" ca="1" si="18"/>
        <v>17</v>
      </c>
      <c r="U32" s="26">
        <f t="shared" ca="1" si="19"/>
        <v>0</v>
      </c>
      <c r="V32" s="26">
        <f t="shared" ca="1" si="12"/>
        <v>18</v>
      </c>
      <c r="W32" s="26">
        <f t="shared" ca="1" si="12"/>
        <v>5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2016:1:5:7:OFFICE</v>
      </c>
      <c r="T33" s="33">
        <f t="shared" ca="1" si="18"/>
        <v>28</v>
      </c>
      <c r="U33" s="26">
        <f t="shared" ca="1" si="19"/>
        <v>0</v>
      </c>
      <c r="V33" s="26">
        <f t="shared" ca="1" si="12"/>
        <v>15</v>
      </c>
      <c r="W33" s="26">
        <f t="shared" ca="1" si="12"/>
        <v>3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2016:2:1:7:OFFICE</v>
      </c>
      <c r="T34" s="33">
        <f t="shared" ca="1" si="18"/>
        <v>39</v>
      </c>
      <c r="U34" s="26">
        <f t="shared" ca="1" si="19"/>
        <v>0</v>
      </c>
      <c r="V34" s="26">
        <f t="shared" ca="1" si="12"/>
        <v>25</v>
      </c>
      <c r="W34" s="26">
        <f t="shared" ca="1" si="12"/>
        <v>1</v>
      </c>
      <c r="X34" s="26">
        <f t="shared" ca="1" si="12"/>
        <v>7</v>
      </c>
      <c r="Y34" s="26">
        <f t="shared" ca="1" si="12"/>
        <v>2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2016:2:2:7:OFFICE</v>
      </c>
      <c r="T35" s="33">
        <f t="shared" ca="1" si="18"/>
        <v>50</v>
      </c>
      <c r="U35" s="26">
        <f t="shared" ca="1" si="19"/>
        <v>0</v>
      </c>
      <c r="V35" s="26">
        <f t="shared" ca="1" si="12"/>
        <v>20</v>
      </c>
      <c r="W35" s="26">
        <f t="shared" ca="1" si="12"/>
        <v>6</v>
      </c>
      <c r="X35" s="26">
        <f t="shared" ca="1" si="12"/>
        <v>7</v>
      </c>
      <c r="Y35" s="26">
        <f t="shared" ca="1" si="12"/>
        <v>3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2016:2:3:7:OFFICE</v>
      </c>
      <c r="T36" s="33">
        <f t="shared" ca="1" si="18"/>
        <v>61</v>
      </c>
      <c r="U36" s="26">
        <f t="shared" ca="1" si="19"/>
        <v>0</v>
      </c>
      <c r="V36" s="26">
        <f t="shared" ca="1" si="12"/>
        <v>28</v>
      </c>
      <c r="W36" s="26">
        <f t="shared" ca="1" si="12"/>
        <v>9</v>
      </c>
      <c r="X36" s="26">
        <f t="shared" ca="1" si="12"/>
        <v>8</v>
      </c>
      <c r="Y36" s="26">
        <f t="shared" ca="1" si="12"/>
        <v>4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2016:2:4:7:OFFICE</v>
      </c>
      <c r="T37" s="33">
        <f t="shared" ca="1" si="18"/>
        <v>72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2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2016:3:1:7:OFFICE</v>
      </c>
      <c r="T38" s="33">
        <f t="shared" ca="1" si="18"/>
        <v>83</v>
      </c>
      <c r="U38" s="26">
        <f t="shared" ca="1" si="19"/>
        <v>0</v>
      </c>
      <c r="V38" s="26">
        <f t="shared" ca="1" si="12"/>
        <v>27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1355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4</v>
      </c>
    </row>
    <row r="47" spans="1:30">
      <c r="A47" s="8" t="s">
        <v>521</v>
      </c>
      <c r="B47" s="8">
        <f ca="1">SUM($J$39:$L$39)</f>
        <v>3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591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1304</v>
      </c>
      <c r="C2" s="31" t="s">
        <v>1283</v>
      </c>
      <c r="D2" s="80">
        <v>100</v>
      </c>
      <c r="E2" s="48"/>
      <c r="F2" s="48"/>
      <c r="G2" s="82" t="s">
        <v>61</v>
      </c>
      <c r="H2" s="83"/>
      <c r="I2" s="83"/>
      <c r="J2" s="84"/>
      <c r="K2" s="43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43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25</v>
      </c>
      <c r="H4" s="73"/>
      <c r="I4" s="73"/>
      <c r="J4" s="74"/>
      <c r="K4" s="47">
        <f>ROUND($D$2/12,0)</f>
        <v>8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TAOYUAN_ZONE_GRAPH_DATA!G39</f>
        <v>11</v>
      </c>
      <c r="H5" s="88"/>
      <c r="I5" s="88"/>
      <c r="J5" s="89"/>
      <c r="K5" s="50">
        <f>$L$40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541</v>
      </c>
      <c r="B10" s="23" t="s">
        <v>525</v>
      </c>
      <c r="C10" s="4" t="s">
        <v>557</v>
      </c>
      <c r="D10" s="4" t="s">
        <v>558</v>
      </c>
      <c r="E10" s="4" t="str">
        <f>CONCATENATE(YEAR,":",MONTH,":",WEEK,":",WEEKDAY,":",$A10)</f>
        <v>2016:3:1:7:TAO_3_E_ZL</v>
      </c>
      <c r="F10" s="4">
        <f>MATCH($E10,REPORT_DATA_BY_COMP!$A:$A,0)</f>
        <v>742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542</v>
      </c>
      <c r="B11" s="23" t="s">
        <v>526</v>
      </c>
      <c r="C11" s="4" t="s">
        <v>559</v>
      </c>
      <c r="D11" s="4" t="s">
        <v>560</v>
      </c>
      <c r="E11" s="4" t="str">
        <f>CONCATENATE(YEAR,":",MONTH,":",WEEK,":",WEEKDAY,":",$A11)</f>
        <v>2016:3:1:7:TAO_3_E</v>
      </c>
      <c r="F11" s="4">
        <f>MATCH($E11,REPORT_DATA_BY_COMP!$A:$A,0)</f>
        <v>741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543</v>
      </c>
      <c r="B12" s="23" t="s">
        <v>527</v>
      </c>
      <c r="C12" s="4" t="s">
        <v>561</v>
      </c>
      <c r="D12" s="4" t="s">
        <v>562</v>
      </c>
      <c r="E12" s="4" t="str">
        <f>CONCATENATE(YEAR,":",MONTH,":",WEEK,":",WEEKDAY,":",$A12)</f>
        <v>2016:3:1:7:TAO_4_E</v>
      </c>
      <c r="F12" s="4">
        <f>MATCH($E12,REPORT_DATA_BY_COMP!$A:$A,0)</f>
        <v>743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544</v>
      </c>
      <c r="B13" s="23" t="s">
        <v>528</v>
      </c>
      <c r="C13" s="4" t="s">
        <v>563</v>
      </c>
      <c r="D13" s="4" t="s">
        <v>564</v>
      </c>
      <c r="E13" s="4" t="str">
        <f>CONCATENATE(YEAR,":",MONTH,":",WEEK,":",WEEKDAY,":",$A13)</f>
        <v>2016:3:1:7:TAO_4_S</v>
      </c>
      <c r="F13" s="4">
        <f>MATCH($E13,REPORT_DATA_BY_COMP!$A:$A,0)</f>
        <v>744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2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7</v>
      </c>
      <c r="P14" s="12">
        <f t="shared" si="0"/>
        <v>19</v>
      </c>
      <c r="Q14" s="12">
        <f t="shared" si="0"/>
        <v>40</v>
      </c>
      <c r="R14" s="12">
        <f t="shared" si="0"/>
        <v>22</v>
      </c>
      <c r="S14" s="12">
        <f t="shared" si="0"/>
        <v>3</v>
      </c>
      <c r="T14" s="12">
        <f t="shared" si="0"/>
        <v>15</v>
      </c>
      <c r="U14" s="12">
        <f t="shared" si="0"/>
        <v>1</v>
      </c>
      <c r="V14" s="12">
        <f t="shared" si="0"/>
        <v>2</v>
      </c>
    </row>
    <row r="15" spans="1:22">
      <c r="B15" s="5" t="s">
        <v>1294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545</v>
      </c>
      <c r="B16" s="23" t="s">
        <v>529</v>
      </c>
      <c r="C16" s="4" t="s">
        <v>565</v>
      </c>
      <c r="D16" s="4" t="s">
        <v>566</v>
      </c>
      <c r="E16" s="4" t="str">
        <f>CONCATENATE(YEAR,":",MONTH,":",WEEK,":",WEEKDAY,":",$A16)</f>
        <v>2016:3:1:7:TAO_2_E</v>
      </c>
      <c r="F16" s="4">
        <f>MATCH($E16,REPORT_DATA_BY_COMP!$A:$A,0)</f>
        <v>739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5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546</v>
      </c>
      <c r="B17" s="23" t="s">
        <v>530</v>
      </c>
      <c r="C17" s="4" t="s">
        <v>567</v>
      </c>
      <c r="D17" s="4" t="s">
        <v>568</v>
      </c>
      <c r="E17" s="4" t="str">
        <f>CONCATENATE(YEAR,":",MONTH,":",WEEK,":",WEEKDAY,":",$A17)</f>
        <v>2016:3:1:7:TAO_1_A</v>
      </c>
      <c r="F17" s="4">
        <f>MATCH($E17,REPORT_DATA_BY_COMP!$A:$A,0)</f>
        <v>737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0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547</v>
      </c>
      <c r="B18" s="23" t="s">
        <v>531</v>
      </c>
      <c r="C18" s="4" t="s">
        <v>569</v>
      </c>
      <c r="D18" s="4" t="s">
        <v>570</v>
      </c>
      <c r="E18" s="4" t="str">
        <f>CONCATENATE(YEAR,":",MONTH,":",WEEK,":",WEEKDAY,":",$A18)</f>
        <v>2016:3:1:7:TAO_1_B</v>
      </c>
      <c r="F18" s="4">
        <f>MATCH($E18,REPORT_DATA_BY_COMP!$A:$A,0)</f>
        <v>738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0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0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548</v>
      </c>
      <c r="B19" s="23" t="s">
        <v>532</v>
      </c>
      <c r="C19" s="4" t="s">
        <v>571</v>
      </c>
      <c r="D19" s="4" t="s">
        <v>572</v>
      </c>
      <c r="E19" s="4" t="str">
        <f>CONCATENATE(YEAR,":",MONTH,":",WEEK,":",WEEKDAY,":",$A19)</f>
        <v>2016:3:1:7:TAO_2_S</v>
      </c>
      <c r="F19" s="4">
        <f>MATCH($E19,REPORT_DATA_BY_COMP!$A:$A,0)</f>
        <v>740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1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10</v>
      </c>
      <c r="Q19" s="11">
        <f>IFERROR(INDEX(REPORT_DATA_BY_COMP!$A:$AH,$F19,MATCH(Q$8,REPORT_DATA_BY_COMP!$A$1:$AH$1,0)), "")</f>
        <v>4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549</v>
      </c>
      <c r="B20" s="23" t="s">
        <v>533</v>
      </c>
      <c r="C20" s="4" t="s">
        <v>573</v>
      </c>
      <c r="D20" s="4" t="s">
        <v>574</v>
      </c>
      <c r="E20" s="4" t="str">
        <f>CONCATENATE(YEAR,":",MONTH,":",WEEK,":",WEEKDAY,":",$A20)</f>
        <v>2016:3:1:7:GUISHAN_E</v>
      </c>
      <c r="F20" s="4">
        <f>MATCH($E20,REPORT_DATA_BY_COMP!$A:$A,0)</f>
        <v>700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8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B21" s="9" t="s">
        <v>1300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0</v>
      </c>
      <c r="I21" s="12">
        <f t="shared" si="1"/>
        <v>5</v>
      </c>
      <c r="J21" s="12">
        <f t="shared" si="1"/>
        <v>4</v>
      </c>
      <c r="K21" s="12">
        <f t="shared" si="1"/>
        <v>0</v>
      </c>
      <c r="L21" s="12">
        <f t="shared" si="1"/>
        <v>2</v>
      </c>
      <c r="M21" s="12">
        <f t="shared" si="1"/>
        <v>1</v>
      </c>
      <c r="N21" s="12">
        <f t="shared" si="1"/>
        <v>13</v>
      </c>
      <c r="O21" s="12">
        <f t="shared" si="1"/>
        <v>13</v>
      </c>
      <c r="P21" s="12">
        <f t="shared" si="1"/>
        <v>33</v>
      </c>
      <c r="Q21" s="12">
        <f t="shared" si="1"/>
        <v>22</v>
      </c>
      <c r="R21" s="12">
        <f t="shared" si="1"/>
        <v>13</v>
      </c>
      <c r="S21" s="12">
        <f t="shared" si="1"/>
        <v>3</v>
      </c>
      <c r="T21" s="12">
        <f t="shared" si="1"/>
        <v>11</v>
      </c>
      <c r="U21" s="12">
        <f t="shared" si="1"/>
        <v>6</v>
      </c>
      <c r="V21" s="12">
        <f t="shared" si="1"/>
        <v>1</v>
      </c>
    </row>
    <row r="22" spans="1:22">
      <c r="B22" s="5" t="s">
        <v>1295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550</v>
      </c>
      <c r="B23" s="23" t="s">
        <v>534</v>
      </c>
      <c r="C23" s="4" t="s">
        <v>575</v>
      </c>
      <c r="D23" s="4" t="s">
        <v>576</v>
      </c>
      <c r="E23" s="4" t="str">
        <f>CONCATENATE(YEAR,":",MONTH,":",WEEK,":",WEEKDAY,":",$A23)</f>
        <v>2016:3:1:7:BADE_A_E</v>
      </c>
      <c r="F23" s="4">
        <f>MATCH($E23,REPORT_DATA_BY_COMP!$A:$A,0)</f>
        <v>691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2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2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4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6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551</v>
      </c>
      <c r="B24" s="23" t="s">
        <v>535</v>
      </c>
      <c r="C24" s="4" t="s">
        <v>577</v>
      </c>
      <c r="D24" s="4" t="s">
        <v>578</v>
      </c>
      <c r="E24" s="4" t="str">
        <f>CONCATENATE(YEAR,":",MONTH,":",WEEK,":",WEEKDAY,":",$A24)</f>
        <v>2016:3:1:7:BADE_B_E</v>
      </c>
      <c r="F24" s="4">
        <f>MATCH($E24,REPORT_DATA_BY_COMP!$A:$A,0)</f>
        <v>692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4</v>
      </c>
    </row>
    <row r="25" spans="1:22">
      <c r="A25" s="22" t="s">
        <v>552</v>
      </c>
      <c r="B25" s="23" t="s">
        <v>536</v>
      </c>
      <c r="C25" s="4" t="s">
        <v>579</v>
      </c>
      <c r="D25" s="4" t="s">
        <v>580</v>
      </c>
      <c r="E25" s="4" t="str">
        <f>CONCATENATE(YEAR,":",MONTH,":",WEEK,":",WEEKDAY,":",$A25)</f>
        <v>2016:3:1:7:BADE_S</v>
      </c>
      <c r="F25" s="4">
        <f>MATCH($E25,REPORT_DATA_BY_COMP!$A:$A,0)</f>
        <v>693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9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19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10</v>
      </c>
      <c r="R25" s="11">
        <f>IFERROR(INDEX(REPORT_DATA_BY_COMP!$A:$AH,$F25,MATCH(R$8,REPORT_DATA_BY_COMP!$A$1:$AH$1,0)), "")</f>
        <v>9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8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553</v>
      </c>
      <c r="B26" s="23" t="s">
        <v>537</v>
      </c>
      <c r="C26" s="4" t="s">
        <v>581</v>
      </c>
      <c r="D26" s="4" t="s">
        <v>582</v>
      </c>
      <c r="E26" s="4" t="str">
        <f>CONCATENATE(YEAR,":",MONTH,":",WEEK,":",WEEKDAY,":",$A26)</f>
        <v>2016:3:1:7:LONGTAN_E</v>
      </c>
      <c r="F26" s="4">
        <f>MATCH($E26,REPORT_DATA_BY_COMP!$A:$A,0)</f>
        <v>711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0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10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5</v>
      </c>
      <c r="U26" s="11">
        <f>IFERROR(INDEX(REPORT_DATA_BY_COMP!$A:$AH,$F26,MATCH(U$8,REPORT_DATA_BY_COMP!$A$1:$AH$1,0)), "")</f>
        <v>3</v>
      </c>
      <c r="V26" s="11">
        <f>IFERROR(INDEX(REPORT_DATA_BY_COMP!$A:$AH,$F26,MATCH(V$8,REPORT_DATA_BY_COMP!$A$1:$AH$1,0)), "")</f>
        <v>0</v>
      </c>
    </row>
    <row r="27" spans="1:22">
      <c r="B27" s="9" t="s">
        <v>1300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2</v>
      </c>
      <c r="I27" s="12">
        <f t="shared" si="2"/>
        <v>4</v>
      </c>
      <c r="J27" s="12">
        <f t="shared" si="2"/>
        <v>10</v>
      </c>
      <c r="K27" s="12">
        <f t="shared" si="2"/>
        <v>2</v>
      </c>
      <c r="L27" s="12">
        <f t="shared" si="2"/>
        <v>0</v>
      </c>
      <c r="M27" s="12">
        <f t="shared" si="2"/>
        <v>0</v>
      </c>
      <c r="N27" s="12">
        <f t="shared" si="2"/>
        <v>29</v>
      </c>
      <c r="O27" s="12">
        <f t="shared" si="2"/>
        <v>9</v>
      </c>
      <c r="P27" s="12">
        <f t="shared" si="2"/>
        <v>28</v>
      </c>
      <c r="Q27" s="12">
        <f t="shared" si="2"/>
        <v>24</v>
      </c>
      <c r="R27" s="12">
        <f t="shared" si="2"/>
        <v>21</v>
      </c>
      <c r="S27" s="12">
        <f t="shared" si="2"/>
        <v>0</v>
      </c>
      <c r="T27" s="12">
        <f t="shared" si="2"/>
        <v>27</v>
      </c>
      <c r="U27" s="12">
        <f t="shared" si="2"/>
        <v>8</v>
      </c>
      <c r="V27" s="12">
        <f t="shared" si="2"/>
        <v>4</v>
      </c>
    </row>
    <row r="28" spans="1:22">
      <c r="B28" s="5" t="s">
        <v>1296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554</v>
      </c>
      <c r="B29" s="23" t="s">
        <v>538</v>
      </c>
      <c r="C29" s="4" t="s">
        <v>583</v>
      </c>
      <c r="D29" s="4" t="s">
        <v>584</v>
      </c>
      <c r="E29" s="4" t="str">
        <f>CONCATENATE(YEAR,":",MONTH,":",WEEK,":",WEEKDAY,":",$A29)</f>
        <v>2016:3:1:7:ZHONGLI_1_E</v>
      </c>
      <c r="F29" s="4">
        <f>MATCH($E29,REPORT_DATA_BY_COMP!$A:$A,0)</f>
        <v>777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9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6</v>
      </c>
      <c r="Q29" s="11">
        <f>IFERROR(INDEX(REPORT_DATA_BY_COMP!$A:$AH,$F29,MATCH(Q$8,REPORT_DATA_BY_COMP!$A$1:$AH$1,0)), "")</f>
        <v>3</v>
      </c>
      <c r="R29" s="11">
        <f>IFERROR(INDEX(REPORT_DATA_BY_COMP!$A:$AH,$F29,MATCH(R$8,REPORT_DATA_BY_COMP!$A$1:$AH$1,0)), "")</f>
        <v>2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555</v>
      </c>
      <c r="B30" s="23" t="s">
        <v>539</v>
      </c>
      <c r="C30" s="4" t="s">
        <v>585</v>
      </c>
      <c r="D30" s="4" t="s">
        <v>586</v>
      </c>
      <c r="E30" s="4" t="str">
        <f>CONCATENATE(YEAR,":",MONTH,":",WEEK,":",WEEKDAY,":",$A30)</f>
        <v>2016:3:1:7:ZHONGLI_1_S</v>
      </c>
      <c r="F30" s="4">
        <f>MATCH($E30,REPORT_DATA_BY_COMP!$A:$A,0)</f>
        <v>778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1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1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4</v>
      </c>
      <c r="O30" s="11">
        <f>IFERROR(INDEX(REPORT_DATA_BY_COMP!$A:$AH,$F30,MATCH(O$8,REPORT_DATA_BY_COMP!$A$1:$AH$1,0)), "")</f>
        <v>3</v>
      </c>
      <c r="P30" s="11">
        <f>IFERROR(INDEX(REPORT_DATA_BY_COMP!$A:$AH,$F30,MATCH(P$8,REPORT_DATA_BY_COMP!$A$1:$AH$1,0)), "")</f>
        <v>4</v>
      </c>
      <c r="Q30" s="11">
        <f>IFERROR(INDEX(REPORT_DATA_BY_COMP!$A:$AH,$F30,MATCH(Q$8,REPORT_DATA_BY_COMP!$A$1:$AH$1,0)), "")</f>
        <v>8</v>
      </c>
      <c r="R30" s="11">
        <f>IFERROR(INDEX(REPORT_DATA_BY_COMP!$A:$AH,$F30,MATCH(R$8,REPORT_DATA_BY_COMP!$A$1:$AH$1,0)), "")</f>
        <v>6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4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556</v>
      </c>
      <c r="B31" s="23" t="s">
        <v>540</v>
      </c>
      <c r="C31" s="4" t="s">
        <v>587</v>
      </c>
      <c r="D31" s="4" t="s">
        <v>588</v>
      </c>
      <c r="E31" s="4" t="str">
        <f>CONCATENATE(YEAR,":",MONTH,":",WEEK,":",WEEKDAY,":",$A31)</f>
        <v>2016:3:1:7:ZHONGLI_2_E</v>
      </c>
      <c r="F31" s="4">
        <f>MATCH($E31,REPORT_DATA_BY_COMP!$A:$A,0)</f>
        <v>779</v>
      </c>
      <c r="G31" s="11">
        <f>IFERROR(INDEX(REPORT_DATA_BY_COMP!$A:$AH,$F31,MATCH(G$8,REPORT_DATA_BY_COMP!$A$1:$AH$1,0)), "")</f>
        <v>1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1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7</v>
      </c>
      <c r="O31" s="11">
        <f>IFERROR(INDEX(REPORT_DATA_BY_COMP!$A:$AH,$F31,MATCH(O$8,REPORT_DATA_BY_COMP!$A$1:$AH$1,0)), "")</f>
        <v>3</v>
      </c>
      <c r="P31" s="11">
        <f>IFERROR(INDEX(REPORT_DATA_BY_COMP!$A:$AH,$F31,MATCH(P$8,REPORT_DATA_BY_COMP!$A$1:$AH$1,0)), "")</f>
        <v>7</v>
      </c>
      <c r="Q31" s="11">
        <f>IFERROR(INDEX(REPORT_DATA_BY_COMP!$A:$AH,$F31,MATCH(Q$8,REPORT_DATA_BY_COMP!$A$1:$AH$1,0)), "")</f>
        <v>2</v>
      </c>
      <c r="R31" s="11">
        <f>IFERROR(INDEX(REPORT_DATA_BY_COMP!$A:$AH,$F31,MATCH(R$8,REPORT_DATA_BY_COMP!$A$1:$AH$1,0)), "")</f>
        <v>0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5</v>
      </c>
      <c r="U31" s="11">
        <f>IFERROR(INDEX(REPORT_DATA_BY_COMP!$A:$AH,$F31,MATCH(U$8,REPORT_DATA_BY_COMP!$A$1:$AH$1,0)), "")</f>
        <v>0</v>
      </c>
      <c r="V31" s="11">
        <f>IFERROR(INDEX(REPORT_DATA_BY_COMP!$A:$AH,$F31,MATCH(V$8,REPORT_DATA_BY_COMP!$A$1:$AH$1,0)), "")</f>
        <v>0</v>
      </c>
    </row>
    <row r="32" spans="1:22">
      <c r="B32" s="9" t="s">
        <v>1300</v>
      </c>
      <c r="C32" s="10"/>
      <c r="D32" s="10"/>
      <c r="E32" s="10"/>
      <c r="F32" s="10"/>
      <c r="G32" s="12">
        <f>SUM(G29:G31)</f>
        <v>1</v>
      </c>
      <c r="H32" s="12">
        <f t="shared" ref="H32:V32" si="3">SUM(H29:H31)</f>
        <v>1</v>
      </c>
      <c r="I32" s="12">
        <f t="shared" si="3"/>
        <v>2</v>
      </c>
      <c r="J32" s="12">
        <f t="shared" si="3"/>
        <v>6</v>
      </c>
      <c r="K32" s="12">
        <f t="shared" si="3"/>
        <v>1</v>
      </c>
      <c r="L32" s="12">
        <f t="shared" si="3"/>
        <v>0</v>
      </c>
      <c r="M32" s="12">
        <f t="shared" si="3"/>
        <v>0</v>
      </c>
      <c r="N32" s="12">
        <f t="shared" si="3"/>
        <v>20</v>
      </c>
      <c r="O32" s="12">
        <f t="shared" si="3"/>
        <v>6</v>
      </c>
      <c r="P32" s="12">
        <f t="shared" si="3"/>
        <v>17</v>
      </c>
      <c r="Q32" s="12">
        <f t="shared" si="3"/>
        <v>13</v>
      </c>
      <c r="R32" s="12">
        <f t="shared" si="3"/>
        <v>8</v>
      </c>
      <c r="S32" s="12">
        <f t="shared" si="3"/>
        <v>0</v>
      </c>
      <c r="T32" s="12">
        <f t="shared" si="3"/>
        <v>14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1298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1272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1271</v>
      </c>
      <c r="C36" s="14"/>
      <c r="D36" s="14"/>
      <c r="E36" s="14" t="str">
        <f>CONCATENATE(YEAR,":",MONTH,":2:",WEEKLY_REPORT_DAY,":", $A$1)</f>
        <v>2016:3:2:7:TAOYUAN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1:22">
      <c r="B37" s="24" t="s">
        <v>1273</v>
      </c>
      <c r="C37" s="14"/>
      <c r="D37" s="14"/>
      <c r="E37" s="14" t="str">
        <f>CONCATENATE(YEAR,":",MONTH,":3:",WEEKLY_REPORT_DAY,":", $A$1)</f>
        <v>2016:3:3:7:TAOYUAN</v>
      </c>
      <c r="F37" s="14" t="e">
        <f>MATCH($E37,REPORT_DATA_BY_ZONE!$A:$A, 0)</f>
        <v>#N/A</v>
      </c>
      <c r="G37" s="11" t="str">
        <f>IFERROR(INDEX(REPORT_DATA_BY_ZONE!$A:$AH,$F37,MATCH(G$8,REPORT_DATA_BY_ZONE!$A$1:$AH$1,0)), "")</f>
        <v/>
      </c>
      <c r="H37" s="11" t="str">
        <f>IFERROR(INDEX(REPORT_DATA_BY_ZONE!$A:$AH,$F37,MATCH(H$8,REPORT_DATA_BY_ZONE!$A$1:$AH$1,0)), "")</f>
        <v/>
      </c>
      <c r="I37" s="11" t="str">
        <f>IFERROR(INDEX(REPORT_DATA_BY_ZONE!$A:$AH,$F37,MATCH(I$8,REPORT_DATA_BY_ZONE!$A$1:$AH$1,0)), "")</f>
        <v/>
      </c>
      <c r="J37" s="11" t="str">
        <f>IFERROR(INDEX(REPORT_DATA_BY_ZONE!$A:$AH,$F37,MATCH(J$8,REPORT_DATA_BY_ZONE!$A$1:$AH$1,0)), "")</f>
        <v/>
      </c>
      <c r="K37" s="11" t="str">
        <f>IFERROR(INDEX(REPORT_DATA_BY_ZONE!$A:$AH,$F37,MATCH(K$8,REPORT_DATA_BY_ZONE!$A$1:$AH$1,0)), "")</f>
        <v/>
      </c>
      <c r="L37" s="11" t="str">
        <f>IFERROR(INDEX(REPORT_DATA_BY_ZONE!$A:$AH,$F37,MATCH(L$8,REPORT_DATA_BY_ZONE!$A$1:$AH$1,0)), "")</f>
        <v/>
      </c>
      <c r="M37" s="11" t="str">
        <f>IFERROR(INDEX(REPORT_DATA_BY_ZONE!$A:$AH,$F37,MATCH(M$8,REPORT_DATA_BY_ZONE!$A$1:$AH$1,0)), "")</f>
        <v/>
      </c>
      <c r="N37" s="11" t="str">
        <f>IFERROR(INDEX(REPORT_DATA_BY_ZONE!$A:$AH,$F37,MATCH(N$8,REPORT_DATA_BY_ZONE!$A$1:$AH$1,0)), "")</f>
        <v/>
      </c>
      <c r="O37" s="11" t="str">
        <f>IFERROR(INDEX(REPORT_DATA_BY_ZONE!$A:$AH,$F37,MATCH(O$8,REPORT_DATA_BY_ZONE!$A$1:$AH$1,0)), "")</f>
        <v/>
      </c>
      <c r="P37" s="11" t="str">
        <f>IFERROR(INDEX(REPORT_DATA_BY_ZONE!$A:$AH,$F37,MATCH(P$8,REPORT_DATA_BY_ZONE!$A$1:$AH$1,0)), "")</f>
        <v/>
      </c>
      <c r="Q37" s="11" t="str">
        <f>IFERROR(INDEX(REPORT_DATA_BY_ZONE!$A:$AH,$F37,MATCH(Q$8,REPORT_DATA_BY_ZONE!$A$1:$AH$1,0)), "")</f>
        <v/>
      </c>
      <c r="R37" s="11" t="str">
        <f>IFERROR(INDEX(REPORT_DATA_BY_ZONE!$A:$AH,$F37,MATCH(R$8,REPORT_DATA_BY_ZONE!$A$1:$AH$1,0)), "")</f>
        <v/>
      </c>
      <c r="S37" s="11" t="str">
        <f>IFERROR(INDEX(REPORT_DATA_BY_ZONE!$A:$AH,$F37,MATCH(S$8,REPORT_DATA_BY_ZONE!$A$1:$AH$1,0)), "")</f>
        <v/>
      </c>
      <c r="T37" s="11" t="str">
        <f>IFERROR(INDEX(REPORT_DATA_BY_ZONE!$A:$AH,$F37,MATCH(T$8,REPORT_DATA_BY_ZONE!$A$1:$AH$1,0)), "")</f>
        <v/>
      </c>
      <c r="U37" s="11" t="str">
        <f>IFERROR(INDEX(REPORT_DATA_BY_ZONE!$A:$AH,$F37,MATCH(U$8,REPORT_DATA_BY_ZONE!$A$1:$AH$1,0)), "")</f>
        <v/>
      </c>
      <c r="V37" s="11" t="str">
        <f>IFERROR(INDEX(REPORT_DATA_BY_ZONE!$A:$AH,$F37,MATCH(V$8,REPORT_DATA_BY_ZONE!$A$1:$AH$1,0)), "")</f>
        <v/>
      </c>
    </row>
    <row r="38" spans="1:22">
      <c r="B38" s="24" t="s">
        <v>1274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1275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1300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3</v>
      </c>
      <c r="I40" s="19">
        <f t="shared" si="4"/>
        <v>13</v>
      </c>
      <c r="J40" s="19">
        <f t="shared" si="4"/>
        <v>34</v>
      </c>
      <c r="K40" s="19">
        <f t="shared" si="4"/>
        <v>3</v>
      </c>
      <c r="L40" s="19">
        <f t="shared" si="4"/>
        <v>2</v>
      </c>
      <c r="M40" s="19">
        <f t="shared" si="4"/>
        <v>1</v>
      </c>
      <c r="N40" s="19">
        <f t="shared" si="4"/>
        <v>83</v>
      </c>
      <c r="O40" s="19">
        <f t="shared" si="4"/>
        <v>35</v>
      </c>
      <c r="P40" s="19">
        <f t="shared" si="4"/>
        <v>97</v>
      </c>
      <c r="Q40" s="19">
        <f t="shared" si="4"/>
        <v>99</v>
      </c>
      <c r="R40" s="19">
        <f t="shared" si="4"/>
        <v>64</v>
      </c>
      <c r="S40" s="19">
        <f t="shared" si="4"/>
        <v>6</v>
      </c>
      <c r="T40" s="19">
        <f t="shared" si="4"/>
        <v>67</v>
      </c>
      <c r="U40" s="19">
        <f t="shared" si="4"/>
        <v>18</v>
      </c>
      <c r="V40" s="19">
        <f t="shared" si="4"/>
        <v>7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5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4</v>
      </c>
      <c r="H28" s="26">
        <f t="shared" ca="1" si="3"/>
        <v>8</v>
      </c>
      <c r="I28" s="33">
        <f t="shared" ca="1" si="7"/>
        <v>19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>
        <f t="shared" ca="1" si="5"/>
        <v>242</v>
      </c>
      <c r="G29" s="26">
        <f t="shared" ca="1" si="6"/>
        <v>2</v>
      </c>
      <c r="H29" s="26">
        <f t="shared" ca="1" si="3"/>
        <v>8</v>
      </c>
      <c r="I29" s="33">
        <f t="shared" ca="1" si="7"/>
        <v>29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4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2016:1:2:7:TAOYUAN</v>
      </c>
      <c r="T30" s="33">
        <f t="shared" ca="1" si="18"/>
        <v>9</v>
      </c>
      <c r="U30" s="26">
        <f t="shared" ca="1" si="19"/>
        <v>1</v>
      </c>
      <c r="V30" s="26">
        <f t="shared" ca="1" si="12"/>
        <v>84</v>
      </c>
      <c r="W30" s="26">
        <f t="shared" ca="1" si="12"/>
        <v>0</v>
      </c>
      <c r="X30" s="26">
        <f t="shared" ca="1" si="12"/>
        <v>35</v>
      </c>
      <c r="Y30" s="26">
        <f t="shared" ca="1" si="12"/>
        <v>0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2016:1:4:7:TAOYUAN</v>
      </c>
      <c r="T32" s="33">
        <f t="shared" ca="1" si="18"/>
        <v>20</v>
      </c>
      <c r="U32" s="26">
        <f t="shared" ca="1" si="19"/>
        <v>1</v>
      </c>
      <c r="V32" s="26">
        <f t="shared" ca="1" si="12"/>
        <v>84</v>
      </c>
      <c r="W32" s="26">
        <f t="shared" ca="1" si="12"/>
        <v>18</v>
      </c>
      <c r="X32" s="26">
        <f t="shared" ca="1" si="12"/>
        <v>67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2016:1:5:7:TAOYUAN</v>
      </c>
      <c r="T33" s="33">
        <f t="shared" ca="1" si="18"/>
        <v>31</v>
      </c>
      <c r="U33" s="26">
        <f t="shared" ca="1" si="19"/>
        <v>2</v>
      </c>
      <c r="V33" s="26">
        <f t="shared" ca="1" si="12"/>
        <v>81</v>
      </c>
      <c r="W33" s="26">
        <f t="shared" ca="1" si="12"/>
        <v>18</v>
      </c>
      <c r="X33" s="26">
        <f t="shared" ca="1" si="12"/>
        <v>53</v>
      </c>
      <c r="Y33" s="26">
        <f t="shared" ca="1" si="12"/>
        <v>0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2016:2:1:7:TAOYUAN</v>
      </c>
      <c r="T34" s="33">
        <f t="shared" ca="1" si="18"/>
        <v>42</v>
      </c>
      <c r="U34" s="26">
        <f t="shared" ca="1" si="19"/>
        <v>1</v>
      </c>
      <c r="V34" s="26">
        <f t="shared" ca="1" si="12"/>
        <v>82</v>
      </c>
      <c r="W34" s="26">
        <f t="shared" ca="1" si="12"/>
        <v>15</v>
      </c>
      <c r="X34" s="26">
        <f t="shared" ca="1" si="12"/>
        <v>57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2016:2:2:7:TAOYUAN</v>
      </c>
      <c r="T35" s="33">
        <f t="shared" ca="1" si="18"/>
        <v>53</v>
      </c>
      <c r="U35" s="26">
        <f t="shared" ca="1" si="19"/>
        <v>1</v>
      </c>
      <c r="V35" s="26">
        <f t="shared" ca="1" si="12"/>
        <v>80</v>
      </c>
      <c r="W35" s="26">
        <f t="shared" ca="1" si="12"/>
        <v>28</v>
      </c>
      <c r="X35" s="26">
        <f t="shared" ca="1" si="12"/>
        <v>68</v>
      </c>
      <c r="Y35" s="26">
        <f t="shared" ca="1" si="12"/>
        <v>5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2016:2:3:7:TAOYUAN</v>
      </c>
      <c r="T36" s="33">
        <f t="shared" ca="1" si="18"/>
        <v>64</v>
      </c>
      <c r="U36" s="26">
        <f t="shared" ca="1" si="19"/>
        <v>1</v>
      </c>
      <c r="V36" s="26">
        <f t="shared" ca="1" si="12"/>
        <v>78</v>
      </c>
      <c r="W36" s="26">
        <f t="shared" ca="1" si="12"/>
        <v>34</v>
      </c>
      <c r="X36" s="26">
        <f t="shared" ca="1" si="12"/>
        <v>79</v>
      </c>
      <c r="Y36" s="26">
        <f t="shared" ca="1" si="12"/>
        <v>2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2016:2:4:7:TAOYUAN</v>
      </c>
      <c r="T37" s="33">
        <f t="shared" ca="1" si="18"/>
        <v>75</v>
      </c>
      <c r="U37" s="26">
        <f t="shared" ca="1" si="19"/>
        <v>1</v>
      </c>
      <c r="V37" s="26">
        <f t="shared" ca="1" si="12"/>
        <v>79</v>
      </c>
      <c r="W37" s="26">
        <f t="shared" ca="1" si="12"/>
        <v>30</v>
      </c>
      <c r="X37" s="26">
        <f t="shared" ca="1" si="12"/>
        <v>63</v>
      </c>
      <c r="Y37" s="26">
        <f t="shared" ca="1" si="12"/>
        <v>8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2016:3:1:7:TAOYUAN</v>
      </c>
      <c r="T38" s="33">
        <f t="shared" ca="1" si="18"/>
        <v>86</v>
      </c>
      <c r="U38" s="26">
        <f t="shared" ca="1" si="19"/>
        <v>2</v>
      </c>
      <c r="V38" s="26">
        <f t="shared" ca="1" si="12"/>
        <v>83</v>
      </c>
      <c r="W38" s="26">
        <f t="shared" ca="1" si="12"/>
        <v>35</v>
      </c>
      <c r="X38" s="26">
        <f t="shared" ca="1" si="12"/>
        <v>64</v>
      </c>
      <c r="Y38" s="26">
        <f t="shared" ca="1" si="12"/>
        <v>6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1348</v>
      </c>
      <c r="B39" s="2" t="s">
        <v>1346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11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14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16</v>
      </c>
    </row>
    <row r="46" spans="1:30">
      <c r="A46" s="8" t="s">
        <v>520</v>
      </c>
      <c r="B46" s="8">
        <f ca="1">SUM($M$39:$O$39)</f>
        <v>17</v>
      </c>
    </row>
    <row r="47" spans="1:30">
      <c r="A47" s="8" t="s">
        <v>521</v>
      </c>
      <c r="B47" s="8">
        <f ca="1">SUM($J$39:$L$39)</f>
        <v>11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39%</v>
      </c>
      <c r="C48" s="36">
        <f ca="1">IFERROR(B47/SUM(B46:B47),"0")</f>
        <v>0.39285714285714285</v>
      </c>
      <c r="D48" s="8" t="str">
        <f ca="1">TEXT(C48,"00%")</f>
        <v>39%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100
Stake Actual CDE YTD 年度實際:    11</v>
      </c>
      <c r="C49" s="8">
        <f ca="1">INDIRECT(CONCATENATE($B$39,"$D$2"))</f>
        <v>100</v>
      </c>
      <c r="D49" s="8">
        <f ca="1">$G$39</f>
        <v>11</v>
      </c>
    </row>
    <row r="50" spans="1:4" ht="23.25">
      <c r="A50" s="8" t="s">
        <v>1301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1477</v>
      </c>
      <c r="B1" s="46" t="s">
        <v>1371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1304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0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0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TAOYUAN_3_DISTRICT_GRAPH_DATA!G39</f>
        <v>1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541</v>
      </c>
      <c r="B10" s="23" t="s">
        <v>525</v>
      </c>
      <c r="C10" s="4" t="s">
        <v>557</v>
      </c>
      <c r="D10" s="4" t="s">
        <v>558</v>
      </c>
      <c r="E10" s="4" t="str">
        <f>CONCATENATE(YEAR,":",MONTH,":",WEEK,":",WEEKDAY,":",$A10)</f>
        <v>2016:3:1:7:TAO_3_E_ZL</v>
      </c>
      <c r="F10" s="4">
        <f>MATCH($E10,REPORT_DATA_BY_COMP!$A:$A,0)</f>
        <v>742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542</v>
      </c>
      <c r="B11" s="23" t="s">
        <v>526</v>
      </c>
      <c r="C11" s="4" t="s">
        <v>559</v>
      </c>
      <c r="D11" s="4" t="s">
        <v>560</v>
      </c>
      <c r="E11" s="4" t="str">
        <f>CONCATENATE(YEAR,":",MONTH,":",WEEK,":",WEEKDAY,":",$A11)</f>
        <v>2016:3:1:7:TAO_3_E</v>
      </c>
      <c r="F11" s="4">
        <f>MATCH($E11,REPORT_DATA_BY_COMP!$A:$A,0)</f>
        <v>741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543</v>
      </c>
      <c r="B12" s="23" t="s">
        <v>527</v>
      </c>
      <c r="C12" s="4" t="s">
        <v>561</v>
      </c>
      <c r="D12" s="4" t="s">
        <v>562</v>
      </c>
      <c r="E12" s="4" t="str">
        <f>CONCATENATE(YEAR,":",MONTH,":",WEEK,":",WEEKDAY,":",$A12)</f>
        <v>2016:3:1:7:TAO_4_E</v>
      </c>
      <c r="F12" s="4">
        <f>MATCH($E12,REPORT_DATA_BY_COMP!$A:$A,0)</f>
        <v>743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544</v>
      </c>
      <c r="B13" s="23" t="s">
        <v>528</v>
      </c>
      <c r="C13" s="4" t="s">
        <v>563</v>
      </c>
      <c r="D13" s="4" t="s">
        <v>564</v>
      </c>
      <c r="E13" s="4" t="str">
        <f>CONCATENATE(YEAR,":",MONTH,":",WEEK,":",WEEKDAY,":",$A13)</f>
        <v>2016:3:1:7:TAO_4_S</v>
      </c>
      <c r="F13" s="4">
        <f>MATCH($E13,REPORT_DATA_BY_COMP!$A:$A,0)</f>
        <v>744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2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7</v>
      </c>
      <c r="P14" s="12">
        <f t="shared" si="0"/>
        <v>19</v>
      </c>
      <c r="Q14" s="12">
        <f t="shared" si="0"/>
        <v>40</v>
      </c>
      <c r="R14" s="12">
        <f t="shared" si="0"/>
        <v>22</v>
      </c>
      <c r="S14" s="12">
        <f t="shared" si="0"/>
        <v>3</v>
      </c>
      <c r="T14" s="12">
        <f t="shared" si="0"/>
        <v>15</v>
      </c>
      <c r="U14" s="12">
        <f t="shared" si="0"/>
        <v>1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226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2016:3:2:7:TAOYUAN_3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2016:3:3:7:TAOYUAN_3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14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21</v>
      </c>
      <c r="O22" s="19">
        <f t="shared" si="1"/>
        <v>7</v>
      </c>
      <c r="P22" s="19">
        <f t="shared" si="1"/>
        <v>19</v>
      </c>
      <c r="Q22" s="19">
        <f t="shared" si="1"/>
        <v>40</v>
      </c>
      <c r="R22" s="19">
        <f t="shared" si="1"/>
        <v>22</v>
      </c>
      <c r="S22" s="19">
        <f t="shared" si="1"/>
        <v>3</v>
      </c>
      <c r="T22" s="19">
        <f t="shared" si="1"/>
        <v>15</v>
      </c>
      <c r="U22" s="19">
        <f t="shared" si="1"/>
        <v>1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>
        <f t="shared" ca="1" si="5"/>
        <v>82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2016:1:2:7:TAOYUAN_3</v>
      </c>
      <c r="T30" s="33">
        <f t="shared" ca="1" si="18"/>
        <v>18</v>
      </c>
      <c r="U30" s="26">
        <f t="shared" ca="1" si="19"/>
        <v>0</v>
      </c>
      <c r="V30" s="26">
        <f t="shared" ca="1" si="12"/>
        <v>18</v>
      </c>
      <c r="W30" s="26">
        <f t="shared" ca="1" si="12"/>
        <v>0</v>
      </c>
      <c r="X30" s="26">
        <f t="shared" ca="1" si="12"/>
        <v>15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2016:1:4:7:TAOYUAN_3</v>
      </c>
      <c r="T32" s="33">
        <f t="shared" ca="1" si="18"/>
        <v>48</v>
      </c>
      <c r="U32" s="26">
        <f t="shared" ca="1" si="19"/>
        <v>0</v>
      </c>
      <c r="V32" s="26">
        <f t="shared" ca="1" si="12"/>
        <v>21</v>
      </c>
      <c r="W32" s="26">
        <f t="shared" ca="1" si="12"/>
        <v>5</v>
      </c>
      <c r="X32" s="26">
        <f t="shared" ca="1" si="12"/>
        <v>27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2016:1:5:7:TAOYUAN_3</v>
      </c>
      <c r="T33" s="33">
        <f t="shared" ca="1" si="18"/>
        <v>78</v>
      </c>
      <c r="U33" s="26">
        <f t="shared" ca="1" si="19"/>
        <v>1</v>
      </c>
      <c r="V33" s="26">
        <f t="shared" ca="1" si="12"/>
        <v>23</v>
      </c>
      <c r="W33" s="26">
        <f t="shared" ca="1" si="12"/>
        <v>2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2016:2:1:7:TAOYUAN_3</v>
      </c>
      <c r="T34" s="33">
        <f t="shared" ca="1" si="18"/>
        <v>108</v>
      </c>
      <c r="U34" s="26">
        <f t="shared" ca="1" si="19"/>
        <v>0</v>
      </c>
      <c r="V34" s="26">
        <f t="shared" ca="1" si="12"/>
        <v>20</v>
      </c>
      <c r="W34" s="26">
        <f t="shared" ca="1" si="12"/>
        <v>0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2016:2:2:7:TAOYUAN_3</v>
      </c>
      <c r="T35" s="33">
        <f t="shared" ca="1" si="18"/>
        <v>138</v>
      </c>
      <c r="U35" s="26">
        <f t="shared" ca="1" si="19"/>
        <v>0</v>
      </c>
      <c r="V35" s="26">
        <f t="shared" ca="1" si="12"/>
        <v>21</v>
      </c>
      <c r="W35" s="26">
        <f t="shared" ca="1" si="12"/>
        <v>3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2016:2:3:7:TAOYUAN_3</v>
      </c>
      <c r="T36" s="33">
        <f t="shared" ca="1" si="18"/>
        <v>168</v>
      </c>
      <c r="U36" s="26">
        <f t="shared" ca="1" si="19"/>
        <v>0</v>
      </c>
      <c r="V36" s="26">
        <f t="shared" ca="1" si="12"/>
        <v>21</v>
      </c>
      <c r="W36" s="26">
        <f t="shared" ca="1" si="12"/>
        <v>8</v>
      </c>
      <c r="X36" s="26">
        <f t="shared" ca="1" si="12"/>
        <v>24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2016:2:4:7:TAOYUAN_3</v>
      </c>
      <c r="T37" s="33">
        <f t="shared" ca="1" si="18"/>
        <v>197</v>
      </c>
      <c r="U37" s="26">
        <f t="shared" ca="1" si="19"/>
        <v>0</v>
      </c>
      <c r="V37" s="26">
        <f t="shared" ca="1" si="12"/>
        <v>19</v>
      </c>
      <c r="W37" s="26">
        <f t="shared" ca="1" si="12"/>
        <v>4</v>
      </c>
      <c r="X37" s="26">
        <f t="shared" ca="1" si="12"/>
        <v>21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2016:3:1:7:TAOYUAN_3</v>
      </c>
      <c r="T38" s="33">
        <f t="shared" ca="1" si="18"/>
        <v>226</v>
      </c>
      <c r="U38" s="26">
        <f t="shared" ca="1" si="19"/>
        <v>0</v>
      </c>
      <c r="V38" s="26">
        <f t="shared" ca="1" si="12"/>
        <v>21</v>
      </c>
      <c r="W38" s="26">
        <f t="shared" ca="1" si="12"/>
        <v>7</v>
      </c>
      <c r="X38" s="26">
        <f t="shared" ca="1" si="12"/>
        <v>22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1736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1545</v>
      </c>
      <c r="B1" s="46" t="s">
        <v>1544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1304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BADE_DISTRICT_GRAPH_DATA!G39</f>
        <v>4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550</v>
      </c>
      <c r="B10" s="23" t="s">
        <v>534</v>
      </c>
      <c r="C10" s="4" t="s">
        <v>575</v>
      </c>
      <c r="D10" s="4" t="s">
        <v>576</v>
      </c>
      <c r="E10" s="4" t="str">
        <f>CONCATENATE(YEAR,":",MONTH,":",WEEK,":",WEEKDAY,":",$A10)</f>
        <v>2016:3:1:7:BADE_A_E</v>
      </c>
      <c r="F10" s="4">
        <f>MATCH($E10,REPORT_DATA_BY_COMP!$A:$A,0)</f>
        <v>691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551</v>
      </c>
      <c r="B11" s="23" t="s">
        <v>535</v>
      </c>
      <c r="C11" s="4" t="s">
        <v>577</v>
      </c>
      <c r="D11" s="4" t="s">
        <v>578</v>
      </c>
      <c r="E11" s="4" t="str">
        <f>CONCATENATE(YEAR,":",MONTH,":",WEEK,":",WEEKDAY,":",$A11)</f>
        <v>2016:3:1:7:BADE_B_E</v>
      </c>
      <c r="F11" s="4">
        <f>MATCH($E11,REPORT_DATA_BY_COMP!$A:$A,0)</f>
        <v>692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4</v>
      </c>
    </row>
    <row r="12" spans="1:22">
      <c r="A12" s="22" t="s">
        <v>552</v>
      </c>
      <c r="B12" s="23" t="s">
        <v>536</v>
      </c>
      <c r="C12" s="4" t="s">
        <v>579</v>
      </c>
      <c r="D12" s="4" t="s">
        <v>580</v>
      </c>
      <c r="E12" s="4" t="str">
        <f>CONCATENATE(YEAR,":",MONTH,":",WEEK,":",WEEKDAY,":",$A12)</f>
        <v>2016:3:1:7:BADE_S</v>
      </c>
      <c r="F12" s="4">
        <f>MATCH($E12,REPORT_DATA_BY_COMP!$A:$A,0)</f>
        <v>693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8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553</v>
      </c>
      <c r="B13" s="23" t="s">
        <v>537</v>
      </c>
      <c r="C13" s="4" t="s">
        <v>581</v>
      </c>
      <c r="D13" s="4" t="s">
        <v>582</v>
      </c>
      <c r="E13" s="4" t="str">
        <f>CONCATENATE(YEAR,":",MONTH,":",WEEK,":",WEEKDAY,":",$A13)</f>
        <v>2016:3:1:7:LONGTAN_E</v>
      </c>
      <c r="F13" s="4">
        <f>MATCH($E13,REPORT_DATA_BY_COMP!$A:$A,0)</f>
        <v>711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4</v>
      </c>
      <c r="J14" s="12">
        <f t="shared" si="0"/>
        <v>10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9</v>
      </c>
      <c r="P14" s="12">
        <f t="shared" si="0"/>
        <v>28</v>
      </c>
      <c r="Q14" s="12">
        <f t="shared" si="0"/>
        <v>24</v>
      </c>
      <c r="R14" s="12">
        <f t="shared" si="0"/>
        <v>21</v>
      </c>
      <c r="S14" s="12">
        <f t="shared" si="0"/>
        <v>0</v>
      </c>
      <c r="T14" s="12">
        <f t="shared" si="0"/>
        <v>27</v>
      </c>
      <c r="U14" s="12">
        <f t="shared" si="0"/>
        <v>8</v>
      </c>
      <c r="V14" s="12">
        <f t="shared" si="0"/>
        <v>4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211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2016:3:2:7:BADE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2016:3:3:7:BADE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4</v>
      </c>
      <c r="J22" s="19">
        <f>SUM(J17:J21)</f>
        <v>10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29</v>
      </c>
      <c r="O22" s="19">
        <f t="shared" si="1"/>
        <v>9</v>
      </c>
      <c r="P22" s="19">
        <f t="shared" si="1"/>
        <v>28</v>
      </c>
      <c r="Q22" s="19">
        <f t="shared" si="1"/>
        <v>24</v>
      </c>
      <c r="R22" s="19">
        <f t="shared" si="1"/>
        <v>21</v>
      </c>
      <c r="S22" s="19">
        <f t="shared" si="1"/>
        <v>0</v>
      </c>
      <c r="T22" s="19">
        <f t="shared" si="1"/>
        <v>27</v>
      </c>
      <c r="U22" s="19">
        <f t="shared" si="1"/>
        <v>8</v>
      </c>
      <c r="V22" s="19">
        <f t="shared" si="1"/>
        <v>4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>
        <f t="shared" ca="1" si="7"/>
        <v>2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>
        <f t="shared" ca="1" si="5"/>
        <v>67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2016:1:2:7:BADE</v>
      </c>
      <c r="T30" s="33">
        <f t="shared" ca="1" si="18"/>
        <v>2</v>
      </c>
      <c r="U30" s="26">
        <f t="shared" ca="1" si="19"/>
        <v>0</v>
      </c>
      <c r="V30" s="26">
        <f t="shared" ca="1" si="12"/>
        <v>27</v>
      </c>
      <c r="W30" s="26">
        <f t="shared" ca="1" si="12"/>
        <v>0</v>
      </c>
      <c r="X30" s="26">
        <f t="shared" ca="1" si="12"/>
        <v>8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2016:1:4:7:BADE</v>
      </c>
      <c r="T32" s="33">
        <f t="shared" ca="1" si="18"/>
        <v>32</v>
      </c>
      <c r="U32" s="26">
        <f t="shared" ca="1" si="19"/>
        <v>0</v>
      </c>
      <c r="V32" s="26">
        <f t="shared" ca="1" si="12"/>
        <v>24</v>
      </c>
      <c r="W32" s="26">
        <f t="shared" ca="1" si="12"/>
        <v>5</v>
      </c>
      <c r="X32" s="26">
        <f t="shared" ca="1" si="12"/>
        <v>16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2016:1:5:7:BADE</v>
      </c>
      <c r="T33" s="33">
        <f t="shared" ca="1" si="18"/>
        <v>62</v>
      </c>
      <c r="U33" s="26">
        <f t="shared" ca="1" si="19"/>
        <v>1</v>
      </c>
      <c r="V33" s="26">
        <f t="shared" ca="1" si="12"/>
        <v>21</v>
      </c>
      <c r="W33" s="26">
        <f t="shared" ca="1" si="12"/>
        <v>6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2016:2:1:7:BADE</v>
      </c>
      <c r="T34" s="33">
        <f t="shared" ca="1" si="18"/>
        <v>92</v>
      </c>
      <c r="U34" s="26">
        <f t="shared" ca="1" si="19"/>
        <v>1</v>
      </c>
      <c r="V34" s="26">
        <f t="shared" ca="1" si="12"/>
        <v>19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2016:2:2:7:BADE</v>
      </c>
      <c r="T35" s="33">
        <f t="shared" ca="1" si="18"/>
        <v>122</v>
      </c>
      <c r="U35" s="26">
        <f t="shared" ca="1" si="19"/>
        <v>1</v>
      </c>
      <c r="V35" s="26">
        <f t="shared" ca="1" si="12"/>
        <v>23</v>
      </c>
      <c r="W35" s="26">
        <f t="shared" ca="1" si="12"/>
        <v>13</v>
      </c>
      <c r="X35" s="26">
        <f t="shared" ca="1" si="12"/>
        <v>19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2016:2:3:7:BADE</v>
      </c>
      <c r="T36" s="33">
        <f t="shared" ca="1" si="18"/>
        <v>152</v>
      </c>
      <c r="U36" s="26">
        <f t="shared" ca="1" si="19"/>
        <v>1</v>
      </c>
      <c r="V36" s="26">
        <f t="shared" ca="1" si="12"/>
        <v>18</v>
      </c>
      <c r="W36" s="26">
        <f t="shared" ca="1" si="12"/>
        <v>10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2016:2:4:7:BADE</v>
      </c>
      <c r="T37" s="33">
        <f t="shared" ca="1" si="18"/>
        <v>182</v>
      </c>
      <c r="U37" s="26">
        <f t="shared" ca="1" si="19"/>
        <v>0</v>
      </c>
      <c r="V37" s="26">
        <f t="shared" ca="1" si="12"/>
        <v>22</v>
      </c>
      <c r="W37" s="26">
        <f t="shared" ca="1" si="12"/>
        <v>7</v>
      </c>
      <c r="X37" s="26">
        <f t="shared" ca="1" si="12"/>
        <v>22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2016:3:1:7:BADE</v>
      </c>
      <c r="T38" s="33">
        <f t="shared" ca="1" si="18"/>
        <v>211</v>
      </c>
      <c r="U38" s="26">
        <f t="shared" ca="1" si="19"/>
        <v>0</v>
      </c>
      <c r="V38" s="26">
        <f t="shared" ca="1" si="12"/>
        <v>29</v>
      </c>
      <c r="W38" s="26">
        <f t="shared" ca="1" si="12"/>
        <v>9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1740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1546</v>
      </c>
      <c r="B1" s="46" t="s">
        <v>1547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1304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ZHONGLI_DISTRICT_GRAPH_DATA!G39</f>
        <v>0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554</v>
      </c>
      <c r="B10" s="23" t="s">
        <v>538</v>
      </c>
      <c r="C10" s="4" t="s">
        <v>583</v>
      </c>
      <c r="D10" s="4" t="s">
        <v>584</v>
      </c>
      <c r="E10" s="4" t="str">
        <f>CONCATENATE(YEAR,":",MONTH,":",WEEK,":",WEEKDAY,":",$A10)</f>
        <v>2016:3:1:7:ZHONGLI_1_E</v>
      </c>
      <c r="F10" s="4">
        <f>MATCH($E10,REPORT_DATA_BY_COMP!$A:$A,0)</f>
        <v>777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555</v>
      </c>
      <c r="B11" s="23" t="s">
        <v>539</v>
      </c>
      <c r="C11" s="4" t="s">
        <v>585</v>
      </c>
      <c r="D11" s="4" t="s">
        <v>586</v>
      </c>
      <c r="E11" s="4" t="str">
        <f>CONCATENATE(YEAR,":",MONTH,":",WEEK,":",WEEKDAY,":",$A11)</f>
        <v>2016:3:1:7:ZHONGLI_1_S</v>
      </c>
      <c r="F11" s="4">
        <f>MATCH($E11,REPORT_DATA_BY_COMP!$A:$A,0)</f>
        <v>778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556</v>
      </c>
      <c r="B12" s="23" t="s">
        <v>540</v>
      </c>
      <c r="C12" s="4" t="s">
        <v>587</v>
      </c>
      <c r="D12" s="4" t="s">
        <v>588</v>
      </c>
      <c r="E12" s="4" t="str">
        <f>CONCATENATE(YEAR,":",MONTH,":",WEEK,":",WEEKDAY,":",$A12)</f>
        <v>2016:3:1:7:ZHONGLI_2_E</v>
      </c>
      <c r="F12" s="4">
        <f>MATCH($E12,REPORT_DATA_BY_COMP!$A:$A,0)</f>
        <v>779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1282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20</v>
      </c>
      <c r="O13" s="12">
        <f t="shared" si="0"/>
        <v>6</v>
      </c>
      <c r="P13" s="12">
        <f t="shared" si="0"/>
        <v>17</v>
      </c>
      <c r="Q13" s="12">
        <f t="shared" si="0"/>
        <v>13</v>
      </c>
      <c r="R13" s="12">
        <f t="shared" si="0"/>
        <v>8</v>
      </c>
      <c r="S13" s="12">
        <f t="shared" si="0"/>
        <v>0</v>
      </c>
      <c r="T13" s="12">
        <f t="shared" si="0"/>
        <v>14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236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2016:3:2:7:ZHONGLI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2016:3:3:7:ZHONGLI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</v>
      </c>
      <c r="J21" s="19">
        <f>SUM(J16:J20)</f>
        <v>6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20</v>
      </c>
      <c r="O21" s="19">
        <f t="shared" si="1"/>
        <v>6</v>
      </c>
      <c r="P21" s="19">
        <f t="shared" si="1"/>
        <v>17</v>
      </c>
      <c r="Q21" s="19">
        <f t="shared" si="1"/>
        <v>13</v>
      </c>
      <c r="R21" s="19">
        <f t="shared" si="1"/>
        <v>8</v>
      </c>
      <c r="S21" s="19">
        <f t="shared" si="1"/>
        <v>0</v>
      </c>
      <c r="T21" s="19">
        <f t="shared" si="1"/>
        <v>14</v>
      </c>
      <c r="U21" s="19">
        <f t="shared" si="1"/>
        <v>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>
        <f t="shared" ca="1" si="5"/>
        <v>92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2016:1:2:7:ZHONGLI</v>
      </c>
      <c r="T30" s="33">
        <f t="shared" ca="1" si="18"/>
        <v>28</v>
      </c>
      <c r="U30" s="26">
        <f t="shared" ca="1" si="19"/>
        <v>0</v>
      </c>
      <c r="V30" s="26">
        <f t="shared" ca="1" si="12"/>
        <v>17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2016:1:4:7:ZHONGLI</v>
      </c>
      <c r="T32" s="33">
        <f t="shared" ca="1" si="18"/>
        <v>58</v>
      </c>
      <c r="U32" s="26">
        <f t="shared" ca="1" si="19"/>
        <v>0</v>
      </c>
      <c r="V32" s="26">
        <f t="shared" ca="1" si="12"/>
        <v>17</v>
      </c>
      <c r="W32" s="26">
        <f t="shared" ca="1" si="12"/>
        <v>4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2016:1:5:7:ZHONGLI</v>
      </c>
      <c r="T33" s="33">
        <f t="shared" ca="1" si="18"/>
        <v>88</v>
      </c>
      <c r="U33" s="26">
        <f t="shared" ca="1" si="19"/>
        <v>0</v>
      </c>
      <c r="V33" s="26">
        <f t="shared" ca="1" si="12"/>
        <v>22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2016:2:1:7:ZHONGLI</v>
      </c>
      <c r="T34" s="33">
        <f t="shared" ca="1" si="18"/>
        <v>118</v>
      </c>
      <c r="U34" s="26">
        <f t="shared" ca="1" si="19"/>
        <v>0</v>
      </c>
      <c r="V34" s="26">
        <f t="shared" ca="1" si="12"/>
        <v>26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2016:2:2:7:ZHONGLI</v>
      </c>
      <c r="T35" s="33">
        <f t="shared" ca="1" si="18"/>
        <v>148</v>
      </c>
      <c r="U35" s="26">
        <f t="shared" ca="1" si="19"/>
        <v>0</v>
      </c>
      <c r="V35" s="26">
        <f t="shared" ca="1" si="12"/>
        <v>18</v>
      </c>
      <c r="W35" s="26">
        <f t="shared" ca="1" si="12"/>
        <v>3</v>
      </c>
      <c r="X35" s="26">
        <f t="shared" ca="1" si="12"/>
        <v>14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2016:2:3:7:ZHONGLI</v>
      </c>
      <c r="T36" s="33">
        <f t="shared" ca="1" si="18"/>
        <v>178</v>
      </c>
      <c r="U36" s="26">
        <f t="shared" ca="1" si="19"/>
        <v>0</v>
      </c>
      <c r="V36" s="26">
        <f t="shared" ca="1" si="12"/>
        <v>23</v>
      </c>
      <c r="W36" s="26">
        <f t="shared" ca="1" si="12"/>
        <v>8</v>
      </c>
      <c r="X36" s="26">
        <f t="shared" ca="1" si="12"/>
        <v>8</v>
      </c>
      <c r="Y36" s="26">
        <f t="shared" ca="1" si="12"/>
        <v>2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2016:2:4:7:ZHONGLI</v>
      </c>
      <c r="T37" s="33">
        <f t="shared" ca="1" si="18"/>
        <v>207</v>
      </c>
      <c r="U37" s="26">
        <f t="shared" ca="1" si="19"/>
        <v>0</v>
      </c>
      <c r="V37" s="26">
        <f t="shared" ca="1" si="12"/>
        <v>23</v>
      </c>
      <c r="W37" s="26">
        <f t="shared" ca="1" si="12"/>
        <v>5</v>
      </c>
      <c r="X37" s="26">
        <f t="shared" ca="1" si="12"/>
        <v>6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2016:3:1:7:ZHONGLI</v>
      </c>
      <c r="T38" s="33">
        <f t="shared" ca="1" si="18"/>
        <v>236</v>
      </c>
      <c r="U38" s="26">
        <f t="shared" ca="1" si="19"/>
        <v>0</v>
      </c>
      <c r="V38" s="26">
        <f t="shared" ca="1" si="12"/>
        <v>20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1301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594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1305</v>
      </c>
      <c r="C2" s="31" t="s">
        <v>1283</v>
      </c>
      <c r="D2" s="80">
        <v>88</v>
      </c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22</v>
      </c>
      <c r="H4" s="73"/>
      <c r="I4" s="73"/>
      <c r="J4" s="74"/>
      <c r="K4" s="47">
        <f>ROUND($D$2/12,0)</f>
        <v>7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EAST_ZONE_GRAPH_DATA!G39</f>
        <v>10</v>
      </c>
      <c r="H5" s="88"/>
      <c r="I5" s="88"/>
      <c r="J5" s="89"/>
      <c r="K5" s="50">
        <f>$L$37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595</v>
      </c>
      <c r="B10" s="23" t="s">
        <v>596</v>
      </c>
      <c r="C10" s="4" t="s">
        <v>621</v>
      </c>
      <c r="D10" s="4" t="s">
        <v>622</v>
      </c>
      <c r="E10" s="4" t="str">
        <f>CONCATENATE(YEAR,":",MONTH,":",WEEK,":",WEEKDAY,":",$A10)</f>
        <v>2016:3:1:7:SONGSHAN_E</v>
      </c>
      <c r="F10" s="4">
        <f>MATCH($E10,REPORT_DATA_BY_COMP!$A:$A,0)</f>
        <v>730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2</v>
      </c>
    </row>
    <row r="11" spans="1:22">
      <c r="A11" s="22" t="s">
        <v>597</v>
      </c>
      <c r="B11" s="23" t="s">
        <v>598</v>
      </c>
      <c r="C11" s="4" t="s">
        <v>623</v>
      </c>
      <c r="D11" s="4" t="s">
        <v>624</v>
      </c>
      <c r="E11" s="4" t="str">
        <f>CONCATENATE(YEAR,":",MONTH,":",WEEK,":",WEEKDAY,":",$A11)</f>
        <v>2016:3:1:7:SONGSHAN_S</v>
      </c>
      <c r="F11" s="4">
        <f>MATCH($E11,REPORT_DATA_BY_COMP!$A:$A,0)</f>
        <v>731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599</v>
      </c>
      <c r="B12" s="23" t="s">
        <v>600</v>
      </c>
      <c r="C12" s="4" t="s">
        <v>625</v>
      </c>
      <c r="D12" s="4" t="s">
        <v>626</v>
      </c>
      <c r="E12" s="4" t="str">
        <f>CONCATENATE(YEAR,":",MONTH,":",WEEK,":",WEEKDAY,":",$A12)</f>
        <v>2016:3:1:7:NEIHU_E</v>
      </c>
      <c r="F12" s="4">
        <f>MATCH($E12,REPORT_DATA_BY_COMP!$A:$A,0)</f>
        <v>719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601</v>
      </c>
      <c r="B13" s="23" t="s">
        <v>602</v>
      </c>
      <c r="C13" s="4" t="s">
        <v>627</v>
      </c>
      <c r="D13" s="4" t="s">
        <v>628</v>
      </c>
      <c r="E13" s="4" t="str">
        <f>CONCATENATE(YEAR,":",MONTH,":",WEEK,":",WEEKDAY,":",$A13)</f>
        <v>2016:3:1:7:NEIHU_S</v>
      </c>
      <c r="F13" s="4">
        <f>MATCH($E13,REPORT_DATA_BY_COMP!$A:$A,0)</f>
        <v>720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16</v>
      </c>
      <c r="P14" s="12">
        <f t="shared" si="0"/>
        <v>29</v>
      </c>
      <c r="Q14" s="12">
        <f t="shared" si="0"/>
        <v>33</v>
      </c>
      <c r="R14" s="12">
        <f t="shared" si="0"/>
        <v>19</v>
      </c>
      <c r="S14" s="12">
        <f t="shared" si="0"/>
        <v>1</v>
      </c>
      <c r="T14" s="12">
        <f t="shared" si="0"/>
        <v>15</v>
      </c>
      <c r="U14" s="12">
        <f t="shared" si="0"/>
        <v>10</v>
      </c>
      <c r="V14" s="12">
        <f t="shared" si="0"/>
        <v>2</v>
      </c>
    </row>
    <row r="15" spans="1:22">
      <c r="B15" s="5" t="s">
        <v>1315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603</v>
      </c>
      <c r="B16" s="23" t="s">
        <v>604</v>
      </c>
      <c r="C16" s="4" t="s">
        <v>629</v>
      </c>
      <c r="D16" s="4" t="s">
        <v>630</v>
      </c>
      <c r="E16" s="4" t="str">
        <f>CONCATENATE(YEAR,":",MONTH,":",WEEK,":",WEEKDAY,":",$A16)</f>
        <v>2016:3:1:7:JILONG_A_E</v>
      </c>
      <c r="F16" s="4">
        <f>MATCH($E16,REPORT_DATA_BY_COMP!$A:$A,0)</f>
        <v>707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5</v>
      </c>
      <c r="V16" s="11">
        <f>IFERROR(INDEX(REPORT_DATA_BY_COMP!$A:$AH,$F16,MATCH(V$8,REPORT_DATA_BY_COMP!$A$1:$AH$1,0)), "")</f>
        <v>0</v>
      </c>
    </row>
    <row r="17" spans="1:22">
      <c r="A17" s="22" t="s">
        <v>605</v>
      </c>
      <c r="B17" s="23" t="s">
        <v>606</v>
      </c>
      <c r="C17" s="4" t="s">
        <v>631</v>
      </c>
      <c r="D17" s="4" t="s">
        <v>632</v>
      </c>
      <c r="E17" s="4" t="str">
        <f>CONCATENATE(YEAR,":",MONTH,":",WEEK,":",WEEKDAY,":",$A17)</f>
        <v>2016:3:1:7:JILONG_B_E</v>
      </c>
      <c r="F17" s="4">
        <f>MATCH($E17,REPORT_DATA_BY_COMP!$A:$A,0)</f>
        <v>708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12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1300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13</v>
      </c>
      <c r="O18" s="12">
        <f t="shared" si="1"/>
        <v>6</v>
      </c>
      <c r="P18" s="12">
        <f t="shared" si="1"/>
        <v>19</v>
      </c>
      <c r="Q18" s="12">
        <f t="shared" si="1"/>
        <v>10</v>
      </c>
      <c r="R18" s="12">
        <f t="shared" si="1"/>
        <v>6</v>
      </c>
      <c r="S18" s="12">
        <f t="shared" si="1"/>
        <v>1</v>
      </c>
      <c r="T18" s="12">
        <f t="shared" si="1"/>
        <v>12</v>
      </c>
      <c r="U18" s="12">
        <f t="shared" si="1"/>
        <v>10</v>
      </c>
      <c r="V18" s="12">
        <f t="shared" si="1"/>
        <v>0</v>
      </c>
    </row>
    <row r="19" spans="1:22">
      <c r="B19" s="5" t="s">
        <v>1316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607</v>
      </c>
      <c r="B20" s="23" t="s">
        <v>608</v>
      </c>
      <c r="C20" s="4" t="s">
        <v>633</v>
      </c>
      <c r="D20" s="4" t="s">
        <v>634</v>
      </c>
      <c r="E20" s="4" t="str">
        <f>CONCATENATE(YEAR,":",MONTH,":",WEEK,":",WEEKDAY,":",$A20)</f>
        <v>2016:3:1:7:XIZHI_A_E</v>
      </c>
      <c r="F20" s="4">
        <f>MATCH($E20,REPORT_DATA_BY_COMP!$A:$A,0)</f>
        <v>766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8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609</v>
      </c>
      <c r="B21" s="23" t="s">
        <v>610</v>
      </c>
      <c r="C21" s="4" t="s">
        <v>635</v>
      </c>
      <c r="D21" s="4" t="s">
        <v>636</v>
      </c>
      <c r="E21" s="4" t="str">
        <f>CONCATENATE(YEAR,":",MONTH,":",WEEK,":",WEEKDAY,":",$A21)</f>
        <v>2016:3:1:7:XIZHI_B_E</v>
      </c>
      <c r="F21" s="4">
        <f>MATCH($E21,REPORT_DATA_BY_COMP!$A:$A,0)</f>
        <v>767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22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611</v>
      </c>
      <c r="B22" s="23" t="s">
        <v>612</v>
      </c>
      <c r="C22" s="4" t="s">
        <v>637</v>
      </c>
      <c r="D22" s="4" t="s">
        <v>638</v>
      </c>
      <c r="E22" s="4" t="str">
        <f>CONCATENATE(YEAR,":",MONTH,":",WEEK,":",WEEKDAY,":",$A22)</f>
        <v>2016:3:1:7:XIZHI_S</v>
      </c>
      <c r="F22" s="4">
        <f>MATCH($E22,REPORT_DATA_BY_COMP!$A:$A,0)</f>
        <v>768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7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1300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4</v>
      </c>
      <c r="J23" s="12">
        <f t="shared" si="2"/>
        <v>6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13</v>
      </c>
      <c r="O23" s="12">
        <f t="shared" si="2"/>
        <v>4</v>
      </c>
      <c r="P23" s="12">
        <f t="shared" si="2"/>
        <v>12</v>
      </c>
      <c r="Q23" s="12">
        <f t="shared" si="2"/>
        <v>34</v>
      </c>
      <c r="R23" s="12">
        <f t="shared" si="2"/>
        <v>13</v>
      </c>
      <c r="S23" s="12">
        <f t="shared" si="2"/>
        <v>0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1317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613</v>
      </c>
      <c r="B25" s="23" t="s">
        <v>614</v>
      </c>
      <c r="C25" s="4" t="s">
        <v>639</v>
      </c>
      <c r="D25" s="4" t="s">
        <v>640</v>
      </c>
      <c r="E25" s="4" t="str">
        <f>CONCATENATE(YEAR,":",MONTH,":",WEEK,":",WEEKDAY,":",$A25)</f>
        <v>2016:3:1:7:YILAN_E</v>
      </c>
      <c r="F25" s="4">
        <f>MATCH($E25,REPORT_DATA_BY_COMP!$A:$A,0)</f>
        <v>769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5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19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615</v>
      </c>
      <c r="B26" s="23" t="s">
        <v>616</v>
      </c>
      <c r="C26" s="4" t="s">
        <v>641</v>
      </c>
      <c r="D26" s="4" t="s">
        <v>642</v>
      </c>
      <c r="E26" s="4" t="str">
        <f>CONCATENATE(YEAR,":",MONTH,":",WEEK,":",WEEKDAY,":",$A26)</f>
        <v>2016:3:1:7:YILAN_S</v>
      </c>
      <c r="F26" s="4">
        <f>MATCH($E26,REPORT_DATA_BY_COMP!$A:$A,0)</f>
        <v>770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2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6</v>
      </c>
      <c r="R26" s="11">
        <f>IFERROR(INDEX(REPORT_DATA_BY_COMP!$A:$AH,$F26,MATCH(R$8,REPORT_DATA_BY_COMP!$A$1:$AH$1,0)), "")</f>
        <v>4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4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617</v>
      </c>
      <c r="B27" s="23" t="s">
        <v>618</v>
      </c>
      <c r="C27" s="4" t="s">
        <v>643</v>
      </c>
      <c r="D27" s="4" t="s">
        <v>644</v>
      </c>
      <c r="E27" s="4" t="str">
        <f>CONCATENATE(YEAR,":",MONTH,":",WEEK,":",WEEKDAY,":",$A27)</f>
        <v>2016:3:1:7:LUODONG_A_E</v>
      </c>
      <c r="F27" s="4">
        <f>MATCH($E27,REPORT_DATA_BY_COMP!$A:$A,0)</f>
        <v>712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0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5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5</v>
      </c>
      <c r="R27" s="11">
        <f>IFERROR(INDEX(REPORT_DATA_BY_COMP!$A:$AH,$F27,MATCH(R$8,REPORT_DATA_BY_COMP!$A$1:$AH$1,0)), "")</f>
        <v>5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2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619</v>
      </c>
      <c r="B28" s="23" t="s">
        <v>620</v>
      </c>
      <c r="C28" s="4" t="s">
        <v>645</v>
      </c>
      <c r="D28" s="4" t="s">
        <v>646</v>
      </c>
      <c r="E28" s="4" t="str">
        <f>CONCATENATE(YEAR,":",MONTH,":",WEEK,":",WEEKDAY,":",$A28)</f>
        <v>2016:3:1:7:LUODONG_B_E</v>
      </c>
      <c r="F28" s="4">
        <f>MATCH($E28,REPORT_DATA_BY_COMP!$A:$A,0)</f>
        <v>713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6</v>
      </c>
      <c r="O28" s="11">
        <f>IFERROR(INDEX(REPORT_DATA_BY_COMP!$A:$AH,$F28,MATCH(O$8,REPORT_DATA_BY_COMP!$A$1:$AH$1,0)), "")</f>
        <v>0</v>
      </c>
      <c r="P28" s="11">
        <f>IFERROR(INDEX(REPORT_DATA_BY_COMP!$A:$AH,$F28,MATCH(P$8,REPORT_DATA_BY_COMP!$A$1:$AH$1,0)), "")</f>
        <v>4</v>
      </c>
      <c r="Q28" s="11">
        <f>IFERROR(INDEX(REPORT_DATA_BY_COMP!$A:$AH,$F28,MATCH(Q$8,REPORT_DATA_BY_COMP!$A$1:$AH$1,0)), "")</f>
        <v>7</v>
      </c>
      <c r="R28" s="11">
        <f>IFERROR(INDEX(REPORT_DATA_BY_COMP!$A:$AH,$F28,MATCH(R$8,REPORT_DATA_BY_COMP!$A$1:$AH$1,0)), "")</f>
        <v>0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1</v>
      </c>
      <c r="U28" s="11">
        <f>IFERROR(INDEX(REPORT_DATA_BY_COMP!$A:$AH,$F28,MATCH(U$8,REPORT_DATA_BY_COMP!$A$1:$AH$1,0)), "")</f>
        <v>3</v>
      </c>
      <c r="V28" s="11">
        <f>IFERROR(INDEX(REPORT_DATA_BY_COMP!$A:$AH,$F28,MATCH(V$8,REPORT_DATA_BY_COMP!$A$1:$AH$1,0)), "")</f>
        <v>0</v>
      </c>
    </row>
    <row r="29" spans="1:22">
      <c r="B29" s="9" t="s">
        <v>1300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19</v>
      </c>
      <c r="O29" s="12">
        <f t="shared" si="3"/>
        <v>5</v>
      </c>
      <c r="P29" s="12">
        <f t="shared" si="3"/>
        <v>27</v>
      </c>
      <c r="Q29" s="12">
        <f t="shared" si="3"/>
        <v>37</v>
      </c>
      <c r="R29" s="12">
        <f t="shared" si="3"/>
        <v>13</v>
      </c>
      <c r="S29" s="12">
        <f t="shared" si="3"/>
        <v>1</v>
      </c>
      <c r="T29" s="12">
        <f t="shared" si="3"/>
        <v>8</v>
      </c>
      <c r="U29" s="12">
        <f t="shared" si="3"/>
        <v>3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1298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1272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1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64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1271</v>
      </c>
      <c r="C33" s="14"/>
      <c r="D33" s="14"/>
      <c r="E33" s="14" t="str">
        <f>CONCATENATE(YEAR,":",MONTH,":2:",WEEKLY_REPORT_DAY,":", $A$1)</f>
        <v>2016:3:2:7:EAST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24" t="s">
        <v>1273</v>
      </c>
      <c r="C34" s="14"/>
      <c r="D34" s="14"/>
      <c r="E34" s="14" t="str">
        <f>CONCATENATE(YEAR,":",MONTH,":3:",WEEKLY_REPORT_DAY,":", $A$1)</f>
        <v>2016:3:3:7:EAST</v>
      </c>
      <c r="F34" s="14" t="e">
        <f>MATCH($E34,REPORT_DATA_BY_ZONE!$A:$A, 0)</f>
        <v>#N/A</v>
      </c>
      <c r="G34" s="11" t="str">
        <f>IFERROR(INDEX(REPORT_DATA_BY_ZONE!$A:$AH,$F34,MATCH(G$8,REPORT_DATA_BY_ZONE!$A$1:$AH$1,0)), "")</f>
        <v/>
      </c>
      <c r="H34" s="11" t="str">
        <f>IFERROR(INDEX(REPORT_DATA_BY_ZONE!$A:$AH,$F34,MATCH(H$8,REPORT_DATA_BY_ZONE!$A$1:$AH$1,0)), "")</f>
        <v/>
      </c>
      <c r="I34" s="11" t="str">
        <f>IFERROR(INDEX(REPORT_DATA_BY_ZONE!$A:$AH,$F34,MATCH(I$8,REPORT_DATA_BY_ZONE!$A$1:$AH$1,0)), "")</f>
        <v/>
      </c>
      <c r="J34" s="11" t="str">
        <f>IFERROR(INDEX(REPORT_DATA_BY_ZONE!$A:$AH,$F34,MATCH(J$8,REPORT_DATA_BY_ZONE!$A$1:$AH$1,0)), "")</f>
        <v/>
      </c>
      <c r="K34" s="11" t="str">
        <f>IFERROR(INDEX(REPORT_DATA_BY_ZONE!$A:$AH,$F34,MATCH(K$8,REPORT_DATA_BY_ZONE!$A$1:$AH$1,0)), "")</f>
        <v/>
      </c>
      <c r="L34" s="11" t="str">
        <f>IFERROR(INDEX(REPORT_DATA_BY_ZONE!$A:$AH,$F34,MATCH(L$8,REPORT_DATA_BY_ZONE!$A$1:$AH$1,0)), "")</f>
        <v/>
      </c>
      <c r="M34" s="11" t="str">
        <f>IFERROR(INDEX(REPORT_DATA_BY_ZONE!$A:$AH,$F34,MATCH(M$8,REPORT_DATA_BY_ZONE!$A$1:$AH$1,0)), "")</f>
        <v/>
      </c>
      <c r="N34" s="11" t="str">
        <f>IFERROR(INDEX(REPORT_DATA_BY_ZONE!$A:$AH,$F34,MATCH(N$8,REPORT_DATA_BY_ZONE!$A$1:$AH$1,0)), "")</f>
        <v/>
      </c>
      <c r="O34" s="11" t="str">
        <f>IFERROR(INDEX(REPORT_DATA_BY_ZONE!$A:$AH,$F34,MATCH(O$8,REPORT_DATA_BY_ZONE!$A$1:$AH$1,0)), "")</f>
        <v/>
      </c>
      <c r="P34" s="11" t="str">
        <f>IFERROR(INDEX(REPORT_DATA_BY_ZONE!$A:$AH,$F34,MATCH(P$8,REPORT_DATA_BY_ZONE!$A$1:$AH$1,0)), "")</f>
        <v/>
      </c>
      <c r="Q34" s="11" t="str">
        <f>IFERROR(INDEX(REPORT_DATA_BY_ZONE!$A:$AH,$F34,MATCH(Q$8,REPORT_DATA_BY_ZONE!$A$1:$AH$1,0)), "")</f>
        <v/>
      </c>
      <c r="R34" s="11" t="str">
        <f>IFERROR(INDEX(REPORT_DATA_BY_ZONE!$A:$AH,$F34,MATCH(R$8,REPORT_DATA_BY_ZONE!$A$1:$AH$1,0)), "")</f>
        <v/>
      </c>
      <c r="S34" s="11" t="str">
        <f>IFERROR(INDEX(REPORT_DATA_BY_ZONE!$A:$AH,$F34,MATCH(S$8,REPORT_DATA_BY_ZONE!$A$1:$AH$1,0)), "")</f>
        <v/>
      </c>
      <c r="T34" s="11" t="str">
        <f>IFERROR(INDEX(REPORT_DATA_BY_ZONE!$A:$AH,$F34,MATCH(T$8,REPORT_DATA_BY_ZONE!$A$1:$AH$1,0)), "")</f>
        <v/>
      </c>
      <c r="U34" s="11" t="str">
        <f>IFERROR(INDEX(REPORT_DATA_BY_ZONE!$A:$AH,$F34,MATCH(U$8,REPORT_DATA_BY_ZONE!$A$1:$AH$1,0)), "")</f>
        <v/>
      </c>
      <c r="V34" s="11" t="str">
        <f>IFERROR(INDEX(REPORT_DATA_BY_ZONE!$A:$AH,$F34,MATCH(V$8,REPORT_DATA_BY_ZONE!$A$1:$AH$1,0)), "")</f>
        <v/>
      </c>
    </row>
    <row r="35" spans="2:22">
      <c r="B35" s="24" t="s">
        <v>1274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1275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1300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1</v>
      </c>
      <c r="I37" s="19">
        <f t="shared" si="4"/>
        <v>21</v>
      </c>
      <c r="J37" s="19">
        <f t="shared" si="4"/>
        <v>27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64</v>
      </c>
      <c r="O37" s="19">
        <f t="shared" si="4"/>
        <v>31</v>
      </c>
      <c r="P37" s="19">
        <f t="shared" si="4"/>
        <v>87</v>
      </c>
      <c r="Q37" s="19">
        <f t="shared" si="4"/>
        <v>114</v>
      </c>
      <c r="R37" s="19">
        <f t="shared" si="4"/>
        <v>51</v>
      </c>
      <c r="S37" s="19">
        <f t="shared" si="4"/>
        <v>3</v>
      </c>
      <c r="T37" s="19">
        <f t="shared" si="4"/>
        <v>48</v>
      </c>
      <c r="U37" s="19">
        <f t="shared" si="4"/>
        <v>25</v>
      </c>
      <c r="V37" s="19">
        <f t="shared" si="4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6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>
        <f t="shared" ca="1" si="5"/>
        <v>236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2016:1:2:7:EAST</v>
      </c>
      <c r="T30" s="33">
        <f t="shared" ca="1" si="18"/>
        <v>3</v>
      </c>
      <c r="U30" s="26">
        <f t="shared" ca="1" si="19"/>
        <v>1</v>
      </c>
      <c r="V30" s="26">
        <f t="shared" ca="1" si="12"/>
        <v>59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2016:1:4:7:EAST</v>
      </c>
      <c r="T32" s="33">
        <f t="shared" ca="1" si="18"/>
        <v>14</v>
      </c>
      <c r="U32" s="26">
        <f t="shared" ca="1" si="19"/>
        <v>1</v>
      </c>
      <c r="V32" s="26">
        <f t="shared" ca="1" si="12"/>
        <v>66</v>
      </c>
      <c r="W32" s="26">
        <f t="shared" ca="1" si="12"/>
        <v>27</v>
      </c>
      <c r="X32" s="26">
        <f t="shared" ca="1" si="12"/>
        <v>57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2016:1:5:7:EAST</v>
      </c>
      <c r="T33" s="33">
        <f t="shared" ca="1" si="18"/>
        <v>25</v>
      </c>
      <c r="U33" s="26">
        <f t="shared" ca="1" si="19"/>
        <v>3</v>
      </c>
      <c r="V33" s="26">
        <f t="shared" ca="1" si="12"/>
        <v>60</v>
      </c>
      <c r="W33" s="26">
        <f t="shared" ca="1" si="12"/>
        <v>21</v>
      </c>
      <c r="X33" s="26">
        <f t="shared" ca="1" si="12"/>
        <v>59</v>
      </c>
      <c r="Y33" s="26">
        <f t="shared" ca="1" si="12"/>
        <v>0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2016:2:1:7:EAST</v>
      </c>
      <c r="T34" s="33">
        <f t="shared" ca="1" si="18"/>
        <v>36</v>
      </c>
      <c r="U34" s="26">
        <f t="shared" ca="1" si="19"/>
        <v>1</v>
      </c>
      <c r="V34" s="26">
        <f t="shared" ca="1" si="12"/>
        <v>70</v>
      </c>
      <c r="W34" s="26">
        <f t="shared" ca="1" si="12"/>
        <v>24</v>
      </c>
      <c r="X34" s="26">
        <f t="shared" ca="1" si="12"/>
        <v>68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2016:2:2:7:EAST</v>
      </c>
      <c r="T35" s="33">
        <f t="shared" ca="1" si="18"/>
        <v>47</v>
      </c>
      <c r="U35" s="26">
        <f t="shared" ca="1" si="19"/>
        <v>1</v>
      </c>
      <c r="V35" s="26">
        <f t="shared" ca="1" si="12"/>
        <v>63</v>
      </c>
      <c r="W35" s="26">
        <f t="shared" ca="1" si="12"/>
        <v>21</v>
      </c>
      <c r="X35" s="26">
        <f t="shared" ca="1" si="12"/>
        <v>47</v>
      </c>
      <c r="Y35" s="26">
        <f t="shared" ca="1" si="12"/>
        <v>2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2016:2:3:7:EAST</v>
      </c>
      <c r="T36" s="33">
        <f t="shared" ca="1" si="18"/>
        <v>58</v>
      </c>
      <c r="U36" s="26">
        <f t="shared" ca="1" si="19"/>
        <v>2</v>
      </c>
      <c r="V36" s="26">
        <f t="shared" ca="1" si="12"/>
        <v>61</v>
      </c>
      <c r="W36" s="26">
        <f t="shared" ca="1" si="12"/>
        <v>26</v>
      </c>
      <c r="X36" s="26">
        <f t="shared" ca="1" si="12"/>
        <v>59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2016:2:4:7:EAST</v>
      </c>
      <c r="T37" s="33">
        <f t="shared" ca="1" si="18"/>
        <v>69</v>
      </c>
      <c r="U37" s="26">
        <f t="shared" ca="1" si="19"/>
        <v>0</v>
      </c>
      <c r="V37" s="26">
        <f t="shared" ca="1" si="12"/>
        <v>68</v>
      </c>
      <c r="W37" s="26">
        <f t="shared" ca="1" si="12"/>
        <v>34</v>
      </c>
      <c r="X37" s="26">
        <f t="shared" ca="1" si="12"/>
        <v>61</v>
      </c>
      <c r="Y37" s="26">
        <f t="shared" ca="1" si="12"/>
        <v>5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2016:3:1:7:EAST</v>
      </c>
      <c r="T38" s="33">
        <f t="shared" ca="1" si="18"/>
        <v>80</v>
      </c>
      <c r="U38" s="26">
        <f t="shared" ca="1" si="19"/>
        <v>0</v>
      </c>
      <c r="V38" s="26">
        <f t="shared" ca="1" si="12"/>
        <v>64</v>
      </c>
      <c r="W38" s="26">
        <f t="shared" ca="1" si="12"/>
        <v>31</v>
      </c>
      <c r="X38" s="26">
        <f t="shared" ca="1" si="12"/>
        <v>51</v>
      </c>
      <c r="Y38" s="26">
        <f t="shared" ca="1" si="12"/>
        <v>3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1348</v>
      </c>
      <c r="B39" s="2" t="s">
        <v>1766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13</v>
      </c>
    </row>
    <row r="46" spans="1:30">
      <c r="A46" s="8" t="s">
        <v>520</v>
      </c>
      <c r="B46" s="8">
        <f ca="1">SUM($M$39:$O$39)</f>
        <v>7</v>
      </c>
    </row>
    <row r="47" spans="1:30">
      <c r="A47" s="8" t="s">
        <v>521</v>
      </c>
      <c r="B47" s="8">
        <f ca="1">SUM($J$39:$L$39)</f>
        <v>7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88
Stake Actual CDE YTD 年度實際:    10</v>
      </c>
      <c r="C49" s="8">
        <f ca="1">INDIRECT(CONCATENATE($B$39,"$D$2"))</f>
        <v>88</v>
      </c>
      <c r="D49" s="8">
        <f ca="1">$G$39</f>
        <v>10</v>
      </c>
    </row>
    <row r="50" spans="1:4" ht="23.25">
      <c r="A50" s="8" t="s">
        <v>1301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1550</v>
      </c>
      <c r="B1" s="46" t="s">
        <v>1549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1305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SONGSHAN_DISTRICT_GRAPH_DATA!G39</f>
        <v>4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595</v>
      </c>
      <c r="B10" s="23" t="s">
        <v>596</v>
      </c>
      <c r="C10" s="4" t="s">
        <v>621</v>
      </c>
      <c r="D10" s="4" t="s">
        <v>622</v>
      </c>
      <c r="E10" s="4" t="str">
        <f>CONCATENATE(YEAR,":",MONTH,":",WEEK,":",WEEKDAY,":",$A10)</f>
        <v>2016:3:1:7:SONGSHAN_E</v>
      </c>
      <c r="F10" s="4">
        <f>MATCH($E10,REPORT_DATA_BY_COMP!$A:$A,0)</f>
        <v>730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2</v>
      </c>
    </row>
    <row r="11" spans="1:22">
      <c r="A11" s="22" t="s">
        <v>597</v>
      </c>
      <c r="B11" s="23" t="s">
        <v>598</v>
      </c>
      <c r="C11" s="4" t="s">
        <v>623</v>
      </c>
      <c r="D11" s="4" t="s">
        <v>624</v>
      </c>
      <c r="E11" s="4" t="str">
        <f>CONCATENATE(YEAR,":",MONTH,":",WEEK,":",WEEKDAY,":",$A11)</f>
        <v>2016:3:1:7:SONGSHAN_S</v>
      </c>
      <c r="F11" s="4">
        <f>MATCH($E11,REPORT_DATA_BY_COMP!$A:$A,0)</f>
        <v>731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599</v>
      </c>
      <c r="B12" s="23" t="s">
        <v>600</v>
      </c>
      <c r="C12" s="4" t="s">
        <v>625</v>
      </c>
      <c r="D12" s="4" t="s">
        <v>626</v>
      </c>
      <c r="E12" s="4" t="str">
        <f>CONCATENATE(YEAR,":",MONTH,":",WEEK,":",WEEKDAY,":",$A12)</f>
        <v>2016:3:1:7:NEIHU_E</v>
      </c>
      <c r="F12" s="4">
        <f>MATCH($E12,REPORT_DATA_BY_COMP!$A:$A,0)</f>
        <v>719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601</v>
      </c>
      <c r="B13" s="23" t="s">
        <v>602</v>
      </c>
      <c r="C13" s="4" t="s">
        <v>627</v>
      </c>
      <c r="D13" s="4" t="s">
        <v>628</v>
      </c>
      <c r="E13" s="4" t="str">
        <f>CONCATENATE(YEAR,":",MONTH,":",WEEK,":",WEEKDAY,":",$A13)</f>
        <v>2016:3:1:7:NEIHU_S</v>
      </c>
      <c r="F13" s="4">
        <f>MATCH($E13,REPORT_DATA_BY_COMP!$A:$A,0)</f>
        <v>720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16</v>
      </c>
      <c r="P14" s="12">
        <f t="shared" si="0"/>
        <v>29</v>
      </c>
      <c r="Q14" s="12">
        <f t="shared" si="0"/>
        <v>33</v>
      </c>
      <c r="R14" s="12">
        <f t="shared" si="0"/>
        <v>19</v>
      </c>
      <c r="S14" s="12">
        <f t="shared" si="0"/>
        <v>1</v>
      </c>
      <c r="T14" s="12">
        <f t="shared" si="0"/>
        <v>15</v>
      </c>
      <c r="U14" s="12">
        <f t="shared" si="0"/>
        <v>10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222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2016:3:2:7:SONGSHAN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2016:3:3:7:SONGSHAN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10</v>
      </c>
      <c r="J22" s="19">
        <f>SUM(J17:J21)</f>
        <v>7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16</v>
      </c>
      <c r="P22" s="19">
        <f t="shared" si="1"/>
        <v>29</v>
      </c>
      <c r="Q22" s="19">
        <f t="shared" si="1"/>
        <v>33</v>
      </c>
      <c r="R22" s="19">
        <f t="shared" si="1"/>
        <v>19</v>
      </c>
      <c r="S22" s="19">
        <f t="shared" si="1"/>
        <v>1</v>
      </c>
      <c r="T22" s="19">
        <f t="shared" si="1"/>
        <v>15</v>
      </c>
      <c r="U22" s="19">
        <f t="shared" si="1"/>
        <v>10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>
        <f t="shared" ca="1" si="5"/>
        <v>78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2016:1:2:7:SONGSHAN</v>
      </c>
      <c r="T30" s="33">
        <f t="shared" ca="1" si="18"/>
        <v>13</v>
      </c>
      <c r="U30" s="26">
        <f t="shared" ca="1" si="19"/>
        <v>1</v>
      </c>
      <c r="V30" s="26">
        <f t="shared" ca="1" si="12"/>
        <v>21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2016:1:4:7:SONGSHAN</v>
      </c>
      <c r="T32" s="33">
        <f t="shared" ca="1" si="18"/>
        <v>43</v>
      </c>
      <c r="U32" s="26">
        <f t="shared" ca="1" si="19"/>
        <v>1</v>
      </c>
      <c r="V32" s="26">
        <f t="shared" ca="1" si="12"/>
        <v>20</v>
      </c>
      <c r="W32" s="26">
        <f t="shared" ca="1" si="12"/>
        <v>7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2016:1:5:7:SONGSHAN</v>
      </c>
      <c r="T33" s="33">
        <f t="shared" ca="1" si="18"/>
        <v>73</v>
      </c>
      <c r="U33" s="26">
        <f t="shared" ca="1" si="19"/>
        <v>1</v>
      </c>
      <c r="V33" s="26">
        <f t="shared" ca="1" si="12"/>
        <v>20</v>
      </c>
      <c r="W33" s="26">
        <f t="shared" ca="1" si="12"/>
        <v>4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2016:2:1:7:SONGSHAN</v>
      </c>
      <c r="T34" s="33">
        <f t="shared" ca="1" si="18"/>
        <v>103</v>
      </c>
      <c r="U34" s="26">
        <f t="shared" ca="1" si="19"/>
        <v>1</v>
      </c>
      <c r="V34" s="26">
        <f t="shared" ca="1" si="12"/>
        <v>26</v>
      </c>
      <c r="W34" s="26">
        <f t="shared" ca="1" si="12"/>
        <v>4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2016:2:2:7:SONGSHAN</v>
      </c>
      <c r="T35" s="33">
        <f t="shared" ca="1" si="18"/>
        <v>133</v>
      </c>
      <c r="U35" s="26">
        <f t="shared" ca="1" si="19"/>
        <v>0</v>
      </c>
      <c r="V35" s="26">
        <f t="shared" ca="1" si="12"/>
        <v>23</v>
      </c>
      <c r="W35" s="26">
        <f t="shared" ca="1" si="12"/>
        <v>7</v>
      </c>
      <c r="X35" s="26">
        <f t="shared" ca="1" si="12"/>
        <v>14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2016:2:3:7:SONGSHAN</v>
      </c>
      <c r="T36" s="33">
        <f t="shared" ca="1" si="18"/>
        <v>163</v>
      </c>
      <c r="U36" s="26">
        <f t="shared" ca="1" si="19"/>
        <v>0</v>
      </c>
      <c r="V36" s="26">
        <f t="shared" ca="1" si="12"/>
        <v>22</v>
      </c>
      <c r="W36" s="26">
        <f t="shared" ca="1" si="12"/>
        <v>8</v>
      </c>
      <c r="X36" s="26">
        <f t="shared" ca="1" si="12"/>
        <v>21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2016:2:4:7:SONGSHAN</v>
      </c>
      <c r="T37" s="33">
        <f t="shared" ca="1" si="18"/>
        <v>193</v>
      </c>
      <c r="U37" s="26">
        <f t="shared" ca="1" si="19"/>
        <v>0</v>
      </c>
      <c r="V37" s="26">
        <f t="shared" ca="1" si="12"/>
        <v>24</v>
      </c>
      <c r="W37" s="26">
        <f t="shared" ca="1" si="12"/>
        <v>14</v>
      </c>
      <c r="X37" s="26">
        <f t="shared" ca="1" si="12"/>
        <v>16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2016:3:1:7:SONGSHAN</v>
      </c>
      <c r="T38" s="33">
        <f t="shared" ca="1" si="18"/>
        <v>222</v>
      </c>
      <c r="U38" s="26">
        <f t="shared" ca="1" si="19"/>
        <v>0</v>
      </c>
      <c r="V38" s="26">
        <f t="shared" ca="1" si="12"/>
        <v>19</v>
      </c>
      <c r="W38" s="26">
        <f t="shared" ca="1" si="12"/>
        <v>16</v>
      </c>
      <c r="X38" s="26">
        <f t="shared" ca="1" si="12"/>
        <v>19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1742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1552</v>
      </c>
      <c r="B1" s="46" t="s">
        <v>1551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1305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JILONG_DISTRICT_GRAPH_DATA!G39</f>
        <v>1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603</v>
      </c>
      <c r="B10" s="23" t="s">
        <v>604</v>
      </c>
      <c r="C10" s="4" t="s">
        <v>629</v>
      </c>
      <c r="D10" s="4" t="s">
        <v>630</v>
      </c>
      <c r="E10" s="4" t="str">
        <f>CONCATENATE(YEAR,":",MONTH,":",WEEK,":",WEEKDAY,":",$A10)</f>
        <v>2016:3:1:7:JILONG_A_E</v>
      </c>
      <c r="F10" s="4">
        <f>MATCH($E10,REPORT_DATA_BY_COMP!$A:$A,0)</f>
        <v>707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605</v>
      </c>
      <c r="B11" s="23" t="s">
        <v>606</v>
      </c>
      <c r="C11" s="4" t="s">
        <v>631</v>
      </c>
      <c r="D11" s="4" t="s">
        <v>632</v>
      </c>
      <c r="E11" s="4" t="str">
        <f>CONCATENATE(YEAR,":",MONTH,":",WEEK,":",WEEKDAY,":",$A11)</f>
        <v>2016:3:1:7:JILONG_B_E</v>
      </c>
      <c r="F11" s="4">
        <f>MATCH($E11,REPORT_DATA_BY_COMP!$A:$A,0)</f>
        <v>708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13</v>
      </c>
      <c r="O12" s="12">
        <f t="shared" si="0"/>
        <v>6</v>
      </c>
      <c r="P12" s="12">
        <f t="shared" si="0"/>
        <v>19</v>
      </c>
      <c r="Q12" s="12">
        <f t="shared" si="0"/>
        <v>10</v>
      </c>
      <c r="R12" s="12">
        <f t="shared" si="0"/>
        <v>6</v>
      </c>
      <c r="S12" s="12">
        <f t="shared" si="0"/>
        <v>1</v>
      </c>
      <c r="T12" s="12">
        <f t="shared" si="0"/>
        <v>12</v>
      </c>
      <c r="U12" s="12">
        <f t="shared" si="0"/>
        <v>10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216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2016:3:2:7:JILONG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2016:3:3:7:JILONG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8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13</v>
      </c>
      <c r="O20" s="19">
        <f t="shared" si="1"/>
        <v>6</v>
      </c>
      <c r="P20" s="19">
        <f t="shared" si="1"/>
        <v>19</v>
      </c>
      <c r="Q20" s="19">
        <f t="shared" si="1"/>
        <v>10</v>
      </c>
      <c r="R20" s="19">
        <f t="shared" si="1"/>
        <v>6</v>
      </c>
      <c r="S20" s="19">
        <f t="shared" si="1"/>
        <v>1</v>
      </c>
      <c r="T20" s="19">
        <f t="shared" si="1"/>
        <v>12</v>
      </c>
      <c r="U20" s="19">
        <f t="shared" si="1"/>
        <v>10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>
        <f t="shared" ca="1" si="5"/>
        <v>72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2016:1:2:7:JILONG</v>
      </c>
      <c r="T30" s="33">
        <f t="shared" ca="1" si="18"/>
        <v>7</v>
      </c>
      <c r="U30" s="26">
        <f t="shared" ca="1" si="19"/>
        <v>0</v>
      </c>
      <c r="V30" s="26">
        <f t="shared" ca="1" si="12"/>
        <v>9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2016:1:4:7:JILONG</v>
      </c>
      <c r="T32" s="33">
        <f t="shared" ca="1" si="18"/>
        <v>37</v>
      </c>
      <c r="U32" s="26">
        <f t="shared" ca="1" si="19"/>
        <v>0</v>
      </c>
      <c r="V32" s="26">
        <f t="shared" ca="1" si="12"/>
        <v>10</v>
      </c>
      <c r="W32" s="26">
        <f t="shared" ca="1" si="12"/>
        <v>8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2016:1:5:7:JILONG</v>
      </c>
      <c r="T33" s="33">
        <f t="shared" ca="1" si="18"/>
        <v>67</v>
      </c>
      <c r="U33" s="26">
        <f t="shared" ca="1" si="19"/>
        <v>0</v>
      </c>
      <c r="V33" s="26">
        <f t="shared" ca="1" si="12"/>
        <v>12</v>
      </c>
      <c r="W33" s="26">
        <f t="shared" ca="1" si="12"/>
        <v>4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2016:2:1:7:JILONG</v>
      </c>
      <c r="T34" s="33">
        <f t="shared" ca="1" si="18"/>
        <v>97</v>
      </c>
      <c r="U34" s="26">
        <f t="shared" ca="1" si="19"/>
        <v>0</v>
      </c>
      <c r="V34" s="26">
        <f t="shared" ca="1" si="12"/>
        <v>13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2016:2:2:7:JILONG</v>
      </c>
      <c r="T35" s="33">
        <f t="shared" ca="1" si="18"/>
        <v>127</v>
      </c>
      <c r="U35" s="26">
        <f t="shared" ca="1" si="19"/>
        <v>0</v>
      </c>
      <c r="V35" s="26">
        <f t="shared" ca="1" si="12"/>
        <v>12</v>
      </c>
      <c r="W35" s="26">
        <f t="shared" ca="1" si="12"/>
        <v>6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2016:2:3:7:JILONG</v>
      </c>
      <c r="T36" s="33">
        <f t="shared" ca="1" si="18"/>
        <v>157</v>
      </c>
      <c r="U36" s="26">
        <f t="shared" ca="1" si="19"/>
        <v>1</v>
      </c>
      <c r="V36" s="26">
        <f t="shared" ca="1" si="12"/>
        <v>13</v>
      </c>
      <c r="W36" s="26">
        <f t="shared" ca="1" si="12"/>
        <v>6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2016:2:4:7:JILONG</v>
      </c>
      <c r="T37" s="33">
        <f t="shared" ca="1" si="18"/>
        <v>187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2016:3:1:7:JILONG</v>
      </c>
      <c r="T38" s="33">
        <f t="shared" ca="1" si="18"/>
        <v>216</v>
      </c>
      <c r="U38" s="26">
        <f t="shared" ca="1" si="19"/>
        <v>0</v>
      </c>
      <c r="V38" s="26">
        <f t="shared" ca="1" si="12"/>
        <v>13</v>
      </c>
      <c r="W38" s="26">
        <f t="shared" ca="1" si="12"/>
        <v>6</v>
      </c>
      <c r="X38" s="26">
        <f t="shared" ca="1" si="12"/>
        <v>6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1743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1554</v>
      </c>
      <c r="B1" s="46" t="s">
        <v>1553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1305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XIZHI_DISTRICT_GRAPH_DATA!G39</f>
        <v>3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607</v>
      </c>
      <c r="B10" s="23" t="s">
        <v>608</v>
      </c>
      <c r="C10" s="4" t="s">
        <v>633</v>
      </c>
      <c r="D10" s="4" t="s">
        <v>634</v>
      </c>
      <c r="E10" s="4" t="str">
        <f>CONCATENATE(YEAR,":",MONTH,":",WEEK,":",WEEKDAY,":",$A10)</f>
        <v>2016:3:1:7:XIZHI_A_E</v>
      </c>
      <c r="F10" s="4">
        <f>MATCH($E10,REPORT_DATA_BY_COMP!$A:$A,0)</f>
        <v>766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609</v>
      </c>
      <c r="B11" s="23" t="s">
        <v>610</v>
      </c>
      <c r="C11" s="4" t="s">
        <v>635</v>
      </c>
      <c r="D11" s="4" t="s">
        <v>636</v>
      </c>
      <c r="E11" s="4" t="str">
        <f>CONCATENATE(YEAR,":",MONTH,":",WEEK,":",WEEKDAY,":",$A11)</f>
        <v>2016:3:1:7:XIZHI_B_E</v>
      </c>
      <c r="F11" s="4">
        <f>MATCH($E11,REPORT_DATA_BY_COMP!$A:$A,0)</f>
        <v>767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612</v>
      </c>
      <c r="C12" s="4" t="s">
        <v>637</v>
      </c>
      <c r="D12" s="4" t="s">
        <v>638</v>
      </c>
      <c r="E12" s="4" t="str">
        <f>CONCATENATE(YEAR,":",MONTH,":",WEEK,":",WEEKDAY,":",$A12)</f>
        <v>2016:3:1:7:XIZHI_S</v>
      </c>
      <c r="F12" s="4">
        <f>MATCH($E12,REPORT_DATA_BY_COMP!$A:$A,0)</f>
        <v>768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13</v>
      </c>
      <c r="O13" s="12">
        <f t="shared" si="0"/>
        <v>4</v>
      </c>
      <c r="P13" s="12">
        <f t="shared" si="0"/>
        <v>12</v>
      </c>
      <c r="Q13" s="12">
        <f t="shared" si="0"/>
        <v>34</v>
      </c>
      <c r="R13" s="12">
        <f t="shared" si="0"/>
        <v>13</v>
      </c>
      <c r="S13" s="12">
        <f t="shared" si="0"/>
        <v>0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233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2016:3:2:7:XIZHI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2016:3:3:7:XIZHI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4</v>
      </c>
      <c r="J21" s="19">
        <f>SUM(J16:J20)</f>
        <v>6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13</v>
      </c>
      <c r="O21" s="19">
        <f t="shared" si="1"/>
        <v>4</v>
      </c>
      <c r="P21" s="19">
        <f t="shared" si="1"/>
        <v>12</v>
      </c>
      <c r="Q21" s="19">
        <f t="shared" si="1"/>
        <v>34</v>
      </c>
      <c r="R21" s="19">
        <f t="shared" si="1"/>
        <v>13</v>
      </c>
      <c r="S21" s="19">
        <f t="shared" si="1"/>
        <v>0</v>
      </c>
      <c r="T21" s="19">
        <f t="shared" si="1"/>
        <v>13</v>
      </c>
      <c r="U21" s="19">
        <f t="shared" si="1"/>
        <v>2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13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>
        <f t="shared" ca="1" si="5"/>
        <v>89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2016:1:2:7:XIZHI</v>
      </c>
      <c r="T30" s="33">
        <f t="shared" ca="1" si="18"/>
        <v>25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2016:1:4:7:XIZHI</v>
      </c>
      <c r="T32" s="33">
        <f t="shared" ca="1" si="18"/>
        <v>55</v>
      </c>
      <c r="U32" s="26">
        <f t="shared" ca="1" si="19"/>
        <v>0</v>
      </c>
      <c r="V32" s="26">
        <f t="shared" ca="1" si="12"/>
        <v>12</v>
      </c>
      <c r="W32" s="26">
        <f t="shared" ca="1" si="12"/>
        <v>7</v>
      </c>
      <c r="X32" s="26">
        <f t="shared" ca="1" si="12"/>
        <v>17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2016:1:5:7:XIZHI</v>
      </c>
      <c r="T33" s="33">
        <f t="shared" ca="1" si="18"/>
        <v>85</v>
      </c>
      <c r="U33" s="26">
        <f t="shared" ca="1" si="19"/>
        <v>2</v>
      </c>
      <c r="V33" s="26">
        <f t="shared" ca="1" si="12"/>
        <v>8</v>
      </c>
      <c r="W33" s="26">
        <f t="shared" ca="1" si="12"/>
        <v>5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2016:2:1:7:XIZHI</v>
      </c>
      <c r="T34" s="33">
        <f t="shared" ca="1" si="18"/>
        <v>115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2016:2:2:7:XIZHI</v>
      </c>
      <c r="T35" s="33">
        <f t="shared" ca="1" si="18"/>
        <v>145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2016:2:3:7:XIZHI</v>
      </c>
      <c r="T36" s="33">
        <f t="shared" ca="1" si="18"/>
        <v>175</v>
      </c>
      <c r="U36" s="26">
        <f t="shared" ca="1" si="19"/>
        <v>1</v>
      </c>
      <c r="V36" s="26">
        <f t="shared" ca="1" si="12"/>
        <v>11</v>
      </c>
      <c r="W36" s="26">
        <f t="shared" ca="1" si="12"/>
        <v>4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2016:2:4:7:XIZHI</v>
      </c>
      <c r="T37" s="33">
        <f t="shared" ca="1" si="18"/>
        <v>204</v>
      </c>
      <c r="U37" s="26">
        <f t="shared" ca="1" si="19"/>
        <v>0</v>
      </c>
      <c r="V37" s="26">
        <f t="shared" ca="1" si="12"/>
        <v>10</v>
      </c>
      <c r="W37" s="26">
        <f t="shared" ca="1" si="12"/>
        <v>8</v>
      </c>
      <c r="X37" s="26">
        <f t="shared" ca="1" si="12"/>
        <v>17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2016:3:1:7:XIZHI</v>
      </c>
      <c r="T38" s="33">
        <f t="shared" ca="1" si="18"/>
        <v>233</v>
      </c>
      <c r="U38" s="26">
        <f t="shared" ca="1" si="19"/>
        <v>0</v>
      </c>
      <c r="V38" s="26">
        <f t="shared" ca="1" si="12"/>
        <v>13</v>
      </c>
      <c r="W38" s="26">
        <f t="shared" ca="1" si="12"/>
        <v>4</v>
      </c>
      <c r="X38" s="26">
        <f t="shared" ca="1" si="12"/>
        <v>13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1556</v>
      </c>
      <c r="B1" s="46" t="s">
        <v>1555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1305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YILAN_DISTRICT_GRAPH_DATA!G39</f>
        <v>1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613</v>
      </c>
      <c r="B10" s="23" t="s">
        <v>614</v>
      </c>
      <c r="C10" s="4" t="s">
        <v>639</v>
      </c>
      <c r="D10" s="4" t="s">
        <v>640</v>
      </c>
      <c r="E10" s="4" t="str">
        <f>CONCATENATE(YEAR,":",MONTH,":",WEEK,":",WEEKDAY,":",$A10)</f>
        <v>2016:3:1:7:YILAN_E</v>
      </c>
      <c r="F10" s="4">
        <f>MATCH($E10,REPORT_DATA_BY_COMP!$A:$A,0)</f>
        <v>769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615</v>
      </c>
      <c r="B11" s="23" t="s">
        <v>616</v>
      </c>
      <c r="C11" s="4" t="s">
        <v>641</v>
      </c>
      <c r="D11" s="4" t="s">
        <v>642</v>
      </c>
      <c r="E11" s="4" t="str">
        <f>CONCATENATE(YEAR,":",MONTH,":",WEEK,":",WEEKDAY,":",$A11)</f>
        <v>2016:3:1:7:YILAN_S</v>
      </c>
      <c r="F11" s="4">
        <f>MATCH($E11,REPORT_DATA_BY_COMP!$A:$A,0)</f>
        <v>770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617</v>
      </c>
      <c r="B12" s="23" t="s">
        <v>618</v>
      </c>
      <c r="C12" s="4" t="s">
        <v>643</v>
      </c>
      <c r="D12" s="4" t="s">
        <v>644</v>
      </c>
      <c r="E12" s="4" t="str">
        <f>CONCATENATE(YEAR,":",MONTH,":",WEEK,":",WEEKDAY,":",$A12)</f>
        <v>2016:3:1:7:LUODONG_A_E</v>
      </c>
      <c r="F12" s="4">
        <f>MATCH($E12,REPORT_DATA_BY_COMP!$A:$A,0)</f>
        <v>712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619</v>
      </c>
      <c r="B13" s="23" t="s">
        <v>620</v>
      </c>
      <c r="C13" s="4" t="s">
        <v>645</v>
      </c>
      <c r="D13" s="4" t="s">
        <v>646</v>
      </c>
      <c r="E13" s="4" t="str">
        <f>CONCATENATE(YEAR,":",MONTH,":",WEEK,":",WEEKDAY,":",$A13)</f>
        <v>2016:3:1:7:LUODONG_B_E</v>
      </c>
      <c r="F13" s="4">
        <f>MATCH($E13,REPORT_DATA_BY_COMP!$A:$A,0)</f>
        <v>713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7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5</v>
      </c>
      <c r="P14" s="12">
        <f t="shared" si="0"/>
        <v>27</v>
      </c>
      <c r="Q14" s="12">
        <f t="shared" si="0"/>
        <v>37</v>
      </c>
      <c r="R14" s="12">
        <f t="shared" si="0"/>
        <v>13</v>
      </c>
      <c r="S14" s="12">
        <f t="shared" si="0"/>
        <v>1</v>
      </c>
      <c r="T14" s="12">
        <f t="shared" si="0"/>
        <v>8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2016:3:2:7:YILAN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2016:3:3:7:YILAN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5</v>
      </c>
      <c r="P22" s="19">
        <f t="shared" si="1"/>
        <v>27</v>
      </c>
      <c r="Q22" s="19">
        <f t="shared" si="1"/>
        <v>37</v>
      </c>
      <c r="R22" s="19">
        <f t="shared" si="1"/>
        <v>13</v>
      </c>
      <c r="S22" s="19">
        <f t="shared" si="1"/>
        <v>1</v>
      </c>
      <c r="T22" s="19">
        <f t="shared" si="1"/>
        <v>8</v>
      </c>
      <c r="U22" s="19">
        <f t="shared" si="1"/>
        <v>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>
        <f t="shared" ca="1" si="5"/>
        <v>90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2016:1:2:7:YILAN</v>
      </c>
      <c r="T30" s="33">
        <f t="shared" ca="1" si="18"/>
        <v>26</v>
      </c>
      <c r="U30" s="26">
        <f t="shared" ca="1" si="19"/>
        <v>0</v>
      </c>
      <c r="V30" s="26">
        <f t="shared" ca="1" si="12"/>
        <v>17</v>
      </c>
      <c r="W30" s="26">
        <f t="shared" ca="1" si="12"/>
        <v>0</v>
      </c>
      <c r="X30" s="26">
        <f t="shared" ca="1" si="12"/>
        <v>9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2016:1:4:7:YILAN</v>
      </c>
      <c r="T32" s="33">
        <f t="shared" ca="1" si="18"/>
        <v>56</v>
      </c>
      <c r="U32" s="26">
        <f t="shared" ca="1" si="19"/>
        <v>0</v>
      </c>
      <c r="V32" s="26">
        <f t="shared" ca="1" si="12"/>
        <v>24</v>
      </c>
      <c r="W32" s="26">
        <f t="shared" ca="1" si="12"/>
        <v>5</v>
      </c>
      <c r="X32" s="26">
        <f t="shared" ca="1" si="12"/>
        <v>21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2016:1:5:7:YILAN</v>
      </c>
      <c r="T33" s="33">
        <f t="shared" ca="1" si="18"/>
        <v>86</v>
      </c>
      <c r="U33" s="26">
        <f t="shared" ca="1" si="19"/>
        <v>0</v>
      </c>
      <c r="V33" s="26">
        <f t="shared" ca="1" si="12"/>
        <v>20</v>
      </c>
      <c r="W33" s="26">
        <f t="shared" ca="1" si="12"/>
        <v>8</v>
      </c>
      <c r="X33" s="26">
        <f t="shared" ca="1" si="12"/>
        <v>22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2016:2:1:7:YILAN</v>
      </c>
      <c r="T34" s="33">
        <f t="shared" ca="1" si="18"/>
        <v>116</v>
      </c>
      <c r="U34" s="26">
        <f t="shared" ca="1" si="19"/>
        <v>0</v>
      </c>
      <c r="V34" s="26">
        <f t="shared" ca="1" si="12"/>
        <v>18</v>
      </c>
      <c r="W34" s="26">
        <f t="shared" ca="1" si="12"/>
        <v>7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2016:2:2:7:YILAN</v>
      </c>
      <c r="T35" s="33">
        <f t="shared" ca="1" si="18"/>
        <v>146</v>
      </c>
      <c r="U35" s="26">
        <f t="shared" ca="1" si="19"/>
        <v>1</v>
      </c>
      <c r="V35" s="26">
        <f t="shared" ca="1" si="12"/>
        <v>13</v>
      </c>
      <c r="W35" s="26">
        <f t="shared" ca="1" si="12"/>
        <v>5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2016:2:3:7:YILAN</v>
      </c>
      <c r="T36" s="33">
        <f t="shared" ca="1" si="18"/>
        <v>176</v>
      </c>
      <c r="U36" s="26">
        <f t="shared" ca="1" si="19"/>
        <v>0</v>
      </c>
      <c r="V36" s="26">
        <f t="shared" ca="1" si="12"/>
        <v>15</v>
      </c>
      <c r="W36" s="26">
        <f t="shared" ca="1" si="12"/>
        <v>8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2016:2:4:7:YILAN</v>
      </c>
      <c r="T37" s="33">
        <f t="shared" ca="1" si="18"/>
        <v>205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25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2016:3:1:7:YILAN</v>
      </c>
      <c r="T38" s="33">
        <f t="shared" ca="1" si="18"/>
        <v>234</v>
      </c>
      <c r="U38" s="26">
        <f t="shared" ca="1" si="19"/>
        <v>0</v>
      </c>
      <c r="V38" s="26">
        <f t="shared" ca="1" si="12"/>
        <v>19</v>
      </c>
      <c r="W38" s="26">
        <f t="shared" ca="1" si="12"/>
        <v>5</v>
      </c>
      <c r="X38" s="26">
        <f t="shared" ca="1" si="12"/>
        <v>13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1745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669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1306</v>
      </c>
      <c r="C2" s="31" t="s">
        <v>1283</v>
      </c>
      <c r="D2" s="80">
        <v>65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16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HUALIAN_ZONE_GRAPH_DATA!G39</f>
        <v>5</v>
      </c>
      <c r="H5" s="88"/>
      <c r="I5" s="88"/>
      <c r="J5" s="89"/>
      <c r="K5" s="50">
        <f>$L$26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648</v>
      </c>
      <c r="C10" s="4" t="s">
        <v>659</v>
      </c>
      <c r="D10" s="4" t="s">
        <v>660</v>
      </c>
      <c r="E10" s="4" t="str">
        <f>CONCATENATE(YEAR,":",MONTH,":",WEEK,":",WEEKDAY,":",$A10)</f>
        <v>2016:3:1:7:JIAN_E</v>
      </c>
      <c r="F10" s="4">
        <f>MATCH($E10,REPORT_DATA_BY_COMP!$A:$A,0)</f>
        <v>706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649</v>
      </c>
      <c r="B11" s="23" t="s">
        <v>650</v>
      </c>
      <c r="C11" s="4" t="s">
        <v>661</v>
      </c>
      <c r="D11" s="4" t="s">
        <v>662</v>
      </c>
      <c r="E11" s="4" t="str">
        <f>CONCATENATE(YEAR,":",MONTH,":",WEEK,":",WEEKDAY,":",$A11)</f>
        <v>2016:3:1:7:HUALIAN_1_E</v>
      </c>
      <c r="F11" s="4">
        <f>MATCH($E11,REPORT_DATA_BY_COMP!$A:$A,0)</f>
        <v>701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657</v>
      </c>
      <c r="B12" s="23" t="s">
        <v>652</v>
      </c>
      <c r="C12" s="4" t="s">
        <v>1059</v>
      </c>
      <c r="D12" s="4" t="s">
        <v>666</v>
      </c>
      <c r="E12" s="4" t="str">
        <f>CONCATENATE(YEAR,":",MONTH,":",WEEK,":",WEEKDAY,":",$A12)</f>
        <v>2016:3:1:7:HUALIAN_1_S</v>
      </c>
      <c r="F12" s="4">
        <f>MATCH($E12,REPORT_DATA_BY_COMP!$A:$A,0)</f>
        <v>702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4</v>
      </c>
      <c r="P13" s="12">
        <f t="shared" si="0"/>
        <v>29</v>
      </c>
      <c r="Q13" s="12">
        <f t="shared" si="0"/>
        <v>38</v>
      </c>
      <c r="R13" s="12">
        <f t="shared" si="0"/>
        <v>17</v>
      </c>
      <c r="S13" s="12">
        <f t="shared" si="0"/>
        <v>1</v>
      </c>
      <c r="T13" s="12">
        <f t="shared" si="0"/>
        <v>14</v>
      </c>
      <c r="U13" s="12">
        <f t="shared" si="0"/>
        <v>5</v>
      </c>
      <c r="V13" s="12">
        <f t="shared" si="0"/>
        <v>0</v>
      </c>
    </row>
    <row r="14" spans="1:22">
      <c r="B14" s="5" t="s">
        <v>1319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653</v>
      </c>
      <c r="B15" s="23" t="s">
        <v>654</v>
      </c>
      <c r="C15" s="4" t="s">
        <v>1320</v>
      </c>
      <c r="D15" s="4" t="s">
        <v>664</v>
      </c>
      <c r="E15" s="4" t="str">
        <f>CONCATENATE(YEAR,":",MONTH,":",WEEK,":",WEEKDAY,":",$A15)</f>
        <v>2016:3:1:7:HUALIAN_3_A_E</v>
      </c>
      <c r="F15" s="4">
        <f>MATCH($E15,REPORT_DATA_BY_COMP!$A:$A,0)</f>
        <v>703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4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3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4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655</v>
      </c>
      <c r="B16" s="23" t="s">
        <v>656</v>
      </c>
      <c r="C16" s="4" t="s">
        <v>1321</v>
      </c>
      <c r="D16" s="4" t="s">
        <v>665</v>
      </c>
      <c r="E16" s="4" t="str">
        <f>CONCATENATE(YEAR,":",MONTH,":",WEEK,":",WEEKDAY,":",$A16)</f>
        <v>2016:3:1:7:HUALIAN_3_B_E</v>
      </c>
      <c r="F16" s="4">
        <f>MATCH($E16,REPORT_DATA_BY_COMP!$A:$A,0)</f>
        <v>704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651</v>
      </c>
      <c r="B17" s="23" t="s">
        <v>658</v>
      </c>
      <c r="C17" s="4" t="s">
        <v>1322</v>
      </c>
      <c r="D17" s="4" t="s">
        <v>663</v>
      </c>
      <c r="E17" s="4" t="str">
        <f>CONCATENATE(YEAR,":",MONTH,":",WEEK,":",WEEKDAY,":",$A17)</f>
        <v>2016:3:1:7:HUALIAN_3_S</v>
      </c>
      <c r="F17" s="4">
        <f>MATCH($E17,REPORT_DATA_BY_COMP!$A:$A,0)</f>
        <v>705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B18" s="9" t="s">
        <v>1300</v>
      </c>
      <c r="C18" s="10"/>
      <c r="D18" s="10"/>
      <c r="E18" s="10"/>
      <c r="F18" s="10"/>
      <c r="G18" s="12">
        <f t="shared" ref="G18:V18" si="1">SUM(G15:G17)</f>
        <v>0</v>
      </c>
      <c r="H18" s="12">
        <f t="shared" si="1"/>
        <v>0</v>
      </c>
      <c r="I18" s="12">
        <f t="shared" si="1"/>
        <v>6</v>
      </c>
      <c r="J18" s="12">
        <f t="shared" si="1"/>
        <v>6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23</v>
      </c>
      <c r="O18" s="12">
        <f t="shared" si="1"/>
        <v>4</v>
      </c>
      <c r="P18" s="12">
        <f t="shared" si="1"/>
        <v>13</v>
      </c>
      <c r="Q18" s="12">
        <f t="shared" si="1"/>
        <v>19</v>
      </c>
      <c r="R18" s="12">
        <f t="shared" si="1"/>
        <v>12</v>
      </c>
      <c r="S18" s="12">
        <f t="shared" si="1"/>
        <v>0</v>
      </c>
      <c r="T18" s="12">
        <f t="shared" si="1"/>
        <v>14</v>
      </c>
      <c r="U18" s="12">
        <f t="shared" si="1"/>
        <v>4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1298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1272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1271</v>
      </c>
      <c r="C22" s="14"/>
      <c r="D22" s="14"/>
      <c r="E22" s="14" t="str">
        <f>CONCATENATE(YEAR,":",MONTH,":2:",WEEKLY_REPORT_DAY,":", $A$1)</f>
        <v>2016:3:2:7:HUALIAN</v>
      </c>
      <c r="F22" s="14" t="e">
        <f>MATCH($E22,REPORT_DATA_BY_ZONE!$A:$A, 0)</f>
        <v>#N/A</v>
      </c>
      <c r="G22" s="11" t="str">
        <f>IFERROR(INDEX(REPORT_DATA_BY_ZONE!$A:$AH,$F22,MATCH(G$8,REPORT_DATA_BY_ZONE!$A$1:$AH$1,0)), "")</f>
        <v/>
      </c>
      <c r="H22" s="11" t="str">
        <f>IFERROR(INDEX(REPORT_DATA_BY_ZONE!$A:$AH,$F22,MATCH(H$8,REPORT_DATA_BY_ZONE!$A$1:$AH$1,0)), "")</f>
        <v/>
      </c>
      <c r="I22" s="11" t="str">
        <f>IFERROR(INDEX(REPORT_DATA_BY_ZONE!$A:$AH,$F22,MATCH(I$8,REPORT_DATA_BY_ZONE!$A$1:$AH$1,0)), "")</f>
        <v/>
      </c>
      <c r="J22" s="11" t="str">
        <f>IFERROR(INDEX(REPORT_DATA_BY_ZONE!$A:$AH,$F22,MATCH(J$8,REPORT_DATA_BY_ZONE!$A$1:$AH$1,0)), "")</f>
        <v/>
      </c>
      <c r="K22" s="11" t="str">
        <f>IFERROR(INDEX(REPORT_DATA_BY_ZONE!$A:$AH,$F22,MATCH(K$8,REPORT_DATA_BY_ZONE!$A$1:$AH$1,0)), "")</f>
        <v/>
      </c>
      <c r="L22" s="11" t="str">
        <f>IFERROR(INDEX(REPORT_DATA_BY_ZONE!$A:$AH,$F22,MATCH(L$8,REPORT_DATA_BY_ZONE!$A$1:$AH$1,0)), "")</f>
        <v/>
      </c>
      <c r="M22" s="11" t="str">
        <f>IFERROR(INDEX(REPORT_DATA_BY_ZONE!$A:$AH,$F22,MATCH(M$8,REPORT_DATA_BY_ZONE!$A$1:$AH$1,0)), "")</f>
        <v/>
      </c>
      <c r="N22" s="11" t="str">
        <f>IFERROR(INDEX(REPORT_DATA_BY_ZONE!$A:$AH,$F22,MATCH(N$8,REPORT_DATA_BY_ZONE!$A$1:$AH$1,0)), "")</f>
        <v/>
      </c>
      <c r="O22" s="11" t="str">
        <f>IFERROR(INDEX(REPORT_DATA_BY_ZONE!$A:$AH,$F22,MATCH(O$8,REPORT_DATA_BY_ZONE!$A$1:$AH$1,0)), "")</f>
        <v/>
      </c>
      <c r="P22" s="11" t="str">
        <f>IFERROR(INDEX(REPORT_DATA_BY_ZONE!$A:$AH,$F22,MATCH(P$8,REPORT_DATA_BY_ZONE!$A$1:$AH$1,0)), "")</f>
        <v/>
      </c>
      <c r="Q22" s="11" t="str">
        <f>IFERROR(INDEX(REPORT_DATA_BY_ZONE!$A:$AH,$F22,MATCH(Q$8,REPORT_DATA_BY_ZONE!$A$1:$AH$1,0)), "")</f>
        <v/>
      </c>
      <c r="R22" s="11" t="str">
        <f>IFERROR(INDEX(REPORT_DATA_BY_ZONE!$A:$AH,$F22,MATCH(R$8,REPORT_DATA_BY_ZONE!$A$1:$AH$1,0)), "")</f>
        <v/>
      </c>
      <c r="S22" s="11" t="str">
        <f>IFERROR(INDEX(REPORT_DATA_BY_ZONE!$A:$AH,$F22,MATCH(S$8,REPORT_DATA_BY_ZONE!$A$1:$AH$1,0)), "")</f>
        <v/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1273</v>
      </c>
      <c r="C23" s="14"/>
      <c r="D23" s="14"/>
      <c r="E23" s="14" t="str">
        <f>CONCATENATE(YEAR,":",MONTH,":3:",WEEKLY_REPORT_DAY,":", $A$1)</f>
        <v>2016:3:3:7:HUALIAN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1274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1275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1300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8</v>
      </c>
      <c r="J26" s="19">
        <f t="shared" si="2"/>
        <v>12</v>
      </c>
      <c r="K26" s="19">
        <f t="shared" si="2"/>
        <v>1</v>
      </c>
      <c r="L26" s="19">
        <f t="shared" si="2"/>
        <v>0</v>
      </c>
      <c r="M26" s="19">
        <f t="shared" si="2"/>
        <v>0</v>
      </c>
      <c r="N26" s="19">
        <f t="shared" si="2"/>
        <v>40</v>
      </c>
      <c r="O26" s="19">
        <f t="shared" si="2"/>
        <v>8</v>
      </c>
      <c r="P26" s="19">
        <f t="shared" si="2"/>
        <v>42</v>
      </c>
      <c r="Q26" s="19">
        <f t="shared" si="2"/>
        <v>57</v>
      </c>
      <c r="R26" s="19">
        <f t="shared" si="2"/>
        <v>29</v>
      </c>
      <c r="S26" s="19">
        <f t="shared" si="2"/>
        <v>1</v>
      </c>
      <c r="T26" s="19">
        <f t="shared" si="2"/>
        <v>28</v>
      </c>
      <c r="U26" s="19">
        <f t="shared" si="2"/>
        <v>9</v>
      </c>
      <c r="V26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4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3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>
        <f t="shared" ca="1" si="5"/>
        <v>237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2016:1:2:7:HUALIAN</v>
      </c>
      <c r="T30" s="33">
        <f t="shared" ca="1" si="18"/>
        <v>4</v>
      </c>
      <c r="U30" s="26">
        <f t="shared" ca="1" si="19"/>
        <v>0</v>
      </c>
      <c r="V30" s="26">
        <f t="shared" ca="1" si="12"/>
        <v>25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2016:1:4:7:HUALIAN</v>
      </c>
      <c r="T32" s="33">
        <f t="shared" ca="1" si="18"/>
        <v>15</v>
      </c>
      <c r="U32" s="26">
        <f t="shared" ca="1" si="19"/>
        <v>1</v>
      </c>
      <c r="V32" s="26">
        <f t="shared" ca="1" si="12"/>
        <v>36</v>
      </c>
      <c r="W32" s="26">
        <f t="shared" ca="1" si="12"/>
        <v>7</v>
      </c>
      <c r="X32" s="26">
        <f t="shared" ca="1" si="12"/>
        <v>36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2016:1:5:7:HUALIAN</v>
      </c>
      <c r="T33" s="33">
        <f t="shared" ca="1" si="18"/>
        <v>26</v>
      </c>
      <c r="U33" s="26">
        <f t="shared" ca="1" si="19"/>
        <v>0</v>
      </c>
      <c r="V33" s="26">
        <f t="shared" ca="1" si="12"/>
        <v>39</v>
      </c>
      <c r="W33" s="26">
        <f t="shared" ca="1" si="12"/>
        <v>11</v>
      </c>
      <c r="X33" s="26">
        <f t="shared" ca="1" si="12"/>
        <v>29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2016:2:1:7:HUALIAN</v>
      </c>
      <c r="T34" s="33">
        <f t="shared" ca="1" si="18"/>
        <v>37</v>
      </c>
      <c r="U34" s="26">
        <f t="shared" ca="1" si="19"/>
        <v>0</v>
      </c>
      <c r="V34" s="26">
        <f t="shared" ca="1" si="12"/>
        <v>34</v>
      </c>
      <c r="W34" s="26">
        <f t="shared" ca="1" si="12"/>
        <v>10</v>
      </c>
      <c r="X34" s="26">
        <f t="shared" ca="1" si="12"/>
        <v>26</v>
      </c>
      <c r="Y34" s="26">
        <f t="shared" ca="1" si="12"/>
        <v>1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2016:2:2:7:HUALIAN</v>
      </c>
      <c r="T35" s="33">
        <f t="shared" ca="1" si="18"/>
        <v>48</v>
      </c>
      <c r="U35" s="26">
        <f t="shared" ca="1" si="19"/>
        <v>0</v>
      </c>
      <c r="V35" s="26">
        <f t="shared" ca="1" si="12"/>
        <v>37</v>
      </c>
      <c r="W35" s="26">
        <f t="shared" ca="1" si="12"/>
        <v>12</v>
      </c>
      <c r="X35" s="26">
        <f t="shared" ca="1" si="12"/>
        <v>26</v>
      </c>
      <c r="Y35" s="26">
        <f t="shared" ca="1" si="12"/>
        <v>4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2016:2:3:7:HUALIAN</v>
      </c>
      <c r="T36" s="33">
        <f t="shared" ca="1" si="18"/>
        <v>59</v>
      </c>
      <c r="U36" s="26">
        <f t="shared" ca="1" si="19"/>
        <v>2</v>
      </c>
      <c r="V36" s="26">
        <f t="shared" ca="1" si="12"/>
        <v>40</v>
      </c>
      <c r="W36" s="26">
        <f t="shared" ca="1" si="12"/>
        <v>10</v>
      </c>
      <c r="X36" s="26">
        <f t="shared" ca="1" si="12"/>
        <v>40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2016:2:4:7:HUALIAN</v>
      </c>
      <c r="T37" s="33">
        <f t="shared" ca="1" si="18"/>
        <v>70</v>
      </c>
      <c r="U37" s="26">
        <f t="shared" ca="1" si="19"/>
        <v>2</v>
      </c>
      <c r="V37" s="26">
        <f t="shared" ca="1" si="12"/>
        <v>42</v>
      </c>
      <c r="W37" s="26">
        <f t="shared" ca="1" si="12"/>
        <v>14</v>
      </c>
      <c r="X37" s="26">
        <f t="shared" ca="1" si="12"/>
        <v>25</v>
      </c>
      <c r="Y37" s="26">
        <f t="shared" ca="1" si="12"/>
        <v>5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2016:3:1:7:HUALIAN</v>
      </c>
      <c r="T38" s="33">
        <f t="shared" ca="1" si="18"/>
        <v>81</v>
      </c>
      <c r="U38" s="26">
        <f t="shared" ca="1" si="19"/>
        <v>0</v>
      </c>
      <c r="V38" s="26">
        <f t="shared" ca="1" si="12"/>
        <v>40</v>
      </c>
      <c r="W38" s="26">
        <f t="shared" ca="1" si="12"/>
        <v>8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1348</v>
      </c>
      <c r="B39" s="2" t="s">
        <v>1767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6</v>
      </c>
    </row>
    <row r="46" spans="1:30">
      <c r="A46" s="8" t="s">
        <v>520</v>
      </c>
      <c r="B46" s="8">
        <f ca="1">SUM($M$39:$O$39)</f>
        <v>11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08%</v>
      </c>
      <c r="C48" s="36">
        <f ca="1">IFERROR(B47/SUM(B46:B47),"0")</f>
        <v>8.3333333333333329E-2</v>
      </c>
      <c r="D48" s="8" t="str">
        <f ca="1">TEXT(C48,"00%")</f>
        <v>08%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65
Stake Actual CDE YTD 年度實際:    5</v>
      </c>
      <c r="C49" s="8">
        <f ca="1">INDIRECT(CONCATENATE($B$39,"$D$2"))</f>
        <v>65</v>
      </c>
      <c r="D49" s="8">
        <f ca="1">$G$39</f>
        <v>5</v>
      </c>
    </row>
    <row r="50" spans="1:4" ht="23.25">
      <c r="A50" s="8" t="s">
        <v>1301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1558</v>
      </c>
      <c r="B1" s="46" t="s">
        <v>1557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1306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JIAN_DISTRICT_GRAPH_DATA!G39</f>
        <v>3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648</v>
      </c>
      <c r="C10" s="4" t="s">
        <v>659</v>
      </c>
      <c r="D10" s="4" t="s">
        <v>660</v>
      </c>
      <c r="E10" s="4" t="str">
        <f>CONCATENATE(YEAR,":",MONTH,":",WEEK,":",WEEKDAY,":",$A10)</f>
        <v>2016:3:1:7:JIAN_E</v>
      </c>
      <c r="F10" s="4">
        <f>MATCH($E10,REPORT_DATA_BY_COMP!$A:$A,0)</f>
        <v>706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649</v>
      </c>
      <c r="B11" s="23" t="s">
        <v>650</v>
      </c>
      <c r="C11" s="4" t="s">
        <v>661</v>
      </c>
      <c r="D11" s="4" t="s">
        <v>662</v>
      </c>
      <c r="E11" s="4" t="str">
        <f>CONCATENATE(YEAR,":",MONTH,":",WEEK,":",WEEKDAY,":",$A11)</f>
        <v>2016:3:1:7:HUALIAN_1_E</v>
      </c>
      <c r="F11" s="4">
        <f>MATCH($E11,REPORT_DATA_BY_COMP!$A:$A,0)</f>
        <v>701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657</v>
      </c>
      <c r="B12" s="23" t="s">
        <v>652</v>
      </c>
      <c r="C12" s="4" t="s">
        <v>1059</v>
      </c>
      <c r="D12" s="4" t="s">
        <v>666</v>
      </c>
      <c r="E12" s="4" t="str">
        <f>CONCATENATE(YEAR,":",MONTH,":",WEEK,":",WEEKDAY,":",$A12)</f>
        <v>2016:3:1:7:HUALIAN_1_S</v>
      </c>
      <c r="F12" s="4">
        <f>MATCH($E12,REPORT_DATA_BY_COMP!$A:$A,0)</f>
        <v>702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4</v>
      </c>
      <c r="P13" s="12">
        <f t="shared" si="0"/>
        <v>29</v>
      </c>
      <c r="Q13" s="12">
        <f t="shared" si="0"/>
        <v>38</v>
      </c>
      <c r="R13" s="12">
        <f t="shared" si="0"/>
        <v>17</v>
      </c>
      <c r="S13" s="12">
        <f t="shared" si="0"/>
        <v>1</v>
      </c>
      <c r="T13" s="12">
        <f t="shared" si="0"/>
        <v>14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2016:3:1:7:JIAN</v>
      </c>
      <c r="F16" s="14">
        <f>MATCH($E16,REPORT_DATA_BY_DISTRICT!$A:$A, 0)</f>
        <v>215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17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38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2016:3:2:7:JIAN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2016:3:3:7:JIAN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</v>
      </c>
      <c r="J21" s="19">
        <f>SUM(J16:J20)</f>
        <v>6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17</v>
      </c>
      <c r="O21" s="19">
        <f t="shared" si="1"/>
        <v>4</v>
      </c>
      <c r="P21" s="19">
        <f t="shared" si="1"/>
        <v>29</v>
      </c>
      <c r="Q21" s="19">
        <f t="shared" si="1"/>
        <v>38</v>
      </c>
      <c r="R21" s="19">
        <f t="shared" si="1"/>
        <v>17</v>
      </c>
      <c r="S21" s="19">
        <f t="shared" si="1"/>
        <v>1</v>
      </c>
      <c r="T21" s="19">
        <f t="shared" si="1"/>
        <v>14</v>
      </c>
      <c r="U21" s="19">
        <f t="shared" si="1"/>
        <v>5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3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>
        <f t="shared" ca="1" si="5"/>
        <v>71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2016:1:2:7:JIAN</v>
      </c>
      <c r="T30" s="33">
        <f t="shared" ca="1" si="18"/>
        <v>6</v>
      </c>
      <c r="U30" s="26">
        <f t="shared" ca="1" si="19"/>
        <v>0</v>
      </c>
      <c r="V30" s="26">
        <f t="shared" ca="1" si="12"/>
        <v>13</v>
      </c>
      <c r="W30" s="26">
        <f t="shared" ca="1" si="12"/>
        <v>0</v>
      </c>
      <c r="X30" s="26">
        <f t="shared" ca="1" si="12"/>
        <v>7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2016:1:4:7:JIAN</v>
      </c>
      <c r="T32" s="33">
        <f t="shared" ca="1" si="18"/>
        <v>36</v>
      </c>
      <c r="U32" s="26">
        <f t="shared" ca="1" si="19"/>
        <v>0</v>
      </c>
      <c r="V32" s="26">
        <f t="shared" ca="1" si="12"/>
        <v>18</v>
      </c>
      <c r="W32" s="26">
        <f t="shared" ca="1" si="12"/>
        <v>4</v>
      </c>
      <c r="X32" s="26">
        <f t="shared" ca="1" si="12"/>
        <v>21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2016:1:5:7:JIAN</v>
      </c>
      <c r="T33" s="33">
        <f t="shared" ca="1" si="18"/>
        <v>66</v>
      </c>
      <c r="U33" s="26">
        <f t="shared" ca="1" si="19"/>
        <v>0</v>
      </c>
      <c r="V33" s="26">
        <f t="shared" ca="1" si="12"/>
        <v>18</v>
      </c>
      <c r="W33" s="26">
        <f t="shared" ca="1" si="12"/>
        <v>7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2016:2:1:7:JIAN</v>
      </c>
      <c r="T34" s="33">
        <f t="shared" ca="1" si="18"/>
        <v>96</v>
      </c>
      <c r="U34" s="26">
        <f t="shared" ca="1" si="19"/>
        <v>0</v>
      </c>
      <c r="V34" s="26">
        <f t="shared" ca="1" si="12"/>
        <v>16</v>
      </c>
      <c r="W34" s="26">
        <f t="shared" ca="1" si="12"/>
        <v>9</v>
      </c>
      <c r="X34" s="26">
        <f t="shared" ca="1" si="12"/>
        <v>17</v>
      </c>
      <c r="Y34" s="26">
        <f t="shared" ca="1" si="12"/>
        <v>1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2016:2:2:7:JIAN</v>
      </c>
      <c r="T35" s="33">
        <f t="shared" ca="1" si="18"/>
        <v>126</v>
      </c>
      <c r="U35" s="26">
        <f t="shared" ca="1" si="19"/>
        <v>0</v>
      </c>
      <c r="V35" s="26">
        <f t="shared" ca="1" si="12"/>
        <v>25</v>
      </c>
      <c r="W35" s="26">
        <f t="shared" ca="1" si="12"/>
        <v>7</v>
      </c>
      <c r="X35" s="26">
        <f t="shared" ca="1" si="12"/>
        <v>13</v>
      </c>
      <c r="Y35" s="26">
        <f t="shared" ca="1" si="12"/>
        <v>4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2016:2:3:7:JIAN</v>
      </c>
      <c r="T36" s="33">
        <f t="shared" ca="1" si="18"/>
        <v>156</v>
      </c>
      <c r="U36" s="26">
        <f t="shared" ca="1" si="19"/>
        <v>2</v>
      </c>
      <c r="V36" s="26">
        <f t="shared" ca="1" si="12"/>
        <v>23</v>
      </c>
      <c r="W36" s="26">
        <f t="shared" ca="1" si="12"/>
        <v>9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2016:2:4:7:JIAN</v>
      </c>
      <c r="T37" s="33">
        <f t="shared" ca="1" si="18"/>
        <v>186</v>
      </c>
      <c r="U37" s="26">
        <f t="shared" ca="1" si="19"/>
        <v>1</v>
      </c>
      <c r="V37" s="26">
        <f t="shared" ca="1" si="12"/>
        <v>20</v>
      </c>
      <c r="W37" s="26">
        <f t="shared" ca="1" si="12"/>
        <v>10</v>
      </c>
      <c r="X37" s="26">
        <f t="shared" ca="1" si="12"/>
        <v>14</v>
      </c>
      <c r="Y37" s="26">
        <f t="shared" ca="1" si="12"/>
        <v>3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2016:3:1:7:JIAN</v>
      </c>
      <c r="T38" s="33">
        <f t="shared" ca="1" si="18"/>
        <v>215</v>
      </c>
      <c r="U38" s="26">
        <f t="shared" ca="1" si="19"/>
        <v>0</v>
      </c>
      <c r="V38" s="26">
        <f t="shared" ca="1" si="12"/>
        <v>17</v>
      </c>
      <c r="W38" s="26">
        <f t="shared" ca="1" si="12"/>
        <v>4</v>
      </c>
      <c r="X38" s="26">
        <f t="shared" ca="1" si="12"/>
        <v>17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1559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1306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HUALIAN_DISTRICT_GRAPH_DATA!G39</f>
        <v>2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653</v>
      </c>
      <c r="B10" s="23" t="s">
        <v>654</v>
      </c>
      <c r="C10" s="4" t="s">
        <v>1320</v>
      </c>
      <c r="D10" s="4" t="s">
        <v>664</v>
      </c>
      <c r="E10" s="4" t="str">
        <f>CONCATENATE(YEAR,":",MONTH,":",WEEK,":",WEEKDAY,":",$A10)</f>
        <v>2016:3:1:7:HUALIAN_3_A_E</v>
      </c>
      <c r="F10" s="4">
        <f>MATCH($E10,REPORT_DATA_BY_COMP!$A:$A,0)</f>
        <v>703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655</v>
      </c>
      <c r="B11" s="23" t="s">
        <v>656</v>
      </c>
      <c r="C11" s="4" t="s">
        <v>1321</v>
      </c>
      <c r="D11" s="4" t="s">
        <v>665</v>
      </c>
      <c r="E11" s="4" t="str">
        <f>CONCATENATE(YEAR,":",MONTH,":",WEEK,":",WEEKDAY,":",$A11)</f>
        <v>2016:3:1:7:HUALIAN_3_B_E</v>
      </c>
      <c r="F11" s="4">
        <f>MATCH($E11,REPORT_DATA_BY_COMP!$A:$A,0)</f>
        <v>704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651</v>
      </c>
      <c r="B12" s="23" t="s">
        <v>658</v>
      </c>
      <c r="C12" s="4" t="s">
        <v>1322</v>
      </c>
      <c r="D12" s="4" t="s">
        <v>663</v>
      </c>
      <c r="E12" s="4" t="str">
        <f>CONCATENATE(YEAR,":",MONTH,":",WEEK,":",WEEKDAY,":",$A12)</f>
        <v>2016:3:1:7:HUALIAN_3_S</v>
      </c>
      <c r="F12" s="4">
        <f>MATCH($E12,REPORT_DATA_BY_COMP!$A:$A,0)</f>
        <v>705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6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4</v>
      </c>
      <c r="P13" s="12">
        <f t="shared" si="0"/>
        <v>13</v>
      </c>
      <c r="Q13" s="12">
        <f t="shared" si="0"/>
        <v>19</v>
      </c>
      <c r="R13" s="12">
        <f t="shared" si="0"/>
        <v>12</v>
      </c>
      <c r="S13" s="12">
        <f t="shared" si="0"/>
        <v>0</v>
      </c>
      <c r="T13" s="12">
        <f t="shared" si="0"/>
        <v>14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2016:3:1:7:HUALIAN</v>
      </c>
      <c r="F16" s="14">
        <f>MATCH($E16,REPORT_DATA_BY_DISTRICT!$A:$A, 0)</f>
        <v>214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2016:3:2:7:HUALIAN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6</v>
      </c>
      <c r="J21" s="19">
        <f>SUM(J16:J20)</f>
        <v>6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23</v>
      </c>
      <c r="O21" s="19">
        <f t="shared" si="1"/>
        <v>4</v>
      </c>
      <c r="P21" s="19">
        <f t="shared" si="1"/>
        <v>13</v>
      </c>
      <c r="Q21" s="19">
        <f t="shared" si="1"/>
        <v>19</v>
      </c>
      <c r="R21" s="19">
        <f t="shared" si="1"/>
        <v>12</v>
      </c>
      <c r="S21" s="19">
        <f t="shared" si="1"/>
        <v>0</v>
      </c>
      <c r="T21" s="19">
        <f t="shared" si="1"/>
        <v>14</v>
      </c>
      <c r="U21" s="19">
        <f t="shared" si="1"/>
        <v>4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1</v>
      </c>
      <c r="H28" s="26">
        <f t="shared" si="3"/>
        <v>4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>
        <f t="shared" ca="1" si="5"/>
        <v>70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2016:1:2:7:HUALIAN</v>
      </c>
      <c r="T30" s="33">
        <f t="shared" ca="1" si="18"/>
        <v>5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7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2016:1:4:7:HUALIAN</v>
      </c>
      <c r="T32" s="33">
        <f t="shared" ca="1" si="18"/>
        <v>35</v>
      </c>
      <c r="U32" s="26">
        <f t="shared" ca="1" si="19"/>
        <v>1</v>
      </c>
      <c r="V32" s="26">
        <f t="shared" ca="1" si="12"/>
        <v>18</v>
      </c>
      <c r="W32" s="26">
        <f t="shared" ca="1" si="12"/>
        <v>3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2016:1:5:7:HUALIAN</v>
      </c>
      <c r="T33" s="33">
        <f t="shared" ca="1" si="18"/>
        <v>65</v>
      </c>
      <c r="U33" s="26">
        <f t="shared" ca="1" si="19"/>
        <v>0</v>
      </c>
      <c r="V33" s="26">
        <f t="shared" ca="1" si="12"/>
        <v>21</v>
      </c>
      <c r="W33" s="26">
        <f t="shared" ca="1" si="12"/>
        <v>4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2016:2:1:7:HUALIAN</v>
      </c>
      <c r="T34" s="33">
        <f t="shared" ca="1" si="18"/>
        <v>95</v>
      </c>
      <c r="U34" s="26">
        <f t="shared" ca="1" si="19"/>
        <v>0</v>
      </c>
      <c r="V34" s="26">
        <f t="shared" ca="1" si="12"/>
        <v>18</v>
      </c>
      <c r="W34" s="26">
        <f t="shared" ca="1" si="12"/>
        <v>1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2016:2:2:7:HUALIAN</v>
      </c>
      <c r="T35" s="33">
        <f t="shared" ca="1" si="18"/>
        <v>125</v>
      </c>
      <c r="U35" s="26">
        <f t="shared" ca="1" si="19"/>
        <v>0</v>
      </c>
      <c r="V35" s="26">
        <f t="shared" ca="1" si="12"/>
        <v>12</v>
      </c>
      <c r="W35" s="26">
        <f t="shared" ca="1" si="12"/>
        <v>5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2016:2:3:7:HUALIAN</v>
      </c>
      <c r="T36" s="33">
        <f t="shared" ca="1" si="18"/>
        <v>155</v>
      </c>
      <c r="U36" s="26">
        <f t="shared" ca="1" si="19"/>
        <v>0</v>
      </c>
      <c r="V36" s="26">
        <f t="shared" ca="1" si="12"/>
        <v>17</v>
      </c>
      <c r="W36" s="26">
        <f t="shared" ca="1" si="12"/>
        <v>1</v>
      </c>
      <c r="X36" s="26">
        <f t="shared" ca="1" si="12"/>
        <v>21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2016:2:4:7:HUALIAN</v>
      </c>
      <c r="T37" s="33">
        <f t="shared" ca="1" si="18"/>
        <v>185</v>
      </c>
      <c r="U37" s="26">
        <f t="shared" ca="1" si="19"/>
        <v>1</v>
      </c>
      <c r="V37" s="26">
        <f t="shared" ca="1" si="12"/>
        <v>22</v>
      </c>
      <c r="W37" s="26">
        <f t="shared" ca="1" si="12"/>
        <v>4</v>
      </c>
      <c r="X37" s="26">
        <f t="shared" ca="1" si="12"/>
        <v>11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2016:3:1:7:HUALIAN</v>
      </c>
      <c r="T38" s="33">
        <f t="shared" ca="1" si="18"/>
        <v>214</v>
      </c>
      <c r="U38" s="26">
        <f t="shared" ca="1" si="19"/>
        <v>0</v>
      </c>
      <c r="V38" s="26">
        <f t="shared" ca="1" si="12"/>
        <v>23</v>
      </c>
      <c r="W38" s="26">
        <f t="shared" ca="1" si="12"/>
        <v>4</v>
      </c>
      <c r="X38" s="26">
        <f t="shared" ca="1" si="12"/>
        <v>12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670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1307</v>
      </c>
      <c r="C2" s="31" t="s">
        <v>1283</v>
      </c>
      <c r="D2" s="80">
        <v>60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1280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TAIDONG_ZONE_GRAPH_DATA!G39</f>
        <v>7</v>
      </c>
      <c r="H5" s="88"/>
      <c r="I5" s="88"/>
      <c r="J5" s="89"/>
      <c r="K5" s="50">
        <f>$L$29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671</v>
      </c>
      <c r="B10" s="23" t="s">
        <v>672</v>
      </c>
      <c r="C10" s="4" t="s">
        <v>1324</v>
      </c>
      <c r="D10" s="4" t="s">
        <v>685</v>
      </c>
      <c r="E10" s="4" t="str">
        <f>CONCATENATE(YEAR,":",MONTH,":",WEEK,":",WEEKDAY,":",$A10)</f>
        <v>2016:3:1:7:TAIDONG_2_E</v>
      </c>
      <c r="F10" s="4">
        <f>MATCH($E10,REPORT_DATA_BY_COMP!$A:$A,0)</f>
        <v>734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673</v>
      </c>
      <c r="B11" s="23" t="s">
        <v>674</v>
      </c>
      <c r="C11" s="4" t="s">
        <v>686</v>
      </c>
      <c r="D11" s="4" t="s">
        <v>687</v>
      </c>
      <c r="E11" s="4" t="str">
        <f>CONCATENATE(YEAR,":",MONTH,":",WEEK,":",WEEKDAY,":",$A11)</f>
        <v>2016:3:1:7:TAIDONG_2_S</v>
      </c>
      <c r="F11" s="4">
        <f>MATCH($E11,REPORT_DATA_BY_COMP!$A:$A,0)</f>
        <v>735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20</v>
      </c>
      <c r="Q12" s="12">
        <f t="shared" si="0"/>
        <v>14</v>
      </c>
      <c r="R12" s="12">
        <f t="shared" si="0"/>
        <v>6</v>
      </c>
      <c r="S12" s="12">
        <f t="shared" si="0"/>
        <v>4</v>
      </c>
      <c r="T12" s="12">
        <f t="shared" si="0"/>
        <v>8</v>
      </c>
      <c r="U12" s="12">
        <f t="shared" si="0"/>
        <v>1</v>
      </c>
      <c r="V12" s="12">
        <f t="shared" si="0"/>
        <v>0</v>
      </c>
    </row>
    <row r="13" spans="1:22">
      <c r="B13" s="5" t="s">
        <v>1325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675</v>
      </c>
      <c r="B14" s="23" t="s">
        <v>676</v>
      </c>
      <c r="C14" s="4" t="s">
        <v>688</v>
      </c>
      <c r="D14" s="4" t="s">
        <v>689</v>
      </c>
      <c r="E14" s="4" t="str">
        <f>CONCATENATE(YEAR,":",MONTH,":",WEEK,":",WEEKDAY,":",$A14)</f>
        <v>2016:3:1:7:TAIDONG_1_E</v>
      </c>
      <c r="F14" s="4">
        <f>MATCH($E14,REPORT_DATA_BY_COMP!$A:$A,0)</f>
        <v>732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6</v>
      </c>
      <c r="P14" s="11">
        <f>IFERROR(INDEX(REPORT_DATA_BY_COMP!$A:$AH,$F14,MATCH(P$8,REPORT_DATA_BY_COMP!$A$1:$AH$1,0)), "")</f>
        <v>12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5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677</v>
      </c>
      <c r="B15" s="23" t="s">
        <v>678</v>
      </c>
      <c r="C15" s="4" t="s">
        <v>690</v>
      </c>
      <c r="D15" s="4" t="s">
        <v>691</v>
      </c>
      <c r="E15" s="4" t="str">
        <f>CONCATENATE(YEAR,":",MONTH,":",WEEK,":",WEEKDAY,":",$A15)</f>
        <v>2016:3:1:7:TAIDONG_3_E</v>
      </c>
      <c r="F15" s="4">
        <f>MATCH($E15,REPORT_DATA_BY_COMP!$A:$A,0)</f>
        <v>736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2</v>
      </c>
      <c r="M15" s="11">
        <f>IFERROR(INDEX(REPORT_DATA_BY_COMP!$A:$AH,$F15,MATCH(M$8,REPORT_DATA_BY_COMP!$A$1:$AH$1,0)), "")</f>
        <v>2</v>
      </c>
      <c r="N15" s="11">
        <f>IFERROR(INDEX(REPORT_DATA_BY_COMP!$A:$AH,$F15,MATCH(N$8,REPORT_DATA_BY_COMP!$A$1:$AH$1,0)), "")</f>
        <v>5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16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A16" s="22" t="s">
        <v>679</v>
      </c>
      <c r="B16" s="23" t="s">
        <v>680</v>
      </c>
      <c r="C16" s="4" t="s">
        <v>692</v>
      </c>
      <c r="D16" s="4" t="s">
        <v>693</v>
      </c>
      <c r="E16" s="4" t="str">
        <f>CONCATENATE(YEAR,":",MONTH,":",WEEK,":",WEEKDAY,":",$A16)</f>
        <v>2016:3:1:7:TAIDONG_1_S</v>
      </c>
      <c r="F16" s="4">
        <f>MATCH($E16,REPORT_DATA_BY_COMP!$A:$A,0)</f>
        <v>733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1300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1</v>
      </c>
      <c r="I17" s="12">
        <f t="shared" si="1"/>
        <v>6</v>
      </c>
      <c r="J17" s="12">
        <f t="shared" si="1"/>
        <v>5</v>
      </c>
      <c r="K17" s="12">
        <f t="shared" si="1"/>
        <v>0</v>
      </c>
      <c r="L17" s="12">
        <f t="shared" si="1"/>
        <v>2</v>
      </c>
      <c r="M17" s="12">
        <f t="shared" si="1"/>
        <v>2</v>
      </c>
      <c r="N17" s="12">
        <f t="shared" si="1"/>
        <v>16</v>
      </c>
      <c r="O17" s="12">
        <f t="shared" si="1"/>
        <v>10</v>
      </c>
      <c r="P17" s="12">
        <f t="shared" si="1"/>
        <v>20</v>
      </c>
      <c r="Q17" s="12">
        <f t="shared" si="1"/>
        <v>39</v>
      </c>
      <c r="R17" s="12">
        <f t="shared" si="1"/>
        <v>12</v>
      </c>
      <c r="S17" s="12">
        <f t="shared" si="1"/>
        <v>0</v>
      </c>
      <c r="T17" s="12">
        <f t="shared" si="1"/>
        <v>10</v>
      </c>
      <c r="U17" s="12">
        <f t="shared" si="1"/>
        <v>6</v>
      </c>
      <c r="V17" s="12">
        <f t="shared" si="1"/>
        <v>0</v>
      </c>
    </row>
    <row r="18" spans="1:22">
      <c r="B18" s="5" t="s">
        <v>1326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681</v>
      </c>
      <c r="B19" s="23" t="s">
        <v>682</v>
      </c>
      <c r="C19" s="4" t="s">
        <v>694</v>
      </c>
      <c r="D19" s="4" t="s">
        <v>695</v>
      </c>
      <c r="E19" s="4" t="str">
        <f>CONCATENATE(YEAR,":",MONTH,":",WEEK,":",WEEKDAY,":",$A19)</f>
        <v>2016:3:1:7:YULI_E</v>
      </c>
      <c r="F19" s="4">
        <f>MATCH($E19,REPORT_DATA_BY_COMP!$A:$A,0)</f>
        <v>772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3</v>
      </c>
      <c r="Q19" s="11">
        <f>IFERROR(INDEX(REPORT_DATA_BY_COMP!$A:$AH,$F19,MATCH(Q$8,REPORT_DATA_BY_COMP!$A$1:$AH$1,0)), "")</f>
        <v>16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A20" s="22" t="s">
        <v>683</v>
      </c>
      <c r="B20" s="23" t="s">
        <v>684</v>
      </c>
      <c r="C20" s="4" t="s">
        <v>696</v>
      </c>
      <c r="D20" s="4" t="s">
        <v>697</v>
      </c>
      <c r="E20" s="4" t="str">
        <f>CONCATENATE(YEAR,":",MONTH,":",WEEK,":",WEEKDAY,":",$A20)</f>
        <v>2016:3:1:7:YULI_S</v>
      </c>
      <c r="F20" s="4">
        <f>MATCH($E20,REPORT_DATA_BY_COMP!$A:$A,0)</f>
        <v>773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9</v>
      </c>
      <c r="R20" s="11">
        <f>IFERROR(INDEX(REPORT_DATA_BY_COMP!$A:$AH,$F20,MATCH(R$8,REPORT_DATA_BY_COMP!$A$1:$AH$1,0)), "")</f>
        <v>2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1300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2</v>
      </c>
      <c r="J21" s="12">
        <f t="shared" si="2"/>
        <v>7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9</v>
      </c>
      <c r="O21" s="12">
        <f t="shared" si="2"/>
        <v>1</v>
      </c>
      <c r="P21" s="12">
        <f t="shared" si="2"/>
        <v>8</v>
      </c>
      <c r="Q21" s="12">
        <f t="shared" si="2"/>
        <v>25</v>
      </c>
      <c r="R21" s="12">
        <f t="shared" si="2"/>
        <v>7</v>
      </c>
      <c r="S21" s="12">
        <f t="shared" si="2"/>
        <v>0</v>
      </c>
      <c r="T21" s="12">
        <f t="shared" si="2"/>
        <v>7</v>
      </c>
      <c r="U21" s="12">
        <f t="shared" si="2"/>
        <v>1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1298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1272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1271</v>
      </c>
      <c r="C25" s="14"/>
      <c r="D25" s="14"/>
      <c r="E25" s="14" t="str">
        <f>CONCATENATE(YEAR,":",MONTH,":2:",WEEKLY_REPORT_DAY,":", $A$1)</f>
        <v>2016:3:2:7:TAIDONG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1273</v>
      </c>
      <c r="C26" s="14"/>
      <c r="D26" s="14"/>
      <c r="E26" s="14" t="str">
        <f>CONCATENATE(YEAR,":",MONTH,":3:",WEEKLY_REPORT_DAY,":", $A$1)</f>
        <v>2016:3:3:7:TAIDONG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1274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1275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1300</v>
      </c>
      <c r="C29" s="15"/>
      <c r="D29" s="15"/>
      <c r="E29" s="15"/>
      <c r="F29" s="15"/>
      <c r="G29" s="19">
        <f>SUM(G24:G28)</f>
        <v>0</v>
      </c>
      <c r="H29" s="19">
        <f t="shared" ref="H29:V29" si="3">SUM(H24:H28)</f>
        <v>1</v>
      </c>
      <c r="I29" s="19">
        <f t="shared" si="3"/>
        <v>13</v>
      </c>
      <c r="J29" s="19">
        <f t="shared" si="3"/>
        <v>18</v>
      </c>
      <c r="K29" s="19">
        <f t="shared" si="3"/>
        <v>0</v>
      </c>
      <c r="L29" s="19">
        <f t="shared" si="3"/>
        <v>2</v>
      </c>
      <c r="M29" s="19">
        <f t="shared" si="3"/>
        <v>2</v>
      </c>
      <c r="N29" s="19">
        <f t="shared" si="3"/>
        <v>37</v>
      </c>
      <c r="O29" s="19">
        <f t="shared" si="3"/>
        <v>23</v>
      </c>
      <c r="P29" s="19">
        <f t="shared" si="3"/>
        <v>48</v>
      </c>
      <c r="Q29" s="19">
        <f t="shared" si="3"/>
        <v>78</v>
      </c>
      <c r="R29" s="19">
        <f t="shared" si="3"/>
        <v>25</v>
      </c>
      <c r="S29" s="19">
        <f t="shared" si="3"/>
        <v>4</v>
      </c>
      <c r="T29" s="19">
        <f t="shared" si="3"/>
        <v>25</v>
      </c>
      <c r="U29" s="19">
        <f t="shared" si="3"/>
        <v>8</v>
      </c>
      <c r="V29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1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4</v>
      </c>
      <c r="H28" s="26">
        <f t="shared" ca="1" si="3"/>
        <v>5</v>
      </c>
      <c r="I28" s="33">
        <f t="shared" ca="1" si="7"/>
        <v>18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>
        <f t="shared" ca="1" si="5"/>
        <v>241</v>
      </c>
      <c r="G29" s="26">
        <f t="shared" ca="1" si="6"/>
        <v>2</v>
      </c>
      <c r="H29" s="26">
        <f t="shared" ca="1" si="3"/>
        <v>5</v>
      </c>
      <c r="I29" s="33">
        <f t="shared" ca="1" si="7"/>
        <v>28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3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</v>
      </c>
      <c r="T30" s="33">
        <f t="shared" ca="1" si="18"/>
        <v>8</v>
      </c>
      <c r="U30" s="26">
        <f t="shared" ca="1" si="19"/>
        <v>0</v>
      </c>
      <c r="V30" s="26">
        <f t="shared" ca="1" si="12"/>
        <v>48</v>
      </c>
      <c r="W30" s="26">
        <f t="shared" ca="1" si="12"/>
        <v>0</v>
      </c>
      <c r="X30" s="26">
        <f t="shared" ca="1" si="12"/>
        <v>13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</v>
      </c>
      <c r="T32" s="33">
        <f t="shared" ca="1" si="18"/>
        <v>19</v>
      </c>
      <c r="U32" s="26">
        <f t="shared" ca="1" si="19"/>
        <v>0</v>
      </c>
      <c r="V32" s="26">
        <f t="shared" ca="1" si="12"/>
        <v>51</v>
      </c>
      <c r="W32" s="26">
        <f t="shared" ca="1" si="12"/>
        <v>17</v>
      </c>
      <c r="X32" s="26">
        <f t="shared" ca="1" si="12"/>
        <v>28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</v>
      </c>
      <c r="T33" s="33">
        <f t="shared" ca="1" si="18"/>
        <v>30</v>
      </c>
      <c r="U33" s="26">
        <f t="shared" ca="1" si="19"/>
        <v>0</v>
      </c>
      <c r="V33" s="26">
        <f t="shared" ca="1" si="12"/>
        <v>43</v>
      </c>
      <c r="W33" s="26">
        <f t="shared" ca="1" si="12"/>
        <v>16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</v>
      </c>
      <c r="T34" s="33">
        <f t="shared" ca="1" si="18"/>
        <v>41</v>
      </c>
      <c r="U34" s="26">
        <f t="shared" ca="1" si="19"/>
        <v>1</v>
      </c>
      <c r="V34" s="26">
        <f t="shared" ca="1" si="12"/>
        <v>40</v>
      </c>
      <c r="W34" s="26">
        <f t="shared" ca="1" si="12"/>
        <v>6</v>
      </c>
      <c r="X34" s="26">
        <f t="shared" ca="1" si="12"/>
        <v>21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</v>
      </c>
      <c r="T35" s="33">
        <f t="shared" ca="1" si="18"/>
        <v>52</v>
      </c>
      <c r="U35" s="26">
        <f t="shared" ca="1" si="19"/>
        <v>0</v>
      </c>
      <c r="V35" s="26">
        <f t="shared" ca="1" si="12"/>
        <v>40</v>
      </c>
      <c r="W35" s="26">
        <f t="shared" ca="1" si="12"/>
        <v>9</v>
      </c>
      <c r="X35" s="26">
        <f t="shared" ca="1" si="12"/>
        <v>32</v>
      </c>
      <c r="Y35" s="26">
        <f t="shared" ca="1" si="12"/>
        <v>4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</v>
      </c>
      <c r="T36" s="33">
        <f t="shared" ca="1" si="18"/>
        <v>63</v>
      </c>
      <c r="U36" s="26">
        <f t="shared" ca="1" si="19"/>
        <v>1</v>
      </c>
      <c r="V36" s="26">
        <f t="shared" ca="1" si="12"/>
        <v>32</v>
      </c>
      <c r="W36" s="26">
        <f t="shared" ca="1" si="12"/>
        <v>12</v>
      </c>
      <c r="X36" s="26">
        <f t="shared" ca="1" si="12"/>
        <v>31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</v>
      </c>
      <c r="T37" s="33">
        <f t="shared" ca="1" si="18"/>
        <v>74</v>
      </c>
      <c r="U37" s="26">
        <f t="shared" ca="1" si="19"/>
        <v>2</v>
      </c>
      <c r="V37" s="26">
        <f t="shared" ca="1" si="12"/>
        <v>30</v>
      </c>
      <c r="W37" s="26">
        <f t="shared" ca="1" si="12"/>
        <v>19</v>
      </c>
      <c r="X37" s="26">
        <f t="shared" ca="1" si="12"/>
        <v>27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</v>
      </c>
      <c r="T38" s="33">
        <f t="shared" ca="1" si="18"/>
        <v>85</v>
      </c>
      <c r="U38" s="26">
        <f t="shared" ca="1" si="19"/>
        <v>2</v>
      </c>
      <c r="V38" s="26">
        <f t="shared" ca="1" si="12"/>
        <v>37</v>
      </c>
      <c r="W38" s="26">
        <f t="shared" ca="1" si="12"/>
        <v>23</v>
      </c>
      <c r="X38" s="26">
        <f t="shared" ca="1" si="12"/>
        <v>25</v>
      </c>
      <c r="Y38" s="26">
        <f t="shared" ca="1" si="12"/>
        <v>4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1348</v>
      </c>
      <c r="B39" s="2" t="s">
        <v>1768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7</v>
      </c>
    </row>
    <row r="46" spans="1:30">
      <c r="A46" s="8" t="s">
        <v>520</v>
      </c>
      <c r="B46" s="8">
        <f ca="1">SUM($M$39:$O$39)</f>
        <v>12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60
Stake Actual CDE YTD 年度實際:    7</v>
      </c>
      <c r="C49" s="8">
        <f ca="1">INDIRECT(CONCATENATE($B$39,"$D$2"))</f>
        <v>60</v>
      </c>
      <c r="D49" s="8">
        <f ca="1">$G$39</f>
        <v>7</v>
      </c>
    </row>
    <row r="50" spans="1:4" ht="23.25">
      <c r="A50" s="8" t="s">
        <v>1301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1561</v>
      </c>
      <c r="B1" s="46" t="s">
        <v>1560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1307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TAIDONG_2_DISTRICT_GRAPH_DATA!G39</f>
        <v>3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671</v>
      </c>
      <c r="B10" s="23" t="s">
        <v>672</v>
      </c>
      <c r="C10" s="4" t="s">
        <v>1324</v>
      </c>
      <c r="D10" s="4" t="s">
        <v>685</v>
      </c>
      <c r="E10" s="4" t="str">
        <f>CONCATENATE(YEAR,":",MONTH,":",WEEK,":",WEEKDAY,":",$A10)</f>
        <v>2016:3:1:7:TAIDONG_2_E</v>
      </c>
      <c r="F10" s="4">
        <f>MATCH($E10,REPORT_DATA_BY_COMP!$A:$A,0)</f>
        <v>734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673</v>
      </c>
      <c r="B11" s="23" t="s">
        <v>674</v>
      </c>
      <c r="C11" s="4" t="s">
        <v>686</v>
      </c>
      <c r="D11" s="4" t="s">
        <v>687</v>
      </c>
      <c r="E11" s="4" t="str">
        <f>CONCATENATE(YEAR,":",MONTH,":",WEEK,":",WEEKDAY,":",$A11)</f>
        <v>2016:3:1:7:TAIDONG_2_S</v>
      </c>
      <c r="F11" s="4">
        <f>MATCH($E11,REPORT_DATA_BY_COMP!$A:$A,0)</f>
        <v>735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20</v>
      </c>
      <c r="Q12" s="12">
        <f t="shared" si="0"/>
        <v>14</v>
      </c>
      <c r="R12" s="12">
        <f t="shared" si="0"/>
        <v>6</v>
      </c>
      <c r="S12" s="12">
        <f t="shared" si="0"/>
        <v>4</v>
      </c>
      <c r="T12" s="12">
        <f t="shared" si="0"/>
        <v>8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224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2016:3:2:7:TAIDONG_2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2016:3:3:7:TAIDONG_2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12</v>
      </c>
      <c r="O20" s="19">
        <f t="shared" si="1"/>
        <v>12</v>
      </c>
      <c r="P20" s="19">
        <f t="shared" si="1"/>
        <v>20</v>
      </c>
      <c r="Q20" s="19">
        <f t="shared" si="1"/>
        <v>14</v>
      </c>
      <c r="R20" s="19">
        <f t="shared" si="1"/>
        <v>6</v>
      </c>
      <c r="S20" s="19">
        <f t="shared" si="1"/>
        <v>4</v>
      </c>
      <c r="T20" s="19">
        <f t="shared" si="1"/>
        <v>8</v>
      </c>
      <c r="U20" s="19">
        <f t="shared" si="1"/>
        <v>1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3</v>
      </c>
      <c r="H28" s="26">
        <f t="shared" si="3"/>
        <v>4</v>
      </c>
      <c r="I28" s="33">
        <f t="shared" ca="1" si="7"/>
        <v>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>
        <f t="shared" ca="1" si="5"/>
        <v>80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2016:1:2:7:TAIDONG_2</v>
      </c>
      <c r="T30" s="33">
        <f t="shared" ca="1" si="18"/>
        <v>15</v>
      </c>
      <c r="U30" s="26">
        <f t="shared" ca="1" si="19"/>
        <v>0</v>
      </c>
      <c r="V30" s="26">
        <f t="shared" ca="1" si="12"/>
        <v>15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2016:1:4:7:TAIDONG_2</v>
      </c>
      <c r="T32" s="33">
        <f t="shared" ca="1" si="18"/>
        <v>45</v>
      </c>
      <c r="U32" s="26">
        <f t="shared" ca="1" si="19"/>
        <v>0</v>
      </c>
      <c r="V32" s="26">
        <f t="shared" ca="1" si="12"/>
        <v>15</v>
      </c>
      <c r="W32" s="26">
        <f t="shared" ca="1" si="12"/>
        <v>5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2016:1:5:7:TAIDONG_2</v>
      </c>
      <c r="T33" s="33">
        <f t="shared" ca="1" si="18"/>
        <v>75</v>
      </c>
      <c r="U33" s="26">
        <f t="shared" ca="1" si="19"/>
        <v>0</v>
      </c>
      <c r="V33" s="26">
        <f t="shared" ca="1" si="12"/>
        <v>13</v>
      </c>
      <c r="W33" s="26">
        <f t="shared" ca="1" si="12"/>
        <v>10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2016:2:1:7:TAIDONG_2</v>
      </c>
      <c r="T34" s="33">
        <f t="shared" ca="1" si="18"/>
        <v>105</v>
      </c>
      <c r="U34" s="26">
        <f t="shared" ca="1" si="19"/>
        <v>1</v>
      </c>
      <c r="V34" s="26">
        <f t="shared" ca="1" si="12"/>
        <v>14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2016:2:2:7:TAIDONG_2</v>
      </c>
      <c r="T35" s="33">
        <f t="shared" ca="1" si="18"/>
        <v>135</v>
      </c>
      <c r="U35" s="26">
        <f t="shared" ca="1" si="19"/>
        <v>0</v>
      </c>
      <c r="V35" s="26">
        <f t="shared" ca="1" si="12"/>
        <v>16</v>
      </c>
      <c r="W35" s="26">
        <f t="shared" ca="1" si="12"/>
        <v>2</v>
      </c>
      <c r="X35" s="26">
        <f t="shared" ca="1" si="12"/>
        <v>8</v>
      </c>
      <c r="Y35" s="26">
        <f t="shared" ca="1" si="12"/>
        <v>3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2016:2:3:7:TAIDONG_2</v>
      </c>
      <c r="T36" s="33">
        <f t="shared" ca="1" si="18"/>
        <v>165</v>
      </c>
      <c r="U36" s="26">
        <f t="shared" ca="1" si="19"/>
        <v>1</v>
      </c>
      <c r="V36" s="26">
        <f t="shared" ca="1" si="12"/>
        <v>11</v>
      </c>
      <c r="W36" s="26">
        <f t="shared" ca="1" si="12"/>
        <v>3</v>
      </c>
      <c r="X36" s="26">
        <f t="shared" ca="1" si="12"/>
        <v>7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2016:2:4:7:TAIDONG_2</v>
      </c>
      <c r="T37" s="33">
        <f t="shared" ca="1" si="18"/>
        <v>195</v>
      </c>
      <c r="U37" s="26">
        <f t="shared" ca="1" si="19"/>
        <v>1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2016:3:1:7:TAIDONG_2</v>
      </c>
      <c r="T38" s="33">
        <f t="shared" ca="1" si="18"/>
        <v>224</v>
      </c>
      <c r="U38" s="26">
        <f t="shared" ca="1" si="19"/>
        <v>0</v>
      </c>
      <c r="V38" s="26">
        <f t="shared" ca="1" si="12"/>
        <v>12</v>
      </c>
      <c r="W38" s="26">
        <f t="shared" ca="1" si="12"/>
        <v>12</v>
      </c>
      <c r="X38" s="26">
        <f t="shared" ca="1" si="12"/>
        <v>6</v>
      </c>
      <c r="Y38" s="26">
        <f t="shared" ca="1" si="12"/>
        <v>4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1748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1563</v>
      </c>
      <c r="B1" s="46" t="s">
        <v>1562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1307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TAIDONG_1_3_DISTRICT_GRAPH_DATA!G39</f>
        <v>3</v>
      </c>
      <c r="H5" s="88"/>
      <c r="I5" s="88"/>
      <c r="J5" s="89"/>
      <c r="K5" s="50">
        <f>$L$21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688</v>
      </c>
      <c r="D10" s="4" t="s">
        <v>689</v>
      </c>
      <c r="E10" s="4" t="str">
        <f>CONCATENATE(YEAR,":",MONTH,":",WEEK,":",WEEKDAY,":",$A10)</f>
        <v>2016:3:1:7:TAIDONG_1_E</v>
      </c>
      <c r="F10" s="4">
        <f>MATCH($E10,REPORT_DATA_BY_COMP!$A:$A,0)</f>
        <v>732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2016:3:1:7:TAIDONG_3_E</v>
      </c>
      <c r="F11" s="4">
        <f>MATCH($E11,REPORT_DATA_BY_COMP!$A:$A,0)</f>
        <v>736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2</v>
      </c>
      <c r="M11" s="11">
        <f>IFERROR(INDEX(REPORT_DATA_BY_COMP!$A:$AH,$F11,MATCH(M$8,REPORT_DATA_BY_COMP!$A$1:$AH$1,0)), "")</f>
        <v>2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679</v>
      </c>
      <c r="B12" s="23" t="s">
        <v>680</v>
      </c>
      <c r="C12" s="4" t="s">
        <v>692</v>
      </c>
      <c r="D12" s="4" t="s">
        <v>693</v>
      </c>
      <c r="E12" s="4" t="str">
        <f>CONCATENATE(YEAR,":",MONTH,":",WEEK,":",WEEKDAY,":",$A12)</f>
        <v>2016:3:1:7:TAIDONG_1_S</v>
      </c>
      <c r="F12" s="4">
        <f>MATCH($E12,REPORT_DATA_BY_COMP!$A:$A,0)</f>
        <v>733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5</v>
      </c>
      <c r="K13" s="12">
        <f t="shared" si="0"/>
        <v>0</v>
      </c>
      <c r="L13" s="12">
        <f t="shared" si="0"/>
        <v>2</v>
      </c>
      <c r="M13" s="12">
        <f t="shared" si="0"/>
        <v>2</v>
      </c>
      <c r="N13" s="12">
        <f t="shared" si="0"/>
        <v>16</v>
      </c>
      <c r="O13" s="12">
        <f t="shared" si="0"/>
        <v>10</v>
      </c>
      <c r="P13" s="12">
        <f t="shared" si="0"/>
        <v>20</v>
      </c>
      <c r="Q13" s="12">
        <f t="shared" si="0"/>
        <v>39</v>
      </c>
      <c r="R13" s="12">
        <f t="shared" si="0"/>
        <v>12</v>
      </c>
      <c r="S13" s="12">
        <f t="shared" si="0"/>
        <v>0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223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2016:3:2:7:TAIDONG_1_3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2016:3:3:7:TAIDONG_1_3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5</v>
      </c>
      <c r="K21" s="19">
        <f t="shared" si="1"/>
        <v>0</v>
      </c>
      <c r="L21" s="19">
        <f t="shared" si="1"/>
        <v>2</v>
      </c>
      <c r="M21" s="19">
        <f t="shared" si="1"/>
        <v>2</v>
      </c>
      <c r="N21" s="19">
        <f t="shared" si="1"/>
        <v>16</v>
      </c>
      <c r="O21" s="19">
        <f t="shared" si="1"/>
        <v>10</v>
      </c>
      <c r="P21" s="19">
        <f t="shared" si="1"/>
        <v>20</v>
      </c>
      <c r="Q21" s="19">
        <f t="shared" si="1"/>
        <v>39</v>
      </c>
      <c r="R21" s="19">
        <f t="shared" si="1"/>
        <v>12</v>
      </c>
      <c r="S21" s="19">
        <f t="shared" si="1"/>
        <v>0</v>
      </c>
      <c r="T21" s="19">
        <f t="shared" si="1"/>
        <v>10</v>
      </c>
      <c r="U21" s="19">
        <f t="shared" si="1"/>
        <v>6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>
        <f t="shared" ca="1" si="5"/>
        <v>79</v>
      </c>
      <c r="G29" s="26">
        <f t="shared" ca="1" si="6"/>
        <v>2</v>
      </c>
      <c r="H29" s="26">
        <f t="shared" si="3"/>
        <v>4</v>
      </c>
      <c r="I29" s="33">
        <f t="shared" ca="1" si="7"/>
        <v>24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2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2016:1:2:7:TAIDONG_1_3</v>
      </c>
      <c r="T30" s="33">
        <f t="shared" ca="1" si="18"/>
        <v>14</v>
      </c>
      <c r="U30" s="26">
        <f t="shared" ca="1" si="19"/>
        <v>0</v>
      </c>
      <c r="V30" s="26">
        <f t="shared" ca="1" si="12"/>
        <v>21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2016:1:4:7:TAIDONG_1_3</v>
      </c>
      <c r="T32" s="33">
        <f t="shared" ca="1" si="18"/>
        <v>44</v>
      </c>
      <c r="U32" s="26">
        <f t="shared" ca="1" si="19"/>
        <v>0</v>
      </c>
      <c r="V32" s="26">
        <f t="shared" ca="1" si="12"/>
        <v>20</v>
      </c>
      <c r="W32" s="26">
        <f t="shared" ca="1" si="12"/>
        <v>9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2016:1:5:7:TAIDONG_1_3</v>
      </c>
      <c r="T33" s="33">
        <f t="shared" ca="1" si="18"/>
        <v>74</v>
      </c>
      <c r="U33" s="26">
        <f t="shared" ca="1" si="19"/>
        <v>0</v>
      </c>
      <c r="V33" s="26">
        <f t="shared" ca="1" si="12"/>
        <v>21</v>
      </c>
      <c r="W33" s="26">
        <f t="shared" ca="1" si="12"/>
        <v>5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2016:2:1:7:TAIDONG_1_3</v>
      </c>
      <c r="T34" s="33">
        <f t="shared" ca="1" si="18"/>
        <v>104</v>
      </c>
      <c r="U34" s="26">
        <f t="shared" ca="1" si="19"/>
        <v>0</v>
      </c>
      <c r="V34" s="26">
        <f t="shared" ca="1" si="12"/>
        <v>16</v>
      </c>
      <c r="W34" s="26">
        <f t="shared" ca="1" si="12"/>
        <v>2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2016:2:2:7:TAIDONG_1_3</v>
      </c>
      <c r="T35" s="33">
        <f t="shared" ca="1" si="18"/>
        <v>134</v>
      </c>
      <c r="U35" s="26">
        <f t="shared" ca="1" si="19"/>
        <v>0</v>
      </c>
      <c r="V35" s="26">
        <f t="shared" ca="1" si="12"/>
        <v>14</v>
      </c>
      <c r="W35" s="26">
        <f t="shared" ca="1" si="12"/>
        <v>6</v>
      </c>
      <c r="X35" s="26">
        <f t="shared" ca="1" si="12"/>
        <v>11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2016:2:3:7:TAIDONG_1_3</v>
      </c>
      <c r="T36" s="33">
        <f t="shared" ca="1" si="18"/>
        <v>164</v>
      </c>
      <c r="U36" s="26">
        <f t="shared" ca="1" si="19"/>
        <v>0</v>
      </c>
      <c r="V36" s="26">
        <f t="shared" ca="1" si="12"/>
        <v>11</v>
      </c>
      <c r="W36" s="26">
        <f t="shared" ca="1" si="12"/>
        <v>7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2016:2:4:7:TAIDONG_1_3</v>
      </c>
      <c r="T37" s="33">
        <f t="shared" ca="1" si="18"/>
        <v>194</v>
      </c>
      <c r="U37" s="26">
        <f t="shared" ca="1" si="19"/>
        <v>1</v>
      </c>
      <c r="V37" s="26">
        <f t="shared" ca="1" si="12"/>
        <v>12</v>
      </c>
      <c r="W37" s="26">
        <f t="shared" ca="1" si="12"/>
        <v>12</v>
      </c>
      <c r="X37" s="26">
        <f t="shared" ca="1" si="12"/>
        <v>12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2016:3:1:7:TAIDONG_1_3</v>
      </c>
      <c r="T38" s="33">
        <f t="shared" ca="1" si="18"/>
        <v>223</v>
      </c>
      <c r="U38" s="26">
        <f t="shared" ca="1" si="19"/>
        <v>2</v>
      </c>
      <c r="V38" s="26">
        <f t="shared" ca="1" si="12"/>
        <v>16</v>
      </c>
      <c r="W38" s="26">
        <f t="shared" ca="1" si="12"/>
        <v>10</v>
      </c>
      <c r="X38" s="26">
        <f t="shared" ca="1" si="12"/>
        <v>12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1749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1565</v>
      </c>
      <c r="B1" s="46" t="s">
        <v>1564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1307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YULI_DISTRICT_GRAPH_DATA!G39</f>
        <v>0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681</v>
      </c>
      <c r="B10" s="23" t="s">
        <v>682</v>
      </c>
      <c r="C10" s="4" t="s">
        <v>694</v>
      </c>
      <c r="D10" s="4" t="s">
        <v>695</v>
      </c>
      <c r="E10" s="4" t="str">
        <f>CONCATENATE(YEAR,":",MONTH,":",WEEK,":",WEEKDAY,":",$A10)</f>
        <v>2016:3:1:7:YULI_E</v>
      </c>
      <c r="F10" s="4">
        <f>MATCH($E10,REPORT_DATA_BY_COMP!$A:$A,0)</f>
        <v>772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683</v>
      </c>
      <c r="B11" s="23" t="s">
        <v>684</v>
      </c>
      <c r="C11" s="4" t="s">
        <v>696</v>
      </c>
      <c r="D11" s="4" t="s">
        <v>697</v>
      </c>
      <c r="E11" s="4" t="str">
        <f>CONCATENATE(YEAR,":",MONTH,":",WEEK,":",WEEKDAY,":",$A11)</f>
        <v>2016:3:1:7:YULI_S</v>
      </c>
      <c r="F11" s="4">
        <f>MATCH($E11,REPORT_DATA_BY_COMP!$A:$A,0)</f>
        <v>773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7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9</v>
      </c>
      <c r="O12" s="12">
        <f t="shared" si="0"/>
        <v>1</v>
      </c>
      <c r="P12" s="12">
        <f t="shared" si="0"/>
        <v>8</v>
      </c>
      <c r="Q12" s="12">
        <f t="shared" si="0"/>
        <v>25</v>
      </c>
      <c r="R12" s="12">
        <f t="shared" si="0"/>
        <v>7</v>
      </c>
      <c r="S12" s="12">
        <f t="shared" si="0"/>
        <v>0</v>
      </c>
      <c r="T12" s="12">
        <f t="shared" si="0"/>
        <v>7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235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2016:3:2:7:YULI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2016:3:3:7:YULI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</v>
      </c>
      <c r="J20" s="19">
        <f>SUM(J15:J19)</f>
        <v>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9</v>
      </c>
      <c r="O20" s="19">
        <f t="shared" si="1"/>
        <v>1</v>
      </c>
      <c r="P20" s="19">
        <f t="shared" si="1"/>
        <v>8</v>
      </c>
      <c r="Q20" s="19">
        <f t="shared" si="1"/>
        <v>25</v>
      </c>
      <c r="R20" s="19">
        <f t="shared" si="1"/>
        <v>7</v>
      </c>
      <c r="S20" s="19">
        <f t="shared" si="1"/>
        <v>0</v>
      </c>
      <c r="T20" s="19">
        <f t="shared" si="1"/>
        <v>7</v>
      </c>
      <c r="U20" s="19">
        <f t="shared" si="1"/>
        <v>1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>
        <f t="shared" ca="1" si="5"/>
        <v>91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2016:1:2:7:YULI</v>
      </c>
      <c r="T30" s="33">
        <f t="shared" ca="1" si="18"/>
        <v>27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4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2016:1:4:7:YULI</v>
      </c>
      <c r="T32" s="33">
        <f t="shared" ca="1" si="18"/>
        <v>57</v>
      </c>
      <c r="U32" s="26">
        <f t="shared" ca="1" si="19"/>
        <v>0</v>
      </c>
      <c r="V32" s="26">
        <f t="shared" ca="1" si="12"/>
        <v>16</v>
      </c>
      <c r="W32" s="26">
        <f t="shared" ca="1" si="12"/>
        <v>3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2016:1:5:7:YULI</v>
      </c>
      <c r="T33" s="33">
        <f t="shared" ca="1" si="18"/>
        <v>87</v>
      </c>
      <c r="U33" s="26">
        <f t="shared" ca="1" si="19"/>
        <v>0</v>
      </c>
      <c r="V33" s="26">
        <f t="shared" ca="1" si="12"/>
        <v>9</v>
      </c>
      <c r="W33" s="26">
        <f t="shared" ca="1" si="12"/>
        <v>1</v>
      </c>
      <c r="X33" s="26">
        <f t="shared" ca="1" si="12"/>
        <v>6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2016:2:1:7:YULI</v>
      </c>
      <c r="T34" s="33">
        <f t="shared" ca="1" si="18"/>
        <v>117</v>
      </c>
      <c r="U34" s="26">
        <f t="shared" ca="1" si="19"/>
        <v>0</v>
      </c>
      <c r="V34" s="26">
        <f t="shared" ca="1" si="12"/>
        <v>10</v>
      </c>
      <c r="W34" s="26">
        <f t="shared" ca="1" si="12"/>
        <v>1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2016:2:2:7:YULI</v>
      </c>
      <c r="T35" s="33">
        <f t="shared" ca="1" si="18"/>
        <v>147</v>
      </c>
      <c r="U35" s="26">
        <f t="shared" ca="1" si="19"/>
        <v>0</v>
      </c>
      <c r="V35" s="26">
        <f t="shared" ca="1" si="12"/>
        <v>10</v>
      </c>
      <c r="W35" s="26">
        <f t="shared" ca="1" si="12"/>
        <v>1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2016:2:3:7:YULI</v>
      </c>
      <c r="T36" s="33">
        <f t="shared" ca="1" si="18"/>
        <v>177</v>
      </c>
      <c r="U36" s="26">
        <f t="shared" ca="1" si="19"/>
        <v>0</v>
      </c>
      <c r="V36" s="26">
        <f t="shared" ca="1" si="12"/>
        <v>10</v>
      </c>
      <c r="W36" s="26">
        <f t="shared" ca="1" si="12"/>
        <v>2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2016:2:4:7:YULI</v>
      </c>
      <c r="T37" s="33">
        <f t="shared" ca="1" si="18"/>
        <v>206</v>
      </c>
      <c r="U37" s="26">
        <f t="shared" ca="1" si="19"/>
        <v>0</v>
      </c>
      <c r="V37" s="26">
        <f t="shared" ca="1" si="12"/>
        <v>6</v>
      </c>
      <c r="W37" s="26">
        <f t="shared" ca="1" si="12"/>
        <v>1</v>
      </c>
      <c r="X37" s="26">
        <f t="shared" ca="1" si="12"/>
        <v>10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2016:3:1:7:YULI</v>
      </c>
      <c r="T38" s="33">
        <f t="shared" ca="1" si="18"/>
        <v>235</v>
      </c>
      <c r="U38" s="26">
        <f t="shared" ca="1" si="19"/>
        <v>0</v>
      </c>
      <c r="V38" s="26">
        <f t="shared" ca="1" si="12"/>
        <v>9</v>
      </c>
      <c r="W38" s="26">
        <f t="shared" ca="1" si="12"/>
        <v>1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1750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1301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700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1308</v>
      </c>
      <c r="C2" s="31" t="s">
        <v>1283</v>
      </c>
      <c r="D2" s="80">
        <v>59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1280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ZHUNAN_ZONE_GRAPH_DATA!G39</f>
        <v>7</v>
      </c>
      <c r="H5" s="88"/>
      <c r="I5" s="88"/>
      <c r="J5" s="89"/>
      <c r="K5" s="50">
        <f>$L$27</f>
        <v>1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756</v>
      </c>
      <c r="D10" s="4" t="s">
        <v>757</v>
      </c>
      <c r="E10" s="4" t="str">
        <f>CONCATENATE(YEAR,":",MONTH,":",WEEK,":",WEEKDAY,":",$A10)</f>
        <v>2016:3:1:7:ZHUNAN_E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703</v>
      </c>
      <c r="B11" s="23" t="s">
        <v>704</v>
      </c>
      <c r="C11" s="4" t="s">
        <v>758</v>
      </c>
      <c r="D11" s="4" t="s">
        <v>759</v>
      </c>
      <c r="E11" s="4" t="str">
        <f>CONCATENATE(YEAR,":",MONTH,":",WEEK,":",WEEKDAY,":",$A11)</f>
        <v>2016:3:1:7:XIANGSHAN_A</v>
      </c>
      <c r="F11" s="4">
        <f>MATCH($E11,REPORT_DATA_BY_COMP!$A:$A,0)</f>
        <v>754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760</v>
      </c>
      <c r="D12" s="4" t="s">
        <v>761</v>
      </c>
      <c r="E12" s="4" t="str">
        <f>CONCATENATE(YEAR,":",MONTH,":",WEEK,":",WEEKDAY,":",$A12)</f>
        <v>2016:3:1:7:XIANGSHAN_B</v>
      </c>
      <c r="F12" s="4">
        <f>MATCH($E12,REPORT_DATA_BY_COMP!$A:$A,0)</f>
        <v>755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762</v>
      </c>
      <c r="D13" s="4" t="s">
        <v>763</v>
      </c>
      <c r="E13" s="4" t="str">
        <f>CONCATENATE(YEAR,":",MONTH,":",WEEK,":",WEEKDAY,":",$A13)</f>
        <v>2016:3:1:7:ZHUNAN_S</v>
      </c>
      <c r="F13" s="4">
        <f>MATCH($E13,REPORT_DATA_BY_COMP!$A:$A,0)</f>
        <v>786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14</v>
      </c>
      <c r="O14" s="12">
        <f t="shared" si="0"/>
        <v>8</v>
      </c>
      <c r="P14" s="12">
        <f t="shared" si="0"/>
        <v>25</v>
      </c>
      <c r="Q14" s="12">
        <f t="shared" si="0"/>
        <v>27</v>
      </c>
      <c r="R14" s="12">
        <f t="shared" si="0"/>
        <v>18</v>
      </c>
      <c r="S14" s="12">
        <f t="shared" si="0"/>
        <v>0</v>
      </c>
      <c r="T14" s="12">
        <f t="shared" si="0"/>
        <v>13</v>
      </c>
      <c r="U14" s="12">
        <f t="shared" si="0"/>
        <v>9</v>
      </c>
      <c r="V14" s="12">
        <f t="shared" si="0"/>
        <v>0</v>
      </c>
    </row>
    <row r="15" spans="1:22">
      <c r="B15" s="5" t="s">
        <v>1328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709</v>
      </c>
      <c r="B16" s="23" t="s">
        <v>710</v>
      </c>
      <c r="C16" s="4" t="s">
        <v>764</v>
      </c>
      <c r="D16" s="4" t="s">
        <v>765</v>
      </c>
      <c r="E16" s="4" t="str">
        <f>CONCATENATE(YEAR,":",MONTH,":",WEEK,":",WEEKDAY,":",$A16)</f>
        <v>2016:3:1:7:TOUFEN_E</v>
      </c>
      <c r="F16" s="4">
        <f>MATCH($E16,REPORT_DATA_BY_COMP!$A:$A,0)</f>
        <v>746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10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711</v>
      </c>
      <c r="B17" s="23" t="s">
        <v>712</v>
      </c>
      <c r="C17" s="4" t="s">
        <v>766</v>
      </c>
      <c r="D17" s="4" t="s">
        <v>767</v>
      </c>
      <c r="E17" s="4" t="str">
        <f>CONCATENATE(YEAR,":",MONTH,":",WEEK,":",WEEKDAY,":",$A17)</f>
        <v>2016:3:1:7:MIAOLI_B_E</v>
      </c>
      <c r="F17" s="4">
        <f>MATCH($E17,REPORT_DATA_BY_COMP!$A:$A,0)</f>
        <v>716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5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9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A18" s="22" t="s">
        <v>713</v>
      </c>
      <c r="B18" s="23" t="s">
        <v>714</v>
      </c>
      <c r="C18" s="4" t="s">
        <v>768</v>
      </c>
      <c r="D18" s="4" t="s">
        <v>769</v>
      </c>
      <c r="E18" s="4" t="str">
        <f>CONCATENATE(YEAR,":",MONTH,":",WEEK,":",WEEKDAY,":",$A18)</f>
        <v>2016:3:1:7:MIAOLI_A_E</v>
      </c>
      <c r="F18" s="4" t="e">
        <f>MATCH($E18,REPORT_DATA_BY_COMP!$A:$A,0)</f>
        <v>#N/A</v>
      </c>
      <c r="G18" s="11" t="str">
        <f>IFERROR(INDEX(REPORT_DATA_BY_COMP!$A:$AH,$F18,MATCH(G$8,REPORT_DATA_BY_COMP!$A$1:$AH$1,0)), "")</f>
        <v/>
      </c>
      <c r="H18" s="11" t="str">
        <f>IFERROR(INDEX(REPORT_DATA_BY_COMP!$A:$AH,$F18,MATCH(H$8,REPORT_DATA_BY_COMP!$A$1:$AH$1,0)), "")</f>
        <v/>
      </c>
      <c r="I18" s="11" t="str">
        <f>IFERROR(INDEX(REPORT_DATA_BY_COMP!$A:$AH,$F18,MATCH(I$8,REPORT_DATA_BY_COMP!$A$1:$AH$1,0)), "")</f>
        <v/>
      </c>
      <c r="J18" s="11" t="str">
        <f>IFERROR(INDEX(REPORT_DATA_BY_COMP!$A:$AH,$F18,MATCH(J$8,REPORT_DATA_BY_COMP!$A$1:$AH$1,0)), "")</f>
        <v/>
      </c>
      <c r="K18" s="11" t="str">
        <f>IFERROR(INDEX(REPORT_DATA_BY_COMP!$A:$AH,$F18,MATCH(K$8,REPORT_DATA_BY_COMP!$A$1:$AH$1,0)), "")</f>
        <v/>
      </c>
      <c r="L18" s="11" t="str">
        <f>IFERROR(INDEX(REPORT_DATA_BY_COMP!$A:$AH,$F18,MATCH(L$8,REPORT_DATA_BY_COMP!$A$1:$AH$1,0)), "")</f>
        <v/>
      </c>
      <c r="M18" s="11" t="str">
        <f>IFERROR(INDEX(REPORT_DATA_BY_COMP!$A:$AH,$F18,MATCH(M$8,REPORT_DATA_BY_COMP!$A$1:$AH$1,0)), "")</f>
        <v/>
      </c>
      <c r="N18" s="11" t="str">
        <f>IFERROR(INDEX(REPORT_DATA_BY_COMP!$A:$AH,$F18,MATCH(N$8,REPORT_DATA_BY_COMP!$A$1:$AH$1,0)), "")</f>
        <v/>
      </c>
      <c r="O18" s="11" t="str">
        <f>IFERROR(INDEX(REPORT_DATA_BY_COMP!$A:$AH,$F18,MATCH(O$8,REPORT_DATA_BY_COMP!$A$1:$AH$1,0)), "")</f>
        <v/>
      </c>
      <c r="P18" s="11" t="str">
        <f>IFERROR(INDEX(REPORT_DATA_BY_COMP!$A:$AH,$F18,MATCH(P$8,REPORT_DATA_BY_COMP!$A$1:$AH$1,0)), "")</f>
        <v/>
      </c>
      <c r="Q18" s="11" t="str">
        <f>IFERROR(INDEX(REPORT_DATA_BY_COMP!$A:$AH,$F18,MATCH(Q$8,REPORT_DATA_BY_COMP!$A$1:$AH$1,0)), "")</f>
        <v/>
      </c>
      <c r="R18" s="11" t="str">
        <f>IFERROR(INDEX(REPORT_DATA_BY_COMP!$A:$AH,$F18,MATCH(R$8,REPORT_DATA_BY_COMP!$A$1:$AH$1,0)), "")</f>
        <v/>
      </c>
      <c r="S18" s="11" t="str">
        <f>IFERROR(INDEX(REPORT_DATA_BY_COMP!$A:$AH,$F18,MATCH(S$8,REPORT_DATA_BY_COMP!$A$1:$AH$1,0)), "")</f>
        <v/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3</v>
      </c>
      <c r="J19" s="12">
        <f t="shared" si="1"/>
        <v>8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14</v>
      </c>
      <c r="O19" s="12">
        <f t="shared" si="1"/>
        <v>8</v>
      </c>
      <c r="P19" s="12">
        <f t="shared" si="1"/>
        <v>16</v>
      </c>
      <c r="Q19" s="12">
        <f t="shared" si="1"/>
        <v>19</v>
      </c>
      <c r="R19" s="12">
        <f t="shared" si="1"/>
        <v>8</v>
      </c>
      <c r="S19" s="12">
        <f t="shared" si="1"/>
        <v>0</v>
      </c>
      <c r="T19" s="12">
        <f t="shared" si="1"/>
        <v>13</v>
      </c>
      <c r="U19" s="12">
        <f t="shared" si="1"/>
        <v>7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1298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1272</v>
      </c>
      <c r="C22" s="14"/>
      <c r="D22" s="14"/>
      <c r="E22" s="14" t="str">
        <f>CONCATENATE(YEAR,":",MONTH,":1:",WEEKLY_REPORT_DAY,":", $A$1)</f>
        <v>2016:3:1:7:ZHUNAN</v>
      </c>
      <c r="F22" s="14">
        <f>MATCH($E22,REPORT_DATA_BY_ZONE!$A:$A, 0)</f>
        <v>89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18</v>
      </c>
      <c r="K22" s="11">
        <f>IFERROR(INDEX(REPORT_DATA_BY_ZONE!$A:$AH,$F22,MATCH(K$8,REPORT_DATA_BY_ZONE!$A$1:$AH$1,0)), "")</f>
        <v>1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1</v>
      </c>
      <c r="N22" s="11">
        <f>IFERROR(INDEX(REPORT_DATA_BY_ZONE!$A:$AH,$F22,MATCH(N$8,REPORT_DATA_BY_ZONE!$A$1:$AH$1,0)), "")</f>
        <v>35</v>
      </c>
      <c r="O22" s="11">
        <f>IFERROR(INDEX(REPORT_DATA_BY_ZONE!$A:$AH,$F22,MATCH(O$8,REPORT_DATA_BY_ZONE!$A$1:$AH$1,0)), "")</f>
        <v>16</v>
      </c>
      <c r="P22" s="11">
        <f>IFERROR(INDEX(REPORT_DATA_BY_ZONE!$A:$AH,$F22,MATCH(P$8,REPORT_DATA_BY_ZONE!$A$1:$AH$1,0)), "")</f>
        <v>49</v>
      </c>
      <c r="Q22" s="11">
        <f>IFERROR(INDEX(REPORT_DATA_BY_ZONE!$A:$AH,$F22,MATCH(Q$8,REPORT_DATA_BY_ZONE!$A$1:$AH$1,0)), "")</f>
        <v>56</v>
      </c>
      <c r="R22" s="11">
        <f>IFERROR(INDEX(REPORT_DATA_BY_ZONE!$A:$AH,$F22,MATCH(R$8,REPORT_DATA_BY_ZONE!$A$1:$AH$1,0)), "")</f>
        <v>33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31</v>
      </c>
      <c r="U22" s="11">
        <f>IFERROR(INDEX(REPORT_DATA_BY_ZONE!$A:$AH,$F22,MATCH(U$8,REPORT_DATA_BY_ZONE!$A$1:$AH$1,0)), "")</f>
        <v>19</v>
      </c>
      <c r="V22" s="11">
        <f>IFERROR(INDEX(REPORT_DATA_BY_ZONE!$A:$AH,$F22,MATCH(V$8,REPORT_DATA_BY_ZONE!$A$1:$AH$1,0)), "")</f>
        <v>0</v>
      </c>
    </row>
    <row r="23" spans="1:22">
      <c r="B23" s="24" t="s">
        <v>1271</v>
      </c>
      <c r="C23" s="14"/>
      <c r="D23" s="14"/>
      <c r="E23" s="14" t="str">
        <f>CONCATENATE(YEAR,":",MONTH,":2:",WEEKLY_REPORT_DAY,":", $A$1)</f>
        <v>2016:3:2:7:ZHUNAN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1273</v>
      </c>
      <c r="C24" s="14"/>
      <c r="D24" s="14"/>
      <c r="E24" s="14" t="str">
        <f>CONCATENATE(YEAR,":",MONTH,":3:",WEEKLY_REPORT_DAY,":", $A$1)</f>
        <v>2016:3:3:7:ZHUNAN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1274</v>
      </c>
      <c r="C25" s="14"/>
      <c r="D25" s="14"/>
      <c r="E25" s="14" t="str">
        <f>CONCATENATE(YEAR,":",MONTH,":4:",WEEKLY_REPORT_DAY,":", $A$1)</f>
        <v>2016:3:4:7:ZHUNAN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1275</v>
      </c>
      <c r="C26" s="14"/>
      <c r="D26" s="14"/>
      <c r="E26" s="14" t="str">
        <f>CONCATENATE(YEAR,":",MONTH,":5:",WEEKLY_REPORT_DAY,":", $A$1)</f>
        <v>2016:3:5:7:ZHUNAN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1300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2</v>
      </c>
      <c r="I27" s="19">
        <f t="shared" si="2"/>
        <v>9</v>
      </c>
      <c r="J27" s="19">
        <f t="shared" si="2"/>
        <v>18</v>
      </c>
      <c r="K27" s="19">
        <f t="shared" si="2"/>
        <v>1</v>
      </c>
      <c r="L27" s="19">
        <f t="shared" si="2"/>
        <v>1</v>
      </c>
      <c r="M27" s="19">
        <f t="shared" si="2"/>
        <v>1</v>
      </c>
      <c r="N27" s="19">
        <f t="shared" si="2"/>
        <v>35</v>
      </c>
      <c r="O27" s="19">
        <f t="shared" si="2"/>
        <v>16</v>
      </c>
      <c r="P27" s="19">
        <f t="shared" si="2"/>
        <v>49</v>
      </c>
      <c r="Q27" s="19">
        <f t="shared" si="2"/>
        <v>56</v>
      </c>
      <c r="R27" s="19">
        <f t="shared" si="2"/>
        <v>33</v>
      </c>
      <c r="S27" s="19">
        <f t="shared" si="2"/>
        <v>0</v>
      </c>
      <c r="T27" s="19">
        <f t="shared" si="2"/>
        <v>31</v>
      </c>
      <c r="U27" s="19">
        <f t="shared" si="2"/>
        <v>19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11" sqref="G1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3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3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>
        <f t="shared" ca="1" si="5"/>
        <v>245</v>
      </c>
      <c r="G29" s="26">
        <f t="shared" ca="1" si="6"/>
        <v>1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2016:1:2:7:ZHUNAN</v>
      </c>
      <c r="T30" s="33">
        <f t="shared" ca="1" si="18"/>
        <v>12</v>
      </c>
      <c r="U30" s="26">
        <f t="shared" ca="1" si="19"/>
        <v>0</v>
      </c>
      <c r="V30" s="26">
        <f t="shared" ca="1" si="12"/>
        <v>32</v>
      </c>
      <c r="W30" s="26">
        <f t="shared" ca="1" si="12"/>
        <v>0</v>
      </c>
      <c r="X30" s="26">
        <f t="shared" ca="1" si="12"/>
        <v>20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2016:1:4:7:ZHUNAN</v>
      </c>
      <c r="T32" s="33">
        <f t="shared" ca="1" si="18"/>
        <v>23</v>
      </c>
      <c r="U32" s="26">
        <f t="shared" ca="1" si="19"/>
        <v>3</v>
      </c>
      <c r="V32" s="26">
        <f t="shared" ca="1" si="12"/>
        <v>27</v>
      </c>
      <c r="W32" s="26">
        <f t="shared" ca="1" si="12"/>
        <v>9</v>
      </c>
      <c r="X32" s="26">
        <f t="shared" ca="1" si="12"/>
        <v>29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2016:1:5:7:ZHUNAN</v>
      </c>
      <c r="T33" s="33">
        <f t="shared" ca="1" si="18"/>
        <v>34</v>
      </c>
      <c r="U33" s="26">
        <f t="shared" ca="1" si="19"/>
        <v>2</v>
      </c>
      <c r="V33" s="26">
        <f t="shared" ca="1" si="12"/>
        <v>28</v>
      </c>
      <c r="W33" s="26">
        <f t="shared" ca="1" si="12"/>
        <v>16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2016:2:1:7:ZHUNAN</v>
      </c>
      <c r="T34" s="33">
        <f t="shared" ca="1" si="18"/>
        <v>45</v>
      </c>
      <c r="U34" s="26">
        <f t="shared" ca="1" si="19"/>
        <v>0</v>
      </c>
      <c r="V34" s="26">
        <f t="shared" ca="1" si="12"/>
        <v>22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2016:2:2:7:ZHUNAN</v>
      </c>
      <c r="T35" s="33">
        <f t="shared" ca="1" si="18"/>
        <v>56</v>
      </c>
      <c r="U35" s="26">
        <f t="shared" ca="1" si="19"/>
        <v>2</v>
      </c>
      <c r="V35" s="26">
        <f t="shared" ca="1" si="12"/>
        <v>13</v>
      </c>
      <c r="W35" s="26">
        <f t="shared" ca="1" si="12"/>
        <v>9</v>
      </c>
      <c r="X35" s="26">
        <f t="shared" ca="1" si="12"/>
        <v>21</v>
      </c>
      <c r="Y35" s="26">
        <f t="shared" ca="1" si="12"/>
        <v>4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2016:2:3:7:ZHUNAN</v>
      </c>
      <c r="T36" s="33">
        <f t="shared" ca="1" si="18"/>
        <v>67</v>
      </c>
      <c r="U36" s="26">
        <f t="shared" ca="1" si="19"/>
        <v>0</v>
      </c>
      <c r="V36" s="26">
        <f t="shared" ca="1" si="12"/>
        <v>19</v>
      </c>
      <c r="W36" s="26">
        <f t="shared" ca="1" si="12"/>
        <v>11</v>
      </c>
      <c r="X36" s="26">
        <f t="shared" ca="1" si="12"/>
        <v>29</v>
      </c>
      <c r="Y36" s="26">
        <f t="shared" ca="1" si="12"/>
        <v>1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2016:2:4:7:ZHUNAN</v>
      </c>
      <c r="T37" s="33">
        <f t="shared" ca="1" si="18"/>
        <v>78</v>
      </c>
      <c r="U37" s="26">
        <f t="shared" ca="1" si="19"/>
        <v>1</v>
      </c>
      <c r="V37" s="26">
        <f t="shared" ca="1" si="12"/>
        <v>28</v>
      </c>
      <c r="W37" s="26">
        <f t="shared" ca="1" si="12"/>
        <v>12</v>
      </c>
      <c r="X37" s="26">
        <f t="shared" ca="1" si="12"/>
        <v>35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2016:3:1:7:ZHUNAN</v>
      </c>
      <c r="T38" s="33">
        <f t="shared" ca="1" si="18"/>
        <v>89</v>
      </c>
      <c r="U38" s="26">
        <f t="shared" ca="1" si="19"/>
        <v>1</v>
      </c>
      <c r="V38" s="26">
        <f t="shared" ca="1" si="12"/>
        <v>35</v>
      </c>
      <c r="W38" s="26">
        <f t="shared" ca="1" si="12"/>
        <v>16</v>
      </c>
      <c r="X38" s="26">
        <f t="shared" ca="1" si="12"/>
        <v>33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1348</v>
      </c>
      <c r="B39" s="2" t="s">
        <v>1769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7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2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1301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1566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1308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ZHUNAN_DISTRICT_GRAPH_DATA!G39</f>
        <v>4</v>
      </c>
      <c r="H5" s="88"/>
      <c r="I5" s="88"/>
      <c r="J5" s="89"/>
      <c r="K5" s="50">
        <f>$L$22</f>
        <v>1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756</v>
      </c>
      <c r="D10" s="4" t="s">
        <v>757</v>
      </c>
      <c r="E10" s="4" t="str">
        <f>CONCATENATE(YEAR,":",MONTH,":",WEEK,":",WEEKDAY,":",$A10)</f>
        <v>2016:3:1:7:ZHUNAN_E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703</v>
      </c>
      <c r="B11" s="23" t="s">
        <v>704</v>
      </c>
      <c r="C11" s="4" t="s">
        <v>758</v>
      </c>
      <c r="D11" s="4" t="s">
        <v>759</v>
      </c>
      <c r="E11" s="4" t="str">
        <f>CONCATENATE(YEAR,":",MONTH,":",WEEK,":",WEEKDAY,":",$A11)</f>
        <v>2016:3:1:7:XIANGSHAN_A</v>
      </c>
      <c r="F11" s="4">
        <f>MATCH($E11,REPORT_DATA_BY_COMP!$A:$A,0)</f>
        <v>754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760</v>
      </c>
      <c r="D12" s="4" t="s">
        <v>761</v>
      </c>
      <c r="E12" s="4" t="str">
        <f>CONCATENATE(YEAR,":",MONTH,":",WEEK,":",WEEKDAY,":",$A12)</f>
        <v>2016:3:1:7:XIANGSHAN_B</v>
      </c>
      <c r="F12" s="4">
        <f>MATCH($E12,REPORT_DATA_BY_COMP!$A:$A,0)</f>
        <v>755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762</v>
      </c>
      <c r="D13" s="4" t="s">
        <v>763</v>
      </c>
      <c r="E13" s="4" t="str">
        <f>CONCATENATE(YEAR,":",MONTH,":",WEEK,":",WEEKDAY,":",$A13)</f>
        <v>2016:3:1:7:ZHUNAN_S</v>
      </c>
      <c r="F13" s="4">
        <f>MATCH($E13,REPORT_DATA_BY_COMP!$A:$A,0)</f>
        <v>786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14</v>
      </c>
      <c r="O14" s="12">
        <f t="shared" si="0"/>
        <v>8</v>
      </c>
      <c r="P14" s="12">
        <f t="shared" si="0"/>
        <v>25</v>
      </c>
      <c r="Q14" s="12">
        <f t="shared" si="0"/>
        <v>27</v>
      </c>
      <c r="R14" s="12">
        <f t="shared" si="0"/>
        <v>18</v>
      </c>
      <c r="S14" s="12">
        <f t="shared" si="0"/>
        <v>0</v>
      </c>
      <c r="T14" s="12">
        <f t="shared" si="0"/>
        <v>13</v>
      </c>
      <c r="U14" s="12">
        <f t="shared" si="0"/>
        <v>9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2016:3:1:7:ZHUNAN</v>
      </c>
      <c r="F17" s="14">
        <f>MATCH($E17,REPORT_DATA_BY_DISTRICT!$A:$A, 0)</f>
        <v>239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25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12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2016:3:2:7:ZHUNAN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6</v>
      </c>
      <c r="J22" s="19">
        <f>SUM(J17:J21)</f>
        <v>10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21</v>
      </c>
      <c r="O22" s="19">
        <f t="shared" si="1"/>
        <v>8</v>
      </c>
      <c r="P22" s="19">
        <f t="shared" si="1"/>
        <v>33</v>
      </c>
      <c r="Q22" s="19">
        <f t="shared" si="1"/>
        <v>37</v>
      </c>
      <c r="R22" s="19">
        <f t="shared" si="1"/>
        <v>25</v>
      </c>
      <c r="S22" s="19">
        <f t="shared" si="1"/>
        <v>0</v>
      </c>
      <c r="T22" s="19">
        <f t="shared" si="1"/>
        <v>18</v>
      </c>
      <c r="U22" s="19">
        <f t="shared" si="1"/>
        <v>12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>
        <f t="shared" ca="1" si="5"/>
        <v>95</v>
      </c>
      <c r="G29" s="26">
        <f t="shared" ca="1" si="6"/>
        <v>1</v>
      </c>
      <c r="H29" s="26">
        <f t="shared" si="3"/>
        <v>4</v>
      </c>
      <c r="I29" s="33">
        <f t="shared" ca="1" si="7"/>
        <v>26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1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2016:1:2:7:ZHUNAN</v>
      </c>
      <c r="T30" s="33">
        <f t="shared" ca="1" si="18"/>
        <v>31</v>
      </c>
      <c r="U30" s="26">
        <f t="shared" ca="1" si="19"/>
        <v>0</v>
      </c>
      <c r="V30" s="26">
        <f t="shared" ca="1" si="12"/>
        <v>22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2016:1:4:7:ZHUNAN</v>
      </c>
      <c r="T32" s="33">
        <f t="shared" ca="1" si="18"/>
        <v>61</v>
      </c>
      <c r="U32" s="26">
        <f t="shared" ca="1" si="19"/>
        <v>0</v>
      </c>
      <c r="V32" s="26">
        <f t="shared" ca="1" si="12"/>
        <v>18</v>
      </c>
      <c r="W32" s="26">
        <f t="shared" ca="1" si="12"/>
        <v>6</v>
      </c>
      <c r="X32" s="26">
        <f t="shared" ca="1" si="12"/>
        <v>23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2016:1:5:7:ZHUNAN</v>
      </c>
      <c r="T33" s="33">
        <f t="shared" ca="1" si="18"/>
        <v>91</v>
      </c>
      <c r="U33" s="26">
        <f t="shared" ca="1" si="19"/>
        <v>1</v>
      </c>
      <c r="V33" s="26">
        <f t="shared" ca="1" si="12"/>
        <v>15</v>
      </c>
      <c r="W33" s="26">
        <f t="shared" ca="1" si="12"/>
        <v>7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2016:2:1:7:ZHUNAN</v>
      </c>
      <c r="T34" s="33">
        <f t="shared" ca="1" si="18"/>
        <v>121</v>
      </c>
      <c r="U34" s="26">
        <f t="shared" ca="1" si="19"/>
        <v>0</v>
      </c>
      <c r="V34" s="26">
        <f t="shared" ca="1" si="12"/>
        <v>14</v>
      </c>
      <c r="W34" s="26">
        <f t="shared" ca="1" si="12"/>
        <v>2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2016:2:2:7:ZHUNAN</v>
      </c>
      <c r="T35" s="33">
        <f t="shared" ca="1" si="18"/>
        <v>151</v>
      </c>
      <c r="U35" s="26">
        <f t="shared" ca="1" si="19"/>
        <v>1</v>
      </c>
      <c r="V35" s="26">
        <f t="shared" ca="1" si="12"/>
        <v>5</v>
      </c>
      <c r="W35" s="26">
        <f t="shared" ca="1" si="12"/>
        <v>3</v>
      </c>
      <c r="X35" s="26">
        <f t="shared" ca="1" si="12"/>
        <v>13</v>
      </c>
      <c r="Y35" s="26">
        <f t="shared" ca="1" si="12"/>
        <v>3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2016:2:3:7:ZHUNAN</v>
      </c>
      <c r="T36" s="33">
        <f t="shared" ca="1" si="18"/>
        <v>181</v>
      </c>
      <c r="U36" s="26">
        <f t="shared" ca="1" si="19"/>
        <v>0</v>
      </c>
      <c r="V36" s="26">
        <f t="shared" ca="1" si="12"/>
        <v>9</v>
      </c>
      <c r="W36" s="26">
        <f t="shared" ca="1" si="12"/>
        <v>3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2016:2:4:7:ZHUNAN</v>
      </c>
      <c r="T37" s="33">
        <f t="shared" ca="1" si="18"/>
        <v>210</v>
      </c>
      <c r="U37" s="26">
        <f t="shared" ca="1" si="19"/>
        <v>1</v>
      </c>
      <c r="V37" s="26">
        <f t="shared" ca="1" si="12"/>
        <v>16</v>
      </c>
      <c r="W37" s="26">
        <f t="shared" ca="1" si="12"/>
        <v>8</v>
      </c>
      <c r="X37" s="26">
        <f t="shared" ca="1" si="12"/>
        <v>17</v>
      </c>
      <c r="Y37" s="26">
        <f t="shared" ca="1" si="12"/>
        <v>5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2016:3:1:7:ZHUNAN</v>
      </c>
      <c r="T38" s="33">
        <f t="shared" ca="1" si="18"/>
        <v>239</v>
      </c>
      <c r="U38" s="26">
        <f t="shared" ca="1" si="19"/>
        <v>1</v>
      </c>
      <c r="V38" s="26">
        <f t="shared" ca="1" si="12"/>
        <v>21</v>
      </c>
      <c r="W38" s="26">
        <f t="shared" ca="1" si="12"/>
        <v>8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1568</v>
      </c>
      <c r="B1" s="46" t="s">
        <v>1567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1308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TOUFEN_MIAOLI_DISTRICT_GRAPH_DA!G39</f>
        <v>5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710</v>
      </c>
      <c r="C10" s="4" t="s">
        <v>764</v>
      </c>
      <c r="D10" s="4" t="s">
        <v>765</v>
      </c>
      <c r="E10" s="4" t="str">
        <f>CONCATENATE(YEAR,":",MONTH,":",WEEK,":",WEEKDAY,":",$A10)</f>
        <v>2016:3:1:7:TOUFEN_E</v>
      </c>
      <c r="F10" s="4">
        <f>MATCH($E10,REPORT_DATA_BY_COMP!$A:$A,0)</f>
        <v>746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711</v>
      </c>
      <c r="B11" s="23" t="s">
        <v>712</v>
      </c>
      <c r="C11" s="4" t="s">
        <v>766</v>
      </c>
      <c r="D11" s="4" t="s">
        <v>767</v>
      </c>
      <c r="E11" s="4" t="str">
        <f>CONCATENATE(YEAR,":",MONTH,":",WEEK,":",WEEKDAY,":",$A11)</f>
        <v>2016:3:1:7:MIAOLI_B_E</v>
      </c>
      <c r="F11" s="4">
        <f>MATCH($E11,REPORT_DATA_BY_COMP!$A:$A,0)</f>
        <v>716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713</v>
      </c>
      <c r="B12" s="23" t="s">
        <v>714</v>
      </c>
      <c r="C12" s="4" t="s">
        <v>768</v>
      </c>
      <c r="D12" s="4" t="s">
        <v>769</v>
      </c>
      <c r="E12" s="4" t="str">
        <f>CONCATENATE(YEAR,":",MONTH,":",WEEK,":",WEEKDAY,":",$A12)</f>
        <v>2016:3:1:7:MIAOLI_A_E</v>
      </c>
      <c r="F12" s="4" t="e">
        <f>MATCH($E12,REPORT_DATA_BY_COMP!$A:$A,0)</f>
        <v>#N/A</v>
      </c>
      <c r="G12" s="11" t="str">
        <f>IFERROR(INDEX(REPORT_DATA_BY_COMP!$A:$AH,$F12,MATCH(G$8,REPORT_DATA_BY_COMP!$A$1:$AH$1,0)), "")</f>
        <v/>
      </c>
      <c r="H12" s="11" t="str">
        <f>IFERROR(INDEX(REPORT_DATA_BY_COMP!$A:$AH,$F12,MATCH(H$8,REPORT_DATA_BY_COMP!$A$1:$AH$1,0)), "")</f>
        <v/>
      </c>
      <c r="I12" s="11" t="str">
        <f>IFERROR(INDEX(REPORT_DATA_BY_COMP!$A:$AH,$F12,MATCH(I$8,REPORT_DATA_BY_COMP!$A$1:$AH$1,0)), "")</f>
        <v/>
      </c>
      <c r="J12" s="11" t="str">
        <f>IFERROR(INDEX(REPORT_DATA_BY_COMP!$A:$AH,$F12,MATCH(J$8,REPORT_DATA_BY_COMP!$A$1:$AH$1,0)), "")</f>
        <v/>
      </c>
      <c r="K12" s="11" t="str">
        <f>IFERROR(INDEX(REPORT_DATA_BY_COMP!$A:$AH,$F12,MATCH(K$8,REPORT_DATA_BY_COMP!$A$1:$AH$1,0)), "")</f>
        <v/>
      </c>
      <c r="L12" s="11" t="str">
        <f>IFERROR(INDEX(REPORT_DATA_BY_COMP!$A:$AH,$F12,MATCH(L$8,REPORT_DATA_BY_COMP!$A$1:$AH$1,0)), "")</f>
        <v/>
      </c>
      <c r="M12" s="11" t="str">
        <f>IFERROR(INDEX(REPORT_DATA_BY_COMP!$A:$AH,$F12,MATCH(M$8,REPORT_DATA_BY_COMP!$A$1:$AH$1,0)), "")</f>
        <v/>
      </c>
      <c r="N12" s="11" t="str">
        <f>IFERROR(INDEX(REPORT_DATA_BY_COMP!$A:$AH,$F12,MATCH(N$8,REPORT_DATA_BY_COMP!$A$1:$AH$1,0)), "")</f>
        <v/>
      </c>
      <c r="O12" s="11" t="str">
        <f>IFERROR(INDEX(REPORT_DATA_BY_COMP!$A:$AH,$F12,MATCH(O$8,REPORT_DATA_BY_COMP!$A$1:$AH$1,0)), "")</f>
        <v/>
      </c>
      <c r="P12" s="11" t="str">
        <f>IFERROR(INDEX(REPORT_DATA_BY_COMP!$A:$AH,$F12,MATCH(P$8,REPORT_DATA_BY_COMP!$A$1:$AH$1,0)), "")</f>
        <v/>
      </c>
      <c r="Q12" s="11" t="str">
        <f>IFERROR(INDEX(REPORT_DATA_BY_COMP!$A:$AH,$F12,MATCH(Q$8,REPORT_DATA_BY_COMP!$A$1:$AH$1,0)), "")</f>
        <v/>
      </c>
      <c r="R12" s="11" t="str">
        <f>IFERROR(INDEX(REPORT_DATA_BY_COMP!$A:$AH,$F12,MATCH(R$8,REPORT_DATA_BY_COMP!$A$1:$AH$1,0)), "")</f>
        <v/>
      </c>
      <c r="S12" s="11" t="str">
        <f>IFERROR(INDEX(REPORT_DATA_BY_COMP!$A:$AH,$F12,MATCH(S$8,REPORT_DATA_BY_COMP!$A$1:$AH$1,0)), "")</f>
        <v/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1300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1</v>
      </c>
      <c r="I13" s="12">
        <f t="shared" si="0"/>
        <v>3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8</v>
      </c>
      <c r="P13" s="12">
        <f t="shared" si="0"/>
        <v>16</v>
      </c>
      <c r="Q13" s="12">
        <f t="shared" si="0"/>
        <v>19</v>
      </c>
      <c r="R13" s="12">
        <f t="shared" si="0"/>
        <v>8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2016:3:1:7:TOUFEN_MIAOLI</v>
      </c>
      <c r="F16" s="14">
        <f>MATCH($E16,REPORT_DATA_BY_DISTRICT!$A:$A, 0)</f>
        <v>227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7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2016:3:2:7:TOUFEN_MIAOLI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3</v>
      </c>
      <c r="J21" s="19">
        <f>SUM(J16:J20)</f>
        <v>8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14</v>
      </c>
      <c r="O21" s="19">
        <f t="shared" si="1"/>
        <v>8</v>
      </c>
      <c r="P21" s="19">
        <f t="shared" si="1"/>
        <v>16</v>
      </c>
      <c r="Q21" s="19">
        <f t="shared" si="1"/>
        <v>19</v>
      </c>
      <c r="R21" s="19">
        <f t="shared" si="1"/>
        <v>8</v>
      </c>
      <c r="S21" s="19">
        <f t="shared" si="1"/>
        <v>0</v>
      </c>
      <c r="T21" s="19">
        <f t="shared" si="1"/>
        <v>13</v>
      </c>
      <c r="U21" s="19">
        <f t="shared" si="1"/>
        <v>7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>
        <f t="shared" ca="1" si="5"/>
        <v>83</v>
      </c>
      <c r="G29" s="26">
        <f t="shared" ca="1" si="6"/>
        <v>0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2016:1:2:7:TOUFEN_MIAOLI</v>
      </c>
      <c r="T30" s="33">
        <f t="shared" ca="1" si="18"/>
        <v>19</v>
      </c>
      <c r="U30" s="26">
        <f t="shared" ca="1" si="19"/>
        <v>0</v>
      </c>
      <c r="V30" s="26">
        <f t="shared" ca="1" si="12"/>
        <v>10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2016:1:4:7:TOUFEN_MIAOLI</v>
      </c>
      <c r="T32" s="33">
        <f t="shared" ca="1" si="18"/>
        <v>49</v>
      </c>
      <c r="U32" s="26">
        <f t="shared" ca="1" si="19"/>
        <v>3</v>
      </c>
      <c r="V32" s="26">
        <f t="shared" ca="1" si="12"/>
        <v>9</v>
      </c>
      <c r="W32" s="26">
        <f t="shared" ca="1" si="12"/>
        <v>3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2016:1:5:7:TOUFEN_MIAOLI</v>
      </c>
      <c r="T33" s="33">
        <f t="shared" ca="1" si="18"/>
        <v>79</v>
      </c>
      <c r="U33" s="26">
        <f t="shared" ca="1" si="19"/>
        <v>1</v>
      </c>
      <c r="V33" s="26">
        <f t="shared" ca="1" si="12"/>
        <v>13</v>
      </c>
      <c r="W33" s="26">
        <f t="shared" ca="1" si="12"/>
        <v>9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2016:2:1:7:TOUFEN_MIAOLI</v>
      </c>
      <c r="T34" s="33">
        <f t="shared" ca="1" si="18"/>
        <v>109</v>
      </c>
      <c r="U34" s="26">
        <f t="shared" ca="1" si="19"/>
        <v>0</v>
      </c>
      <c r="V34" s="26">
        <f t="shared" ca="1" si="12"/>
        <v>8</v>
      </c>
      <c r="W34" s="26">
        <f t="shared" ca="1" si="12"/>
        <v>4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2016:2:2:7:TOUFEN_MIAOLI</v>
      </c>
      <c r="T35" s="33">
        <f t="shared" ca="1" si="18"/>
        <v>139</v>
      </c>
      <c r="U35" s="26">
        <f t="shared" ca="1" si="19"/>
        <v>1</v>
      </c>
      <c r="V35" s="26">
        <f t="shared" ca="1" si="12"/>
        <v>8</v>
      </c>
      <c r="W35" s="26">
        <f t="shared" ca="1" si="12"/>
        <v>6</v>
      </c>
      <c r="X35" s="26">
        <f t="shared" ca="1" si="12"/>
        <v>8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2016:2:3:7:TOUFEN_MIAOLI</v>
      </c>
      <c r="T36" s="33">
        <f t="shared" ca="1" si="18"/>
        <v>169</v>
      </c>
      <c r="U36" s="26">
        <f t="shared" ca="1" si="19"/>
        <v>0</v>
      </c>
      <c r="V36" s="26">
        <f t="shared" ca="1" si="12"/>
        <v>10</v>
      </c>
      <c r="W36" s="26">
        <f t="shared" ca="1" si="12"/>
        <v>8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2016:2:4:7:TOUFEN_MIAOLI</v>
      </c>
      <c r="T37" s="33">
        <f t="shared" ca="1" si="18"/>
        <v>198</v>
      </c>
      <c r="U37" s="26">
        <f t="shared" ca="1" si="19"/>
        <v>0</v>
      </c>
      <c r="V37" s="26">
        <f t="shared" ca="1" si="12"/>
        <v>12</v>
      </c>
      <c r="W37" s="26">
        <f t="shared" ca="1" si="12"/>
        <v>4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2016:3:1:7:TOUFEN_MIAOLI</v>
      </c>
      <c r="T38" s="33">
        <f t="shared" ca="1" si="18"/>
        <v>227</v>
      </c>
      <c r="U38" s="26">
        <f t="shared" ca="1" si="19"/>
        <v>0</v>
      </c>
      <c r="V38" s="26">
        <f t="shared" ca="1" si="12"/>
        <v>14</v>
      </c>
      <c r="W38" s="26">
        <f t="shared" ca="1" si="12"/>
        <v>8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1752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1301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1283</v>
      </c>
      <c r="D2" s="80">
        <v>59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XINZHU_ZONE_GRAPH_DATA!G39</f>
        <v>11</v>
      </c>
      <c r="H5" s="88"/>
      <c r="I5" s="88"/>
      <c r="J5" s="89"/>
      <c r="K5" s="50">
        <f>$L$32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715</v>
      </c>
      <c r="B10" s="23" t="s">
        <v>725</v>
      </c>
      <c r="C10" s="4" t="s">
        <v>736</v>
      </c>
      <c r="D10" s="4" t="s">
        <v>737</v>
      </c>
      <c r="E10" s="4" t="str">
        <f>CONCATENATE(YEAR,":",MONTH,":",WEEK,":",WEEKDAY,":",$A10)</f>
        <v>2016:3:1:7:XINZHU_3_E</v>
      </c>
      <c r="F10" s="4">
        <f>MATCH($E10,REPORT_DATA_BY_COMP!$A:$A,0)</f>
        <v>764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1</v>
      </c>
    </row>
    <row r="11" spans="1:22">
      <c r="A11" s="22" t="s">
        <v>716</v>
      </c>
      <c r="B11" s="23" t="s">
        <v>726</v>
      </c>
      <c r="C11" s="4" t="s">
        <v>738</v>
      </c>
      <c r="D11" s="4" t="s">
        <v>739</v>
      </c>
      <c r="E11" s="4" t="str">
        <f>CONCATENATE(YEAR,":",MONTH,":",WEEK,":",WEEKDAY,":",$A11)</f>
        <v>2016:3:1:7:XINZHU_1_E</v>
      </c>
      <c r="F11" s="4">
        <f>MATCH($E11,REPORT_DATA_BY_COMP!$A:$A,0)</f>
        <v>762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727</v>
      </c>
      <c r="C12" s="4" t="s">
        <v>740</v>
      </c>
      <c r="D12" s="4" t="s">
        <v>741</v>
      </c>
      <c r="E12" s="4" t="str">
        <f>CONCATENATE(YEAR,":",MONTH,":",WEEK,":",WEEKDAY,":",$A12)</f>
        <v>2016:3:1:7:XINZHU_1_S</v>
      </c>
      <c r="F12" s="4">
        <f>MATCH($E12,REPORT_DATA_BY_COMP!$A:$A,0)</f>
        <v>763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718</v>
      </c>
      <c r="B13" s="23" t="s">
        <v>728</v>
      </c>
      <c r="C13" s="4" t="s">
        <v>742</v>
      </c>
      <c r="D13" s="4" t="s">
        <v>743</v>
      </c>
      <c r="E13" s="4" t="str">
        <f>CONCATENATE(YEAR,":",MONTH,":",WEEK,":",WEEKDAY,":",$A13)</f>
        <v>2016:3:1:7:XINZHU_3_S</v>
      </c>
      <c r="F13" s="4">
        <f>MATCH($E13,REPORT_DATA_BY_COMP!$A:$A,0)</f>
        <v>765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20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8</v>
      </c>
      <c r="J14" s="12">
        <f t="shared" si="0"/>
        <v>3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30</v>
      </c>
      <c r="Q14" s="12">
        <f t="shared" si="0"/>
        <v>52</v>
      </c>
      <c r="R14" s="12">
        <f t="shared" si="0"/>
        <v>26</v>
      </c>
      <c r="S14" s="12">
        <f t="shared" si="0"/>
        <v>0</v>
      </c>
      <c r="T14" s="12">
        <f t="shared" si="0"/>
        <v>15</v>
      </c>
      <c r="U14" s="12">
        <f t="shared" si="0"/>
        <v>3</v>
      </c>
      <c r="V14" s="12">
        <f t="shared" si="0"/>
        <v>1</v>
      </c>
    </row>
    <row r="15" spans="1:22">
      <c r="B15" s="5" t="s">
        <v>1330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719</v>
      </c>
      <c r="B16" s="23" t="s">
        <v>729</v>
      </c>
      <c r="C16" s="4" t="s">
        <v>744</v>
      </c>
      <c r="D16" s="4" t="s">
        <v>745</v>
      </c>
      <c r="E16" s="4" t="str">
        <f>CONCATENATE(YEAR,":",MONTH,":",WEEK,":",WEEKDAY,":",$A16)</f>
        <v>2016:3:1:7:ZHUDONG_E</v>
      </c>
      <c r="F16" s="4">
        <f>MATCH($E16,REPORT_DATA_BY_COMP!$A:$A,0)</f>
        <v>784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720</v>
      </c>
      <c r="B17" s="23" t="s">
        <v>730</v>
      </c>
      <c r="C17" s="4" t="s">
        <v>746</v>
      </c>
      <c r="D17" s="4" t="s">
        <v>747</v>
      </c>
      <c r="E17" s="4" t="str">
        <f>CONCATENATE(YEAR,":",MONTH,":",WEEK,":",WEEKDAY,":",$A17)</f>
        <v>2016:3:1:7:ZHUDONG_S</v>
      </c>
      <c r="F17" s="4">
        <f>MATCH($E17,REPORT_DATA_BY_COMP!$A:$A,0)</f>
        <v>785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6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1300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3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5</v>
      </c>
      <c r="O18" s="12">
        <f t="shared" si="1"/>
        <v>5</v>
      </c>
      <c r="P18" s="12">
        <f t="shared" si="1"/>
        <v>14</v>
      </c>
      <c r="Q18" s="12">
        <f t="shared" si="1"/>
        <v>14</v>
      </c>
      <c r="R18" s="12">
        <f t="shared" si="1"/>
        <v>8</v>
      </c>
      <c r="S18" s="12">
        <f t="shared" si="1"/>
        <v>0</v>
      </c>
      <c r="T18" s="12">
        <f t="shared" si="1"/>
        <v>11</v>
      </c>
      <c r="U18" s="12">
        <f t="shared" si="1"/>
        <v>6</v>
      </c>
      <c r="V18" s="12">
        <f t="shared" si="1"/>
        <v>0</v>
      </c>
    </row>
    <row r="19" spans="1:22">
      <c r="B19" s="5" t="s">
        <v>1331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721</v>
      </c>
      <c r="B20" s="23" t="s">
        <v>731</v>
      </c>
      <c r="C20" s="4" t="s">
        <v>748</v>
      </c>
      <c r="D20" s="4" t="s">
        <v>749</v>
      </c>
      <c r="E20" s="4" t="str">
        <f>CONCATENATE(YEAR,":",MONTH,":",WEEK,":",WEEKDAY,":",$A20)</f>
        <v>2016:3:1:7:ZHUBEI_3_E</v>
      </c>
      <c r="F20" s="4">
        <f>MATCH($E20,REPORT_DATA_BY_COMP!$A:$A,0)</f>
        <v>783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2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722</v>
      </c>
      <c r="B21" s="23" t="s">
        <v>732</v>
      </c>
      <c r="C21" s="4" t="s">
        <v>750</v>
      </c>
      <c r="D21" s="4" t="s">
        <v>751</v>
      </c>
      <c r="E21" s="4" t="str">
        <f>CONCATENATE(YEAR,":",MONTH,":",WEEK,":",WEEKDAY,":",$A21)</f>
        <v>2016:3:1:7:ZHUBEI_2_E</v>
      </c>
      <c r="F21" s="4">
        <f>MATCH($E21,REPORT_DATA_BY_COMP!$A:$A,0)</f>
        <v>781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0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7</v>
      </c>
      <c r="Q21" s="11">
        <f>IFERROR(INDEX(REPORT_DATA_BY_COMP!$A:$AH,$F21,MATCH(Q$8,REPORT_DATA_BY_COMP!$A$1:$AH$1,0)), "")</f>
        <v>10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723</v>
      </c>
      <c r="B22" s="23" t="s">
        <v>733</v>
      </c>
      <c r="C22" s="4" t="s">
        <v>752</v>
      </c>
      <c r="D22" s="4" t="s">
        <v>753</v>
      </c>
      <c r="E22" s="4" t="str">
        <f>CONCATENATE(YEAR,":",MONTH,":",WEEK,":",WEEKDAY,":",$A22)</f>
        <v>2016:3:1:7:ZHUBEI_2_S</v>
      </c>
      <c r="F22" s="4">
        <f>MATCH($E22,REPORT_DATA_BY_COMP!$A:$A,0)</f>
        <v>782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724</v>
      </c>
      <c r="B23" s="23" t="s">
        <v>734</v>
      </c>
      <c r="C23" s="4" t="s">
        <v>754</v>
      </c>
      <c r="D23" s="4" t="s">
        <v>755</v>
      </c>
      <c r="E23" s="4" t="str">
        <f>CONCATENATE(YEAR,":",MONTH,":",WEEK,":",WEEKDAY,":",$A23)</f>
        <v>2016:3:1:7:ZHUBEI_1_S</v>
      </c>
      <c r="F23" s="4">
        <f>MATCH($E23,REPORT_DATA_BY_COMP!$A:$A,0)</f>
        <v>780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5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1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B24" s="9" t="s">
        <v>1300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0</v>
      </c>
      <c r="I24" s="12">
        <f t="shared" si="2"/>
        <v>2</v>
      </c>
      <c r="J24" s="12">
        <f t="shared" si="2"/>
        <v>4</v>
      </c>
      <c r="K24" s="12">
        <f t="shared" si="2"/>
        <v>0</v>
      </c>
      <c r="L24" s="12">
        <f t="shared" si="2"/>
        <v>0</v>
      </c>
      <c r="M24" s="12">
        <f t="shared" si="2"/>
        <v>0</v>
      </c>
      <c r="N24" s="12">
        <f t="shared" si="2"/>
        <v>6</v>
      </c>
      <c r="O24" s="12">
        <f t="shared" si="2"/>
        <v>7</v>
      </c>
      <c r="P24" s="12">
        <f t="shared" si="2"/>
        <v>23</v>
      </c>
      <c r="Q24" s="12">
        <f t="shared" si="2"/>
        <v>31</v>
      </c>
      <c r="R24" s="12">
        <f t="shared" si="2"/>
        <v>11</v>
      </c>
      <c r="S24" s="12">
        <f t="shared" si="2"/>
        <v>1</v>
      </c>
      <c r="T24" s="12">
        <f t="shared" si="2"/>
        <v>17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1298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1272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1271</v>
      </c>
      <c r="C28" s="14"/>
      <c r="D28" s="14"/>
      <c r="E28" s="14" t="str">
        <f>CONCATENATE(YEAR,":",MONTH,":2:",WEEKLY_REPORT_DAY,":", $A$1)</f>
        <v>2016:3:2:7:XINZHU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1273</v>
      </c>
      <c r="C29" s="14"/>
      <c r="D29" s="14"/>
      <c r="E29" s="14" t="str">
        <f>CONCATENATE(YEAR,":",MONTH,":3:",WEEKLY_REPORT_DAY,":", $A$1)</f>
        <v>2016:3:3:7:XINZHU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1274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1275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1300</v>
      </c>
      <c r="C32" s="15"/>
      <c r="D32" s="15"/>
      <c r="E32" s="15"/>
      <c r="F32" s="15"/>
      <c r="G32" s="19">
        <f>SUM(G27:G31)</f>
        <v>1</v>
      </c>
      <c r="H32" s="19">
        <f t="shared" ref="H32:V32" si="3">SUM(H27:H31)</f>
        <v>1</v>
      </c>
      <c r="I32" s="19">
        <f t="shared" si="3"/>
        <v>12</v>
      </c>
      <c r="J32" s="19">
        <f t="shared" si="3"/>
        <v>10</v>
      </c>
      <c r="K32" s="19">
        <f t="shared" si="3"/>
        <v>1</v>
      </c>
      <c r="L32" s="19">
        <f t="shared" si="3"/>
        <v>0</v>
      </c>
      <c r="M32" s="19">
        <f t="shared" si="3"/>
        <v>0</v>
      </c>
      <c r="N32" s="19">
        <f t="shared" si="3"/>
        <v>31</v>
      </c>
      <c r="O32" s="19">
        <f t="shared" si="3"/>
        <v>20</v>
      </c>
      <c r="P32" s="19">
        <f t="shared" si="3"/>
        <v>67</v>
      </c>
      <c r="Q32" s="19">
        <f t="shared" si="3"/>
        <v>97</v>
      </c>
      <c r="R32" s="19">
        <f t="shared" si="3"/>
        <v>45</v>
      </c>
      <c r="S32" s="19">
        <f t="shared" si="3"/>
        <v>1</v>
      </c>
      <c r="T32" s="19">
        <f t="shared" si="3"/>
        <v>43</v>
      </c>
      <c r="U32" s="19">
        <f t="shared" si="3"/>
        <v>13</v>
      </c>
      <c r="V32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6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5</v>
      </c>
      <c r="H28" s="26">
        <f t="shared" ca="1" si="3"/>
        <v>5</v>
      </c>
      <c r="I28" s="33">
        <f t="shared" ca="1" si="7"/>
        <v>21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>
        <f t="shared" ca="1" si="5"/>
        <v>244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</v>
      </c>
      <c r="T30" s="33">
        <f t="shared" ca="1" si="18"/>
        <v>11</v>
      </c>
      <c r="U30" s="26">
        <f t="shared" ca="1" si="19"/>
        <v>0</v>
      </c>
      <c r="V30" s="26">
        <f t="shared" ca="1" si="12"/>
        <v>53</v>
      </c>
      <c r="W30" s="26">
        <f t="shared" ca="1" si="12"/>
        <v>0</v>
      </c>
      <c r="X30" s="26">
        <f t="shared" ca="1" si="12"/>
        <v>29</v>
      </c>
      <c r="Y30" s="26">
        <f t="shared" ca="1" si="12"/>
        <v>0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</v>
      </c>
      <c r="T32" s="33">
        <f t="shared" ca="1" si="18"/>
        <v>22</v>
      </c>
      <c r="U32" s="26">
        <f t="shared" ca="1" si="19"/>
        <v>3</v>
      </c>
      <c r="V32" s="26">
        <f t="shared" ca="1" si="12"/>
        <v>49</v>
      </c>
      <c r="W32" s="26">
        <f t="shared" ca="1" si="12"/>
        <v>12</v>
      </c>
      <c r="X32" s="26">
        <f t="shared" ca="1" si="12"/>
        <v>36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</v>
      </c>
      <c r="T33" s="33">
        <f t="shared" ca="1" si="18"/>
        <v>33</v>
      </c>
      <c r="U33" s="26">
        <f t="shared" ca="1" si="19"/>
        <v>2</v>
      </c>
      <c r="V33" s="26">
        <f t="shared" ca="1" si="12"/>
        <v>53</v>
      </c>
      <c r="W33" s="26">
        <f t="shared" ca="1" si="12"/>
        <v>20</v>
      </c>
      <c r="X33" s="26">
        <f t="shared" ca="1" si="12"/>
        <v>35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</v>
      </c>
      <c r="T34" s="33">
        <f t="shared" ca="1" si="18"/>
        <v>44</v>
      </c>
      <c r="U34" s="26">
        <f t="shared" ca="1" si="19"/>
        <v>0</v>
      </c>
      <c r="V34" s="26">
        <f t="shared" ca="1" si="12"/>
        <v>51</v>
      </c>
      <c r="W34" s="26">
        <f t="shared" ca="1" si="12"/>
        <v>12</v>
      </c>
      <c r="X34" s="26">
        <f t="shared" ca="1" si="12"/>
        <v>51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</v>
      </c>
      <c r="T35" s="33">
        <f t="shared" ca="1" si="18"/>
        <v>55</v>
      </c>
      <c r="U35" s="26">
        <f t="shared" ca="1" si="19"/>
        <v>0</v>
      </c>
      <c r="V35" s="26">
        <f t="shared" ca="1" si="12"/>
        <v>44</v>
      </c>
      <c r="W35" s="26">
        <f t="shared" ca="1" si="12"/>
        <v>18</v>
      </c>
      <c r="X35" s="26">
        <f t="shared" ca="1" si="12"/>
        <v>34</v>
      </c>
      <c r="Y35" s="26">
        <f t="shared" ca="1" si="12"/>
        <v>4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</v>
      </c>
      <c r="T36" s="33">
        <f t="shared" ca="1" si="18"/>
        <v>66</v>
      </c>
      <c r="U36" s="26">
        <f t="shared" ca="1" si="19"/>
        <v>2</v>
      </c>
      <c r="V36" s="26">
        <f t="shared" ca="1" si="12"/>
        <v>46</v>
      </c>
      <c r="W36" s="26">
        <f t="shared" ca="1" si="12"/>
        <v>20</v>
      </c>
      <c r="X36" s="26">
        <f t="shared" ca="1" si="12"/>
        <v>46</v>
      </c>
      <c r="Y36" s="26">
        <f t="shared" ca="1" si="12"/>
        <v>1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</v>
      </c>
      <c r="T37" s="33">
        <f t="shared" ca="1" si="18"/>
        <v>77</v>
      </c>
      <c r="U37" s="26">
        <f t="shared" ca="1" si="19"/>
        <v>3</v>
      </c>
      <c r="V37" s="26">
        <f t="shared" ca="1" si="12"/>
        <v>32</v>
      </c>
      <c r="W37" s="26">
        <f t="shared" ca="1" si="12"/>
        <v>16</v>
      </c>
      <c r="X37" s="26">
        <f t="shared" ca="1" si="12"/>
        <v>50</v>
      </c>
      <c r="Y37" s="26">
        <f t="shared" ca="1" si="12"/>
        <v>2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</v>
      </c>
      <c r="T38" s="33">
        <f t="shared" ca="1" si="18"/>
        <v>88</v>
      </c>
      <c r="U38" s="26">
        <f t="shared" ca="1" si="19"/>
        <v>0</v>
      </c>
      <c r="V38" s="26">
        <f t="shared" ca="1" si="12"/>
        <v>31</v>
      </c>
      <c r="W38" s="26">
        <f t="shared" ca="1" si="12"/>
        <v>20</v>
      </c>
      <c r="X38" s="26">
        <f t="shared" ca="1" si="12"/>
        <v>45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1348</v>
      </c>
      <c r="B39" s="2" t="s">
        <v>1770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3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10</v>
      </c>
    </row>
    <row r="46" spans="1:30">
      <c r="A46" s="8" t="s">
        <v>520</v>
      </c>
      <c r="B46" s="8">
        <f ca="1">SUM($M$39:$O$39)</f>
        <v>10</v>
      </c>
    </row>
    <row r="47" spans="1:30">
      <c r="A47" s="8" t="s">
        <v>521</v>
      </c>
      <c r="B47" s="8">
        <f ca="1">SUM($J$39:$L$39)</f>
        <v>4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29%</v>
      </c>
      <c r="C48" s="36">
        <f ca="1">IFERROR(B47/SUM(B46:B47),"0")</f>
        <v>0.2857142857142857</v>
      </c>
      <c r="D48" s="8" t="str">
        <f ca="1">TEXT(C48,"00%")</f>
        <v>29%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59
Stake Actual CDE YTD 年度實際:    11</v>
      </c>
      <c r="C49" s="8">
        <f ca="1">INDIRECT(CONCATENATE($B$39,"$D$2"))</f>
        <v>59</v>
      </c>
      <c r="D49" s="8">
        <f ca="1">$G$39</f>
        <v>11</v>
      </c>
    </row>
    <row r="50" spans="1:4" ht="23.25">
      <c r="A50" s="8" t="s">
        <v>1301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1569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XINZHU_DISTRICT_GRAPH_DATA!G39</f>
        <v>2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715</v>
      </c>
      <c r="B10" s="23" t="s">
        <v>725</v>
      </c>
      <c r="C10" s="4" t="s">
        <v>736</v>
      </c>
      <c r="D10" s="4" t="s">
        <v>737</v>
      </c>
      <c r="E10" s="4" t="str">
        <f>CONCATENATE(YEAR,":",MONTH,":",WEEK,":",WEEKDAY,":",$A10)</f>
        <v>2016:3:1:7:XINZHU_3_E</v>
      </c>
      <c r="F10" s="4">
        <f>MATCH($E10,REPORT_DATA_BY_COMP!$A:$A,0)</f>
        <v>764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1</v>
      </c>
    </row>
    <row r="11" spans="1:22">
      <c r="A11" s="22" t="s">
        <v>716</v>
      </c>
      <c r="B11" s="23" t="s">
        <v>726</v>
      </c>
      <c r="C11" s="4" t="s">
        <v>738</v>
      </c>
      <c r="D11" s="4" t="s">
        <v>739</v>
      </c>
      <c r="E11" s="4" t="str">
        <f>CONCATENATE(YEAR,":",MONTH,":",WEEK,":",WEEKDAY,":",$A11)</f>
        <v>2016:3:1:7:XINZHU_1_E</v>
      </c>
      <c r="F11" s="4">
        <f>MATCH($E11,REPORT_DATA_BY_COMP!$A:$A,0)</f>
        <v>762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727</v>
      </c>
      <c r="C12" s="4" t="s">
        <v>740</v>
      </c>
      <c r="D12" s="4" t="s">
        <v>741</v>
      </c>
      <c r="E12" s="4" t="str">
        <f>CONCATENATE(YEAR,":",MONTH,":",WEEK,":",WEEKDAY,":",$A12)</f>
        <v>2016:3:1:7:XINZHU_1_S</v>
      </c>
      <c r="F12" s="4">
        <f>MATCH($E12,REPORT_DATA_BY_COMP!$A:$A,0)</f>
        <v>763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718</v>
      </c>
      <c r="B13" s="23" t="s">
        <v>728</v>
      </c>
      <c r="C13" s="4" t="s">
        <v>742</v>
      </c>
      <c r="D13" s="4" t="s">
        <v>743</v>
      </c>
      <c r="E13" s="4" t="str">
        <f>CONCATENATE(YEAR,":",MONTH,":",WEEK,":",WEEKDAY,":",$A13)</f>
        <v>2016:3:1:7:XINZHU_3_S</v>
      </c>
      <c r="F13" s="4">
        <f>MATCH($E13,REPORT_DATA_BY_COMP!$A:$A,0)</f>
        <v>765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20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8</v>
      </c>
      <c r="J14" s="12">
        <f t="shared" si="0"/>
        <v>3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30</v>
      </c>
      <c r="Q14" s="12">
        <f t="shared" si="0"/>
        <v>52</v>
      </c>
      <c r="R14" s="12">
        <f t="shared" si="0"/>
        <v>26</v>
      </c>
      <c r="S14" s="12">
        <f t="shared" si="0"/>
        <v>0</v>
      </c>
      <c r="T14" s="12">
        <f t="shared" si="0"/>
        <v>15</v>
      </c>
      <c r="U14" s="12">
        <f t="shared" si="0"/>
        <v>3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2016:3:2:7:XINZHU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2016:3:3:7:XINZHU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8</v>
      </c>
      <c r="J22" s="19">
        <f>SUM(J17:J21)</f>
        <v>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20</v>
      </c>
      <c r="O22" s="19">
        <f t="shared" si="1"/>
        <v>8</v>
      </c>
      <c r="P22" s="19">
        <f t="shared" si="1"/>
        <v>30</v>
      </c>
      <c r="Q22" s="19">
        <f t="shared" si="1"/>
        <v>52</v>
      </c>
      <c r="R22" s="19">
        <f t="shared" si="1"/>
        <v>26</v>
      </c>
      <c r="S22" s="19">
        <f t="shared" si="1"/>
        <v>0</v>
      </c>
      <c r="T22" s="19">
        <f t="shared" si="1"/>
        <v>15</v>
      </c>
      <c r="U22" s="19">
        <f t="shared" si="1"/>
        <v>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12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>
        <f t="shared" ca="1" si="5"/>
        <v>87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</v>
      </c>
      <c r="T30" s="33">
        <f t="shared" ca="1" si="18"/>
        <v>23</v>
      </c>
      <c r="U30" s="26">
        <f t="shared" ca="1" si="19"/>
        <v>0</v>
      </c>
      <c r="V30" s="26">
        <f t="shared" ca="1" si="12"/>
        <v>27</v>
      </c>
      <c r="W30" s="26">
        <f t="shared" ca="1" si="12"/>
        <v>0</v>
      </c>
      <c r="X30" s="26">
        <f t="shared" ca="1" si="12"/>
        <v>12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</v>
      </c>
      <c r="T32" s="33">
        <f t="shared" ca="1" si="18"/>
        <v>53</v>
      </c>
      <c r="U32" s="26">
        <f t="shared" ca="1" si="19"/>
        <v>0</v>
      </c>
      <c r="V32" s="26">
        <f t="shared" ca="1" si="12"/>
        <v>28</v>
      </c>
      <c r="W32" s="26">
        <f t="shared" ca="1" si="12"/>
        <v>6</v>
      </c>
      <c r="X32" s="26">
        <f t="shared" ca="1" si="12"/>
        <v>17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</v>
      </c>
      <c r="T33" s="33">
        <f t="shared" ca="1" si="18"/>
        <v>83</v>
      </c>
      <c r="U33" s="26">
        <f t="shared" ca="1" si="19"/>
        <v>1</v>
      </c>
      <c r="V33" s="26">
        <f t="shared" ca="1" si="12"/>
        <v>29</v>
      </c>
      <c r="W33" s="26">
        <f t="shared" ca="1" si="12"/>
        <v>12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</v>
      </c>
      <c r="T34" s="33">
        <f t="shared" ca="1" si="18"/>
        <v>113</v>
      </c>
      <c r="U34" s="26">
        <f t="shared" ca="1" si="19"/>
        <v>0</v>
      </c>
      <c r="V34" s="26">
        <f t="shared" ca="1" si="12"/>
        <v>25</v>
      </c>
      <c r="W34" s="26">
        <f t="shared" ca="1" si="12"/>
        <v>6</v>
      </c>
      <c r="X34" s="26">
        <f t="shared" ca="1" si="12"/>
        <v>32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</v>
      </c>
      <c r="T35" s="33">
        <f t="shared" ca="1" si="18"/>
        <v>143</v>
      </c>
      <c r="U35" s="26">
        <f t="shared" ca="1" si="19"/>
        <v>0</v>
      </c>
      <c r="V35" s="26">
        <f t="shared" ca="1" si="12"/>
        <v>20</v>
      </c>
      <c r="W35" s="26">
        <f t="shared" ca="1" si="12"/>
        <v>9</v>
      </c>
      <c r="X35" s="26">
        <f t="shared" ca="1" si="12"/>
        <v>20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</v>
      </c>
      <c r="T36" s="33">
        <f t="shared" ca="1" si="18"/>
        <v>173</v>
      </c>
      <c r="U36" s="26">
        <f t="shared" ca="1" si="19"/>
        <v>1</v>
      </c>
      <c r="V36" s="26">
        <f t="shared" ca="1" si="12"/>
        <v>24</v>
      </c>
      <c r="W36" s="26">
        <f t="shared" ca="1" si="12"/>
        <v>10</v>
      </c>
      <c r="X36" s="26">
        <f t="shared" ca="1" si="12"/>
        <v>25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</v>
      </c>
      <c r="T37" s="33">
        <f t="shared" ca="1" si="18"/>
        <v>202</v>
      </c>
      <c r="U37" s="26">
        <f t="shared" ca="1" si="19"/>
        <v>0</v>
      </c>
      <c r="V37" s="26">
        <f t="shared" ca="1" si="12"/>
        <v>19</v>
      </c>
      <c r="W37" s="26">
        <f t="shared" ca="1" si="12"/>
        <v>3</v>
      </c>
      <c r="X37" s="26">
        <f t="shared" ca="1" si="12"/>
        <v>25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</v>
      </c>
      <c r="T38" s="33">
        <f t="shared" ca="1" si="18"/>
        <v>231</v>
      </c>
      <c r="U38" s="26">
        <f t="shared" ca="1" si="19"/>
        <v>0</v>
      </c>
      <c r="V38" s="26">
        <f t="shared" ca="1" si="12"/>
        <v>20</v>
      </c>
      <c r="W38" s="26">
        <f t="shared" ca="1" si="12"/>
        <v>8</v>
      </c>
      <c r="X38" s="26">
        <f t="shared" ca="1" si="12"/>
        <v>26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1571</v>
      </c>
      <c r="B1" s="46" t="s">
        <v>1570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ZHUDONG_DISTRICT_GRAPH_DATA!G39</f>
        <v>2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744</v>
      </c>
      <c r="D10" s="4" t="s">
        <v>745</v>
      </c>
      <c r="E10" s="4" t="str">
        <f>CONCATENATE(YEAR,":",MONTH,":",WEEK,":",WEEKDAY,":",$A10)</f>
        <v>2016:3:1:7:ZHUDONG_E</v>
      </c>
      <c r="F10" s="4">
        <f>MATCH($E10,REPORT_DATA_BY_COMP!$A:$A,0)</f>
        <v>784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746</v>
      </c>
      <c r="D11" s="4" t="s">
        <v>747</v>
      </c>
      <c r="E11" s="4" t="str">
        <f>CONCATENATE(YEAR,":",MONTH,":",WEEK,":",WEEKDAY,":",$A11)</f>
        <v>2016:3:1:7:ZHUDONG_S</v>
      </c>
      <c r="F11" s="4">
        <f>MATCH($E11,REPORT_DATA_BY_COMP!$A:$A,0)</f>
        <v>785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3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5</v>
      </c>
      <c r="O12" s="12">
        <f t="shared" si="0"/>
        <v>5</v>
      </c>
      <c r="P12" s="12">
        <f t="shared" si="0"/>
        <v>14</v>
      </c>
      <c r="Q12" s="12">
        <f t="shared" si="0"/>
        <v>14</v>
      </c>
      <c r="R12" s="12">
        <f t="shared" si="0"/>
        <v>8</v>
      </c>
      <c r="S12" s="12">
        <f t="shared" si="0"/>
        <v>0</v>
      </c>
      <c r="T12" s="12">
        <f t="shared" si="0"/>
        <v>11</v>
      </c>
      <c r="U12" s="12">
        <f t="shared" si="0"/>
        <v>6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238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2016:3:2:7:ZHUDONG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2016:3:3:7:ZHUDONG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</v>
      </c>
      <c r="J20" s="19">
        <f>SUM(J15:J19)</f>
        <v>3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5</v>
      </c>
      <c r="O20" s="19">
        <f t="shared" si="1"/>
        <v>5</v>
      </c>
      <c r="P20" s="19">
        <f t="shared" si="1"/>
        <v>14</v>
      </c>
      <c r="Q20" s="19">
        <f t="shared" si="1"/>
        <v>14</v>
      </c>
      <c r="R20" s="19">
        <f t="shared" si="1"/>
        <v>8</v>
      </c>
      <c r="S20" s="19">
        <f t="shared" si="1"/>
        <v>0</v>
      </c>
      <c r="T20" s="19">
        <f t="shared" si="1"/>
        <v>11</v>
      </c>
      <c r="U20" s="19">
        <f t="shared" si="1"/>
        <v>6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>
        <f t="shared" ca="1" si="5"/>
        <v>94</v>
      </c>
      <c r="G29" s="26">
        <f t="shared" ca="1" si="6"/>
        <v>0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2016:1:2:7:ZHUDONG</v>
      </c>
      <c r="T30" s="33">
        <f t="shared" ca="1" si="18"/>
        <v>30</v>
      </c>
      <c r="U30" s="26">
        <f t="shared" ca="1" si="19"/>
        <v>0</v>
      </c>
      <c r="V30" s="26">
        <f t="shared" ca="1" si="12"/>
        <v>8</v>
      </c>
      <c r="W30" s="26">
        <f t="shared" ca="1" si="12"/>
        <v>0</v>
      </c>
      <c r="X30" s="26">
        <f t="shared" ca="1" si="12"/>
        <v>2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2016:1:4:7:ZHUDONG</v>
      </c>
      <c r="T32" s="33">
        <f t="shared" ca="1" si="18"/>
        <v>60</v>
      </c>
      <c r="U32" s="26">
        <f t="shared" ca="1" si="19"/>
        <v>1</v>
      </c>
      <c r="V32" s="26">
        <f t="shared" ca="1" si="12"/>
        <v>9</v>
      </c>
      <c r="W32" s="26">
        <f t="shared" ca="1" si="12"/>
        <v>2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2016:1:5:7:ZHUDONG</v>
      </c>
      <c r="T33" s="33">
        <f t="shared" ca="1" si="18"/>
        <v>90</v>
      </c>
      <c r="U33" s="26">
        <f t="shared" ca="1" si="19"/>
        <v>0</v>
      </c>
      <c r="V33" s="26">
        <f t="shared" ca="1" si="12"/>
        <v>9</v>
      </c>
      <c r="W33" s="26">
        <f t="shared" ca="1" si="12"/>
        <v>3</v>
      </c>
      <c r="X33" s="26">
        <f t="shared" ca="1" si="12"/>
        <v>3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2016:2:1:7:ZHUDONG</v>
      </c>
      <c r="T34" s="33">
        <f t="shared" ca="1" si="18"/>
        <v>120</v>
      </c>
      <c r="U34" s="26">
        <f t="shared" ca="1" si="19"/>
        <v>0</v>
      </c>
      <c r="V34" s="26">
        <f t="shared" ca="1" si="12"/>
        <v>8</v>
      </c>
      <c r="W34" s="26">
        <f t="shared" ca="1" si="12"/>
        <v>3</v>
      </c>
      <c r="X34" s="26">
        <f t="shared" ca="1" si="12"/>
        <v>4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2016:2:2:7:ZHUDONG</v>
      </c>
      <c r="T35" s="33">
        <f t="shared" ca="1" si="18"/>
        <v>150</v>
      </c>
      <c r="U35" s="26">
        <f t="shared" ca="1" si="19"/>
        <v>0</v>
      </c>
      <c r="V35" s="26">
        <f t="shared" ca="1" si="12"/>
        <v>7</v>
      </c>
      <c r="W35" s="26">
        <f t="shared" ca="1" si="12"/>
        <v>3</v>
      </c>
      <c r="X35" s="26">
        <f t="shared" ca="1" si="12"/>
        <v>3</v>
      </c>
      <c r="Y35" s="26">
        <f t="shared" ca="1" si="12"/>
        <v>2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2016:2:3:7:ZHUDONG</v>
      </c>
      <c r="T36" s="33">
        <f t="shared" ca="1" si="18"/>
        <v>180</v>
      </c>
      <c r="U36" s="26">
        <f t="shared" ca="1" si="19"/>
        <v>1</v>
      </c>
      <c r="V36" s="26">
        <f t="shared" ca="1" si="12"/>
        <v>7</v>
      </c>
      <c r="W36" s="26">
        <f t="shared" ca="1" si="12"/>
        <v>2</v>
      </c>
      <c r="X36" s="26">
        <f t="shared" ca="1" si="12"/>
        <v>4</v>
      </c>
      <c r="Y36" s="26">
        <f t="shared" ca="1" si="12"/>
        <v>1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2016:2:4:7:ZHUDONG</v>
      </c>
      <c r="T37" s="33">
        <f t="shared" ca="1" si="18"/>
        <v>209</v>
      </c>
      <c r="U37" s="26">
        <f t="shared" ca="1" si="19"/>
        <v>0</v>
      </c>
      <c r="V37" s="26">
        <f t="shared" ca="1" si="12"/>
        <v>4</v>
      </c>
      <c r="W37" s="26">
        <f t="shared" ca="1" si="12"/>
        <v>5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2016:3:1:7:ZHUDONG</v>
      </c>
      <c r="T38" s="33">
        <f t="shared" ca="1" si="18"/>
        <v>238</v>
      </c>
      <c r="U38" s="26">
        <f t="shared" ca="1" si="19"/>
        <v>0</v>
      </c>
      <c r="V38" s="26">
        <f t="shared" ca="1" si="12"/>
        <v>5</v>
      </c>
      <c r="W38" s="26">
        <f t="shared" ca="1" si="12"/>
        <v>5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1754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1573</v>
      </c>
      <c r="B1" s="46" t="s">
        <v>1572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ZHUBEI_DISTRICT_GRAPH_DATA!G39</f>
        <v>6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721</v>
      </c>
      <c r="B10" s="23" t="s">
        <v>731</v>
      </c>
      <c r="C10" s="4" t="s">
        <v>748</v>
      </c>
      <c r="D10" s="4" t="s">
        <v>749</v>
      </c>
      <c r="E10" s="4" t="str">
        <f>CONCATENATE(YEAR,":",MONTH,":",WEEK,":",WEEKDAY,":",$A10)</f>
        <v>2016:3:1:7:ZHUBEI_3_E</v>
      </c>
      <c r="F10" s="4">
        <f>MATCH($E10,REPORT_DATA_BY_COMP!$A:$A,0)</f>
        <v>783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722</v>
      </c>
      <c r="B11" s="23" t="s">
        <v>732</v>
      </c>
      <c r="C11" s="4" t="s">
        <v>750</v>
      </c>
      <c r="D11" s="4" t="s">
        <v>751</v>
      </c>
      <c r="E11" s="4" t="str">
        <f>CONCATENATE(YEAR,":",MONTH,":",WEEK,":",WEEKDAY,":",$A11)</f>
        <v>2016:3:1:7:ZHUBEI_2_E</v>
      </c>
      <c r="F11" s="4">
        <f>MATCH($E11,REPORT_DATA_BY_COMP!$A:$A,0)</f>
        <v>781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723</v>
      </c>
      <c r="B12" s="23" t="s">
        <v>733</v>
      </c>
      <c r="C12" s="4" t="s">
        <v>752</v>
      </c>
      <c r="D12" s="4" t="s">
        <v>753</v>
      </c>
      <c r="E12" s="4" t="str">
        <f>CONCATENATE(YEAR,":",MONTH,":",WEEK,":",WEEKDAY,":",$A12)</f>
        <v>2016:3:1:7:ZHUBEI_2_S</v>
      </c>
      <c r="F12" s="4">
        <f>MATCH($E12,REPORT_DATA_BY_COMP!$A:$A,0)</f>
        <v>782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724</v>
      </c>
      <c r="B13" s="23" t="s">
        <v>734</v>
      </c>
      <c r="C13" s="4" t="s">
        <v>754</v>
      </c>
      <c r="D13" s="4" t="s">
        <v>755</v>
      </c>
      <c r="E13" s="4" t="str">
        <f>CONCATENATE(YEAR,":",MONTH,":",WEEK,":",WEEKDAY,":",$A13)</f>
        <v>2016:3:1:7:ZHUBEI_1_S</v>
      </c>
      <c r="F13" s="4">
        <f>MATCH($E13,REPORT_DATA_BY_COMP!$A:$A,0)</f>
        <v>780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6</v>
      </c>
      <c r="O14" s="12">
        <f t="shared" si="0"/>
        <v>7</v>
      </c>
      <c r="P14" s="12">
        <f t="shared" si="0"/>
        <v>23</v>
      </c>
      <c r="Q14" s="12">
        <f t="shared" si="0"/>
        <v>31</v>
      </c>
      <c r="R14" s="12">
        <f t="shared" si="0"/>
        <v>11</v>
      </c>
      <c r="S14" s="12">
        <f t="shared" si="0"/>
        <v>1</v>
      </c>
      <c r="T14" s="12">
        <f t="shared" si="0"/>
        <v>17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2016:3:2:7:ZHUBEI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2016:3:3:7:ZHUBEI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4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</v>
      </c>
      <c r="O22" s="19">
        <f t="shared" si="1"/>
        <v>7</v>
      </c>
      <c r="P22" s="19">
        <f t="shared" si="1"/>
        <v>23</v>
      </c>
      <c r="Q22" s="19">
        <f t="shared" si="1"/>
        <v>31</v>
      </c>
      <c r="R22" s="19">
        <f t="shared" si="1"/>
        <v>11</v>
      </c>
      <c r="S22" s="19">
        <f t="shared" si="1"/>
        <v>1</v>
      </c>
      <c r="T22" s="19">
        <f t="shared" si="1"/>
        <v>17</v>
      </c>
      <c r="U22" s="19">
        <f t="shared" si="1"/>
        <v>4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3</v>
      </c>
      <c r="H28" s="26">
        <f t="shared" si="3"/>
        <v>4</v>
      </c>
      <c r="I28" s="33">
        <f t="shared" ca="1" si="7"/>
        <v>14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>
        <f t="shared" ca="1" si="5"/>
        <v>93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2016:1:2:7:ZHUBEI</v>
      </c>
      <c r="T30" s="33">
        <f t="shared" ca="1" si="18"/>
        <v>29</v>
      </c>
      <c r="U30" s="26">
        <f t="shared" ca="1" si="19"/>
        <v>0</v>
      </c>
      <c r="V30" s="26">
        <f t="shared" ca="1" si="12"/>
        <v>18</v>
      </c>
      <c r="W30" s="26">
        <f t="shared" ca="1" si="12"/>
        <v>0</v>
      </c>
      <c r="X30" s="26">
        <f t="shared" ca="1" si="12"/>
        <v>15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2016:1:4:7:ZHUBEI</v>
      </c>
      <c r="T32" s="33">
        <f t="shared" ca="1" si="18"/>
        <v>59</v>
      </c>
      <c r="U32" s="26">
        <f t="shared" ca="1" si="19"/>
        <v>2</v>
      </c>
      <c r="V32" s="26">
        <f t="shared" ca="1" si="12"/>
        <v>12</v>
      </c>
      <c r="W32" s="26">
        <f t="shared" ca="1" si="12"/>
        <v>4</v>
      </c>
      <c r="X32" s="26">
        <f t="shared" ca="1" si="12"/>
        <v>16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2016:1:5:7:ZHUBEI</v>
      </c>
      <c r="T33" s="33">
        <f t="shared" ca="1" si="18"/>
        <v>89</v>
      </c>
      <c r="U33" s="26">
        <f t="shared" ca="1" si="19"/>
        <v>1</v>
      </c>
      <c r="V33" s="26">
        <f t="shared" ca="1" si="12"/>
        <v>15</v>
      </c>
      <c r="W33" s="26">
        <f t="shared" ca="1" si="12"/>
        <v>5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2016:2:1:7:ZHUBEI</v>
      </c>
      <c r="T34" s="33">
        <f t="shared" ca="1" si="18"/>
        <v>119</v>
      </c>
      <c r="U34" s="26">
        <f t="shared" ca="1" si="19"/>
        <v>0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2016:2:2:7:ZHUBEI</v>
      </c>
      <c r="T35" s="33">
        <f t="shared" ca="1" si="18"/>
        <v>149</v>
      </c>
      <c r="U35" s="26">
        <f t="shared" ca="1" si="19"/>
        <v>0</v>
      </c>
      <c r="V35" s="26">
        <f t="shared" ca="1" si="12"/>
        <v>17</v>
      </c>
      <c r="W35" s="26">
        <f t="shared" ca="1" si="12"/>
        <v>6</v>
      </c>
      <c r="X35" s="26">
        <f t="shared" ca="1" si="12"/>
        <v>11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2016:2:3:7:ZHUBEI</v>
      </c>
      <c r="T36" s="33">
        <f t="shared" ca="1" si="18"/>
        <v>179</v>
      </c>
      <c r="U36" s="26">
        <f t="shared" ca="1" si="19"/>
        <v>0</v>
      </c>
      <c r="V36" s="26">
        <f t="shared" ca="1" si="12"/>
        <v>15</v>
      </c>
      <c r="W36" s="26">
        <f t="shared" ca="1" si="12"/>
        <v>8</v>
      </c>
      <c r="X36" s="26">
        <f t="shared" ca="1" si="12"/>
        <v>17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2016:2:4:7:ZHUBEI</v>
      </c>
      <c r="T37" s="33">
        <f t="shared" ca="1" si="18"/>
        <v>208</v>
      </c>
      <c r="U37" s="26">
        <f t="shared" ca="1" si="19"/>
        <v>3</v>
      </c>
      <c r="V37" s="26">
        <f t="shared" ca="1" si="12"/>
        <v>9</v>
      </c>
      <c r="W37" s="26">
        <f t="shared" ca="1" si="12"/>
        <v>8</v>
      </c>
      <c r="X37" s="26">
        <f t="shared" ca="1" si="12"/>
        <v>17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2016:3:1:7:ZHUBEI</v>
      </c>
      <c r="T38" s="33">
        <f t="shared" ca="1" si="18"/>
        <v>237</v>
      </c>
      <c r="U38" s="26">
        <f t="shared" ca="1" si="19"/>
        <v>0</v>
      </c>
      <c r="V38" s="26">
        <f t="shared" ca="1" si="12"/>
        <v>6</v>
      </c>
      <c r="W38" s="26">
        <f t="shared" ca="1" si="12"/>
        <v>7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1755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1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6</v>
      </c>
      <c r="C49" s="8">
        <f ca="1">INDIRECT(CONCATENATE($B$39,"$D$2"))</f>
        <v>0</v>
      </c>
      <c r="D49" s="8">
        <f ca="1">$G$39</f>
        <v>6</v>
      </c>
    </row>
    <row r="50" spans="1:4" ht="23.25">
      <c r="A50" s="8" t="s">
        <v>1301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791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1283</v>
      </c>
      <c r="D2" s="80">
        <v>89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1280</v>
      </c>
      <c r="D4" s="29"/>
      <c r="E4" s="29"/>
      <c r="F4" s="29"/>
      <c r="G4" s="72">
        <f>ROUND($D$2/12*MONTH,0)</f>
        <v>22</v>
      </c>
      <c r="H4" s="73"/>
      <c r="I4" s="73"/>
      <c r="J4" s="74"/>
      <c r="K4" s="47">
        <f>ROUND($D$2/12,0)</f>
        <v>7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CENTRAL_ZONE_GRAPH_DATA!G39</f>
        <v>10</v>
      </c>
      <c r="H5" s="88"/>
      <c r="I5" s="88"/>
      <c r="J5" s="89"/>
      <c r="K5" s="50">
        <f>$L$30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770</v>
      </c>
      <c r="B10" s="23" t="s">
        <v>771</v>
      </c>
      <c r="C10" s="4" t="s">
        <v>792</v>
      </c>
      <c r="D10" s="4" t="s">
        <v>793</v>
      </c>
      <c r="E10" s="4" t="str">
        <f t="shared" ref="E10:E15" si="0">CONCATENATE(YEAR,":",MONTH,":",WEEK,":",WEEKDAY,":",$A10)</f>
        <v>2016:3:1:7:NORTH_JINHUA_E</v>
      </c>
      <c r="F10" s="4">
        <f>MATCH($E10,REPORT_DATA_BY_COMP!$A:$A,0)</f>
        <v>721</v>
      </c>
      <c r="G10" s="11">
        <f>IFERROR(INDEX(REPORT_DATA_BY_COMP!$A:$AH,$F10,MATCH(G$8,REPORT_DATA_BY_COMP!$A$1:$AH$1,0)), "")</f>
        <v>2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772</v>
      </c>
      <c r="B11" s="23" t="s">
        <v>773</v>
      </c>
      <c r="C11" s="4" t="s">
        <v>794</v>
      </c>
      <c r="D11" s="4" t="s">
        <v>795</v>
      </c>
      <c r="E11" s="4" t="str">
        <f t="shared" si="0"/>
        <v>2016:3:1:7:WANDA_E</v>
      </c>
      <c r="F11" s="4">
        <f>MATCH($E11,REPORT_DATA_BY_COMP!$A:$A,0)</f>
        <v>753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774</v>
      </c>
      <c r="B12" s="23" t="s">
        <v>775</v>
      </c>
      <c r="C12" s="4" t="s">
        <v>796</v>
      </c>
      <c r="D12" s="4" t="s">
        <v>797</v>
      </c>
      <c r="E12" s="4" t="str">
        <f t="shared" si="0"/>
        <v>2016:3:1:7:WANDA_A_S</v>
      </c>
      <c r="F12" s="4">
        <f>MATCH($E12,REPORT_DATA_BY_COMP!$A:$A,0)</f>
        <v>751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776</v>
      </c>
      <c r="B13" s="23" t="s">
        <v>777</v>
      </c>
      <c r="C13" s="4" t="s">
        <v>798</v>
      </c>
      <c r="D13" s="4" t="s">
        <v>799</v>
      </c>
      <c r="E13" s="4" t="str">
        <f t="shared" si="0"/>
        <v>2016:3:1:7:WANDA_B_S</v>
      </c>
      <c r="F13" s="4">
        <f>MATCH($E13,REPORT_DATA_BY_COMP!$A:$A,0)</f>
        <v>752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778</v>
      </c>
      <c r="B14" s="23" t="s">
        <v>779</v>
      </c>
      <c r="C14" s="4" t="s">
        <v>800</v>
      </c>
      <c r="D14" s="4" t="s">
        <v>801</v>
      </c>
      <c r="E14" s="4" t="str">
        <f t="shared" si="0"/>
        <v>2016:3:1:7:XINAN_S</v>
      </c>
      <c r="F14" s="4">
        <f>MATCH($E14,REPORT_DATA_BY_COMP!$A:$A,0)</f>
        <v>756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2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780</v>
      </c>
      <c r="B15" s="23" t="s">
        <v>781</v>
      </c>
      <c r="C15" s="4" t="s">
        <v>802</v>
      </c>
      <c r="D15" s="4" t="s">
        <v>803</v>
      </c>
      <c r="E15" s="4" t="str">
        <f t="shared" si="0"/>
        <v>2016:3:1:7:TOUR_S</v>
      </c>
      <c r="F15" s="4">
        <f>MATCH($E15,REPORT_DATA_BY_COMP!$A:$A,0)</f>
        <v>747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0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25</v>
      </c>
      <c r="R15" s="11">
        <f>IFERROR(INDEX(REPORT_DATA_BY_COMP!$A:$AH,$F15,MATCH(R$8,REPORT_DATA_BY_COMP!$A$1:$AH$1,0)), "")</f>
        <v>12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4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B16" s="9" t="s">
        <v>1300</v>
      </c>
      <c r="C16" s="10"/>
      <c r="D16" s="10"/>
      <c r="E16" s="10"/>
      <c r="F16" s="10"/>
      <c r="G16" s="12">
        <f t="shared" ref="G16:V16" si="1">SUM(G10:G15)</f>
        <v>2</v>
      </c>
      <c r="H16" s="12">
        <f t="shared" si="1"/>
        <v>2</v>
      </c>
      <c r="I16" s="12">
        <f t="shared" si="1"/>
        <v>12</v>
      </c>
      <c r="J16" s="12">
        <f t="shared" si="1"/>
        <v>15</v>
      </c>
      <c r="K16" s="12">
        <f t="shared" si="1"/>
        <v>2</v>
      </c>
      <c r="L16" s="12">
        <f t="shared" si="1"/>
        <v>0</v>
      </c>
      <c r="M16" s="12">
        <f t="shared" si="1"/>
        <v>1</v>
      </c>
      <c r="N16" s="12">
        <f t="shared" si="1"/>
        <v>39</v>
      </c>
      <c r="O16" s="12">
        <f t="shared" si="1"/>
        <v>17</v>
      </c>
      <c r="P16" s="12">
        <f t="shared" si="1"/>
        <v>56</v>
      </c>
      <c r="Q16" s="12">
        <f t="shared" si="1"/>
        <v>80</v>
      </c>
      <c r="R16" s="12">
        <f t="shared" si="1"/>
        <v>36</v>
      </c>
      <c r="S16" s="12">
        <f t="shared" si="1"/>
        <v>2</v>
      </c>
      <c r="T16" s="12">
        <f t="shared" si="1"/>
        <v>19</v>
      </c>
      <c r="U16" s="12">
        <f t="shared" si="1"/>
        <v>5</v>
      </c>
      <c r="V16" s="12">
        <f t="shared" si="1"/>
        <v>0</v>
      </c>
    </row>
    <row r="17" spans="1:22">
      <c r="B17" s="5" t="s">
        <v>1332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782</v>
      </c>
      <c r="B18" s="23" t="s">
        <v>783</v>
      </c>
      <c r="C18" s="4" t="s">
        <v>804</v>
      </c>
      <c r="D18" s="4" t="s">
        <v>805</v>
      </c>
      <c r="E18" s="4" t="str">
        <f>CONCATENATE(YEAR,":",MONTH,":",WEEK,":",WEEKDAY,":",$A18)</f>
        <v>2016:3:1:7:SANCHONG_E</v>
      </c>
      <c r="F18" s="4">
        <f>MATCH($E18,REPORT_DATA_BY_COMP!$A:$A,0)</f>
        <v>723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2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6</v>
      </c>
      <c r="O18" s="11">
        <f>IFERROR(INDEX(REPORT_DATA_BY_COMP!$A:$AH,$F18,MATCH(O$8,REPORT_DATA_BY_COMP!$A$1:$AH$1,0)), "")</f>
        <v>6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784</v>
      </c>
      <c r="B19" s="23" t="s">
        <v>785</v>
      </c>
      <c r="C19" s="4" t="s">
        <v>806</v>
      </c>
      <c r="D19" s="4" t="s">
        <v>807</v>
      </c>
      <c r="E19" s="4" t="str">
        <f>CONCATENATE(YEAR,":",MONTH,":",WEEK,":",WEEKDAY,":",$A19)</f>
        <v>2016:3:1:7:LUZHOU_A_E</v>
      </c>
      <c r="F19" s="4">
        <f>MATCH($E19,REPORT_DATA_BY_COMP!$A:$A,0)</f>
        <v>714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2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A20" s="22" t="s">
        <v>786</v>
      </c>
      <c r="B20" s="23" t="s">
        <v>787</v>
      </c>
      <c r="C20" s="4" t="s">
        <v>808</v>
      </c>
      <c r="D20" s="4" t="s">
        <v>809</v>
      </c>
      <c r="E20" s="4" t="str">
        <f>CONCATENATE(YEAR,":",MONTH,":",WEEK,":",WEEKDAY,":",$A20)</f>
        <v>2016:3:1:7:LUZHOU_B_E</v>
      </c>
      <c r="F20" s="4">
        <f>MATCH($E20,REPORT_DATA_BY_COMP!$A:$A,0)</f>
        <v>715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3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788</v>
      </c>
      <c r="B21" s="23" t="s">
        <v>789</v>
      </c>
      <c r="C21" s="4" t="s">
        <v>810</v>
      </c>
      <c r="D21" s="4" t="s">
        <v>811</v>
      </c>
      <c r="E21" s="4" t="str">
        <f>CONCATENATE(YEAR,":",MONTH,":",WEEK,":",WEEKDAY,":",$A21)</f>
        <v>2016:3:1:7:SANCHONG_S</v>
      </c>
      <c r="F21" s="4">
        <f>MATCH($E21,REPORT_DATA_BY_COMP!$A:$A,0)</f>
        <v>724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4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4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1300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9</v>
      </c>
      <c r="J22" s="12">
        <f t="shared" si="2"/>
        <v>7</v>
      </c>
      <c r="K22" s="12">
        <f t="shared" si="2"/>
        <v>2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13</v>
      </c>
      <c r="P22" s="12">
        <f t="shared" si="2"/>
        <v>31</v>
      </c>
      <c r="Q22" s="12">
        <f t="shared" si="2"/>
        <v>29</v>
      </c>
      <c r="R22" s="12">
        <f t="shared" si="2"/>
        <v>9</v>
      </c>
      <c r="S22" s="12">
        <f t="shared" si="2"/>
        <v>4</v>
      </c>
      <c r="T22" s="12">
        <f t="shared" si="2"/>
        <v>17</v>
      </c>
      <c r="U22" s="12">
        <f t="shared" si="2"/>
        <v>2</v>
      </c>
      <c r="V22" s="12">
        <f t="shared" si="2"/>
        <v>0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1298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1272</v>
      </c>
      <c r="C25" s="14"/>
      <c r="D25" s="14"/>
      <c r="E25" s="14" t="str">
        <f>CONCATENATE(YEAR,":",MONTH,":1:",WEEKLY_REPORT_DAY,":", $A$1)</f>
        <v>2016:3:1:7:CENTRAL</v>
      </c>
      <c r="F25" s="14">
        <f>MATCH($E25,REPORT_DATA_BY_ZONE!$A:$A, 0)</f>
        <v>79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21</v>
      </c>
      <c r="J25" s="11">
        <f>IFERROR(INDEX(REPORT_DATA_BY_ZONE!$A:$AH,$F25,MATCH(J$8,REPORT_DATA_BY_ZONE!$A$1:$AH$1,0)), "")</f>
        <v>22</v>
      </c>
      <c r="K25" s="11">
        <f>IFERROR(INDEX(REPORT_DATA_BY_ZONE!$A:$AH,$F25,MATCH(K$8,REPORT_DATA_BY_ZONE!$A$1:$AH$1,0)), "")</f>
        <v>4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1</v>
      </c>
      <c r="N25" s="11">
        <f>IFERROR(INDEX(REPORT_DATA_BY_ZONE!$A:$AH,$F25,MATCH(N$8,REPORT_DATA_BY_ZONE!$A$1:$AH$1,0)), "")</f>
        <v>58</v>
      </c>
      <c r="O25" s="11">
        <f>IFERROR(INDEX(REPORT_DATA_BY_ZONE!$A:$AH,$F25,MATCH(O$8,REPORT_DATA_BY_ZONE!$A$1:$AH$1,0)), "")</f>
        <v>30</v>
      </c>
      <c r="P25" s="11">
        <f>IFERROR(INDEX(REPORT_DATA_BY_ZONE!$A:$AH,$F25,MATCH(P$8,REPORT_DATA_BY_ZONE!$A$1:$AH$1,0)), "")</f>
        <v>87</v>
      </c>
      <c r="Q25" s="11">
        <f>IFERROR(INDEX(REPORT_DATA_BY_ZONE!$A:$AH,$F25,MATCH(Q$8,REPORT_DATA_BY_ZONE!$A$1:$AH$1,0)), "")</f>
        <v>109</v>
      </c>
      <c r="R25" s="11">
        <f>IFERROR(INDEX(REPORT_DATA_BY_ZONE!$A:$AH,$F25,MATCH(R$8,REPORT_DATA_BY_ZONE!$A$1:$AH$1,0)), "")</f>
        <v>45</v>
      </c>
      <c r="S25" s="11">
        <f>IFERROR(INDEX(REPORT_DATA_BY_ZONE!$A:$AH,$F25,MATCH(S$8,REPORT_DATA_BY_ZONE!$A$1:$AH$1,0)), "")</f>
        <v>6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7</v>
      </c>
      <c r="V25" s="11">
        <f>IFERROR(INDEX(REPORT_DATA_BY_ZONE!$A:$AH,$F25,MATCH(V$8,REPORT_DATA_BY_ZONE!$A$1:$AH$1,0)), "")</f>
        <v>0</v>
      </c>
    </row>
    <row r="26" spans="1:22">
      <c r="B26" s="24" t="s">
        <v>1271</v>
      </c>
      <c r="C26" s="14"/>
      <c r="D26" s="14"/>
      <c r="E26" s="14" t="str">
        <f>CONCATENATE(YEAR,":",MONTH,":2:",WEEKLY_REPORT_DAY,":", $A$1)</f>
        <v>2016:3:2:7:CENTRAL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1273</v>
      </c>
      <c r="C27" s="14"/>
      <c r="D27" s="14"/>
      <c r="E27" s="14" t="str">
        <f>CONCATENATE(YEAR,":",MONTH,":3:",WEEKLY_REPORT_DAY,":", $A$1)</f>
        <v>2016:3:3:7:CENTRAL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1274</v>
      </c>
      <c r="C28" s="14"/>
      <c r="D28" s="14"/>
      <c r="E28" s="14" t="str">
        <f>CONCATENATE(YEAR,":",MONTH,":4:",WEEKLY_REPORT_DAY,":", $A$1)</f>
        <v>2016:3:4:7:CENTRAL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1275</v>
      </c>
      <c r="C29" s="14"/>
      <c r="D29" s="14"/>
      <c r="E29" s="14" t="str">
        <f>CONCATENATE(YEAR,":",MONTH,":5:",WEEKLY_REPORT_DAY,":", $A$1)</f>
        <v>2016:3:5:7:CENTRAL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1300</v>
      </c>
      <c r="C30" s="15"/>
      <c r="D30" s="15"/>
      <c r="E30" s="15"/>
      <c r="F30" s="15"/>
      <c r="G30" s="19">
        <f>SUM(G25:G29)</f>
        <v>2</v>
      </c>
      <c r="H30" s="19">
        <f t="shared" ref="H30:V30" si="3">SUM(H25:H29)</f>
        <v>2</v>
      </c>
      <c r="I30" s="19">
        <f t="shared" si="3"/>
        <v>21</v>
      </c>
      <c r="J30" s="19">
        <f t="shared" si="3"/>
        <v>22</v>
      </c>
      <c r="K30" s="19">
        <f t="shared" si="3"/>
        <v>4</v>
      </c>
      <c r="L30" s="19">
        <f t="shared" si="3"/>
        <v>0</v>
      </c>
      <c r="M30" s="19">
        <f t="shared" si="3"/>
        <v>1</v>
      </c>
      <c r="N30" s="19">
        <f t="shared" si="3"/>
        <v>58</v>
      </c>
      <c r="O30" s="19">
        <f t="shared" si="3"/>
        <v>30</v>
      </c>
      <c r="P30" s="19">
        <f t="shared" si="3"/>
        <v>87</v>
      </c>
      <c r="Q30" s="19">
        <f t="shared" si="3"/>
        <v>109</v>
      </c>
      <c r="R30" s="19">
        <f t="shared" si="3"/>
        <v>45</v>
      </c>
      <c r="S30" s="19">
        <f t="shared" si="3"/>
        <v>6</v>
      </c>
      <c r="T30" s="19">
        <f t="shared" si="3"/>
        <v>36</v>
      </c>
      <c r="U30" s="19">
        <f t="shared" si="3"/>
        <v>7</v>
      </c>
      <c r="V30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8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2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>
        <f t="shared" ca="1" si="5"/>
        <v>235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2016:1:2:7:CENTRAL</v>
      </c>
      <c r="T30" s="33">
        <f t="shared" ca="1" si="18"/>
        <v>2</v>
      </c>
      <c r="U30" s="26">
        <f t="shared" ca="1" si="19"/>
        <v>0</v>
      </c>
      <c r="V30" s="26">
        <f t="shared" ca="1" si="12"/>
        <v>50</v>
      </c>
      <c r="W30" s="26">
        <f t="shared" ca="1" si="12"/>
        <v>0</v>
      </c>
      <c r="X30" s="26">
        <f t="shared" ca="1" si="12"/>
        <v>21</v>
      </c>
      <c r="Y30" s="26">
        <f t="shared" ca="1" si="12"/>
        <v>0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2016:1:4:7:CENTRAL</v>
      </c>
      <c r="T32" s="33">
        <f t="shared" ca="1" si="18"/>
        <v>13</v>
      </c>
      <c r="U32" s="26">
        <f t="shared" ca="1" si="19"/>
        <v>0</v>
      </c>
      <c r="V32" s="26">
        <f t="shared" ca="1" si="12"/>
        <v>47</v>
      </c>
      <c r="W32" s="26">
        <f t="shared" ca="1" si="12"/>
        <v>8</v>
      </c>
      <c r="X32" s="26">
        <f t="shared" ca="1" si="12"/>
        <v>40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2016:1:5:7:CENTRAL</v>
      </c>
      <c r="T33" s="33">
        <f t="shared" ca="1" si="18"/>
        <v>24</v>
      </c>
      <c r="U33" s="26">
        <f t="shared" ca="1" si="19"/>
        <v>4</v>
      </c>
      <c r="V33" s="26">
        <f t="shared" ca="1" si="12"/>
        <v>42</v>
      </c>
      <c r="W33" s="26">
        <f t="shared" ca="1" si="12"/>
        <v>9</v>
      </c>
      <c r="X33" s="26">
        <f t="shared" ca="1" si="12"/>
        <v>38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2016:2:1:7:CENTRAL</v>
      </c>
      <c r="T34" s="33">
        <f t="shared" ca="1" si="18"/>
        <v>35</v>
      </c>
      <c r="U34" s="26">
        <f t="shared" ca="1" si="19"/>
        <v>0</v>
      </c>
      <c r="V34" s="26">
        <f t="shared" ca="1" si="12"/>
        <v>51</v>
      </c>
      <c r="W34" s="26">
        <f t="shared" ca="1" si="12"/>
        <v>14</v>
      </c>
      <c r="X34" s="26">
        <f t="shared" ca="1" si="12"/>
        <v>64</v>
      </c>
      <c r="Y34" s="26">
        <f t="shared" ca="1" si="12"/>
        <v>2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2016:2:2:7:CENTRAL</v>
      </c>
      <c r="T35" s="33">
        <f t="shared" ca="1" si="18"/>
        <v>46</v>
      </c>
      <c r="U35" s="26">
        <f t="shared" ca="1" si="19"/>
        <v>0</v>
      </c>
      <c r="V35" s="26">
        <f t="shared" ca="1" si="12"/>
        <v>61</v>
      </c>
      <c r="W35" s="26">
        <f t="shared" ca="1" si="12"/>
        <v>16</v>
      </c>
      <c r="X35" s="26">
        <f t="shared" ca="1" si="12"/>
        <v>56</v>
      </c>
      <c r="Y35" s="26">
        <f t="shared" ca="1" si="12"/>
        <v>5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2016:2:3:7:CENTRAL</v>
      </c>
      <c r="T36" s="33">
        <f t="shared" ca="1" si="18"/>
        <v>57</v>
      </c>
      <c r="U36" s="26">
        <f t="shared" ca="1" si="19"/>
        <v>1</v>
      </c>
      <c r="V36" s="26">
        <f t="shared" ca="1" si="12"/>
        <v>65</v>
      </c>
      <c r="W36" s="26">
        <f t="shared" ca="1" si="12"/>
        <v>20</v>
      </c>
      <c r="X36" s="26">
        <f t="shared" ca="1" si="12"/>
        <v>55</v>
      </c>
      <c r="Y36" s="26">
        <f t="shared" ca="1" si="12"/>
        <v>6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2016:2:4:7:CENTRAL</v>
      </c>
      <c r="T37" s="33">
        <f t="shared" ca="1" si="18"/>
        <v>68</v>
      </c>
      <c r="U37" s="26">
        <f t="shared" ca="1" si="19"/>
        <v>1</v>
      </c>
      <c r="V37" s="26">
        <f t="shared" ca="1" si="12"/>
        <v>63</v>
      </c>
      <c r="W37" s="26">
        <f t="shared" ca="1" si="12"/>
        <v>24</v>
      </c>
      <c r="X37" s="26">
        <f t="shared" ca="1" si="12"/>
        <v>45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2016:3:1:7:CENTRAL</v>
      </c>
      <c r="T38" s="33">
        <f t="shared" ca="1" si="18"/>
        <v>79</v>
      </c>
      <c r="U38" s="26">
        <f t="shared" ca="1" si="19"/>
        <v>0</v>
      </c>
      <c r="V38" s="26">
        <f t="shared" ca="1" si="12"/>
        <v>58</v>
      </c>
      <c r="W38" s="26">
        <f t="shared" ca="1" si="12"/>
        <v>30</v>
      </c>
      <c r="X38" s="26">
        <f t="shared" ca="1" si="12"/>
        <v>45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1348</v>
      </c>
      <c r="B39" s="2" t="s">
        <v>1771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10</v>
      </c>
    </row>
    <row r="46" spans="1:30">
      <c r="A46" s="8" t="s">
        <v>520</v>
      </c>
      <c r="B46" s="8">
        <f ca="1">SUM($M$39:$O$39)</f>
        <v>9</v>
      </c>
    </row>
    <row r="47" spans="1:30">
      <c r="A47" s="8" t="s">
        <v>521</v>
      </c>
      <c r="B47" s="8">
        <f ca="1">SUM($J$39:$L$39)</f>
        <v>8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89
Stake Actual CDE YTD 年度實際:    10</v>
      </c>
      <c r="C49" s="8">
        <f ca="1">INDIRECT(CONCATENATE($B$39,"$D$2"))</f>
        <v>89</v>
      </c>
      <c r="D49" s="8">
        <f ca="1">$G$39</f>
        <v>10</v>
      </c>
    </row>
    <row r="50" spans="1:4" ht="23.25">
      <c r="A50" s="8" t="s">
        <v>1301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1575</v>
      </c>
      <c r="B1" s="46" t="s">
        <v>1574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WANDA_DISTRICT_GRAPH_DATA!G39</f>
        <v>4</v>
      </c>
      <c r="H5" s="88"/>
      <c r="I5" s="88"/>
      <c r="J5" s="89"/>
      <c r="K5" s="50">
        <f>$L$24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770</v>
      </c>
      <c r="B10" s="23" t="s">
        <v>771</v>
      </c>
      <c r="C10" s="4" t="s">
        <v>792</v>
      </c>
      <c r="D10" s="4" t="s">
        <v>793</v>
      </c>
      <c r="E10" s="4" t="str">
        <f t="shared" ref="E10:E15" si="0">CONCATENATE(YEAR,":",MONTH,":",WEEK,":",WEEKDAY,":",$A10)</f>
        <v>2016:3:1:7:NORTH_JINHUA_E</v>
      </c>
      <c r="F10" s="4">
        <f>MATCH($E10,REPORT_DATA_BY_COMP!$A:$A,0)</f>
        <v>721</v>
      </c>
      <c r="G10" s="11">
        <f>IFERROR(INDEX(REPORT_DATA_BY_COMP!$A:$AH,$F10,MATCH(G$8,REPORT_DATA_BY_COMP!$A$1:$AH$1,0)), "")</f>
        <v>2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772</v>
      </c>
      <c r="B11" s="23" t="s">
        <v>773</v>
      </c>
      <c r="C11" s="4" t="s">
        <v>794</v>
      </c>
      <c r="D11" s="4" t="s">
        <v>795</v>
      </c>
      <c r="E11" s="4" t="str">
        <f t="shared" si="0"/>
        <v>2016:3:1:7:WANDA_E</v>
      </c>
      <c r="F11" s="4">
        <f>MATCH($E11,REPORT_DATA_BY_COMP!$A:$A,0)</f>
        <v>753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774</v>
      </c>
      <c r="B12" s="23" t="s">
        <v>775</v>
      </c>
      <c r="C12" s="4" t="s">
        <v>796</v>
      </c>
      <c r="D12" s="4" t="s">
        <v>797</v>
      </c>
      <c r="E12" s="4" t="str">
        <f t="shared" si="0"/>
        <v>2016:3:1:7:WANDA_A_S</v>
      </c>
      <c r="F12" s="4">
        <f>MATCH($E12,REPORT_DATA_BY_COMP!$A:$A,0)</f>
        <v>751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776</v>
      </c>
      <c r="B13" s="23" t="s">
        <v>777</v>
      </c>
      <c r="C13" s="4" t="s">
        <v>798</v>
      </c>
      <c r="D13" s="4" t="s">
        <v>799</v>
      </c>
      <c r="E13" s="4" t="str">
        <f t="shared" si="0"/>
        <v>2016:3:1:7:WANDA_B_S</v>
      </c>
      <c r="F13" s="4">
        <f>MATCH($E13,REPORT_DATA_BY_COMP!$A:$A,0)</f>
        <v>752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778</v>
      </c>
      <c r="B14" s="23" t="s">
        <v>779</v>
      </c>
      <c r="C14" s="4" t="s">
        <v>800</v>
      </c>
      <c r="D14" s="4" t="s">
        <v>801</v>
      </c>
      <c r="E14" s="4" t="str">
        <f t="shared" si="0"/>
        <v>2016:3:1:7:XINAN_S</v>
      </c>
      <c r="F14" s="4">
        <f>MATCH($E14,REPORT_DATA_BY_COMP!$A:$A,0)</f>
        <v>756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2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780</v>
      </c>
      <c r="B15" s="23" t="s">
        <v>781</v>
      </c>
      <c r="C15" s="4" t="s">
        <v>802</v>
      </c>
      <c r="D15" s="4" t="s">
        <v>803</v>
      </c>
      <c r="E15" s="4" t="str">
        <f t="shared" si="0"/>
        <v>2016:3:1:7:TOUR_S</v>
      </c>
      <c r="F15" s="4">
        <f>MATCH($E15,REPORT_DATA_BY_COMP!$A:$A,0)</f>
        <v>747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0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25</v>
      </c>
      <c r="R15" s="11">
        <f>IFERROR(INDEX(REPORT_DATA_BY_COMP!$A:$AH,$F15,MATCH(R$8,REPORT_DATA_BY_COMP!$A$1:$AH$1,0)), "")</f>
        <v>12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4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B16" s="9" t="s">
        <v>1300</v>
      </c>
      <c r="C16" s="10"/>
      <c r="D16" s="10"/>
      <c r="E16" s="10"/>
      <c r="F16" s="10"/>
      <c r="G16" s="12">
        <f>SUM(G10:G15)</f>
        <v>2</v>
      </c>
      <c r="H16" s="12">
        <f t="shared" ref="H16:V16" si="1">SUM(H10:H15)</f>
        <v>2</v>
      </c>
      <c r="I16" s="12">
        <f t="shared" si="1"/>
        <v>12</v>
      </c>
      <c r="J16" s="12">
        <f t="shared" si="1"/>
        <v>15</v>
      </c>
      <c r="K16" s="12">
        <f t="shared" si="1"/>
        <v>2</v>
      </c>
      <c r="L16" s="12">
        <f t="shared" si="1"/>
        <v>0</v>
      </c>
      <c r="M16" s="12">
        <f t="shared" si="1"/>
        <v>1</v>
      </c>
      <c r="N16" s="12">
        <f t="shared" si="1"/>
        <v>39</v>
      </c>
      <c r="O16" s="12">
        <f t="shared" si="1"/>
        <v>17</v>
      </c>
      <c r="P16" s="12">
        <f t="shared" si="1"/>
        <v>56</v>
      </c>
      <c r="Q16" s="12">
        <f t="shared" si="1"/>
        <v>80</v>
      </c>
      <c r="R16" s="12">
        <f t="shared" si="1"/>
        <v>36</v>
      </c>
      <c r="S16" s="12">
        <f t="shared" si="1"/>
        <v>2</v>
      </c>
      <c r="T16" s="12">
        <f t="shared" si="1"/>
        <v>19</v>
      </c>
      <c r="U16" s="12">
        <f t="shared" si="1"/>
        <v>5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1370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1272</v>
      </c>
      <c r="C19" s="14"/>
      <c r="D19" s="14"/>
      <c r="E19" s="14" t="str">
        <f>CONCATENATE(YEAR,":",MONTH,":1:",WEEKLY_REPORT_DAY,":", $A$1)</f>
        <v>2016:3:1:7:WANDA</v>
      </c>
      <c r="F19" s="14">
        <f>MATCH($E19,REPORT_DATA_BY_DISTRICT!$A:$A, 0)</f>
        <v>229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12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39</v>
      </c>
      <c r="O19" s="11">
        <f>IFERROR(INDEX(REPORT_DATA_BY_DISTRICT!$A:$AH,$F19,MATCH(O$8,REPORT_DATA_BY_DISTRICT!$A$1:$AH$1,0)), "")</f>
        <v>17</v>
      </c>
      <c r="P19" s="11">
        <f>IFERROR(INDEX(REPORT_DATA_BY_DISTRICT!$A:$AH,$F19,MATCH(P$8,REPORT_DATA_BY_DISTRICT!$A$1:$AH$1,0)), "")</f>
        <v>56</v>
      </c>
      <c r="Q19" s="11">
        <f>IFERROR(INDEX(REPORT_DATA_BY_DISTRICT!$A:$AH,$F19,MATCH(Q$8,REPORT_DATA_BY_DISTRICT!$A$1:$AH$1,0)), "")</f>
        <v>80</v>
      </c>
      <c r="R19" s="11">
        <f>IFERROR(INDEX(REPORT_DATA_BY_DISTRICT!$A:$AH,$F19,MATCH(R$8,REPORT_DATA_BY_DISTRICT!$A$1:$AH$1,0)), "")</f>
        <v>36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1:22">
      <c r="B20" s="24" t="s">
        <v>1271</v>
      </c>
      <c r="C20" s="14"/>
      <c r="D20" s="14"/>
      <c r="E20" s="14" t="str">
        <f>CONCATENATE(YEAR,":",MONTH,":2:",WEEKLY_REPORT_DAY,":", $A$1)</f>
        <v>2016:3:2:7:WANDA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1:22">
      <c r="B21" s="24" t="s">
        <v>1273</v>
      </c>
      <c r="C21" s="14"/>
      <c r="D21" s="14"/>
      <c r="E21" s="14" t="str">
        <f>CONCATENATE(YEAR,":",MONTH,":3:",WEEKLY_REPORT_DAY,":", $A$1)</f>
        <v>2016:3:3:7:WANDA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1:22">
      <c r="B22" s="24" t="s">
        <v>1274</v>
      </c>
      <c r="C22" s="14"/>
      <c r="D22" s="14"/>
      <c r="E22" s="14" t="str">
        <f>CONCATENATE(YEAR,":",MONTH,":4:",WEEKLY_REPORT_DAY,":", $A$1)</f>
        <v>2016:3:4:7:WANDA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1275</v>
      </c>
      <c r="C23" s="14"/>
      <c r="D23" s="14"/>
      <c r="E23" s="14" t="str">
        <f>CONCATENATE(YEAR,":",MONTH,":5:",WEEKLY_REPORT_DAY,":", $A$1)</f>
        <v>2016:3:5:7:WANDA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1300</v>
      </c>
      <c r="C24" s="15"/>
      <c r="D24" s="15"/>
      <c r="E24" s="15"/>
      <c r="F24" s="15"/>
      <c r="G24" s="19">
        <f>SUM(G19:G23)</f>
        <v>2</v>
      </c>
      <c r="H24" s="19">
        <f t="shared" ref="H24:V24" si="2">SUM(H19:H23)</f>
        <v>2</v>
      </c>
      <c r="I24" s="19">
        <f t="shared" si="2"/>
        <v>12</v>
      </c>
      <c r="J24" s="19">
        <f>SUM(J19:J23)</f>
        <v>15</v>
      </c>
      <c r="K24" s="19">
        <f t="shared" si="2"/>
        <v>2</v>
      </c>
      <c r="L24" s="19">
        <f t="shared" si="2"/>
        <v>0</v>
      </c>
      <c r="M24" s="19">
        <f t="shared" si="2"/>
        <v>1</v>
      </c>
      <c r="N24" s="19">
        <f t="shared" si="2"/>
        <v>39</v>
      </c>
      <c r="O24" s="19">
        <f t="shared" si="2"/>
        <v>17</v>
      </c>
      <c r="P24" s="19">
        <f t="shared" si="2"/>
        <v>56</v>
      </c>
      <c r="Q24" s="19">
        <f t="shared" si="2"/>
        <v>80</v>
      </c>
      <c r="R24" s="19">
        <f t="shared" si="2"/>
        <v>36</v>
      </c>
      <c r="S24" s="19">
        <f t="shared" si="2"/>
        <v>2</v>
      </c>
      <c r="T24" s="19">
        <f t="shared" si="2"/>
        <v>19</v>
      </c>
      <c r="U24" s="19">
        <f t="shared" si="2"/>
        <v>5</v>
      </c>
      <c r="V24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2</v>
      </c>
      <c r="H28" s="26">
        <f t="shared" si="3"/>
        <v>6</v>
      </c>
      <c r="I28" s="33">
        <f t="shared" ca="1" si="7"/>
        <v>10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>
        <f t="shared" ca="1" si="5"/>
        <v>85</v>
      </c>
      <c r="G29" s="26">
        <f t="shared" ca="1" si="6"/>
        <v>0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2016:1:2:7:WANDA</v>
      </c>
      <c r="T30" s="33">
        <f t="shared" ca="1" si="18"/>
        <v>21</v>
      </c>
      <c r="U30" s="26">
        <f t="shared" ca="1" si="19"/>
        <v>0</v>
      </c>
      <c r="V30" s="26">
        <f t="shared" ca="1" si="12"/>
        <v>38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2016:1:4:7:WANDA</v>
      </c>
      <c r="T32" s="33">
        <f t="shared" ca="1" si="18"/>
        <v>51</v>
      </c>
      <c r="U32" s="26">
        <f t="shared" ca="1" si="19"/>
        <v>0</v>
      </c>
      <c r="V32" s="26">
        <f t="shared" ca="1" si="12"/>
        <v>34</v>
      </c>
      <c r="W32" s="26">
        <f t="shared" ca="1" si="12"/>
        <v>4</v>
      </c>
      <c r="X32" s="26">
        <f t="shared" ca="1" si="12"/>
        <v>30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2016:1:5:7:WANDA</v>
      </c>
      <c r="T33" s="33">
        <f t="shared" ca="1" si="18"/>
        <v>81</v>
      </c>
      <c r="U33" s="26">
        <f t="shared" ca="1" si="19"/>
        <v>2</v>
      </c>
      <c r="V33" s="26">
        <f t="shared" ca="1" si="12"/>
        <v>31</v>
      </c>
      <c r="W33" s="26">
        <f t="shared" ca="1" si="12"/>
        <v>4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2016:2:1:7:WANDA</v>
      </c>
      <c r="T34" s="33">
        <f t="shared" ca="1" si="18"/>
        <v>111</v>
      </c>
      <c r="U34" s="26">
        <f t="shared" ca="1" si="19"/>
        <v>0</v>
      </c>
      <c r="V34" s="26">
        <f t="shared" ca="1" si="12"/>
        <v>35</v>
      </c>
      <c r="W34" s="26">
        <f t="shared" ca="1" si="12"/>
        <v>7</v>
      </c>
      <c r="X34" s="26">
        <f t="shared" ca="1" si="12"/>
        <v>38</v>
      </c>
      <c r="Y34" s="26">
        <f t="shared" ca="1" si="12"/>
        <v>2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2016:2:2:7:WANDA</v>
      </c>
      <c r="T35" s="33">
        <f t="shared" ca="1" si="18"/>
        <v>141</v>
      </c>
      <c r="U35" s="26">
        <f t="shared" ca="1" si="19"/>
        <v>0</v>
      </c>
      <c r="V35" s="26">
        <f t="shared" ca="1" si="12"/>
        <v>42</v>
      </c>
      <c r="W35" s="26">
        <f t="shared" ca="1" si="12"/>
        <v>10</v>
      </c>
      <c r="X35" s="26">
        <f t="shared" ca="1" si="12"/>
        <v>37</v>
      </c>
      <c r="Y35" s="26">
        <f t="shared" ca="1" si="12"/>
        <v>4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2016:2:3:7:WANDA</v>
      </c>
      <c r="T36" s="33">
        <f t="shared" ca="1" si="18"/>
        <v>171</v>
      </c>
      <c r="U36" s="26">
        <f t="shared" ca="1" si="19"/>
        <v>1</v>
      </c>
      <c r="V36" s="26">
        <f t="shared" ca="1" si="12"/>
        <v>46</v>
      </c>
      <c r="W36" s="26">
        <f t="shared" ca="1" si="12"/>
        <v>17</v>
      </c>
      <c r="X36" s="26">
        <f t="shared" ca="1" si="12"/>
        <v>30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2016:2:4:7:WANDA</v>
      </c>
      <c r="T37" s="33">
        <f t="shared" ca="1" si="18"/>
        <v>200</v>
      </c>
      <c r="U37" s="26">
        <f t="shared" ca="1" si="19"/>
        <v>1</v>
      </c>
      <c r="V37" s="26">
        <f t="shared" ca="1" si="12"/>
        <v>43</v>
      </c>
      <c r="W37" s="26">
        <f t="shared" ca="1" si="12"/>
        <v>16</v>
      </c>
      <c r="X37" s="26">
        <f t="shared" ca="1" si="12"/>
        <v>29</v>
      </c>
      <c r="Y37" s="26">
        <f t="shared" ca="1" si="12"/>
        <v>3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2016:3:1:7:WANDA</v>
      </c>
      <c r="T38" s="33">
        <f t="shared" ca="1" si="18"/>
        <v>229</v>
      </c>
      <c r="U38" s="26">
        <f t="shared" ca="1" si="19"/>
        <v>0</v>
      </c>
      <c r="V38" s="26">
        <f t="shared" ca="1" si="12"/>
        <v>39</v>
      </c>
      <c r="W38" s="26">
        <f t="shared" ca="1" si="12"/>
        <v>17</v>
      </c>
      <c r="X38" s="26">
        <f t="shared" ca="1" si="12"/>
        <v>36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1348</v>
      </c>
      <c r="B39" s="2" t="s">
        <v>1756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6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1577</v>
      </c>
      <c r="B1" s="46" t="s">
        <v>1576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SANCHONG_DISTRICT_GRAPH_DATA!G39</f>
        <v>2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782</v>
      </c>
      <c r="B10" s="23" t="s">
        <v>783</v>
      </c>
      <c r="C10" s="4" t="s">
        <v>804</v>
      </c>
      <c r="D10" s="4" t="s">
        <v>805</v>
      </c>
      <c r="E10" s="4" t="str">
        <f>CONCATENATE(YEAR,":",MONTH,":",WEEK,":",WEEKDAY,":",$A10)</f>
        <v>2016:3:1:7:SANCHONG_E</v>
      </c>
      <c r="F10" s="4">
        <f>MATCH($E10,REPORT_DATA_BY_COMP!$A:$A,0)</f>
        <v>723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784</v>
      </c>
      <c r="B11" s="23" t="s">
        <v>785</v>
      </c>
      <c r="C11" s="4" t="s">
        <v>806</v>
      </c>
      <c r="D11" s="4" t="s">
        <v>807</v>
      </c>
      <c r="E11" s="4" t="str">
        <f>CONCATENATE(YEAR,":",MONTH,":",WEEK,":",WEEKDAY,":",$A11)</f>
        <v>2016:3:1:7:LUZHOU_A_E</v>
      </c>
      <c r="F11" s="4">
        <f>MATCH($E11,REPORT_DATA_BY_COMP!$A:$A,0)</f>
        <v>714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786</v>
      </c>
      <c r="B12" s="23" t="s">
        <v>787</v>
      </c>
      <c r="C12" s="4" t="s">
        <v>808</v>
      </c>
      <c r="D12" s="4" t="s">
        <v>809</v>
      </c>
      <c r="E12" s="4" t="str">
        <f>CONCATENATE(YEAR,":",MONTH,":",WEEK,":",WEEKDAY,":",$A12)</f>
        <v>2016:3:1:7:LUZHOU_B_E</v>
      </c>
      <c r="F12" s="4">
        <f>MATCH($E12,REPORT_DATA_BY_COMP!$A:$A,0)</f>
        <v>715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788</v>
      </c>
      <c r="B13" s="23" t="s">
        <v>789</v>
      </c>
      <c r="C13" s="4" t="s">
        <v>810</v>
      </c>
      <c r="D13" s="4" t="s">
        <v>811</v>
      </c>
      <c r="E13" s="4" t="str">
        <f>CONCATENATE(YEAR,":",MONTH,":",WEEK,":",WEEKDAY,":",$A13)</f>
        <v>2016:3:1:7:SANCHONG_S</v>
      </c>
      <c r="F13" s="4">
        <f>MATCH($E13,REPORT_DATA_BY_COMP!$A:$A,0)</f>
        <v>724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4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9</v>
      </c>
      <c r="J14" s="12">
        <f t="shared" si="0"/>
        <v>7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13</v>
      </c>
      <c r="P14" s="12">
        <f t="shared" si="0"/>
        <v>31</v>
      </c>
      <c r="Q14" s="12">
        <f t="shared" si="0"/>
        <v>29</v>
      </c>
      <c r="R14" s="12">
        <f t="shared" si="0"/>
        <v>9</v>
      </c>
      <c r="S14" s="12">
        <f t="shared" si="0"/>
        <v>4</v>
      </c>
      <c r="T14" s="12">
        <f t="shared" si="0"/>
        <v>17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2016:3:2:7:SANCHONG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2016:3:3:7:SANCHONG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7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13</v>
      </c>
      <c r="P22" s="19">
        <f t="shared" si="1"/>
        <v>31</v>
      </c>
      <c r="Q22" s="19">
        <f t="shared" si="1"/>
        <v>29</v>
      </c>
      <c r="R22" s="19">
        <f t="shared" si="1"/>
        <v>9</v>
      </c>
      <c r="S22" s="19">
        <f t="shared" si="1"/>
        <v>4</v>
      </c>
      <c r="T22" s="19">
        <f t="shared" si="1"/>
        <v>17</v>
      </c>
      <c r="U22" s="19">
        <f t="shared" si="1"/>
        <v>2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>
        <f t="shared" ca="1" si="5"/>
        <v>75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2016:1:2:7:SANCHONG</v>
      </c>
      <c r="T30" s="33">
        <f t="shared" ca="1" si="18"/>
        <v>10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2016:1:4:7:SANCHONG</v>
      </c>
      <c r="T32" s="33">
        <f t="shared" ca="1" si="18"/>
        <v>40</v>
      </c>
      <c r="U32" s="26">
        <f t="shared" ca="1" si="19"/>
        <v>0</v>
      </c>
      <c r="V32" s="26">
        <f t="shared" ca="1" si="12"/>
        <v>13</v>
      </c>
      <c r="W32" s="26">
        <f t="shared" ca="1" si="12"/>
        <v>4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2016:1:5:7:SANCHONG</v>
      </c>
      <c r="T33" s="33">
        <f t="shared" ca="1" si="18"/>
        <v>70</v>
      </c>
      <c r="U33" s="26">
        <f t="shared" ca="1" si="19"/>
        <v>2</v>
      </c>
      <c r="V33" s="26">
        <f t="shared" ca="1" si="12"/>
        <v>11</v>
      </c>
      <c r="W33" s="26">
        <f t="shared" ca="1" si="12"/>
        <v>5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2016:2:1:7:SANCHONG</v>
      </c>
      <c r="T34" s="33">
        <f t="shared" ca="1" si="18"/>
        <v>100</v>
      </c>
      <c r="U34" s="26">
        <f t="shared" ca="1" si="19"/>
        <v>0</v>
      </c>
      <c r="V34" s="26">
        <f t="shared" ca="1" si="12"/>
        <v>16</v>
      </c>
      <c r="W34" s="26">
        <f t="shared" ca="1" si="12"/>
        <v>7</v>
      </c>
      <c r="X34" s="26">
        <f t="shared" ca="1" si="12"/>
        <v>26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2016:2:2:7:SANCHONG</v>
      </c>
      <c r="T35" s="33">
        <f t="shared" ca="1" si="18"/>
        <v>130</v>
      </c>
      <c r="U35" s="26">
        <f t="shared" ca="1" si="19"/>
        <v>0</v>
      </c>
      <c r="V35" s="26">
        <f t="shared" ca="1" si="12"/>
        <v>19</v>
      </c>
      <c r="W35" s="26">
        <f t="shared" ca="1" si="12"/>
        <v>6</v>
      </c>
      <c r="X35" s="26">
        <f t="shared" ca="1" si="12"/>
        <v>19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2016:2:3:7:SANCHONG</v>
      </c>
      <c r="T36" s="33">
        <f t="shared" ca="1" si="18"/>
        <v>160</v>
      </c>
      <c r="U36" s="26">
        <f t="shared" ca="1" si="19"/>
        <v>0</v>
      </c>
      <c r="V36" s="26">
        <f t="shared" ca="1" si="12"/>
        <v>19</v>
      </c>
      <c r="W36" s="26">
        <f t="shared" ca="1" si="12"/>
        <v>3</v>
      </c>
      <c r="X36" s="26">
        <f t="shared" ca="1" si="12"/>
        <v>25</v>
      </c>
      <c r="Y36" s="26">
        <f t="shared" ca="1" si="12"/>
        <v>4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2016:2:4:7:SANCHONG</v>
      </c>
      <c r="T37" s="33">
        <f t="shared" ca="1" si="18"/>
        <v>190</v>
      </c>
      <c r="U37" s="26">
        <f t="shared" ca="1" si="19"/>
        <v>0</v>
      </c>
      <c r="V37" s="26">
        <f t="shared" ca="1" si="12"/>
        <v>20</v>
      </c>
      <c r="W37" s="26">
        <f t="shared" ca="1" si="12"/>
        <v>8</v>
      </c>
      <c r="X37" s="26">
        <f t="shared" ca="1" si="12"/>
        <v>16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2016:3:1:7:SANCHONG</v>
      </c>
      <c r="T38" s="33">
        <f t="shared" ca="1" si="18"/>
        <v>219</v>
      </c>
      <c r="U38" s="26">
        <f t="shared" ca="1" si="19"/>
        <v>0</v>
      </c>
      <c r="V38" s="26">
        <f t="shared" ca="1" si="12"/>
        <v>19</v>
      </c>
      <c r="W38" s="26">
        <f t="shared" ca="1" si="12"/>
        <v>13</v>
      </c>
      <c r="X38" s="26">
        <f t="shared" ca="1" si="12"/>
        <v>9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912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1311</v>
      </c>
      <c r="C2" s="31" t="s">
        <v>1283</v>
      </c>
      <c r="D2" s="80">
        <v>60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1280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NORTH_ZONE_GRAPH_DATA!G39</f>
        <v>3</v>
      </c>
      <c r="H5" s="88"/>
      <c r="I5" s="88"/>
      <c r="J5" s="89"/>
      <c r="K5" s="50">
        <f>$L$27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910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911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812</v>
      </c>
      <c r="B10" s="23" t="s">
        <v>817</v>
      </c>
      <c r="C10" s="4" t="s">
        <v>824</v>
      </c>
      <c r="D10" s="4" t="s">
        <v>825</v>
      </c>
      <c r="E10" s="4" t="str">
        <f>CONCATENATE(YEAR,":",MONTH,":",WEEK,":",WEEKDAY,":",$A10)</f>
        <v>2016:3:1:7:SHILIN_E</v>
      </c>
      <c r="F10" s="4">
        <f>MATCH($E10,REPORT_DATA_BY_COMP!$A:$A,0)</f>
        <v>727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813</v>
      </c>
      <c r="B11" s="23" t="s">
        <v>818</v>
      </c>
      <c r="C11" s="4" t="s">
        <v>826</v>
      </c>
      <c r="D11" s="4" t="s">
        <v>827</v>
      </c>
      <c r="E11" s="4" t="str">
        <f>CONCATENATE(YEAR,":",MONTH,":",WEEK,":",WEEKDAY,":",$A11)</f>
        <v>2016:3:1:7:TIANMU_E</v>
      </c>
      <c r="F11" s="4">
        <f>MATCH($E11,REPORT_DATA_BY_COMP!$A:$A,0)</f>
        <v>745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814</v>
      </c>
      <c r="B12" s="23" t="s">
        <v>819</v>
      </c>
      <c r="C12" s="4" t="s">
        <v>828</v>
      </c>
      <c r="D12" s="4" t="s">
        <v>829</v>
      </c>
      <c r="E12" s="4" t="str">
        <f>CONCATENATE(YEAR,":",MONTH,":",WEEK,":",WEEKDAY,":",$A12)</f>
        <v>2016:3:1:7:SHILIN_S</v>
      </c>
      <c r="F12" s="4">
        <f>MATCH($E12,REPORT_DATA_BY_COMP!$A:$A,0)</f>
        <v>728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5</v>
      </c>
      <c r="O13" s="12">
        <f t="shared" si="0"/>
        <v>3</v>
      </c>
      <c r="P13" s="12">
        <f t="shared" si="0"/>
        <v>14</v>
      </c>
      <c r="Q13" s="12">
        <f t="shared" si="0"/>
        <v>36</v>
      </c>
      <c r="R13" s="12">
        <f t="shared" si="0"/>
        <v>16</v>
      </c>
      <c r="S13" s="12">
        <f t="shared" si="0"/>
        <v>1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B14" s="5" t="s">
        <v>1334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815</v>
      </c>
      <c r="B15" s="23" t="s">
        <v>820</v>
      </c>
      <c r="C15" s="4" t="s">
        <v>830</v>
      </c>
      <c r="D15" s="4" t="s">
        <v>831</v>
      </c>
      <c r="E15" s="4" t="str">
        <f>CONCATENATE(YEAR,":",MONTH,":",WEEK,":",WEEKDAY,":",$A15)</f>
        <v>2016:3:1:7:BEITOU_E</v>
      </c>
      <c r="F15" s="4">
        <f>MATCH($E15,REPORT_DATA_BY_COMP!$A:$A,0)</f>
        <v>695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14</v>
      </c>
      <c r="Q15" s="11">
        <f>IFERROR(INDEX(REPORT_DATA_BY_COMP!$A:$AH,$F15,MATCH(Q$8,REPORT_DATA_BY_COMP!$A$1:$AH$1,0)), "")</f>
        <v>7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913</v>
      </c>
      <c r="B16" s="23" t="s">
        <v>821</v>
      </c>
      <c r="C16" s="4" t="s">
        <v>832</v>
      </c>
      <c r="D16" s="4" t="s">
        <v>833</v>
      </c>
      <c r="E16" s="4" t="str">
        <f>CONCATENATE(YEAR,":",MONTH,":",WEEK,":",WEEKDAY,":",$A16)</f>
        <v>2016:3:1:7:DANSHUI_B_E</v>
      </c>
      <c r="F16" s="4">
        <f>MATCH($E16,REPORT_DATA_BY_COMP!$A:$A,0)</f>
        <v>699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914</v>
      </c>
      <c r="B17" s="23" t="s">
        <v>822</v>
      </c>
      <c r="C17" s="4" t="s">
        <v>834</v>
      </c>
      <c r="D17" s="4" t="s">
        <v>835</v>
      </c>
      <c r="E17" s="4" t="str">
        <f>CONCATENATE(YEAR,":",MONTH,":",WEEK,":",WEEKDAY,":",$A17)</f>
        <v>2016:3:1:7:DANSHUI_A_E</v>
      </c>
      <c r="F17" s="4">
        <f>MATCH($E17,REPORT_DATA_BY_COMP!$A:$A,0)</f>
        <v>698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816</v>
      </c>
      <c r="B18" s="23" t="s">
        <v>823</v>
      </c>
      <c r="C18" s="4" t="s">
        <v>836</v>
      </c>
      <c r="D18" s="4" t="s">
        <v>837</v>
      </c>
      <c r="E18" s="4" t="str">
        <f>CONCATENATE(YEAR,":",MONTH,":",WEEK,":",WEEKDAY,":",$A18)</f>
        <v>2016:3:1:7:BEITOU_S</v>
      </c>
      <c r="F18" s="4">
        <f>MATCH($E18,REPORT_DATA_BY_COMP!$A:$A,0)</f>
        <v>696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13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SUM(G15:G18)</f>
        <v>0</v>
      </c>
      <c r="H19" s="12">
        <f t="shared" si="1"/>
        <v>3</v>
      </c>
      <c r="I19" s="12">
        <f t="shared" si="1"/>
        <v>4</v>
      </c>
      <c r="J19" s="12">
        <f t="shared" si="1"/>
        <v>6</v>
      </c>
      <c r="K19" s="12">
        <f t="shared" si="1"/>
        <v>0</v>
      </c>
      <c r="L19" s="12">
        <f t="shared" si="1"/>
        <v>0</v>
      </c>
      <c r="M19" s="12">
        <f t="shared" si="1"/>
        <v>1</v>
      </c>
      <c r="N19" s="12">
        <f t="shared" si="1"/>
        <v>15</v>
      </c>
      <c r="O19" s="12">
        <f t="shared" si="1"/>
        <v>10</v>
      </c>
      <c r="P19" s="12">
        <f t="shared" si="1"/>
        <v>45</v>
      </c>
      <c r="Q19" s="12">
        <f t="shared" si="1"/>
        <v>25</v>
      </c>
      <c r="R19" s="12">
        <f t="shared" si="1"/>
        <v>17</v>
      </c>
      <c r="S19" s="12">
        <f t="shared" si="1"/>
        <v>4</v>
      </c>
      <c r="T19" s="12">
        <f t="shared" si="1"/>
        <v>16</v>
      </c>
      <c r="U19" s="12">
        <f t="shared" si="1"/>
        <v>9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1298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1272</v>
      </c>
      <c r="C22" s="14"/>
      <c r="D22" s="14"/>
      <c r="E22" s="14" t="str">
        <f>CONCATENATE(YEAR,":",MONTH,":1:",WEEKLY_REPORT_DAY,":", $A$1)</f>
        <v>2016:3:1:7:NORTH</v>
      </c>
      <c r="F22" s="14">
        <f>MATCH($E22,REPORT_DATA_BY_ZONE!$A:$A, 0)</f>
        <v>82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7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1</v>
      </c>
      <c r="N22" s="11">
        <f>IFERROR(INDEX(REPORT_DATA_BY_ZONE!$A:$AH,$F22,MATCH(N$8,REPORT_DATA_BY_ZONE!$A$1:$AH$1,0)), "")</f>
        <v>20</v>
      </c>
      <c r="O22" s="11">
        <f>IFERROR(INDEX(REPORT_DATA_BY_ZONE!$A:$AH,$F22,MATCH(O$8,REPORT_DATA_BY_ZONE!$A$1:$AH$1,0)), "")</f>
        <v>13</v>
      </c>
      <c r="P22" s="11">
        <f>IFERROR(INDEX(REPORT_DATA_BY_ZONE!$A:$AH,$F22,MATCH(P$8,REPORT_DATA_BY_ZONE!$A$1:$AH$1,0)), "")</f>
        <v>59</v>
      </c>
      <c r="Q22" s="11">
        <f>IFERROR(INDEX(REPORT_DATA_BY_ZONE!$A:$AH,$F22,MATCH(Q$8,REPORT_DATA_BY_ZONE!$A$1:$AH$1,0)), "")</f>
        <v>61</v>
      </c>
      <c r="R22" s="11">
        <f>IFERROR(INDEX(REPORT_DATA_BY_ZONE!$A:$AH,$F22,MATCH(R$8,REPORT_DATA_BY_ZONE!$A$1:$AH$1,0)), "")</f>
        <v>33</v>
      </c>
      <c r="S22" s="11">
        <f>IFERROR(INDEX(REPORT_DATA_BY_ZONE!$A:$AH,$F22,MATCH(S$8,REPORT_DATA_BY_ZONE!$A$1:$AH$1,0)), "")</f>
        <v>5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0</v>
      </c>
    </row>
    <row r="23" spans="1:22">
      <c r="B23" s="24" t="s">
        <v>1271</v>
      </c>
      <c r="C23" s="14"/>
      <c r="D23" s="14"/>
      <c r="E23" s="14" t="str">
        <f>CONCATENATE(YEAR,":",MONTH,":2:",WEEKLY_REPORT_DAY,":", $A$1)</f>
        <v>2016:3:2:7:NORTH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1273</v>
      </c>
      <c r="C24" s="14"/>
      <c r="D24" s="14"/>
      <c r="E24" s="14" t="str">
        <f>CONCATENATE(YEAR,":",MONTH,":3:",WEEKLY_REPORT_DAY,":", $A$1)</f>
        <v>2016:3:3:7:NORTH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1274</v>
      </c>
      <c r="C25" s="14"/>
      <c r="D25" s="14"/>
      <c r="E25" s="14" t="str">
        <f>CONCATENATE(YEAR,":",MONTH,":4:",WEEKLY_REPORT_DAY,":", $A$1)</f>
        <v>2016:3:4:7:NORTH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1275</v>
      </c>
      <c r="C26" s="14"/>
      <c r="D26" s="14"/>
      <c r="E26" s="14" t="str">
        <f>CONCATENATE(YEAR,":",MONTH,":5:",WEEKLY_REPORT_DAY,":", $A$1)</f>
        <v>2016:3:5:7:NORTH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1300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3</v>
      </c>
      <c r="I27" s="19">
        <f t="shared" si="2"/>
        <v>4</v>
      </c>
      <c r="J27" s="19">
        <f t="shared" si="2"/>
        <v>7</v>
      </c>
      <c r="K27" s="19">
        <f t="shared" si="2"/>
        <v>0</v>
      </c>
      <c r="L27" s="19">
        <f t="shared" si="2"/>
        <v>0</v>
      </c>
      <c r="M27" s="19">
        <f t="shared" si="2"/>
        <v>1</v>
      </c>
      <c r="N27" s="19">
        <f t="shared" si="2"/>
        <v>20</v>
      </c>
      <c r="O27" s="19">
        <f t="shared" si="2"/>
        <v>13</v>
      </c>
      <c r="P27" s="19">
        <f t="shared" si="2"/>
        <v>59</v>
      </c>
      <c r="Q27" s="19">
        <f t="shared" si="2"/>
        <v>61</v>
      </c>
      <c r="R27" s="19">
        <f t="shared" si="2"/>
        <v>33</v>
      </c>
      <c r="S27" s="19">
        <f t="shared" si="2"/>
        <v>5</v>
      </c>
      <c r="T27" s="19">
        <f t="shared" si="2"/>
        <v>24</v>
      </c>
      <c r="U27" s="19">
        <f t="shared" si="2"/>
        <v>10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1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>
        <f t="shared" ca="1" si="5"/>
        <v>238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2016:1:2:7:NORTH</v>
      </c>
      <c r="T30" s="33">
        <f t="shared" ca="1" si="18"/>
        <v>5</v>
      </c>
      <c r="U30" s="26">
        <f t="shared" ca="1" si="19"/>
        <v>1</v>
      </c>
      <c r="V30" s="26">
        <f t="shared" ca="1" si="12"/>
        <v>32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2016:1:4:7:NORTH</v>
      </c>
      <c r="T32" s="33">
        <f t="shared" ca="1" si="18"/>
        <v>16</v>
      </c>
      <c r="U32" s="26">
        <f t="shared" ca="1" si="19"/>
        <v>1</v>
      </c>
      <c r="V32" s="26">
        <f t="shared" ca="1" si="12"/>
        <v>31</v>
      </c>
      <c r="W32" s="26">
        <f t="shared" ca="1" si="12"/>
        <v>9</v>
      </c>
      <c r="X32" s="26">
        <f t="shared" ca="1" si="12"/>
        <v>34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2016:1:5:7:NORTH</v>
      </c>
      <c r="T33" s="33">
        <f t="shared" ca="1" si="18"/>
        <v>27</v>
      </c>
      <c r="U33" s="26">
        <f t="shared" ca="1" si="19"/>
        <v>0</v>
      </c>
      <c r="V33" s="26">
        <f t="shared" ca="1" si="12"/>
        <v>25</v>
      </c>
      <c r="W33" s="26">
        <f t="shared" ca="1" si="12"/>
        <v>5</v>
      </c>
      <c r="X33" s="26">
        <f t="shared" ca="1" si="12"/>
        <v>27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2016:2:1:7:NORTH</v>
      </c>
      <c r="T34" s="33">
        <f t="shared" ca="1" si="18"/>
        <v>38</v>
      </c>
      <c r="U34" s="26">
        <f t="shared" ca="1" si="19"/>
        <v>0</v>
      </c>
      <c r="V34" s="26">
        <f t="shared" ca="1" si="12"/>
        <v>31</v>
      </c>
      <c r="W34" s="26">
        <f t="shared" ca="1" si="12"/>
        <v>5</v>
      </c>
      <c r="X34" s="26">
        <f t="shared" ca="1" si="12"/>
        <v>21</v>
      </c>
      <c r="Y34" s="26">
        <f t="shared" ca="1" si="12"/>
        <v>2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2016:2:2:7:NORTH</v>
      </c>
      <c r="T35" s="33">
        <f t="shared" ca="1" si="18"/>
        <v>49</v>
      </c>
      <c r="U35" s="26">
        <f t="shared" ca="1" si="19"/>
        <v>0</v>
      </c>
      <c r="V35" s="26">
        <f t="shared" ca="1" si="12"/>
        <v>28</v>
      </c>
      <c r="W35" s="26">
        <f t="shared" ca="1" si="12"/>
        <v>13</v>
      </c>
      <c r="X35" s="26">
        <f t="shared" ca="1" si="12"/>
        <v>30</v>
      </c>
      <c r="Y35" s="26">
        <f t="shared" ca="1" si="12"/>
        <v>5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2016:2:3:7:NORTH</v>
      </c>
      <c r="T36" s="33">
        <f t="shared" ca="1" si="18"/>
        <v>60</v>
      </c>
      <c r="U36" s="26">
        <f t="shared" ca="1" si="19"/>
        <v>0</v>
      </c>
      <c r="V36" s="26">
        <f t="shared" ca="1" si="12"/>
        <v>28</v>
      </c>
      <c r="W36" s="26">
        <f t="shared" ca="1" si="12"/>
        <v>10</v>
      </c>
      <c r="X36" s="26">
        <f t="shared" ca="1" si="12"/>
        <v>37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2016:2:4:7:NORTH</v>
      </c>
      <c r="T37" s="33">
        <f t="shared" ca="1" si="18"/>
        <v>71</v>
      </c>
      <c r="U37" s="26">
        <f t="shared" ca="1" si="19"/>
        <v>1</v>
      </c>
      <c r="V37" s="26">
        <f t="shared" ca="1" si="12"/>
        <v>21</v>
      </c>
      <c r="W37" s="26">
        <f t="shared" ca="1" si="12"/>
        <v>14</v>
      </c>
      <c r="X37" s="26">
        <f t="shared" ca="1" si="12"/>
        <v>24</v>
      </c>
      <c r="Y37" s="26">
        <f t="shared" ca="1" si="12"/>
        <v>1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2016:3:1:7:NORTH</v>
      </c>
      <c r="T38" s="33">
        <f t="shared" ca="1" si="18"/>
        <v>82</v>
      </c>
      <c r="U38" s="26">
        <f t="shared" ca="1" si="19"/>
        <v>0</v>
      </c>
      <c r="V38" s="26">
        <f t="shared" ca="1" si="12"/>
        <v>20</v>
      </c>
      <c r="W38" s="26">
        <f t="shared" ca="1" si="12"/>
        <v>13</v>
      </c>
      <c r="X38" s="26">
        <f t="shared" ca="1" si="12"/>
        <v>33</v>
      </c>
      <c r="Y38" s="26">
        <f t="shared" ca="1" si="12"/>
        <v>5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1348</v>
      </c>
      <c r="B39" s="2" t="s">
        <v>1347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7</v>
      </c>
    </row>
    <row r="46" spans="1:30">
      <c r="A46" s="8" t="s">
        <v>520</v>
      </c>
      <c r="B46" s="8">
        <f ca="1">SUM($M$39:$O$39)</f>
        <v>4</v>
      </c>
    </row>
    <row r="47" spans="1:30">
      <c r="A47" s="8" t="s">
        <v>521</v>
      </c>
      <c r="B47" s="8">
        <f ca="1">SUM($J$39:$L$39)</f>
        <v>3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60
Stake Actual CDE YTD 年度實際:    3</v>
      </c>
      <c r="C49" s="8">
        <f ca="1">INDIRECT(CONCATENATE($B$39,"$D$2"))</f>
        <v>60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1579</v>
      </c>
      <c r="B1" s="46" t="s">
        <v>1578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1311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SHILIN_DISTRICT_GRAPH_DATA!G39</f>
        <v>1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910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911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812</v>
      </c>
      <c r="B10" s="23" t="s">
        <v>817</v>
      </c>
      <c r="C10" s="4" t="s">
        <v>824</v>
      </c>
      <c r="D10" s="4" t="s">
        <v>825</v>
      </c>
      <c r="E10" s="4" t="str">
        <f>CONCATENATE(YEAR,":",MONTH,":",WEEK,":",WEEKDAY,":",$A10)</f>
        <v>2016:3:1:7:SHILIN_E</v>
      </c>
      <c r="F10" s="4">
        <f>MATCH($E10,REPORT_DATA_BY_COMP!$A:$A,0)</f>
        <v>727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813</v>
      </c>
      <c r="B11" s="23" t="s">
        <v>818</v>
      </c>
      <c r="C11" s="4" t="s">
        <v>826</v>
      </c>
      <c r="D11" s="4" t="s">
        <v>827</v>
      </c>
      <c r="E11" s="4" t="str">
        <f>CONCATENATE(YEAR,":",MONTH,":",WEEK,":",WEEKDAY,":",$A11)</f>
        <v>2016:3:1:7:TIANMU_E</v>
      </c>
      <c r="F11" s="4">
        <f>MATCH($E11,REPORT_DATA_BY_COMP!$A:$A,0)</f>
        <v>745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814</v>
      </c>
      <c r="B12" s="23" t="s">
        <v>819</v>
      </c>
      <c r="C12" s="4" t="s">
        <v>828</v>
      </c>
      <c r="D12" s="4" t="s">
        <v>829</v>
      </c>
      <c r="E12" s="4" t="str">
        <f>CONCATENATE(YEAR,":",MONTH,":",WEEK,":",WEEKDAY,":",$A12)</f>
        <v>2016:3:1:7:SHILIN_S</v>
      </c>
      <c r="F12" s="4">
        <f>MATCH($E12,REPORT_DATA_BY_COMP!$A:$A,0)</f>
        <v>728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5</v>
      </c>
      <c r="O13" s="12">
        <f t="shared" si="0"/>
        <v>3</v>
      </c>
      <c r="P13" s="12">
        <f t="shared" si="0"/>
        <v>14</v>
      </c>
      <c r="Q13" s="12">
        <f t="shared" si="0"/>
        <v>36</v>
      </c>
      <c r="R13" s="12">
        <f t="shared" si="0"/>
        <v>16</v>
      </c>
      <c r="S13" s="12">
        <f t="shared" si="0"/>
        <v>1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2016:3:1:7:SHILIN</v>
      </c>
      <c r="F16" s="14">
        <f>MATCH($E16,REPORT_DATA_BY_DISTRICT!$A:$A, 0)</f>
        <v>220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0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5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36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2016:3:2:7:SHILIN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2016:3:3:7:SHILIN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0</v>
      </c>
      <c r="J21" s="19">
        <f>SUM(J16:J20)</f>
        <v>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5</v>
      </c>
      <c r="O21" s="19">
        <f t="shared" si="1"/>
        <v>3</v>
      </c>
      <c r="P21" s="19">
        <f t="shared" si="1"/>
        <v>14</v>
      </c>
      <c r="Q21" s="19">
        <f t="shared" si="1"/>
        <v>36</v>
      </c>
      <c r="R21" s="19">
        <f t="shared" si="1"/>
        <v>16</v>
      </c>
      <c r="S21" s="19">
        <f t="shared" si="1"/>
        <v>1</v>
      </c>
      <c r="T21" s="19">
        <f t="shared" si="1"/>
        <v>8</v>
      </c>
      <c r="U21" s="19">
        <f t="shared" si="1"/>
        <v>1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>
        <f t="shared" ca="1" si="5"/>
        <v>76</v>
      </c>
      <c r="G29" s="26">
        <f t="shared" ca="1" si="6"/>
        <v>0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2016:1:2:7:SHILIN</v>
      </c>
      <c r="T30" s="33">
        <f t="shared" ca="1" si="18"/>
        <v>11</v>
      </c>
      <c r="U30" s="26">
        <f t="shared" ca="1" si="19"/>
        <v>0</v>
      </c>
      <c r="V30" s="26">
        <f t="shared" ca="1" si="12"/>
        <v>11</v>
      </c>
      <c r="W30" s="26">
        <f t="shared" ca="1" si="12"/>
        <v>0</v>
      </c>
      <c r="X30" s="26">
        <f t="shared" ca="1" si="12"/>
        <v>8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2016:1:4:7:SHILIN</v>
      </c>
      <c r="T32" s="33">
        <f t="shared" ca="1" si="18"/>
        <v>41</v>
      </c>
      <c r="U32" s="26">
        <f t="shared" ca="1" si="19"/>
        <v>1</v>
      </c>
      <c r="V32" s="26">
        <f t="shared" ca="1" si="12"/>
        <v>11</v>
      </c>
      <c r="W32" s="26">
        <f t="shared" ca="1" si="12"/>
        <v>2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2016:1:5:7:SHILIN</v>
      </c>
      <c r="T33" s="33">
        <f t="shared" ca="1" si="18"/>
        <v>71</v>
      </c>
      <c r="U33" s="26">
        <f t="shared" ca="1" si="19"/>
        <v>0</v>
      </c>
      <c r="V33" s="26">
        <f t="shared" ca="1" si="12"/>
        <v>4</v>
      </c>
      <c r="W33" s="26">
        <f t="shared" ca="1" si="12"/>
        <v>1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2016:2:1:7:SHILIN</v>
      </c>
      <c r="T34" s="33">
        <f t="shared" ca="1" si="18"/>
        <v>101</v>
      </c>
      <c r="U34" s="26">
        <f t="shared" ca="1" si="19"/>
        <v>0</v>
      </c>
      <c r="V34" s="26">
        <f t="shared" ca="1" si="12"/>
        <v>6</v>
      </c>
      <c r="W34" s="26">
        <f t="shared" ca="1" si="12"/>
        <v>1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2016:2:2:7:SHILIN</v>
      </c>
      <c r="T35" s="33">
        <f t="shared" ca="1" si="18"/>
        <v>131</v>
      </c>
      <c r="U35" s="26">
        <f t="shared" ca="1" si="19"/>
        <v>0</v>
      </c>
      <c r="V35" s="26">
        <f t="shared" ca="1" si="12"/>
        <v>6</v>
      </c>
      <c r="W35" s="26">
        <f t="shared" ca="1" si="12"/>
        <v>4</v>
      </c>
      <c r="X35" s="26">
        <f t="shared" ca="1" si="12"/>
        <v>15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2016:2:3:7:SHILIN</v>
      </c>
      <c r="T36" s="33">
        <f t="shared" ca="1" si="18"/>
        <v>161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2016:2:4:7:SHILIN</v>
      </c>
      <c r="T37" s="33">
        <f t="shared" ca="1" si="18"/>
        <v>191</v>
      </c>
      <c r="U37" s="26">
        <f t="shared" ca="1" si="19"/>
        <v>0</v>
      </c>
      <c r="V37" s="26">
        <f t="shared" ca="1" si="12"/>
        <v>6</v>
      </c>
      <c r="W37" s="26">
        <f t="shared" ca="1" si="12"/>
        <v>1</v>
      </c>
      <c r="X37" s="26">
        <f t="shared" ca="1" si="12"/>
        <v>6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2016:3:1:7:SHILIN</v>
      </c>
      <c r="T38" s="33">
        <f t="shared" ca="1" si="18"/>
        <v>220</v>
      </c>
      <c r="U38" s="26">
        <f t="shared" ca="1" si="19"/>
        <v>0</v>
      </c>
      <c r="V38" s="26">
        <f t="shared" ca="1" si="12"/>
        <v>5</v>
      </c>
      <c r="W38" s="26">
        <f t="shared" ca="1" si="12"/>
        <v>3</v>
      </c>
      <c r="X38" s="26">
        <f t="shared" ca="1" si="12"/>
        <v>16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1758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1580</v>
      </c>
      <c r="B1" s="46" t="s">
        <v>1581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1311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BEITOU_DISTRICT_GRAPH_DATA!G39</f>
        <v>1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910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911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815</v>
      </c>
      <c r="B10" s="23" t="s">
        <v>820</v>
      </c>
      <c r="C10" s="4" t="s">
        <v>830</v>
      </c>
      <c r="D10" s="4" t="s">
        <v>831</v>
      </c>
      <c r="E10" s="4" t="str">
        <f>CONCATENATE(YEAR,":",MONTH,":",WEEK,":",WEEKDAY,":",$A10)</f>
        <v>2016:3:1:7:BEITOU_E</v>
      </c>
      <c r="F10" s="4">
        <f>MATCH($E10,REPORT_DATA_BY_COMP!$A:$A,0)</f>
        <v>695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913</v>
      </c>
      <c r="B11" s="23" t="s">
        <v>821</v>
      </c>
      <c r="C11" s="4" t="s">
        <v>832</v>
      </c>
      <c r="D11" s="4" t="s">
        <v>833</v>
      </c>
      <c r="E11" s="4" t="str">
        <f>CONCATENATE(YEAR,":",MONTH,":",WEEK,":",WEEKDAY,":",$A11)</f>
        <v>2016:3:1:7:DANSHUI_B_E</v>
      </c>
      <c r="F11" s="4">
        <f>MATCH($E11,REPORT_DATA_BY_COMP!$A:$A,0)</f>
        <v>699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914</v>
      </c>
      <c r="B12" s="23" t="s">
        <v>822</v>
      </c>
      <c r="C12" s="4" t="s">
        <v>834</v>
      </c>
      <c r="D12" s="4" t="s">
        <v>835</v>
      </c>
      <c r="E12" s="4" t="str">
        <f>CONCATENATE(YEAR,":",MONTH,":",WEEK,":",WEEKDAY,":",$A12)</f>
        <v>2016:3:1:7:DANSHUI_A_E</v>
      </c>
      <c r="F12" s="4">
        <f>MATCH($E12,REPORT_DATA_BY_COMP!$A:$A,0)</f>
        <v>698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816</v>
      </c>
      <c r="B13" s="23" t="s">
        <v>823</v>
      </c>
      <c r="C13" s="4" t="s">
        <v>836</v>
      </c>
      <c r="D13" s="4" t="s">
        <v>837</v>
      </c>
      <c r="E13" s="4" t="str">
        <f>CONCATENATE(YEAR,":",MONTH,":",WEEK,":",WEEKDAY,":",$A13)</f>
        <v>2016:3:1:7:BEITOU_S</v>
      </c>
      <c r="F13" s="4">
        <f>MATCH($E13,REPORT_DATA_BY_COMP!$A:$A,0)</f>
        <v>696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7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1</v>
      </c>
      <c r="N14" s="12">
        <f t="shared" si="0"/>
        <v>15</v>
      </c>
      <c r="O14" s="12">
        <f t="shared" si="0"/>
        <v>10</v>
      </c>
      <c r="P14" s="12">
        <f t="shared" si="0"/>
        <v>45</v>
      </c>
      <c r="Q14" s="12">
        <f t="shared" si="0"/>
        <v>25</v>
      </c>
      <c r="R14" s="12">
        <f t="shared" si="0"/>
        <v>17</v>
      </c>
      <c r="S14" s="12">
        <f t="shared" si="0"/>
        <v>4</v>
      </c>
      <c r="T14" s="12">
        <f t="shared" si="0"/>
        <v>16</v>
      </c>
      <c r="U14" s="12">
        <f t="shared" si="0"/>
        <v>9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2016:3:2:7:BEITOU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2016:3:3:7:BEITOU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4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1</v>
      </c>
      <c r="N22" s="19">
        <f t="shared" si="1"/>
        <v>15</v>
      </c>
      <c r="O22" s="19">
        <f t="shared" si="1"/>
        <v>10</v>
      </c>
      <c r="P22" s="19">
        <f t="shared" si="1"/>
        <v>45</v>
      </c>
      <c r="Q22" s="19">
        <f t="shared" si="1"/>
        <v>25</v>
      </c>
      <c r="R22" s="19">
        <f t="shared" si="1"/>
        <v>17</v>
      </c>
      <c r="S22" s="19">
        <f t="shared" si="1"/>
        <v>4</v>
      </c>
      <c r="T22" s="19">
        <f t="shared" si="1"/>
        <v>16</v>
      </c>
      <c r="U22" s="19">
        <f t="shared" si="1"/>
        <v>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>
        <f t="shared" ca="1" si="5"/>
        <v>69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2016:1:2:7:BEITOU</v>
      </c>
      <c r="T30" s="33">
        <f t="shared" ca="1" si="18"/>
        <v>4</v>
      </c>
      <c r="U30" s="26">
        <f t="shared" ca="1" si="19"/>
        <v>0</v>
      </c>
      <c r="V30" s="26">
        <f t="shared" ca="1" si="12"/>
        <v>21</v>
      </c>
      <c r="W30" s="26">
        <f t="shared" ca="1" si="12"/>
        <v>0</v>
      </c>
      <c r="X30" s="26">
        <f t="shared" ca="1" si="12"/>
        <v>10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2016:1:4:7:BEITOU</v>
      </c>
      <c r="T32" s="33">
        <f t="shared" ca="1" si="18"/>
        <v>34</v>
      </c>
      <c r="U32" s="26">
        <f t="shared" ca="1" si="19"/>
        <v>0</v>
      </c>
      <c r="V32" s="26">
        <f t="shared" ca="1" si="12"/>
        <v>20</v>
      </c>
      <c r="W32" s="26">
        <f t="shared" ca="1" si="12"/>
        <v>7</v>
      </c>
      <c r="X32" s="26">
        <f t="shared" ca="1" si="12"/>
        <v>19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2016:1:5:7:BEITOU</v>
      </c>
      <c r="T33" s="33">
        <f t="shared" ca="1" si="18"/>
        <v>64</v>
      </c>
      <c r="U33" s="26">
        <f t="shared" ca="1" si="19"/>
        <v>0</v>
      </c>
      <c r="V33" s="26">
        <f t="shared" ca="1" si="12"/>
        <v>21</v>
      </c>
      <c r="W33" s="26">
        <f t="shared" ca="1" si="12"/>
        <v>4</v>
      </c>
      <c r="X33" s="26">
        <f t="shared" ca="1" si="12"/>
        <v>20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2016:2:1:7:BEITOU</v>
      </c>
      <c r="T34" s="33">
        <f t="shared" ca="1" si="18"/>
        <v>94</v>
      </c>
      <c r="U34" s="26">
        <f t="shared" ca="1" si="19"/>
        <v>0</v>
      </c>
      <c r="V34" s="26">
        <f t="shared" ca="1" si="12"/>
        <v>25</v>
      </c>
      <c r="W34" s="26">
        <f t="shared" ca="1" si="12"/>
        <v>4</v>
      </c>
      <c r="X34" s="26">
        <f t="shared" ca="1" si="12"/>
        <v>16</v>
      </c>
      <c r="Y34" s="26">
        <f t="shared" ca="1" si="12"/>
        <v>2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2016:2:2:7:BEITOU</v>
      </c>
      <c r="T35" s="33">
        <f t="shared" ca="1" si="18"/>
        <v>124</v>
      </c>
      <c r="U35" s="26">
        <f t="shared" ca="1" si="19"/>
        <v>0</v>
      </c>
      <c r="V35" s="26">
        <f t="shared" ca="1" si="12"/>
        <v>22</v>
      </c>
      <c r="W35" s="26">
        <f t="shared" ca="1" si="12"/>
        <v>9</v>
      </c>
      <c r="X35" s="26">
        <f t="shared" ca="1" si="12"/>
        <v>15</v>
      </c>
      <c r="Y35" s="26">
        <f t="shared" ca="1" si="12"/>
        <v>4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2016:2:3:7:BEITOU</v>
      </c>
      <c r="T36" s="33">
        <f t="shared" ca="1" si="18"/>
        <v>154</v>
      </c>
      <c r="U36" s="26">
        <f t="shared" ca="1" si="19"/>
        <v>0</v>
      </c>
      <c r="V36" s="26">
        <f t="shared" ca="1" si="12"/>
        <v>18</v>
      </c>
      <c r="W36" s="26">
        <f t="shared" ca="1" si="12"/>
        <v>9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2016:2:4:7:BEITOU</v>
      </c>
      <c r="T37" s="33">
        <f t="shared" ca="1" si="18"/>
        <v>184</v>
      </c>
      <c r="U37" s="26">
        <f t="shared" ca="1" si="19"/>
        <v>1</v>
      </c>
      <c r="V37" s="26">
        <f t="shared" ca="1" si="12"/>
        <v>15</v>
      </c>
      <c r="W37" s="26">
        <f t="shared" ca="1" si="12"/>
        <v>13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2016:3:1:7:BEITOU</v>
      </c>
      <c r="T38" s="33">
        <f t="shared" ca="1" si="18"/>
        <v>213</v>
      </c>
      <c r="U38" s="26">
        <f t="shared" ca="1" si="19"/>
        <v>0</v>
      </c>
      <c r="V38" s="26">
        <f t="shared" ca="1" si="12"/>
        <v>15</v>
      </c>
      <c r="W38" s="26">
        <f t="shared" ca="1" si="12"/>
        <v>10</v>
      </c>
      <c r="X38" s="26">
        <f t="shared" ca="1" si="12"/>
        <v>17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840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1283</v>
      </c>
      <c r="D2" s="80">
        <v>120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1280</v>
      </c>
      <c r="D4" s="29"/>
      <c r="E4" s="29"/>
      <c r="F4" s="29"/>
      <c r="G4" s="72">
        <f>ROUND($D$2/12*MONTH,0)</f>
        <v>30</v>
      </c>
      <c r="H4" s="73"/>
      <c r="I4" s="73"/>
      <c r="J4" s="74"/>
      <c r="K4" s="47">
        <f>ROUND($D$2/12,0)</f>
        <v>10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SOUTH_ZONE_GRAPH_DATA!G39</f>
        <v>10</v>
      </c>
      <c r="H5" s="88"/>
      <c r="I5" s="88"/>
      <c r="J5" s="89"/>
      <c r="K5" s="50">
        <f>$L$33</f>
        <v>3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841</v>
      </c>
      <c r="B10" s="23" t="s">
        <v>842</v>
      </c>
      <c r="C10" s="4" t="s">
        <v>1020</v>
      </c>
      <c r="D10" s="4" t="s">
        <v>1031</v>
      </c>
      <c r="E10" s="4" t="str">
        <f>CONCATENATE(YEAR,":",MONTH,":",WEEK,":",WEEKDAY,":",$A10)</f>
        <v>2016:3:1:7:JINGXIN_E</v>
      </c>
      <c r="F10" s="4">
        <f>MATCH($E10,REPORT_DATA_BY_COMP!$A:$A,0)</f>
        <v>709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843</v>
      </c>
      <c r="B11" s="23" t="s">
        <v>844</v>
      </c>
      <c r="C11" s="4" t="s">
        <v>1021</v>
      </c>
      <c r="D11" s="4" t="s">
        <v>1032</v>
      </c>
      <c r="E11" s="4" t="str">
        <f>CONCATENATE(YEAR,":",MONTH,":",WEEK,":",WEEKDAY,":",$A11)</f>
        <v>2016:3:1:7:MUZHA_E</v>
      </c>
      <c r="F11" s="4">
        <f>MATCH($E11,REPORT_DATA_BY_COMP!$A:$A,0)</f>
        <v>717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845</v>
      </c>
      <c r="B12" s="23" t="s">
        <v>846</v>
      </c>
      <c r="C12" s="4" t="s">
        <v>1022</v>
      </c>
      <c r="D12" s="4" t="s">
        <v>1033</v>
      </c>
      <c r="E12" s="4" t="str">
        <f>CONCATENATE(YEAR,":",MONTH,":",WEEK,":",WEEKDAY,":",$A12)</f>
        <v>2016:3:1:7:JINGXIN_S</v>
      </c>
      <c r="F12" s="4">
        <f>MATCH($E12,REPORT_DATA_BY_COMP!$A:$A,0)</f>
        <v>710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847</v>
      </c>
      <c r="B13" s="23" t="s">
        <v>848</v>
      </c>
      <c r="C13" s="4" t="s">
        <v>1023</v>
      </c>
      <c r="D13" s="4" t="s">
        <v>1034</v>
      </c>
      <c r="E13" s="4" t="str">
        <f>CONCATENATE(YEAR,":",MONTH,":",WEEK,":",WEEKDAY,":",$A13)</f>
        <v>2016:3:1:7:MUZHA_S</v>
      </c>
      <c r="F13" s="4">
        <f>MATCH($E13,REPORT_DATA_BY_COMP!$A:$A,0)</f>
        <v>718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5</v>
      </c>
      <c r="J14" s="12">
        <f t="shared" si="0"/>
        <v>8</v>
      </c>
      <c r="K14" s="12">
        <f t="shared" si="0"/>
        <v>0</v>
      </c>
      <c r="L14" s="12">
        <f t="shared" si="0"/>
        <v>2</v>
      </c>
      <c r="M14" s="12">
        <f t="shared" si="0"/>
        <v>3</v>
      </c>
      <c r="N14" s="12">
        <f t="shared" si="0"/>
        <v>20</v>
      </c>
      <c r="O14" s="12">
        <f t="shared" si="0"/>
        <v>12</v>
      </c>
      <c r="P14" s="12">
        <f t="shared" si="0"/>
        <v>29</v>
      </c>
      <c r="Q14" s="12">
        <f t="shared" si="0"/>
        <v>33</v>
      </c>
      <c r="R14" s="12">
        <f t="shared" si="0"/>
        <v>20</v>
      </c>
      <c r="S14" s="12">
        <f t="shared" si="0"/>
        <v>0</v>
      </c>
      <c r="T14" s="12">
        <f t="shared" si="0"/>
        <v>17</v>
      </c>
      <c r="U14" s="12">
        <f t="shared" si="0"/>
        <v>7</v>
      </c>
      <c r="V14" s="12">
        <f t="shared" si="0"/>
        <v>0</v>
      </c>
    </row>
    <row r="15" spans="1:22">
      <c r="B15" s="5" t="s">
        <v>1336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849</v>
      </c>
      <c r="B16" s="23" t="s">
        <v>850</v>
      </c>
      <c r="C16" s="4" t="s">
        <v>1024</v>
      </c>
      <c r="D16" s="4" t="s">
        <v>1035</v>
      </c>
      <c r="E16" s="4" t="str">
        <f>CONCATENATE(YEAR,":",MONTH,":",WEEK,":",WEEKDAY,":",$A16)</f>
        <v>2016:3:1:7:XINDIAN_E</v>
      </c>
      <c r="F16" s="4">
        <f>MATCH($E16,REPORT_DATA_BY_COMP!$A:$A,0)</f>
        <v>758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11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851</v>
      </c>
      <c r="B17" s="23" t="s">
        <v>852</v>
      </c>
      <c r="C17" s="4" t="s">
        <v>1025</v>
      </c>
      <c r="D17" s="4" t="s">
        <v>1036</v>
      </c>
      <c r="E17" s="4" t="str">
        <f>CONCATENATE(YEAR,":",MONTH,":",WEEK,":",WEEKDAY,":",$A17)</f>
        <v>2016:3:1:7:ANKANG_E</v>
      </c>
      <c r="F17" s="4">
        <f>MATCH($E17,REPORT_DATA_BY_COMP!$A:$A,0)</f>
        <v>689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4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7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853</v>
      </c>
      <c r="B18" s="23" t="s">
        <v>854</v>
      </c>
      <c r="C18" s="4" t="s">
        <v>1026</v>
      </c>
      <c r="D18" s="4" t="s">
        <v>1037</v>
      </c>
      <c r="E18" s="4" t="str">
        <f>CONCATENATE(YEAR,":",MONTH,":",WEEK,":",WEEKDAY,":",$A18)</f>
        <v>2016:3:1:7:XINDIAN_S</v>
      </c>
      <c r="F18" s="4">
        <f>MATCH($E18,REPORT_DATA_BY_COMP!$A:$A,0)</f>
        <v>759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7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10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7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0</v>
      </c>
      <c r="I19" s="12">
        <f t="shared" si="1"/>
        <v>10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14</v>
      </c>
      <c r="O19" s="12">
        <f t="shared" si="1"/>
        <v>10</v>
      </c>
      <c r="P19" s="12">
        <f t="shared" si="1"/>
        <v>25</v>
      </c>
      <c r="Q19" s="12">
        <f t="shared" si="1"/>
        <v>23</v>
      </c>
      <c r="R19" s="12">
        <f t="shared" si="1"/>
        <v>18</v>
      </c>
      <c r="S19" s="12">
        <f t="shared" si="1"/>
        <v>0</v>
      </c>
      <c r="T19" s="12">
        <f t="shared" si="1"/>
        <v>19</v>
      </c>
      <c r="U19" s="12">
        <f t="shared" si="1"/>
        <v>2</v>
      </c>
      <c r="V19" s="12">
        <f t="shared" si="1"/>
        <v>0</v>
      </c>
    </row>
    <row r="20" spans="1:22">
      <c r="B20" s="5" t="s">
        <v>1337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855</v>
      </c>
      <c r="B21" s="23" t="s">
        <v>856</v>
      </c>
      <c r="C21" s="4" t="s">
        <v>1027</v>
      </c>
      <c r="D21" s="4" t="s">
        <v>1038</v>
      </c>
      <c r="E21" s="4" t="str">
        <f>CONCATENATE(YEAR,":",MONTH,":",WEEK,":",WEEKDAY,":",$A21)</f>
        <v>2016:3:1:7:ZHONGHE_1_E</v>
      </c>
      <c r="F21" s="4">
        <f>MATCH($E21,REPORT_DATA_BY_COMP!$A:$A,0)</f>
        <v>774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6</v>
      </c>
      <c r="R21" s="11">
        <f>IFERROR(INDEX(REPORT_DATA_BY_COMP!$A:$AH,$F21,MATCH(R$8,REPORT_DATA_BY_COMP!$A$1:$AH$1,0)), "")</f>
        <v>6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857</v>
      </c>
      <c r="B22" s="23" t="s">
        <v>858</v>
      </c>
      <c r="C22" s="4" t="s">
        <v>1028</v>
      </c>
      <c r="D22" s="4" t="s">
        <v>1039</v>
      </c>
      <c r="E22" s="4" t="str">
        <f>CONCATENATE(YEAR,":",MONTH,":",WEEK,":",WEEKDAY,":",$A22)</f>
        <v>2016:3:1:7:ZHONGHE_2_E</v>
      </c>
      <c r="F22" s="4">
        <f>MATCH($E22,REPORT_DATA_BY_COMP!$A:$A,0)</f>
        <v>775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8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7</v>
      </c>
      <c r="Q22" s="11">
        <f>IFERROR(INDEX(REPORT_DATA_BY_COMP!$A:$AH,$F22,MATCH(Q$8,REPORT_DATA_BY_COMP!$A$1:$AH$1,0)), "")</f>
        <v>6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4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859</v>
      </c>
      <c r="B23" s="23" t="s">
        <v>860</v>
      </c>
      <c r="C23" s="4" t="s">
        <v>1029</v>
      </c>
      <c r="D23" s="4" t="s">
        <v>1040</v>
      </c>
      <c r="E23" s="4" t="str">
        <f>CONCATENATE(YEAR,":",MONTH,":",WEEK,":",WEEKDAY,":",$A23)</f>
        <v>2016:3:1:7:ZHONGHE_2_S</v>
      </c>
      <c r="F23" s="4">
        <f>MATCH($E23,REPORT_DATA_BY_COMP!$A:$A,0)</f>
        <v>776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4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7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7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861</v>
      </c>
      <c r="B24" s="23" t="s">
        <v>862</v>
      </c>
      <c r="C24" s="4" t="s">
        <v>1030</v>
      </c>
      <c r="D24" s="4" t="s">
        <v>1041</v>
      </c>
      <c r="E24" s="4" t="str">
        <f>CONCATENATE(YEAR,":",MONTH,":",WEEK,":",WEEKDAY,":",$A24)</f>
        <v>2016:3:1:7:YONGHE_S</v>
      </c>
      <c r="F24" s="4">
        <f>MATCH($E24,REPORT_DATA_BY_COMP!$A:$A,0)</f>
        <v>771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1</v>
      </c>
      <c r="M24" s="11">
        <f>IFERROR(INDEX(REPORT_DATA_BY_COMP!$A:$AH,$F24,MATCH(M$8,REPORT_DATA_BY_COMP!$A$1:$AH$1,0)), "")</f>
        <v>1</v>
      </c>
      <c r="N24" s="11">
        <f>IFERROR(INDEX(REPORT_DATA_BY_COMP!$A:$AH,$F24,MATCH(N$8,REPORT_DATA_BY_COMP!$A$1:$AH$1,0)), "")</f>
        <v>8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12</v>
      </c>
      <c r="Q24" s="11">
        <f>IFERROR(INDEX(REPORT_DATA_BY_COMP!$A:$AH,$F24,MATCH(Q$8,REPORT_DATA_BY_COMP!$A$1:$AH$1,0)), "")</f>
        <v>15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1300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12</v>
      </c>
      <c r="J25" s="12">
        <f t="shared" si="2"/>
        <v>11</v>
      </c>
      <c r="K25" s="12">
        <f t="shared" si="2"/>
        <v>0</v>
      </c>
      <c r="L25" s="12">
        <f t="shared" si="2"/>
        <v>1</v>
      </c>
      <c r="M25" s="12">
        <f t="shared" si="2"/>
        <v>1</v>
      </c>
      <c r="N25" s="12">
        <f t="shared" si="2"/>
        <v>34</v>
      </c>
      <c r="O25" s="12">
        <f t="shared" si="2"/>
        <v>13</v>
      </c>
      <c r="P25" s="12">
        <f t="shared" si="2"/>
        <v>37</v>
      </c>
      <c r="Q25" s="12">
        <f t="shared" si="2"/>
        <v>34</v>
      </c>
      <c r="R25" s="12">
        <f t="shared" si="2"/>
        <v>26</v>
      </c>
      <c r="S25" s="12">
        <f t="shared" si="2"/>
        <v>5</v>
      </c>
      <c r="T25" s="12">
        <f t="shared" si="2"/>
        <v>24</v>
      </c>
      <c r="U25" s="12">
        <f t="shared" si="2"/>
        <v>11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1298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1272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1271</v>
      </c>
      <c r="C29" s="14"/>
      <c r="D29" s="14"/>
      <c r="E29" s="14" t="str">
        <f>CONCATENATE(YEAR,":",MONTH,":2:",WEEKLY_REPORT_DAY,":", $A$1)</f>
        <v>2016:3:2:7:SOUTH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1273</v>
      </c>
      <c r="C30" s="14"/>
      <c r="D30" s="14"/>
      <c r="E30" s="14" t="str">
        <f>CONCATENATE(YEAR,":",MONTH,":3:",WEEKLY_REPORT_DAY,":", $A$1)</f>
        <v>2016:3:3:7:SOUTH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1274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1275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1300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1</v>
      </c>
      <c r="I33" s="19">
        <f t="shared" si="3"/>
        <v>27</v>
      </c>
      <c r="J33" s="19">
        <f t="shared" si="3"/>
        <v>21</v>
      </c>
      <c r="K33" s="19">
        <f t="shared" si="3"/>
        <v>0</v>
      </c>
      <c r="L33" s="19">
        <f t="shared" si="3"/>
        <v>3</v>
      </c>
      <c r="M33" s="19">
        <f t="shared" si="3"/>
        <v>4</v>
      </c>
      <c r="N33" s="19">
        <f t="shared" si="3"/>
        <v>68</v>
      </c>
      <c r="O33" s="19">
        <f t="shared" si="3"/>
        <v>35</v>
      </c>
      <c r="P33" s="19">
        <f t="shared" si="3"/>
        <v>91</v>
      </c>
      <c r="Q33" s="19">
        <f t="shared" si="3"/>
        <v>90</v>
      </c>
      <c r="R33" s="19">
        <f t="shared" si="3"/>
        <v>64</v>
      </c>
      <c r="S33" s="19">
        <f t="shared" si="3"/>
        <v>5</v>
      </c>
      <c r="T33" s="19">
        <f t="shared" si="3"/>
        <v>60</v>
      </c>
      <c r="U33" s="19">
        <f t="shared" si="3"/>
        <v>20</v>
      </c>
      <c r="V33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10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10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10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10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10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10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10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10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10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10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10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10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10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ca="1" si="3"/>
        <v>10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ca="1" si="3"/>
        <v>10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ca="1" si="3"/>
        <v>10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ca="1" si="3"/>
        <v>10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ca="1" si="3"/>
        <v>10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ca="1" si="3"/>
        <v>10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ca="1" si="3"/>
        <v>10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ca="1" si="3"/>
        <v>10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ca="1" si="3"/>
        <v>10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ca="1" si="3"/>
        <v>10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ca="1" si="3"/>
        <v>10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2</v>
      </c>
      <c r="H27" s="26">
        <f t="shared" ca="1" si="3"/>
        <v>10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5</v>
      </c>
      <c r="H28" s="26">
        <f t="shared" ca="1" si="3"/>
        <v>10</v>
      </c>
      <c r="I28" s="33">
        <f t="shared" ca="1" si="7"/>
        <v>17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>
        <f t="shared" ca="1" si="5"/>
        <v>240</v>
      </c>
      <c r="G29" s="26">
        <f t="shared" ca="1" si="6"/>
        <v>3</v>
      </c>
      <c r="H29" s="26">
        <f t="shared" ca="1" si="3"/>
        <v>10</v>
      </c>
      <c r="I29" s="33">
        <f t="shared" ca="1" si="7"/>
        <v>27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10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2016:1:2:7:SOUTH</v>
      </c>
      <c r="T30" s="33">
        <f t="shared" ca="1" si="18"/>
        <v>7</v>
      </c>
      <c r="U30" s="26">
        <f t="shared" ca="1" si="19"/>
        <v>8</v>
      </c>
      <c r="V30" s="26">
        <f t="shared" ca="1" si="12"/>
        <v>55</v>
      </c>
      <c r="W30" s="26">
        <f t="shared" ca="1" si="12"/>
        <v>0</v>
      </c>
      <c r="X30" s="26">
        <f t="shared" ca="1" si="12"/>
        <v>28</v>
      </c>
      <c r="Y30" s="26">
        <f t="shared" ca="1" si="12"/>
        <v>0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10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10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2016:1:4:7:SOUTH</v>
      </c>
      <c r="T32" s="33">
        <f t="shared" ca="1" si="18"/>
        <v>18</v>
      </c>
      <c r="U32" s="26">
        <f t="shared" ca="1" si="19"/>
        <v>1</v>
      </c>
      <c r="V32" s="26">
        <f t="shared" ca="1" si="12"/>
        <v>77</v>
      </c>
      <c r="W32" s="26">
        <f t="shared" ca="1" si="12"/>
        <v>22</v>
      </c>
      <c r="X32" s="26">
        <f t="shared" ca="1" si="12"/>
        <v>65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10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2016:1:5:7:SOUTH</v>
      </c>
      <c r="T33" s="33">
        <f t="shared" ca="1" si="18"/>
        <v>29</v>
      </c>
      <c r="U33" s="26">
        <f t="shared" ca="1" si="19"/>
        <v>1</v>
      </c>
      <c r="V33" s="26">
        <f t="shared" ca="1" si="12"/>
        <v>72</v>
      </c>
      <c r="W33" s="26">
        <f t="shared" ca="1" si="12"/>
        <v>29</v>
      </c>
      <c r="X33" s="26">
        <f t="shared" ca="1" si="12"/>
        <v>77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10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2016:2:1:7:SOUTH</v>
      </c>
      <c r="T34" s="33">
        <f t="shared" ca="1" si="18"/>
        <v>40</v>
      </c>
      <c r="U34" s="26">
        <f t="shared" ca="1" si="19"/>
        <v>0</v>
      </c>
      <c r="V34" s="26">
        <f t="shared" ca="1" si="12"/>
        <v>81</v>
      </c>
      <c r="W34" s="26">
        <f t="shared" ca="1" si="12"/>
        <v>17</v>
      </c>
      <c r="X34" s="26">
        <f t="shared" ca="1" si="12"/>
        <v>71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10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2016:2:2:7:SOUTH</v>
      </c>
      <c r="T35" s="33">
        <f t="shared" ca="1" si="18"/>
        <v>51</v>
      </c>
      <c r="U35" s="26">
        <f t="shared" ca="1" si="19"/>
        <v>0</v>
      </c>
      <c r="V35" s="26">
        <f t="shared" ca="1" si="12"/>
        <v>80</v>
      </c>
      <c r="W35" s="26">
        <f t="shared" ca="1" si="12"/>
        <v>34</v>
      </c>
      <c r="X35" s="26">
        <f t="shared" ca="1" si="12"/>
        <v>75</v>
      </c>
      <c r="Y35" s="26">
        <f t="shared" ca="1" si="12"/>
        <v>2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10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2016:2:3:7:SOUTH</v>
      </c>
      <c r="T36" s="33">
        <f t="shared" ca="1" si="18"/>
        <v>62</v>
      </c>
      <c r="U36" s="26">
        <f t="shared" ca="1" si="19"/>
        <v>2</v>
      </c>
      <c r="V36" s="26">
        <f t="shared" ca="1" si="12"/>
        <v>74</v>
      </c>
      <c r="W36" s="26">
        <f t="shared" ca="1" si="12"/>
        <v>34</v>
      </c>
      <c r="X36" s="26">
        <f t="shared" ca="1" si="12"/>
        <v>62</v>
      </c>
      <c r="Y36" s="26">
        <f t="shared" ca="1" si="12"/>
        <v>5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10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2016:2:4:7:SOUTH</v>
      </c>
      <c r="T37" s="33">
        <f t="shared" ca="1" si="18"/>
        <v>73</v>
      </c>
      <c r="U37" s="26">
        <f t="shared" ca="1" si="19"/>
        <v>3</v>
      </c>
      <c r="V37" s="26">
        <f t="shared" ca="1" si="12"/>
        <v>74</v>
      </c>
      <c r="W37" s="26">
        <f t="shared" ca="1" si="12"/>
        <v>36</v>
      </c>
      <c r="X37" s="26">
        <f t="shared" ca="1" si="12"/>
        <v>67</v>
      </c>
      <c r="Y37" s="26">
        <f t="shared" ca="1" si="12"/>
        <v>9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10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2016:3:1:7:SOUTH</v>
      </c>
      <c r="T38" s="33">
        <f t="shared" ca="1" si="18"/>
        <v>84</v>
      </c>
      <c r="U38" s="26">
        <f t="shared" ca="1" si="19"/>
        <v>3</v>
      </c>
      <c r="V38" s="26">
        <f t="shared" ca="1" si="12"/>
        <v>68</v>
      </c>
      <c r="W38" s="26">
        <f t="shared" ca="1" si="12"/>
        <v>35</v>
      </c>
      <c r="X38" s="26">
        <f t="shared" ca="1" si="12"/>
        <v>64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1348</v>
      </c>
      <c r="B39" s="2" t="s">
        <v>1772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10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11</v>
      </c>
    </row>
    <row r="46" spans="1:30">
      <c r="A46" s="8" t="s">
        <v>520</v>
      </c>
      <c r="B46" s="8">
        <f ca="1">SUM($M$39:$O$39)</f>
        <v>9</v>
      </c>
    </row>
    <row r="47" spans="1:30">
      <c r="A47" s="8" t="s">
        <v>521</v>
      </c>
      <c r="B47" s="8">
        <f ca="1">SUM($J$39:$L$39)</f>
        <v>5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0.35714285714285715</v>
      </c>
      <c r="D48" s="8" t="str">
        <f ca="1">TEXT(C48,"00%")</f>
        <v>36%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120
Stake Actual CDE YTD 年度實際:    10</v>
      </c>
      <c r="C49" s="8">
        <f ca="1">INDIRECT(CONCATENATE($B$39,"$D$2"))</f>
        <v>120</v>
      </c>
      <c r="D49" s="8">
        <f ca="1">$G$39</f>
        <v>10</v>
      </c>
    </row>
    <row r="50" spans="1:4" ht="23.25">
      <c r="A50" s="8" t="s">
        <v>1301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1583</v>
      </c>
      <c r="B1" s="46" t="s">
        <v>1582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JINGXIN_DISTRICT_GRAPH_DATA!G39</f>
        <v>13</v>
      </c>
      <c r="H5" s="88"/>
      <c r="I5" s="88"/>
      <c r="J5" s="89"/>
      <c r="K5" s="50">
        <f>$L$22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841</v>
      </c>
      <c r="B10" s="23" t="s">
        <v>842</v>
      </c>
      <c r="C10" s="4" t="s">
        <v>1020</v>
      </c>
      <c r="D10" s="4" t="s">
        <v>1031</v>
      </c>
      <c r="E10" s="4" t="str">
        <f>CONCATENATE(YEAR,":",MONTH,":",WEEK,":",WEEKDAY,":",$A10)</f>
        <v>2016:3:1:7:JINGXIN_E</v>
      </c>
      <c r="F10" s="4">
        <f>MATCH($E10,REPORT_DATA_BY_COMP!$A:$A,0)</f>
        <v>709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843</v>
      </c>
      <c r="B11" s="23" t="s">
        <v>844</v>
      </c>
      <c r="C11" s="4" t="s">
        <v>1021</v>
      </c>
      <c r="D11" s="4" t="s">
        <v>1032</v>
      </c>
      <c r="E11" s="4" t="str">
        <f>CONCATENATE(YEAR,":",MONTH,":",WEEK,":",WEEKDAY,":",$A11)</f>
        <v>2016:3:1:7:MUZHA_E</v>
      </c>
      <c r="F11" s="4">
        <f>MATCH($E11,REPORT_DATA_BY_COMP!$A:$A,0)</f>
        <v>717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845</v>
      </c>
      <c r="B12" s="23" t="s">
        <v>846</v>
      </c>
      <c r="C12" s="4" t="s">
        <v>1022</v>
      </c>
      <c r="D12" s="4" t="s">
        <v>1033</v>
      </c>
      <c r="E12" s="4" t="str">
        <f>CONCATENATE(YEAR,":",MONTH,":",WEEK,":",WEEKDAY,":",$A12)</f>
        <v>2016:3:1:7:JINGXIN_S</v>
      </c>
      <c r="F12" s="4">
        <f>MATCH($E12,REPORT_DATA_BY_COMP!$A:$A,0)</f>
        <v>710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847</v>
      </c>
      <c r="B13" s="23" t="s">
        <v>848</v>
      </c>
      <c r="C13" s="4" t="s">
        <v>1023</v>
      </c>
      <c r="D13" s="4" t="s">
        <v>1034</v>
      </c>
      <c r="E13" s="4" t="str">
        <f>CONCATENATE(YEAR,":",MONTH,":",WEEK,":",WEEKDAY,":",$A13)</f>
        <v>2016:3:1:7:MUZHA_S</v>
      </c>
      <c r="F13" s="4">
        <f>MATCH($E13,REPORT_DATA_BY_COMP!$A:$A,0)</f>
        <v>718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5</v>
      </c>
      <c r="J14" s="12">
        <f t="shared" si="0"/>
        <v>8</v>
      </c>
      <c r="K14" s="12">
        <f t="shared" si="0"/>
        <v>0</v>
      </c>
      <c r="L14" s="12">
        <f t="shared" si="0"/>
        <v>2</v>
      </c>
      <c r="M14" s="12">
        <f t="shared" si="0"/>
        <v>3</v>
      </c>
      <c r="N14" s="12">
        <f t="shared" si="0"/>
        <v>20</v>
      </c>
      <c r="O14" s="12">
        <f t="shared" si="0"/>
        <v>12</v>
      </c>
      <c r="P14" s="12">
        <f t="shared" si="0"/>
        <v>29</v>
      </c>
      <c r="Q14" s="12">
        <f t="shared" si="0"/>
        <v>33</v>
      </c>
      <c r="R14" s="12">
        <f t="shared" si="0"/>
        <v>20</v>
      </c>
      <c r="S14" s="12">
        <f t="shared" si="0"/>
        <v>0</v>
      </c>
      <c r="T14" s="12">
        <f t="shared" si="0"/>
        <v>17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217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2016:3:2:7:JINGXIN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2016:3:3:7:JINGXIN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8</v>
      </c>
      <c r="K22" s="19">
        <f t="shared" si="1"/>
        <v>0</v>
      </c>
      <c r="L22" s="19">
        <f t="shared" si="1"/>
        <v>2</v>
      </c>
      <c r="M22" s="19">
        <f t="shared" si="1"/>
        <v>3</v>
      </c>
      <c r="N22" s="19">
        <f t="shared" si="1"/>
        <v>20</v>
      </c>
      <c r="O22" s="19">
        <f t="shared" si="1"/>
        <v>12</v>
      </c>
      <c r="P22" s="19">
        <f t="shared" si="1"/>
        <v>29</v>
      </c>
      <c r="Q22" s="19">
        <f t="shared" si="1"/>
        <v>33</v>
      </c>
      <c r="R22" s="19">
        <f t="shared" si="1"/>
        <v>20</v>
      </c>
      <c r="S22" s="19">
        <f t="shared" si="1"/>
        <v>0</v>
      </c>
      <c r="T22" s="19">
        <f t="shared" si="1"/>
        <v>17</v>
      </c>
      <c r="U22" s="19">
        <f t="shared" si="1"/>
        <v>7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3</v>
      </c>
      <c r="H28" s="26">
        <f t="shared" si="3"/>
        <v>4</v>
      </c>
      <c r="I28" s="33">
        <f t="shared" ca="1" si="7"/>
        <v>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>
        <f t="shared" ca="1" si="5"/>
        <v>73</v>
      </c>
      <c r="G29" s="26">
        <f t="shared" ca="1" si="6"/>
        <v>2</v>
      </c>
      <c r="H29" s="26">
        <f t="shared" si="3"/>
        <v>4</v>
      </c>
      <c r="I29" s="33">
        <f t="shared" ca="1" si="7"/>
        <v>21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2016:1:2:7:JINGXIN</v>
      </c>
      <c r="T30" s="33">
        <f t="shared" ca="1" si="18"/>
        <v>8</v>
      </c>
      <c r="U30" s="26">
        <f t="shared" ca="1" si="19"/>
        <v>8</v>
      </c>
      <c r="V30" s="26">
        <f t="shared" ca="1" si="12"/>
        <v>13</v>
      </c>
      <c r="W30" s="26">
        <f t="shared" ca="1" si="12"/>
        <v>0</v>
      </c>
      <c r="X30" s="26">
        <f t="shared" ca="1" si="12"/>
        <v>11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2016:1:4:7:JINGXIN</v>
      </c>
      <c r="T32" s="33">
        <f t="shared" ca="1" si="18"/>
        <v>38</v>
      </c>
      <c r="U32" s="26">
        <f t="shared" ca="1" si="19"/>
        <v>0</v>
      </c>
      <c r="V32" s="26">
        <f t="shared" ca="1" si="12"/>
        <v>32</v>
      </c>
      <c r="W32" s="26">
        <f t="shared" ca="1" si="12"/>
        <v>8</v>
      </c>
      <c r="X32" s="26">
        <f t="shared" ca="1" si="12"/>
        <v>31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2016:1:5:7:JINGXIN</v>
      </c>
      <c r="T33" s="33">
        <f t="shared" ca="1" si="18"/>
        <v>68</v>
      </c>
      <c r="U33" s="26">
        <f t="shared" ca="1" si="19"/>
        <v>0</v>
      </c>
      <c r="V33" s="26">
        <f t="shared" ca="1" si="12"/>
        <v>26</v>
      </c>
      <c r="W33" s="26">
        <f t="shared" ca="1" si="12"/>
        <v>13</v>
      </c>
      <c r="X33" s="26">
        <f t="shared" ca="1" si="12"/>
        <v>37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2016:2:1:7:JINGXIN</v>
      </c>
      <c r="T34" s="33">
        <f t="shared" ca="1" si="18"/>
        <v>98</v>
      </c>
      <c r="U34" s="26">
        <f t="shared" ca="1" si="19"/>
        <v>0</v>
      </c>
      <c r="V34" s="26">
        <f t="shared" ca="1" si="12"/>
        <v>31</v>
      </c>
      <c r="W34" s="26">
        <f t="shared" ca="1" si="12"/>
        <v>8</v>
      </c>
      <c r="X34" s="26">
        <f t="shared" ca="1" si="12"/>
        <v>39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2016:2:2:7:JINGXIN</v>
      </c>
      <c r="T35" s="33">
        <f t="shared" ca="1" si="18"/>
        <v>128</v>
      </c>
      <c r="U35" s="26">
        <f t="shared" ca="1" si="19"/>
        <v>0</v>
      </c>
      <c r="V35" s="26">
        <f t="shared" ca="1" si="12"/>
        <v>28</v>
      </c>
      <c r="W35" s="26">
        <f t="shared" ca="1" si="12"/>
        <v>14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2016:2:3:7:JINGXIN</v>
      </c>
      <c r="T36" s="33">
        <f t="shared" ca="1" si="18"/>
        <v>158</v>
      </c>
      <c r="U36" s="26">
        <f t="shared" ca="1" si="19"/>
        <v>1</v>
      </c>
      <c r="V36" s="26">
        <f t="shared" ca="1" si="12"/>
        <v>28</v>
      </c>
      <c r="W36" s="26">
        <f t="shared" ca="1" si="12"/>
        <v>12</v>
      </c>
      <c r="X36" s="26">
        <f t="shared" ca="1" si="12"/>
        <v>27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2016:2:4:7:JINGXIN</v>
      </c>
      <c r="T37" s="33">
        <f t="shared" ca="1" si="18"/>
        <v>188</v>
      </c>
      <c r="U37" s="26">
        <f t="shared" ca="1" si="19"/>
        <v>2</v>
      </c>
      <c r="V37" s="26">
        <f t="shared" ca="1" si="12"/>
        <v>25</v>
      </c>
      <c r="W37" s="26">
        <f t="shared" ca="1" si="12"/>
        <v>9</v>
      </c>
      <c r="X37" s="26">
        <f t="shared" ca="1" si="12"/>
        <v>27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2016:3:1:7:JINGXIN</v>
      </c>
      <c r="T38" s="33">
        <f t="shared" ca="1" si="18"/>
        <v>217</v>
      </c>
      <c r="U38" s="26">
        <f t="shared" ca="1" si="19"/>
        <v>2</v>
      </c>
      <c r="V38" s="26">
        <f t="shared" ca="1" si="12"/>
        <v>20</v>
      </c>
      <c r="W38" s="26">
        <f t="shared" ca="1" si="12"/>
        <v>12</v>
      </c>
      <c r="X38" s="26">
        <f t="shared" ca="1" si="12"/>
        <v>20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1760</v>
      </c>
      <c r="C39" s="33"/>
      <c r="D39" s="33"/>
      <c r="G39" s="8">
        <f ca="1">SUMIFS(G3:G38, $B3:$B38,YEAR,G3:G38,"&lt;&gt;#N/A")</f>
        <v>13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13</v>
      </c>
      <c r="C49" s="8">
        <f ca="1">INDIRECT(CONCATENATE($B$39,"$D$2"))</f>
        <v>0</v>
      </c>
      <c r="D49" s="8">
        <f ca="1">$G$39</f>
        <v>13</v>
      </c>
    </row>
    <row r="50" spans="1:4" ht="23.25">
      <c r="A50" s="8" t="s">
        <v>1301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1584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XINDIAN_DISTRICT_GRAPH_DATA!G39</f>
        <v>2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849</v>
      </c>
      <c r="B10" s="23" t="s">
        <v>850</v>
      </c>
      <c r="C10" s="4" t="s">
        <v>1024</v>
      </c>
      <c r="D10" s="4" t="s">
        <v>1035</v>
      </c>
      <c r="E10" s="4" t="str">
        <f>CONCATENATE(YEAR,":",MONTH,":",WEEK,":",WEEKDAY,":",$A10)</f>
        <v>2016:3:1:7:XINDIAN_E</v>
      </c>
      <c r="F10" s="4">
        <f>MATCH($E10,REPORT_DATA_BY_COMP!$A:$A,0)</f>
        <v>758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851</v>
      </c>
      <c r="B11" s="23" t="s">
        <v>852</v>
      </c>
      <c r="C11" s="4" t="s">
        <v>1025</v>
      </c>
      <c r="D11" s="4" t="s">
        <v>1036</v>
      </c>
      <c r="E11" s="4" t="str">
        <f>CONCATENATE(YEAR,":",MONTH,":",WEEK,":",WEEKDAY,":",$A11)</f>
        <v>2016:3:1:7:ANKANG_E</v>
      </c>
      <c r="F11" s="4">
        <f>MATCH($E11,REPORT_DATA_BY_COMP!$A:$A,0)</f>
        <v>689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853</v>
      </c>
      <c r="B12" s="23" t="s">
        <v>854</v>
      </c>
      <c r="C12" s="4" t="s">
        <v>1026</v>
      </c>
      <c r="D12" s="4" t="s">
        <v>1037</v>
      </c>
      <c r="E12" s="4" t="str">
        <f>CONCATENATE(YEAR,":",MONTH,":",WEEK,":",WEEKDAY,":",$A12)</f>
        <v>2016:3:1:7:XINDIAN_S</v>
      </c>
      <c r="F12" s="4">
        <f>MATCH($E12,REPORT_DATA_BY_COMP!$A:$A,0)</f>
        <v>759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10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10</v>
      </c>
      <c r="P13" s="12">
        <f t="shared" si="0"/>
        <v>25</v>
      </c>
      <c r="Q13" s="12">
        <f t="shared" si="0"/>
        <v>23</v>
      </c>
      <c r="R13" s="12">
        <f t="shared" si="0"/>
        <v>18</v>
      </c>
      <c r="S13" s="12">
        <f t="shared" si="0"/>
        <v>0</v>
      </c>
      <c r="T13" s="12">
        <f t="shared" si="0"/>
        <v>19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230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2016:3:2:7:XINDIAN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2016:3:3:7:XINDIAN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10</v>
      </c>
      <c r="J21" s="19">
        <f>SUM(J16:J20)</f>
        <v>2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14</v>
      </c>
      <c r="O21" s="19">
        <f t="shared" si="1"/>
        <v>10</v>
      </c>
      <c r="P21" s="19">
        <f t="shared" si="1"/>
        <v>25</v>
      </c>
      <c r="Q21" s="19">
        <f t="shared" si="1"/>
        <v>23</v>
      </c>
      <c r="R21" s="19">
        <f t="shared" si="1"/>
        <v>18</v>
      </c>
      <c r="S21" s="19">
        <f t="shared" si="1"/>
        <v>0</v>
      </c>
      <c r="T21" s="19">
        <f t="shared" si="1"/>
        <v>19</v>
      </c>
      <c r="U21" s="19">
        <f t="shared" si="1"/>
        <v>2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2</v>
      </c>
      <c r="H28" s="26">
        <f t="shared" si="3"/>
        <v>4</v>
      </c>
      <c r="I28" s="33">
        <f t="shared" ca="1" si="7"/>
        <v>11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>
        <f t="shared" ca="1" si="5"/>
        <v>86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2016:1:2:7:XINDIAN</v>
      </c>
      <c r="T30" s="33">
        <f t="shared" ca="1" si="18"/>
        <v>22</v>
      </c>
      <c r="U30" s="26">
        <f t="shared" ca="1" si="19"/>
        <v>0</v>
      </c>
      <c r="V30" s="26">
        <f t="shared" ca="1" si="12"/>
        <v>9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2016:1:4:7:XINDIAN</v>
      </c>
      <c r="T32" s="33">
        <f t="shared" ca="1" si="18"/>
        <v>52</v>
      </c>
      <c r="U32" s="26">
        <f t="shared" ca="1" si="19"/>
        <v>0</v>
      </c>
      <c r="V32" s="26">
        <f t="shared" ca="1" si="12"/>
        <v>10</v>
      </c>
      <c r="W32" s="26">
        <f t="shared" ca="1" si="12"/>
        <v>6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2016:1:5:7:XINDIAN</v>
      </c>
      <c r="T33" s="33">
        <f t="shared" ca="1" si="18"/>
        <v>82</v>
      </c>
      <c r="U33" s="26">
        <f t="shared" ca="1" si="19"/>
        <v>0</v>
      </c>
      <c r="V33" s="26">
        <f t="shared" ca="1" si="12"/>
        <v>13</v>
      </c>
      <c r="W33" s="26">
        <f t="shared" ca="1" si="12"/>
        <v>7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2016:2:1:7:XINDIAN</v>
      </c>
      <c r="T34" s="33">
        <f t="shared" ca="1" si="18"/>
        <v>112</v>
      </c>
      <c r="U34" s="26">
        <f t="shared" ca="1" si="19"/>
        <v>0</v>
      </c>
      <c r="V34" s="26">
        <f t="shared" ca="1" si="12"/>
        <v>16</v>
      </c>
      <c r="W34" s="26">
        <f t="shared" ca="1" si="12"/>
        <v>7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2016:2:2:7:XINDIAN</v>
      </c>
      <c r="T35" s="33">
        <f t="shared" ca="1" si="18"/>
        <v>142</v>
      </c>
      <c r="U35" s="26">
        <f t="shared" ca="1" si="19"/>
        <v>0</v>
      </c>
      <c r="V35" s="26">
        <f t="shared" ca="1" si="12"/>
        <v>20</v>
      </c>
      <c r="W35" s="26">
        <f t="shared" ca="1" si="12"/>
        <v>7</v>
      </c>
      <c r="X35" s="26">
        <f t="shared" ca="1" si="12"/>
        <v>23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2016:2:3:7:XINDIAN</v>
      </c>
      <c r="T36" s="33">
        <f t="shared" ca="1" si="18"/>
        <v>172</v>
      </c>
      <c r="U36" s="26">
        <f t="shared" ca="1" si="19"/>
        <v>1</v>
      </c>
      <c r="V36" s="26">
        <f t="shared" ca="1" si="12"/>
        <v>19</v>
      </c>
      <c r="W36" s="26">
        <f t="shared" ca="1" si="12"/>
        <v>11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2016:2:4:7:XINDIAN</v>
      </c>
      <c r="T37" s="33">
        <f t="shared" ca="1" si="18"/>
        <v>201</v>
      </c>
      <c r="U37" s="26">
        <f t="shared" ca="1" si="19"/>
        <v>1</v>
      </c>
      <c r="V37" s="26">
        <f t="shared" ca="1" si="12"/>
        <v>16</v>
      </c>
      <c r="W37" s="26">
        <f t="shared" ca="1" si="12"/>
        <v>11</v>
      </c>
      <c r="X37" s="26">
        <f t="shared" ca="1" si="12"/>
        <v>11</v>
      </c>
      <c r="Y37" s="26">
        <f t="shared" ca="1" si="12"/>
        <v>3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2016:3:1:7:XINDIAN</v>
      </c>
      <c r="T38" s="33">
        <f t="shared" ca="1" si="18"/>
        <v>230</v>
      </c>
      <c r="U38" s="26">
        <f t="shared" ca="1" si="19"/>
        <v>0</v>
      </c>
      <c r="V38" s="26">
        <f t="shared" ca="1" si="12"/>
        <v>14</v>
      </c>
      <c r="W38" s="26">
        <f t="shared" ca="1" si="12"/>
        <v>10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1761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1587</v>
      </c>
      <c r="B1" s="46" t="s">
        <v>1586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SHUANGHE_DISTRICT_GRAPH_DATA!G39</f>
        <v>3</v>
      </c>
      <c r="H5" s="88"/>
      <c r="I5" s="88"/>
      <c r="J5" s="89"/>
      <c r="K5" s="50">
        <f>$L$22</f>
        <v>1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855</v>
      </c>
      <c r="B10" s="23" t="s">
        <v>856</v>
      </c>
      <c r="C10" s="4" t="s">
        <v>1027</v>
      </c>
      <c r="D10" s="4" t="s">
        <v>1038</v>
      </c>
      <c r="E10" s="4" t="str">
        <f>CONCATENATE(YEAR,":",MONTH,":",WEEK,":",WEEKDAY,":",$A10)</f>
        <v>2016:3:1:7:ZHONGHE_1_E</v>
      </c>
      <c r="F10" s="4">
        <f>MATCH($E10,REPORT_DATA_BY_COMP!$A:$A,0)</f>
        <v>774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857</v>
      </c>
      <c r="B11" s="23" t="s">
        <v>858</v>
      </c>
      <c r="C11" s="4" t="s">
        <v>1028</v>
      </c>
      <c r="D11" s="4" t="s">
        <v>1039</v>
      </c>
      <c r="E11" s="4" t="str">
        <f>CONCATENATE(YEAR,":",MONTH,":",WEEK,":",WEEKDAY,":",$A11)</f>
        <v>2016:3:1:7:ZHONGHE_2_E</v>
      </c>
      <c r="F11" s="4">
        <f>MATCH($E11,REPORT_DATA_BY_COMP!$A:$A,0)</f>
        <v>775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4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859</v>
      </c>
      <c r="B12" s="23" t="s">
        <v>860</v>
      </c>
      <c r="C12" s="4" t="s">
        <v>1029</v>
      </c>
      <c r="D12" s="4" t="s">
        <v>1040</v>
      </c>
      <c r="E12" s="4" t="str">
        <f>CONCATENATE(YEAR,":",MONTH,":",WEEK,":",WEEKDAY,":",$A12)</f>
        <v>2016:3:1:7:ZHONGHE_2_S</v>
      </c>
      <c r="F12" s="4">
        <f>MATCH($E12,REPORT_DATA_BY_COMP!$A:$A,0)</f>
        <v>776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861</v>
      </c>
      <c r="B13" s="23" t="s">
        <v>862</v>
      </c>
      <c r="C13" s="4" t="s">
        <v>1030</v>
      </c>
      <c r="D13" s="4" t="s">
        <v>1041</v>
      </c>
      <c r="E13" s="4" t="str">
        <f>CONCATENATE(YEAR,":",MONTH,":",WEEK,":",WEEKDAY,":",$A13)</f>
        <v>2016:3:1:7:YONGHE_S</v>
      </c>
      <c r="F13" s="4">
        <f>MATCH($E13,REPORT_DATA_BY_COMP!$A:$A,0)</f>
        <v>771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12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12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34</v>
      </c>
      <c r="O14" s="12">
        <f t="shared" si="0"/>
        <v>13</v>
      </c>
      <c r="P14" s="12">
        <f t="shared" si="0"/>
        <v>37</v>
      </c>
      <c r="Q14" s="12">
        <f t="shared" si="0"/>
        <v>34</v>
      </c>
      <c r="R14" s="12">
        <f t="shared" si="0"/>
        <v>26</v>
      </c>
      <c r="S14" s="12">
        <f t="shared" si="0"/>
        <v>5</v>
      </c>
      <c r="T14" s="12">
        <f t="shared" si="0"/>
        <v>24</v>
      </c>
      <c r="U14" s="12">
        <f t="shared" si="0"/>
        <v>11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2016:3:2:7:SHUANGHE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2016:3:3:7:SHUANGHE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11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34</v>
      </c>
      <c r="O22" s="19">
        <f t="shared" si="1"/>
        <v>13</v>
      </c>
      <c r="P22" s="19">
        <f t="shared" si="1"/>
        <v>37</v>
      </c>
      <c r="Q22" s="19">
        <f t="shared" si="1"/>
        <v>34</v>
      </c>
      <c r="R22" s="19">
        <f t="shared" si="1"/>
        <v>26</v>
      </c>
      <c r="S22" s="19">
        <f t="shared" si="1"/>
        <v>5</v>
      </c>
      <c r="T22" s="19">
        <f t="shared" si="1"/>
        <v>24</v>
      </c>
      <c r="U22" s="19">
        <f t="shared" si="1"/>
        <v>11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>
        <f t="shared" ca="1" si="5"/>
        <v>77</v>
      </c>
      <c r="G29" s="26">
        <f t="shared" ca="1" si="6"/>
        <v>1</v>
      </c>
      <c r="H29" s="26">
        <f t="shared" si="3"/>
        <v>4</v>
      </c>
      <c r="I29" s="33">
        <f t="shared" ca="1" si="7"/>
        <v>23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1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2016:1:2:7:SHUANGHE</v>
      </c>
      <c r="T30" s="33">
        <f t="shared" ca="1" si="18"/>
        <v>12</v>
      </c>
      <c r="U30" s="26">
        <f t="shared" ca="1" si="19"/>
        <v>0</v>
      </c>
      <c r="V30" s="26">
        <f t="shared" ca="1" si="12"/>
        <v>33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2016:1:4:7:SHUANGHE</v>
      </c>
      <c r="T32" s="33">
        <f t="shared" ca="1" si="18"/>
        <v>42</v>
      </c>
      <c r="U32" s="26">
        <f t="shared" ca="1" si="19"/>
        <v>1</v>
      </c>
      <c r="V32" s="26">
        <f t="shared" ca="1" si="12"/>
        <v>35</v>
      </c>
      <c r="W32" s="26">
        <f t="shared" ca="1" si="12"/>
        <v>8</v>
      </c>
      <c r="X32" s="26">
        <f t="shared" ca="1" si="12"/>
        <v>24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2016:1:5:7:SHUANGHE</v>
      </c>
      <c r="T33" s="33">
        <f t="shared" ca="1" si="18"/>
        <v>72</v>
      </c>
      <c r="U33" s="26">
        <f t="shared" ca="1" si="19"/>
        <v>1</v>
      </c>
      <c r="V33" s="26">
        <f t="shared" ca="1" si="12"/>
        <v>33</v>
      </c>
      <c r="W33" s="26">
        <f t="shared" ca="1" si="12"/>
        <v>9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2016:2:1:7:SHUANGHE</v>
      </c>
      <c r="T34" s="33">
        <f t="shared" ca="1" si="18"/>
        <v>102</v>
      </c>
      <c r="U34" s="26">
        <f t="shared" ca="1" si="19"/>
        <v>0</v>
      </c>
      <c r="V34" s="26">
        <f t="shared" ca="1" si="12"/>
        <v>34</v>
      </c>
      <c r="W34" s="26">
        <f t="shared" ca="1" si="12"/>
        <v>2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2016:2:2:7:SHUANGHE</v>
      </c>
      <c r="T35" s="33">
        <f t="shared" ca="1" si="18"/>
        <v>132</v>
      </c>
      <c r="U35" s="26">
        <f t="shared" ca="1" si="19"/>
        <v>0</v>
      </c>
      <c r="V35" s="26">
        <f t="shared" ca="1" si="12"/>
        <v>32</v>
      </c>
      <c r="W35" s="26">
        <f t="shared" ca="1" si="12"/>
        <v>13</v>
      </c>
      <c r="X35" s="26">
        <f t="shared" ca="1" si="12"/>
        <v>30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2016:2:3:7:SHUANGHE</v>
      </c>
      <c r="T36" s="33">
        <f t="shared" ca="1" si="18"/>
        <v>162</v>
      </c>
      <c r="U36" s="26">
        <f t="shared" ca="1" si="19"/>
        <v>0</v>
      </c>
      <c r="V36" s="26">
        <f t="shared" ca="1" si="12"/>
        <v>27</v>
      </c>
      <c r="W36" s="26">
        <f t="shared" ca="1" si="12"/>
        <v>11</v>
      </c>
      <c r="X36" s="26">
        <f t="shared" ca="1" si="12"/>
        <v>19</v>
      </c>
      <c r="Y36" s="26">
        <f t="shared" ca="1" si="12"/>
        <v>3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2016:2:4:7:SHUANGHE</v>
      </c>
      <c r="T37" s="33">
        <f t="shared" ca="1" si="18"/>
        <v>192</v>
      </c>
      <c r="U37" s="26">
        <f t="shared" ca="1" si="19"/>
        <v>0</v>
      </c>
      <c r="V37" s="26">
        <f t="shared" ca="1" si="12"/>
        <v>33</v>
      </c>
      <c r="W37" s="26">
        <f t="shared" ca="1" si="12"/>
        <v>16</v>
      </c>
      <c r="X37" s="26">
        <f t="shared" ca="1" si="12"/>
        <v>29</v>
      </c>
      <c r="Y37" s="26">
        <f t="shared" ca="1" si="12"/>
        <v>6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2016:3:1:7:SHUANGHE</v>
      </c>
      <c r="T38" s="33">
        <f t="shared" ca="1" si="18"/>
        <v>221</v>
      </c>
      <c r="U38" s="26">
        <f t="shared" ca="1" si="19"/>
        <v>1</v>
      </c>
      <c r="V38" s="26">
        <f t="shared" ca="1" si="12"/>
        <v>34</v>
      </c>
      <c r="W38" s="26">
        <f t="shared" ca="1" si="12"/>
        <v>13</v>
      </c>
      <c r="X38" s="26">
        <f t="shared" ca="1" si="12"/>
        <v>26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1762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909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1283</v>
      </c>
      <c r="D2" s="80">
        <v>85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2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1280</v>
      </c>
      <c r="D4" s="29"/>
      <c r="E4" s="29"/>
      <c r="F4" s="29"/>
      <c r="G4" s="72">
        <f>ROUND($D$2/12*MONTH,0)</f>
        <v>21</v>
      </c>
      <c r="H4" s="73"/>
      <c r="I4" s="73"/>
      <c r="J4" s="74"/>
      <c r="K4" s="47">
        <f>ROUND($D$2/12,0)</f>
        <v>7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WEST_ZONE_GRAPH_DATA!G39</f>
        <v>11</v>
      </c>
      <c r="H5" s="88"/>
      <c r="I5" s="88"/>
      <c r="J5" s="89"/>
      <c r="K5" s="50">
        <f>$L$33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863</v>
      </c>
      <c r="B10" s="23" t="s">
        <v>864</v>
      </c>
      <c r="C10" s="4" t="s">
        <v>885</v>
      </c>
      <c r="D10" s="4" t="s">
        <v>886</v>
      </c>
      <c r="E10" s="4" t="str">
        <f>CONCATENATE(YEAR,":",MONTH,":",WEEK,":",WEEKDAY,":",$A10)</f>
        <v>2016:3:1:7:TUCHENG_E</v>
      </c>
      <c r="F10" s="4">
        <f>MATCH($E10,REPORT_DATA_BY_COMP!$A:$A,0)</f>
        <v>750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865</v>
      </c>
      <c r="B11" s="23" t="s">
        <v>866</v>
      </c>
      <c r="C11" s="4" t="s">
        <v>887</v>
      </c>
      <c r="D11" s="4" t="s">
        <v>888</v>
      </c>
      <c r="E11" s="4" t="str">
        <f>CONCATENATE(YEAR,":",MONTH,":",WEEK,":",WEEKDAY,":",$A11)</f>
        <v>2016:3:1:7:SANXIA_A</v>
      </c>
      <c r="F11" s="4">
        <f>MATCH($E11,REPORT_DATA_BY_COMP!$A:$A,0)</f>
        <v>725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867</v>
      </c>
      <c r="B12" s="23" t="s">
        <v>868</v>
      </c>
      <c r="C12" s="4" t="s">
        <v>889</v>
      </c>
      <c r="D12" s="4" t="s">
        <v>890</v>
      </c>
      <c r="E12" s="4" t="str">
        <f>CONCATENATE(YEAR,":",MONTH,":",WEEK,":",WEEKDAY,":",$A12)</f>
        <v>2016:3:1:7:SANXIA_B</v>
      </c>
      <c r="F12" s="4">
        <f>MATCH($E12,REPORT_DATA_BY_COMP!$A:$A,0)</f>
        <v>726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869</v>
      </c>
      <c r="B13" s="23" t="s">
        <v>870</v>
      </c>
      <c r="C13" s="4" t="s">
        <v>891</v>
      </c>
      <c r="D13" s="4" t="s">
        <v>892</v>
      </c>
      <c r="E13" s="4" t="str">
        <f>CONCATENATE(YEAR,":",MONTH,":",WEEK,":",WEEKDAY,":",$A13)</f>
        <v>2016:3:1:7:TUCHENG_A_S</v>
      </c>
      <c r="F13" s="4">
        <f>MATCH($E13,REPORT_DATA_BY_COMP!$A:$A,0)</f>
        <v>748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871</v>
      </c>
      <c r="B14" s="23" t="s">
        <v>872</v>
      </c>
      <c r="C14" s="4" t="s">
        <v>893</v>
      </c>
      <c r="D14" s="4" t="s">
        <v>894</v>
      </c>
      <c r="E14" s="4" t="str">
        <f>CONCATENATE(YEAR,":",MONTH,":",WEEK,":",WEEKDAY,":",$A14)</f>
        <v>2016:3:1:7:TUCHENG_B_S</v>
      </c>
      <c r="F14" s="4">
        <f>MATCH($E14,REPORT_DATA_BY_COMP!$A:$A,0)</f>
        <v>749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1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1300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4</v>
      </c>
      <c r="J15" s="12">
        <f t="shared" si="0"/>
        <v>17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24</v>
      </c>
      <c r="O15" s="12">
        <f t="shared" si="0"/>
        <v>8</v>
      </c>
      <c r="P15" s="12">
        <f t="shared" si="0"/>
        <v>39</v>
      </c>
      <c r="Q15" s="12">
        <f t="shared" si="0"/>
        <v>34</v>
      </c>
      <c r="R15" s="12">
        <f t="shared" si="0"/>
        <v>21</v>
      </c>
      <c r="S15" s="12">
        <f t="shared" si="0"/>
        <v>3</v>
      </c>
      <c r="T15" s="12">
        <f t="shared" si="0"/>
        <v>22</v>
      </c>
      <c r="U15" s="12">
        <f t="shared" si="0"/>
        <v>5</v>
      </c>
      <c r="V15" s="12">
        <f t="shared" si="0"/>
        <v>0</v>
      </c>
    </row>
    <row r="16" spans="1:22">
      <c r="B16" s="5" t="s">
        <v>1339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873</v>
      </c>
      <c r="B17" s="23" t="s">
        <v>874</v>
      </c>
      <c r="C17" s="4" t="s">
        <v>895</v>
      </c>
      <c r="D17" s="4" t="s">
        <v>896</v>
      </c>
      <c r="E17" s="4" t="str">
        <f>CONCATENATE(YEAR,":",MONTH,":",WEEK,":",WEEKDAY,":",$A17)</f>
        <v>2016:3:1:7:DANFENG_E</v>
      </c>
      <c r="F17" s="4">
        <f>MATCH($E17,REPORT_DATA_BY_COMP!$A:$A,0)</f>
        <v>697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3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2</v>
      </c>
    </row>
    <row r="18" spans="1:22">
      <c r="A18" s="22" t="s">
        <v>875</v>
      </c>
      <c r="B18" s="23" t="s">
        <v>876</v>
      </c>
      <c r="C18" s="4" t="s">
        <v>897</v>
      </c>
      <c r="D18" s="4" t="s">
        <v>898</v>
      </c>
      <c r="E18" s="4" t="str">
        <f>CONCATENATE(YEAR,":",MONTH,":",WEEK,":",WEEKDAY,":",$A18)</f>
        <v>2016:3:1:7:SIYUAN_E</v>
      </c>
      <c r="F18" s="4">
        <f>MATCH($E18,REPORT_DATA_BY_COMP!$A:$A,0)</f>
        <v>729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3</v>
      </c>
      <c r="I19" s="12">
        <f t="shared" si="1"/>
        <v>2</v>
      </c>
      <c r="J19" s="12">
        <f t="shared" si="1"/>
        <v>4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9</v>
      </c>
      <c r="O19" s="12">
        <f t="shared" si="1"/>
        <v>2</v>
      </c>
      <c r="P19" s="12">
        <f t="shared" si="1"/>
        <v>15</v>
      </c>
      <c r="Q19" s="12">
        <f t="shared" si="1"/>
        <v>14</v>
      </c>
      <c r="R19" s="12">
        <f t="shared" si="1"/>
        <v>8</v>
      </c>
      <c r="S19" s="12">
        <f t="shared" si="1"/>
        <v>0</v>
      </c>
      <c r="T19" s="12">
        <f t="shared" si="1"/>
        <v>13</v>
      </c>
      <c r="U19" s="12">
        <f t="shared" si="1"/>
        <v>3</v>
      </c>
      <c r="V19" s="12">
        <f t="shared" si="1"/>
        <v>2</v>
      </c>
    </row>
    <row r="20" spans="1:22">
      <c r="B20" s="5" t="s">
        <v>1340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877</v>
      </c>
      <c r="B21" s="23" t="s">
        <v>878</v>
      </c>
      <c r="C21" s="4" t="s">
        <v>899</v>
      </c>
      <c r="D21" s="4" t="s">
        <v>900</v>
      </c>
      <c r="E21" s="4" t="str">
        <f>CONCATENATE(YEAR,":",MONTH,":",WEEK,":",WEEKDAY,":",$A21)</f>
        <v>2016:3:1:7:XINPU_E</v>
      </c>
      <c r="F21" s="4">
        <f>MATCH($E21,REPORT_DATA_BY_COMP!$A:$A,0)</f>
        <v>760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879</v>
      </c>
      <c r="B22" s="23" t="s">
        <v>880</v>
      </c>
      <c r="C22" s="4" t="s">
        <v>901</v>
      </c>
      <c r="D22" s="4" t="s">
        <v>902</v>
      </c>
      <c r="E22" s="4" t="str">
        <f>CONCATENATE(YEAR,":",MONTH,":",WEEK,":",WEEKDAY,":",$A22)</f>
        <v>2016:3:1:7:XINBAN_E</v>
      </c>
      <c r="F22" s="4">
        <f>MATCH($E22,REPORT_DATA_BY_COMP!$A:$A,0)</f>
        <v>757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2</v>
      </c>
      <c r="T22" s="11">
        <f>IFERROR(INDEX(REPORT_DATA_BY_COMP!$A:$AH,$F22,MATCH(T$8,REPORT_DATA_BY_COMP!$A$1:$AH$1,0)), "")</f>
        <v>3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1</v>
      </c>
    </row>
    <row r="23" spans="1:22">
      <c r="A23" s="22" t="s">
        <v>881</v>
      </c>
      <c r="B23" s="23" t="s">
        <v>882</v>
      </c>
      <c r="C23" s="4" t="s">
        <v>903</v>
      </c>
      <c r="D23" s="4" t="s">
        <v>904</v>
      </c>
      <c r="E23" s="4" t="str">
        <f>CONCATENATE(YEAR,":",MONTH,":",WEEK,":",WEEKDAY,":",$A23)</f>
        <v>2016:3:1:7:XINPU_S</v>
      </c>
      <c r="F23" s="4">
        <f>MATCH($E23,REPORT_DATA_BY_COMP!$A:$A,0)</f>
        <v>761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13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13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6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883</v>
      </c>
      <c r="B24" s="23" t="s">
        <v>884</v>
      </c>
      <c r="C24" s="4" t="s">
        <v>905</v>
      </c>
      <c r="D24" s="4" t="s">
        <v>906</v>
      </c>
      <c r="E24" s="4" t="str">
        <f>CONCATENATE(YEAR,":",MONTH,":",WEEK,":",WEEKDAY,":",$A24)</f>
        <v>2016:3:1:7:BANQIAO_S</v>
      </c>
      <c r="F24" s="4">
        <f>MATCH($E24,REPORT_DATA_BY_COMP!$A:$A,0)</f>
        <v>694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0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1300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1</v>
      </c>
      <c r="I25" s="12">
        <f t="shared" si="2"/>
        <v>8</v>
      </c>
      <c r="J25" s="12">
        <f t="shared" si="2"/>
        <v>8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24</v>
      </c>
      <c r="O25" s="12">
        <f t="shared" si="2"/>
        <v>5</v>
      </c>
      <c r="P25" s="12">
        <f t="shared" si="2"/>
        <v>29</v>
      </c>
      <c r="Q25" s="12">
        <f t="shared" si="2"/>
        <v>31</v>
      </c>
      <c r="R25" s="12">
        <f t="shared" si="2"/>
        <v>12</v>
      </c>
      <c r="S25" s="12">
        <f t="shared" si="2"/>
        <v>3</v>
      </c>
      <c r="T25" s="12">
        <f t="shared" si="2"/>
        <v>15</v>
      </c>
      <c r="U25" s="12">
        <f t="shared" si="2"/>
        <v>2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1298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1272</v>
      </c>
      <c r="C28" s="14"/>
      <c r="D28" s="14"/>
      <c r="E28" s="14" t="str">
        <f>CONCATENATE(YEAR,":",MONTH,":1:",WEEKLY_REPORT_DAY,":", $A$1)</f>
        <v>2016:3:1:7:WEST</v>
      </c>
      <c r="F28" s="14">
        <f>MATCH($E28,REPORT_DATA_BY_ZONE!$A:$A, 0)</f>
        <v>87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14</v>
      </c>
      <c r="J28" s="11">
        <f>IFERROR(INDEX(REPORT_DATA_BY_ZONE!$A:$AH,$F28,MATCH(J$8,REPORT_DATA_BY_ZONE!$A$1:$AH$1,0)), "")</f>
        <v>29</v>
      </c>
      <c r="K28" s="11">
        <f>IFERROR(INDEX(REPORT_DATA_BY_ZONE!$A:$AH,$F28,MATCH(K$8,REPORT_DATA_BY_ZONE!$A$1:$AH$1,0)), "")</f>
        <v>1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57</v>
      </c>
      <c r="O28" s="11">
        <f>IFERROR(INDEX(REPORT_DATA_BY_ZONE!$A:$AH,$F28,MATCH(O$8,REPORT_DATA_BY_ZONE!$A$1:$AH$1,0)), "")</f>
        <v>15</v>
      </c>
      <c r="P28" s="11">
        <f>IFERROR(INDEX(REPORT_DATA_BY_ZONE!$A:$AH,$F28,MATCH(P$8,REPORT_DATA_BY_ZONE!$A$1:$AH$1,0)), "")</f>
        <v>83</v>
      </c>
      <c r="Q28" s="11">
        <f>IFERROR(INDEX(REPORT_DATA_BY_ZONE!$A:$AH,$F28,MATCH(Q$8,REPORT_DATA_BY_ZONE!$A$1:$AH$1,0)), "")</f>
        <v>79</v>
      </c>
      <c r="R28" s="11">
        <f>IFERROR(INDEX(REPORT_DATA_BY_ZONE!$A:$AH,$F28,MATCH(R$8,REPORT_DATA_BY_ZONE!$A$1:$AH$1,0)), "")</f>
        <v>41</v>
      </c>
      <c r="S28" s="11">
        <f>IFERROR(INDEX(REPORT_DATA_BY_ZONE!$A:$AH,$F28,MATCH(S$8,REPORT_DATA_BY_ZONE!$A$1:$AH$1,0)), "")</f>
        <v>6</v>
      </c>
      <c r="T28" s="11">
        <f>IFERROR(INDEX(REPORT_DATA_BY_ZONE!$A:$AH,$F28,MATCH(T$8,REPORT_DATA_BY_ZONE!$A$1:$AH$1,0)), "")</f>
        <v>50</v>
      </c>
      <c r="U28" s="11">
        <f>IFERROR(INDEX(REPORT_DATA_BY_ZONE!$A:$AH,$F28,MATCH(U$8,REPORT_DATA_BY_ZONE!$A$1:$AH$1,0)), "")</f>
        <v>10</v>
      </c>
      <c r="V28" s="11">
        <f>IFERROR(INDEX(REPORT_DATA_BY_ZONE!$A:$AH,$F28,MATCH(V$8,REPORT_DATA_BY_ZONE!$A$1:$AH$1,0)), "")</f>
        <v>3</v>
      </c>
    </row>
    <row r="29" spans="1:22">
      <c r="B29" s="24" t="s">
        <v>1271</v>
      </c>
      <c r="C29" s="14"/>
      <c r="D29" s="14"/>
      <c r="E29" s="14" t="str">
        <f>CONCATENATE(YEAR,":",MONTH,":2:",WEEKLY_REPORT_DAY,":", $A$1)</f>
        <v>2016:3:2:7:WEST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1273</v>
      </c>
      <c r="C30" s="14"/>
      <c r="D30" s="14"/>
      <c r="E30" s="14" t="str">
        <f>CONCATENATE(YEAR,":",MONTH,":3:",WEEKLY_REPORT_DAY,":", $A$1)</f>
        <v>2016:3:3:7:WEST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1274</v>
      </c>
      <c r="C31" s="14"/>
      <c r="D31" s="14"/>
      <c r="E31" s="14" t="str">
        <f>CONCATENATE(YEAR,":",MONTH,":4:",WEEKLY_REPORT_DAY,":", $A$1)</f>
        <v>2016:3:4:7:WEST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1275</v>
      </c>
      <c r="C32" s="14"/>
      <c r="D32" s="14"/>
      <c r="E32" s="14" t="str">
        <f>CONCATENATE(YEAR,":",MONTH,":5:",WEEKLY_REPORT_DAY,":", $A$1)</f>
        <v>2016:3:5:7:WEST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1300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4</v>
      </c>
      <c r="I33" s="19">
        <f t="shared" si="3"/>
        <v>14</v>
      </c>
      <c r="J33" s="19">
        <f t="shared" si="3"/>
        <v>29</v>
      </c>
      <c r="K33" s="19">
        <f t="shared" si="3"/>
        <v>1</v>
      </c>
      <c r="L33" s="19">
        <f t="shared" si="3"/>
        <v>0</v>
      </c>
      <c r="M33" s="19">
        <f t="shared" si="3"/>
        <v>0</v>
      </c>
      <c r="N33" s="19">
        <f t="shared" si="3"/>
        <v>57</v>
      </c>
      <c r="O33" s="19">
        <f t="shared" si="3"/>
        <v>15</v>
      </c>
      <c r="P33" s="19">
        <f t="shared" si="3"/>
        <v>83</v>
      </c>
      <c r="Q33" s="19">
        <f t="shared" si="3"/>
        <v>79</v>
      </c>
      <c r="R33" s="19">
        <f t="shared" si="3"/>
        <v>41</v>
      </c>
      <c r="S33" s="19">
        <f t="shared" si="3"/>
        <v>6</v>
      </c>
      <c r="T33" s="19">
        <f t="shared" si="3"/>
        <v>50</v>
      </c>
      <c r="U33" s="19">
        <f t="shared" si="3"/>
        <v>10</v>
      </c>
      <c r="V33" s="19">
        <f t="shared" si="3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8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3</v>
      </c>
      <c r="H28" s="26">
        <f t="shared" ca="1" si="3"/>
        <v>7</v>
      </c>
      <c r="I28" s="33">
        <f t="shared" ca="1" si="7"/>
        <v>20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>
        <f t="shared" ca="1" si="5"/>
        <v>243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2016:1:2:7:WEST</v>
      </c>
      <c r="T30" s="33">
        <f t="shared" ca="1" si="18"/>
        <v>10</v>
      </c>
      <c r="U30" s="26">
        <f t="shared" ca="1" si="19"/>
        <v>0</v>
      </c>
      <c r="V30" s="26">
        <f t="shared" ca="1" si="12"/>
        <v>40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2016:1:4:7:WEST</v>
      </c>
      <c r="T32" s="33">
        <f t="shared" ca="1" si="18"/>
        <v>21</v>
      </c>
      <c r="U32" s="26">
        <f t="shared" ca="1" si="19"/>
        <v>2</v>
      </c>
      <c r="V32" s="26">
        <f t="shared" ca="1" si="12"/>
        <v>52</v>
      </c>
      <c r="W32" s="26">
        <f t="shared" ca="1" si="12"/>
        <v>16</v>
      </c>
      <c r="X32" s="26">
        <f t="shared" ca="1" si="12"/>
        <v>46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2016:1:5:7:WEST</v>
      </c>
      <c r="T33" s="33">
        <f t="shared" ca="1" si="18"/>
        <v>32</v>
      </c>
      <c r="U33" s="26">
        <f t="shared" ca="1" si="19"/>
        <v>3</v>
      </c>
      <c r="V33" s="26">
        <f t="shared" ca="1" si="12"/>
        <v>58</v>
      </c>
      <c r="W33" s="26">
        <f t="shared" ca="1" si="12"/>
        <v>17</v>
      </c>
      <c r="X33" s="26">
        <f t="shared" ca="1" si="12"/>
        <v>50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2016:2:1:7:WEST</v>
      </c>
      <c r="T34" s="33">
        <f t="shared" ca="1" si="18"/>
        <v>43</v>
      </c>
      <c r="U34" s="26">
        <f t="shared" ca="1" si="19"/>
        <v>0</v>
      </c>
      <c r="V34" s="26">
        <f t="shared" ca="1" si="12"/>
        <v>58</v>
      </c>
      <c r="W34" s="26">
        <f t="shared" ca="1" si="12"/>
        <v>13</v>
      </c>
      <c r="X34" s="26">
        <f t="shared" ca="1" si="12"/>
        <v>43</v>
      </c>
      <c r="Y34" s="26">
        <f t="shared" ca="1" si="12"/>
        <v>1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2016:2:2:7:WEST</v>
      </c>
      <c r="T35" s="33">
        <f t="shared" ca="1" si="18"/>
        <v>54</v>
      </c>
      <c r="U35" s="26">
        <f t="shared" ca="1" si="19"/>
        <v>0</v>
      </c>
      <c r="V35" s="26">
        <f t="shared" ca="1" si="12"/>
        <v>58</v>
      </c>
      <c r="W35" s="26">
        <f t="shared" ca="1" si="12"/>
        <v>24</v>
      </c>
      <c r="X35" s="26">
        <f t="shared" ca="1" si="12"/>
        <v>33</v>
      </c>
      <c r="Y35" s="26">
        <f t="shared" ca="1" si="12"/>
        <v>3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2016:2:3:7:WEST</v>
      </c>
      <c r="T36" s="33">
        <f t="shared" ca="1" si="18"/>
        <v>65</v>
      </c>
      <c r="U36" s="26">
        <f t="shared" ca="1" si="19"/>
        <v>2</v>
      </c>
      <c r="V36" s="26">
        <f t="shared" ca="1" si="12"/>
        <v>68</v>
      </c>
      <c r="W36" s="26">
        <f t="shared" ca="1" si="12"/>
        <v>27</v>
      </c>
      <c r="X36" s="26">
        <f t="shared" ca="1" si="12"/>
        <v>57</v>
      </c>
      <c r="Y36" s="26">
        <f t="shared" ca="1" si="12"/>
        <v>8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2016:2:4:7:WEST</v>
      </c>
      <c r="T37" s="33">
        <f t="shared" ca="1" si="18"/>
        <v>76</v>
      </c>
      <c r="U37" s="26">
        <f t="shared" ca="1" si="19"/>
        <v>1</v>
      </c>
      <c r="V37" s="26">
        <f t="shared" ca="1" si="12"/>
        <v>60</v>
      </c>
      <c r="W37" s="26">
        <f t="shared" ca="1" si="12"/>
        <v>23</v>
      </c>
      <c r="X37" s="26">
        <f t="shared" ca="1" si="12"/>
        <v>38</v>
      </c>
      <c r="Y37" s="26">
        <f t="shared" ca="1" si="12"/>
        <v>8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2016:3:1:7:WEST</v>
      </c>
      <c r="T38" s="33">
        <f t="shared" ca="1" si="18"/>
        <v>87</v>
      </c>
      <c r="U38" s="26">
        <f t="shared" ca="1" si="19"/>
        <v>0</v>
      </c>
      <c r="V38" s="26">
        <f t="shared" ca="1" si="12"/>
        <v>57</v>
      </c>
      <c r="W38" s="26">
        <f t="shared" ca="1" si="12"/>
        <v>15</v>
      </c>
      <c r="X38" s="26">
        <f t="shared" ca="1" si="12"/>
        <v>41</v>
      </c>
      <c r="Y38" s="26">
        <f t="shared" ca="1" si="12"/>
        <v>6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1348</v>
      </c>
      <c r="B39" s="2" t="s">
        <v>1773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11</v>
      </c>
    </row>
    <row r="46" spans="1:30">
      <c r="A46" s="8" t="s">
        <v>520</v>
      </c>
      <c r="B46" s="8">
        <f ca="1">SUM($M$39:$O$39)</f>
        <v>9</v>
      </c>
    </row>
    <row r="47" spans="1:30">
      <c r="A47" s="8" t="s">
        <v>521</v>
      </c>
      <c r="B47" s="8">
        <f ca="1">SUM($J$39:$L$39)</f>
        <v>3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85
Stake Actual CDE YTD 年度實際:    11</v>
      </c>
      <c r="C49" s="8">
        <f ca="1">INDIRECT(CONCATENATE($B$39,"$D$2"))</f>
        <v>85</v>
      </c>
      <c r="D49" s="8">
        <f ca="1">$G$39</f>
        <v>11</v>
      </c>
    </row>
    <row r="50" spans="1:4" ht="23.25">
      <c r="A50" s="8" t="s">
        <v>1301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1589</v>
      </c>
      <c r="B1" s="46" t="s">
        <v>1588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TUCHENG_DISTRICT_GRAPH_DATA!G39</f>
        <v>2</v>
      </c>
      <c r="H5" s="88"/>
      <c r="I5" s="88"/>
      <c r="J5" s="89"/>
      <c r="K5" s="50">
        <f>$L$23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863</v>
      </c>
      <c r="B10" s="23" t="s">
        <v>864</v>
      </c>
      <c r="C10" s="4" t="s">
        <v>885</v>
      </c>
      <c r="D10" s="4" t="s">
        <v>886</v>
      </c>
      <c r="E10" s="4" t="str">
        <f>CONCATENATE(YEAR,":",MONTH,":",WEEK,":",WEEKDAY,":",$A10)</f>
        <v>2016:3:1:7:TUCHENG_E</v>
      </c>
      <c r="F10" s="4">
        <f>MATCH($E10,REPORT_DATA_BY_COMP!$A:$A,0)</f>
        <v>750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865</v>
      </c>
      <c r="B11" s="23" t="s">
        <v>866</v>
      </c>
      <c r="C11" s="4" t="s">
        <v>887</v>
      </c>
      <c r="D11" s="4" t="s">
        <v>888</v>
      </c>
      <c r="E11" s="4" t="str">
        <f>CONCATENATE(YEAR,":",MONTH,":",WEEK,":",WEEKDAY,":",$A11)</f>
        <v>2016:3:1:7:SANXIA_A</v>
      </c>
      <c r="F11" s="4">
        <f>MATCH($E11,REPORT_DATA_BY_COMP!$A:$A,0)</f>
        <v>725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867</v>
      </c>
      <c r="B12" s="23" t="s">
        <v>868</v>
      </c>
      <c r="C12" s="4" t="s">
        <v>889</v>
      </c>
      <c r="D12" s="4" t="s">
        <v>890</v>
      </c>
      <c r="E12" s="4" t="str">
        <f>CONCATENATE(YEAR,":",MONTH,":",WEEK,":",WEEKDAY,":",$A12)</f>
        <v>2016:3:1:7:SANXIA_B</v>
      </c>
      <c r="F12" s="4">
        <f>MATCH($E12,REPORT_DATA_BY_COMP!$A:$A,0)</f>
        <v>726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869</v>
      </c>
      <c r="B13" s="23" t="s">
        <v>870</v>
      </c>
      <c r="C13" s="4" t="s">
        <v>891</v>
      </c>
      <c r="D13" s="4" t="s">
        <v>892</v>
      </c>
      <c r="E13" s="4" t="str">
        <f>CONCATENATE(YEAR,":",MONTH,":",WEEK,":",WEEKDAY,":",$A13)</f>
        <v>2016:3:1:7:TUCHENG_A_S</v>
      </c>
      <c r="F13" s="4">
        <f>MATCH($E13,REPORT_DATA_BY_COMP!$A:$A,0)</f>
        <v>748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871</v>
      </c>
      <c r="B14" s="23" t="s">
        <v>872</v>
      </c>
      <c r="C14" s="4" t="s">
        <v>893</v>
      </c>
      <c r="D14" s="4" t="s">
        <v>894</v>
      </c>
      <c r="E14" s="4" t="str">
        <f>CONCATENATE(YEAR,":",MONTH,":",WEEK,":",WEEKDAY,":",$A14)</f>
        <v>2016:3:1:7:TUCHENG_B_S</v>
      </c>
      <c r="F14" s="4">
        <f>MATCH($E14,REPORT_DATA_BY_COMP!$A:$A,0)</f>
        <v>749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1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1300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4</v>
      </c>
      <c r="J15" s="12">
        <f t="shared" si="0"/>
        <v>17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24</v>
      </c>
      <c r="O15" s="12">
        <f t="shared" si="0"/>
        <v>8</v>
      </c>
      <c r="P15" s="12">
        <f t="shared" si="0"/>
        <v>39</v>
      </c>
      <c r="Q15" s="12">
        <f t="shared" si="0"/>
        <v>34</v>
      </c>
      <c r="R15" s="12">
        <f t="shared" si="0"/>
        <v>21</v>
      </c>
      <c r="S15" s="12">
        <f t="shared" si="0"/>
        <v>3</v>
      </c>
      <c r="T15" s="12">
        <f t="shared" si="0"/>
        <v>22</v>
      </c>
      <c r="U15" s="12">
        <f t="shared" si="0"/>
        <v>5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1370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1272</v>
      </c>
      <c r="C18" s="14"/>
      <c r="D18" s="14"/>
      <c r="E18" s="14" t="str">
        <f>CONCATENATE(YEAR,":",MONTH,":1:",WEEKLY_REPORT_DAY,":", $A$1)</f>
        <v>2016:3:1:7:TUCHENG</v>
      </c>
      <c r="F18" s="14">
        <f>MATCH($E18,REPORT_DATA_BY_DISTRICT!$A:$A, 0)</f>
        <v>228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17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1271</v>
      </c>
      <c r="C19" s="14"/>
      <c r="D19" s="14"/>
      <c r="E19" s="14" t="str">
        <f>CONCATENATE(YEAR,":",MONTH,":2:",WEEKLY_REPORT_DAY,":", $A$1)</f>
        <v>2016:3:2:7:TUCHENG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1273</v>
      </c>
      <c r="C20" s="14"/>
      <c r="D20" s="14"/>
      <c r="E20" s="14" t="str">
        <f>CONCATENATE(YEAR,":",MONTH,":3:",WEEKLY_REPORT_DAY,":", $A$1)</f>
        <v>2016:3:3:7:TUCHENG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1274</v>
      </c>
      <c r="C21" s="14"/>
      <c r="D21" s="14"/>
      <c r="E21" s="14" t="str">
        <f>CONCATENATE(YEAR,":",MONTH,":4:",WEEKLY_REPORT_DAY,":", $A$1)</f>
        <v>2016:3:4:7:TUCHENG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1275</v>
      </c>
      <c r="C22" s="14"/>
      <c r="D22" s="14"/>
      <c r="E22" s="14" t="str">
        <f>CONCATENATE(YEAR,":",MONTH,":5:",WEEKLY_REPORT_DAY,":", $A$1)</f>
        <v>2016:3:5:7:TUCHENG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1300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4</v>
      </c>
      <c r="J23" s="19">
        <f>SUM(J18:J22)</f>
        <v>17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24</v>
      </c>
      <c r="O23" s="19">
        <f t="shared" si="1"/>
        <v>8</v>
      </c>
      <c r="P23" s="19">
        <f t="shared" si="1"/>
        <v>39</v>
      </c>
      <c r="Q23" s="19">
        <f t="shared" si="1"/>
        <v>34</v>
      </c>
      <c r="R23" s="19">
        <f t="shared" si="1"/>
        <v>21</v>
      </c>
      <c r="S23" s="19">
        <f t="shared" si="1"/>
        <v>3</v>
      </c>
      <c r="T23" s="19">
        <f t="shared" si="1"/>
        <v>22</v>
      </c>
      <c r="U23" s="19">
        <f t="shared" si="1"/>
        <v>5</v>
      </c>
      <c r="V23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>
        <f t="shared" ca="1" si="7"/>
        <v>9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>
        <f t="shared" ca="1" si="5"/>
        <v>84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2016:1:2:7:TUCHENG</v>
      </c>
      <c r="T30" s="33">
        <f t="shared" ca="1" si="18"/>
        <v>20</v>
      </c>
      <c r="U30" s="26">
        <f t="shared" ca="1" si="19"/>
        <v>0</v>
      </c>
      <c r="V30" s="26">
        <f t="shared" ca="1" si="12"/>
        <v>11</v>
      </c>
      <c r="W30" s="26">
        <f t="shared" ca="1" si="12"/>
        <v>0</v>
      </c>
      <c r="X30" s="26">
        <f t="shared" ca="1" si="12"/>
        <v>12</v>
      </c>
      <c r="Y30" s="26">
        <f t="shared" ca="1" si="12"/>
        <v>0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2016:1:4:7:TUCHENG</v>
      </c>
      <c r="T32" s="33">
        <f t="shared" ca="1" si="18"/>
        <v>50</v>
      </c>
      <c r="U32" s="26">
        <f t="shared" ca="1" si="19"/>
        <v>0</v>
      </c>
      <c r="V32" s="26">
        <f t="shared" ca="1" si="12"/>
        <v>22</v>
      </c>
      <c r="W32" s="26">
        <f t="shared" ca="1" si="12"/>
        <v>8</v>
      </c>
      <c r="X32" s="26">
        <f t="shared" ca="1" si="12"/>
        <v>29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2016:1:5:7:TUCHENG</v>
      </c>
      <c r="T33" s="33">
        <f t="shared" ca="1" si="18"/>
        <v>80</v>
      </c>
      <c r="U33" s="26">
        <f t="shared" ca="1" si="19"/>
        <v>1</v>
      </c>
      <c r="V33" s="26">
        <f t="shared" ca="1" si="12"/>
        <v>24</v>
      </c>
      <c r="W33" s="26">
        <f t="shared" ca="1" si="12"/>
        <v>6</v>
      </c>
      <c r="X33" s="26">
        <f t="shared" ca="1" si="12"/>
        <v>32</v>
      </c>
      <c r="Y33" s="26">
        <f t="shared" ca="1" si="12"/>
        <v>0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2016:2:1:7:TUCHENG</v>
      </c>
      <c r="T34" s="33">
        <f t="shared" ca="1" si="18"/>
        <v>110</v>
      </c>
      <c r="U34" s="26">
        <f t="shared" ca="1" si="19"/>
        <v>0</v>
      </c>
      <c r="V34" s="26">
        <f t="shared" ca="1" si="12"/>
        <v>22</v>
      </c>
      <c r="W34" s="26">
        <f t="shared" ca="1" si="12"/>
        <v>6</v>
      </c>
      <c r="X34" s="26">
        <f t="shared" ca="1" si="12"/>
        <v>28</v>
      </c>
      <c r="Y34" s="26">
        <f t="shared" ca="1" si="12"/>
        <v>1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2016:2:2:7:TUCHENG</v>
      </c>
      <c r="T35" s="33">
        <f t="shared" ca="1" si="18"/>
        <v>140</v>
      </c>
      <c r="U35" s="26">
        <f t="shared" ca="1" si="19"/>
        <v>0</v>
      </c>
      <c r="V35" s="26">
        <f t="shared" ca="1" si="12"/>
        <v>24</v>
      </c>
      <c r="W35" s="26">
        <f t="shared" ca="1" si="12"/>
        <v>13</v>
      </c>
      <c r="X35" s="26">
        <f t="shared" ca="1" si="12"/>
        <v>17</v>
      </c>
      <c r="Y35" s="26">
        <f t="shared" ca="1" si="12"/>
        <v>2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2016:2:3:7:TUCHENG</v>
      </c>
      <c r="T36" s="33">
        <f t="shared" ca="1" si="18"/>
        <v>170</v>
      </c>
      <c r="U36" s="26">
        <f t="shared" ca="1" si="19"/>
        <v>1</v>
      </c>
      <c r="V36" s="26">
        <f t="shared" ca="1" si="12"/>
        <v>31</v>
      </c>
      <c r="W36" s="26">
        <f t="shared" ca="1" si="12"/>
        <v>13</v>
      </c>
      <c r="X36" s="26">
        <f t="shared" ca="1" si="12"/>
        <v>33</v>
      </c>
      <c r="Y36" s="26">
        <f t="shared" ca="1" si="12"/>
        <v>2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2016:2:4:7:TUCHENG</v>
      </c>
      <c r="T37" s="33">
        <f t="shared" ca="1" si="18"/>
        <v>199</v>
      </c>
      <c r="U37" s="26">
        <f t="shared" ca="1" si="19"/>
        <v>0</v>
      </c>
      <c r="V37" s="26">
        <f t="shared" ca="1" si="12"/>
        <v>26</v>
      </c>
      <c r="W37" s="26">
        <f t="shared" ca="1" si="12"/>
        <v>7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2016:3:1:7:TUCHENG</v>
      </c>
      <c r="T38" s="33">
        <f t="shared" ca="1" si="18"/>
        <v>228</v>
      </c>
      <c r="U38" s="26">
        <f t="shared" ca="1" si="19"/>
        <v>0</v>
      </c>
      <c r="V38" s="26">
        <f t="shared" ca="1" si="12"/>
        <v>24</v>
      </c>
      <c r="W38" s="26">
        <f t="shared" ca="1" si="12"/>
        <v>8</v>
      </c>
      <c r="X38" s="26">
        <f t="shared" ca="1" si="12"/>
        <v>21</v>
      </c>
      <c r="Y38" s="26">
        <f t="shared" ca="1" si="12"/>
        <v>3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1348</v>
      </c>
      <c r="B39" s="2" t="s">
        <v>1763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5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1591</v>
      </c>
      <c r="B1" s="46" t="s">
        <v>1590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XINZHUANG_DISTRICT_GRAPH_DATA!G39</f>
        <v>2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873</v>
      </c>
      <c r="B10" s="23" t="s">
        <v>874</v>
      </c>
      <c r="C10" s="4" t="s">
        <v>895</v>
      </c>
      <c r="D10" s="4" t="s">
        <v>896</v>
      </c>
      <c r="E10" s="4" t="str">
        <f>CONCATENATE(YEAR,":",MONTH,":",WEEK,":",WEEKDAY,":",$A10)</f>
        <v>2016:3:1:7:DANFENG_E</v>
      </c>
      <c r="F10" s="4">
        <f>MATCH($E10,REPORT_DATA_BY_COMP!$A:$A,0)</f>
        <v>697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2</v>
      </c>
    </row>
    <row r="11" spans="1:22">
      <c r="A11" s="22" t="s">
        <v>875</v>
      </c>
      <c r="B11" s="23" t="s">
        <v>876</v>
      </c>
      <c r="C11" s="4" t="s">
        <v>897</v>
      </c>
      <c r="D11" s="4" t="s">
        <v>898</v>
      </c>
      <c r="E11" s="4" t="str">
        <f>CONCATENATE(YEAR,":",MONTH,":",WEEK,":",WEEKDAY,":",$A11)</f>
        <v>2016:3:1:7:SIYUAN_E</v>
      </c>
      <c r="F11" s="4">
        <f>MATCH($E11,REPORT_DATA_BY_COMP!$A:$A,0)</f>
        <v>729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3</v>
      </c>
      <c r="I12" s="12">
        <f t="shared" si="0"/>
        <v>2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9</v>
      </c>
      <c r="O12" s="12">
        <f t="shared" si="0"/>
        <v>2</v>
      </c>
      <c r="P12" s="12">
        <f t="shared" si="0"/>
        <v>15</v>
      </c>
      <c r="Q12" s="12">
        <f t="shared" si="0"/>
        <v>14</v>
      </c>
      <c r="R12" s="12">
        <f t="shared" si="0"/>
        <v>8</v>
      </c>
      <c r="S12" s="12">
        <f t="shared" si="0"/>
        <v>0</v>
      </c>
      <c r="T12" s="12">
        <f t="shared" si="0"/>
        <v>13</v>
      </c>
      <c r="U12" s="12">
        <f t="shared" si="0"/>
        <v>3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232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2016:3:2:7:XINZHUANG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2016:3:3:7:XINZHUANG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2</v>
      </c>
      <c r="J20" s="19">
        <f>SUM(J15:J19)</f>
        <v>4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9</v>
      </c>
      <c r="O20" s="19">
        <f t="shared" si="1"/>
        <v>2</v>
      </c>
      <c r="P20" s="19">
        <f t="shared" si="1"/>
        <v>15</v>
      </c>
      <c r="Q20" s="19">
        <f t="shared" si="1"/>
        <v>14</v>
      </c>
      <c r="R20" s="19">
        <f t="shared" si="1"/>
        <v>8</v>
      </c>
      <c r="S20" s="19">
        <f t="shared" si="1"/>
        <v>0</v>
      </c>
      <c r="T20" s="19">
        <f t="shared" si="1"/>
        <v>13</v>
      </c>
      <c r="U20" s="19">
        <f t="shared" si="1"/>
        <v>3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F43" sqref="F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>
        <f t="shared" ca="1" si="5"/>
        <v>88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2016:1:2:7:XINZHUANG</v>
      </c>
      <c r="T30" s="33">
        <f t="shared" ca="1" si="18"/>
        <v>24</v>
      </c>
      <c r="U30" s="26">
        <f t="shared" ca="1" si="19"/>
        <v>0</v>
      </c>
      <c r="V30" s="26">
        <f t="shared" ca="1" si="12"/>
        <v>13</v>
      </c>
      <c r="W30" s="26">
        <f t="shared" ca="1" si="12"/>
        <v>0</v>
      </c>
      <c r="X30" s="26">
        <f t="shared" ca="1" si="12"/>
        <v>0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2016:1:4:7:XINZHUANG</v>
      </c>
      <c r="T32" s="33">
        <f t="shared" ca="1" si="18"/>
        <v>54</v>
      </c>
      <c r="U32" s="26">
        <f t="shared" ca="1" si="19"/>
        <v>1</v>
      </c>
      <c r="V32" s="26">
        <f t="shared" ca="1" si="12"/>
        <v>12</v>
      </c>
      <c r="W32" s="26">
        <f t="shared" ca="1" si="12"/>
        <v>3</v>
      </c>
      <c r="X32" s="26">
        <f t="shared" ca="1" si="12"/>
        <v>5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2016:1:5:7:XINZHUANG</v>
      </c>
      <c r="T33" s="33">
        <f t="shared" ca="1" si="18"/>
        <v>84</v>
      </c>
      <c r="U33" s="26">
        <f t="shared" ca="1" si="19"/>
        <v>1</v>
      </c>
      <c r="V33" s="26">
        <f t="shared" ca="1" si="12"/>
        <v>12</v>
      </c>
      <c r="W33" s="26">
        <f t="shared" ca="1" si="12"/>
        <v>4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2016:2:1:7:XINZHUANG</v>
      </c>
      <c r="T34" s="33">
        <f t="shared" ca="1" si="18"/>
        <v>114</v>
      </c>
      <c r="U34" s="26">
        <f t="shared" ca="1" si="19"/>
        <v>0</v>
      </c>
      <c r="V34" s="26">
        <f t="shared" ca="1" si="12"/>
        <v>11</v>
      </c>
      <c r="W34" s="26">
        <f t="shared" ca="1" si="12"/>
        <v>0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2016:2:2:7:XINZHUANG</v>
      </c>
      <c r="T35" s="33">
        <f t="shared" ca="1" si="18"/>
        <v>144</v>
      </c>
      <c r="U35" s="26">
        <f t="shared" ca="1" si="19"/>
        <v>0</v>
      </c>
      <c r="V35" s="26">
        <f t="shared" ca="1" si="12"/>
        <v>12</v>
      </c>
      <c r="W35" s="26">
        <f t="shared" ca="1" si="12"/>
        <v>2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2016:2:3:7:XINZHUANG</v>
      </c>
      <c r="T36" s="33">
        <f t="shared" ca="1" si="18"/>
        <v>174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2016:2:4:7:XINZHUANG</v>
      </c>
      <c r="T37" s="33">
        <f t="shared" ca="1" si="18"/>
        <v>203</v>
      </c>
      <c r="U37" s="26">
        <f t="shared" ca="1" si="19"/>
        <v>0</v>
      </c>
      <c r="V37" s="26">
        <f t="shared" ca="1" si="12"/>
        <v>11</v>
      </c>
      <c r="W37" s="26">
        <f t="shared" ca="1" si="12"/>
        <v>6</v>
      </c>
      <c r="X37" s="26">
        <f t="shared" ca="1" si="12"/>
        <v>7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2016:3:1:7:XINZHUANG</v>
      </c>
      <c r="T38" s="33">
        <f t="shared" ca="1" si="18"/>
        <v>232</v>
      </c>
      <c r="U38" s="26">
        <f t="shared" ca="1" si="19"/>
        <v>0</v>
      </c>
      <c r="V38" s="26">
        <f t="shared" ca="1" si="12"/>
        <v>9</v>
      </c>
      <c r="W38" s="26">
        <f t="shared" ca="1" si="12"/>
        <v>2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1593</v>
      </c>
      <c r="B1" s="46" t="s">
        <v>1592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1283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1284</v>
      </c>
      <c r="D3" s="81"/>
      <c r="E3" s="49"/>
      <c r="F3" s="49"/>
      <c r="G3" s="82" t="s">
        <v>1277</v>
      </c>
      <c r="H3" s="83"/>
      <c r="I3" s="83"/>
      <c r="J3" s="84"/>
      <c r="K3" s="61" t="s">
        <v>1276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1280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1281</v>
      </c>
      <c r="D5" s="6"/>
      <c r="E5" s="6"/>
      <c r="F5" s="6"/>
      <c r="G5" s="87">
        <f ca="1">BANQIAO_DISTRICT_GRAPH_DATA!G39</f>
        <v>4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877</v>
      </c>
      <c r="B10" s="23" t="s">
        <v>878</v>
      </c>
      <c r="C10" s="4" t="s">
        <v>899</v>
      </c>
      <c r="D10" s="4" t="s">
        <v>900</v>
      </c>
      <c r="E10" s="4" t="str">
        <f>CONCATENATE(YEAR,":",MONTH,":",WEEK,":",WEEKDAY,":",$A10)</f>
        <v>2016:3:1:7:XINPU_E</v>
      </c>
      <c r="F10" s="4">
        <f>MATCH($E10,REPORT_DATA_BY_COMP!$A:$A,0)</f>
        <v>760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879</v>
      </c>
      <c r="B11" s="23" t="s">
        <v>880</v>
      </c>
      <c r="C11" s="4" t="s">
        <v>901</v>
      </c>
      <c r="D11" s="4" t="s">
        <v>902</v>
      </c>
      <c r="E11" s="4" t="str">
        <f>CONCATENATE(YEAR,":",MONTH,":",WEEK,":",WEEKDAY,":",$A11)</f>
        <v>2016:3:1:7:XINBAN_E</v>
      </c>
      <c r="F11" s="4">
        <f>MATCH($E11,REPORT_DATA_BY_COMP!$A:$A,0)</f>
        <v>757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881</v>
      </c>
      <c r="B12" s="23" t="s">
        <v>882</v>
      </c>
      <c r="C12" s="4" t="s">
        <v>903</v>
      </c>
      <c r="D12" s="4" t="s">
        <v>904</v>
      </c>
      <c r="E12" s="4" t="str">
        <f>CONCATENATE(YEAR,":",MONTH,":",WEEK,":",WEEKDAY,":",$A12)</f>
        <v>2016:3:1:7:XINPU_S</v>
      </c>
      <c r="F12" s="4">
        <f>MATCH($E12,REPORT_DATA_BY_COMP!$A:$A,0)</f>
        <v>761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13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883</v>
      </c>
      <c r="B13" s="23" t="s">
        <v>884</v>
      </c>
      <c r="C13" s="4" t="s">
        <v>905</v>
      </c>
      <c r="D13" s="4" t="s">
        <v>906</v>
      </c>
      <c r="E13" s="4" t="str">
        <f>CONCATENATE(YEAR,":",MONTH,":",WEEK,":",WEEKDAY,":",$A13)</f>
        <v>2016:3:1:7:BANQIAO_S</v>
      </c>
      <c r="F13" s="4">
        <f>MATCH($E13,REPORT_DATA_BY_COMP!$A:$A,0)</f>
        <v>694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8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29</v>
      </c>
      <c r="Q14" s="12">
        <f t="shared" si="0"/>
        <v>31</v>
      </c>
      <c r="R14" s="12">
        <f t="shared" si="0"/>
        <v>12</v>
      </c>
      <c r="S14" s="12">
        <f t="shared" si="0"/>
        <v>3</v>
      </c>
      <c r="T14" s="12">
        <f t="shared" si="0"/>
        <v>15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2016:3:1:7:BANQIAO</v>
      </c>
      <c r="F17" s="14">
        <f>MATCH($E17,REPORT_DATA_BY_DISTRICT!$A:$A, 0)</f>
        <v>212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2016:3:2:7:BANQIAO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8</v>
      </c>
      <c r="J22" s="19">
        <f>SUM(J17:J21)</f>
        <v>8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24</v>
      </c>
      <c r="O22" s="19">
        <f t="shared" si="1"/>
        <v>5</v>
      </c>
      <c r="P22" s="19">
        <f t="shared" si="1"/>
        <v>29</v>
      </c>
      <c r="Q22" s="19">
        <f t="shared" si="1"/>
        <v>31</v>
      </c>
      <c r="R22" s="19">
        <f t="shared" si="1"/>
        <v>12</v>
      </c>
      <c r="S22" s="19">
        <f t="shared" si="1"/>
        <v>3</v>
      </c>
      <c r="T22" s="19">
        <f t="shared" si="1"/>
        <v>15</v>
      </c>
      <c r="U22" s="19">
        <f t="shared" si="1"/>
        <v>2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>
        <f t="shared" ca="1" si="5"/>
        <v>68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2016:1:2:7:BANQIAO</v>
      </c>
      <c r="T30" s="33">
        <f t="shared" ca="1" si="18"/>
        <v>3</v>
      </c>
      <c r="U30" s="26">
        <f t="shared" ca="1" si="19"/>
        <v>0</v>
      </c>
      <c r="V30" s="26">
        <f t="shared" ca="1" si="12"/>
        <v>16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2016:1:4:7:BANQIAO</v>
      </c>
      <c r="T32" s="33">
        <f t="shared" ca="1" si="18"/>
        <v>33</v>
      </c>
      <c r="U32" s="26">
        <f t="shared" ca="1" si="19"/>
        <v>1</v>
      </c>
      <c r="V32" s="26">
        <f t="shared" ca="1" si="12"/>
        <v>18</v>
      </c>
      <c r="W32" s="26">
        <f t="shared" ca="1" si="12"/>
        <v>5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2016:1:5:7:BANQIAO</v>
      </c>
      <c r="T33" s="33">
        <f t="shared" ca="1" si="18"/>
        <v>63</v>
      </c>
      <c r="U33" s="26">
        <f t="shared" ca="1" si="19"/>
        <v>1</v>
      </c>
      <c r="V33" s="26">
        <f t="shared" ca="1" si="12"/>
        <v>22</v>
      </c>
      <c r="W33" s="26">
        <f t="shared" ca="1" si="12"/>
        <v>7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2016:2:1:7:BANQIAO</v>
      </c>
      <c r="T34" s="33">
        <f t="shared" ca="1" si="18"/>
        <v>93</v>
      </c>
      <c r="U34" s="26">
        <f t="shared" ca="1" si="19"/>
        <v>0</v>
      </c>
      <c r="V34" s="26">
        <f t="shared" ca="1" si="12"/>
        <v>25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2016:2:2:7:BANQIAO</v>
      </c>
      <c r="T35" s="33">
        <f t="shared" ca="1" si="18"/>
        <v>123</v>
      </c>
      <c r="U35" s="26">
        <f t="shared" ca="1" si="19"/>
        <v>0</v>
      </c>
      <c r="V35" s="26">
        <f t="shared" ca="1" si="12"/>
        <v>22</v>
      </c>
      <c r="W35" s="26">
        <f t="shared" ca="1" si="12"/>
        <v>9</v>
      </c>
      <c r="X35" s="26">
        <f t="shared" ca="1" si="12"/>
        <v>8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2016:2:3:7:BANQIAO</v>
      </c>
      <c r="T36" s="33">
        <f t="shared" ca="1" si="18"/>
        <v>153</v>
      </c>
      <c r="U36" s="26">
        <f t="shared" ca="1" si="19"/>
        <v>1</v>
      </c>
      <c r="V36" s="26">
        <f t="shared" ca="1" si="12"/>
        <v>29</v>
      </c>
      <c r="W36" s="26">
        <f t="shared" ca="1" si="12"/>
        <v>11</v>
      </c>
      <c r="X36" s="26">
        <f t="shared" ca="1" si="12"/>
        <v>20</v>
      </c>
      <c r="Y36" s="26">
        <f t="shared" ca="1" si="12"/>
        <v>6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2016:2:4:7:BANQIAO</v>
      </c>
      <c r="T37" s="33">
        <f t="shared" ca="1" si="18"/>
        <v>183</v>
      </c>
      <c r="U37" s="26">
        <f t="shared" ca="1" si="19"/>
        <v>1</v>
      </c>
      <c r="V37" s="26">
        <f t="shared" ca="1" si="12"/>
        <v>23</v>
      </c>
      <c r="W37" s="26">
        <f t="shared" ca="1" si="12"/>
        <v>10</v>
      </c>
      <c r="X37" s="26">
        <f t="shared" ca="1" si="12"/>
        <v>11</v>
      </c>
      <c r="Y37" s="26">
        <f t="shared" ca="1" si="12"/>
        <v>5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2016:3:1:7:BANQIAO</v>
      </c>
      <c r="T38" s="33">
        <f t="shared" ca="1" si="18"/>
        <v>212</v>
      </c>
      <c r="U38" s="26">
        <f t="shared" ca="1" si="19"/>
        <v>0</v>
      </c>
      <c r="V38" s="26">
        <f t="shared" ca="1" si="12"/>
        <v>24</v>
      </c>
      <c r="W38" s="26">
        <f t="shared" ca="1" si="12"/>
        <v>5</v>
      </c>
      <c r="X38" s="26">
        <f t="shared" ca="1" si="12"/>
        <v>12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1765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2016-03-08T00:05:40Z</cp:lastPrinted>
  <dcterms:created xsi:type="dcterms:W3CDTF">2016-01-05T05:01:49Z</dcterms:created>
  <dcterms:modified xsi:type="dcterms:W3CDTF">2016-03-08T03:25:45Z</dcterms:modified>
</cp:coreProperties>
</file>