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tables/table1.xml" ContentType="application/vnd.openxmlformats-officedocument.spreadsheetml.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ml.chartshapes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ml.chartshapes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87" activeTab="13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BAPTISM_HISTORY" sheetId="478" r:id="rId11"/>
    <sheet name="COMP_LIST" sheetId="391" r:id="rId12"/>
    <sheet name="CONTROLS" sheetId="4" r:id="rId13"/>
    <sheet name="MISSION" sheetId="409" r:id="rId14"/>
    <sheet name="MISSION_GRAPH" sheetId="388" r:id="rId15"/>
    <sheet name="ZONE_COMPARISON_GRAPH" sheetId="477" r:id="rId16"/>
    <sheet name="TAOYUAN_ZONE" sheetId="398" r:id="rId17"/>
    <sheet name="TAOYUAN_ZONE_GRAPH" sheetId="399" r:id="rId18"/>
    <sheet name="TAOYUAN_3_DISTRICT" sheetId="419" r:id="rId19"/>
    <sheet name="TAOYUAN_3_DISTRICT_GRAPH" sheetId="420" r:id="rId20"/>
    <sheet name="TAOYUAN_1_2_DISTRICT" sheetId="421" r:id="rId21"/>
    <sheet name="TAOYUAN_1_2_DISTRICT_GRAPH" sheetId="422" r:id="rId22"/>
    <sheet name="BADE_DISTRICT" sheetId="423" r:id="rId23"/>
    <sheet name="BADE_DISTRICT_GRAPH" sheetId="424" r:id="rId24"/>
    <sheet name="ZHONGLI_DISTRICT" sheetId="425" r:id="rId25"/>
    <sheet name="ZHONGLI_DISTRICT_GRAPH" sheetId="426" r:id="rId26"/>
    <sheet name="EAST_ZONE" sheetId="400" r:id="rId27"/>
    <sheet name="EAST_ZONE_GRAPH" sheetId="410" r:id="rId28"/>
    <sheet name="SONGSHAN_DISTRICT" sheetId="427" r:id="rId29"/>
    <sheet name="SONGSHAN_DISTRICT_GRAPH" sheetId="428" r:id="rId30"/>
    <sheet name="JILONG_DISTRICT" sheetId="429" r:id="rId31"/>
    <sheet name="JILONG_DISTRICT_GRAPH" sheetId="430" r:id="rId32"/>
    <sheet name="XIZHI_DISTRICT" sheetId="431" r:id="rId33"/>
    <sheet name="XIZHI_DISTRICT_GRAPH" sheetId="432" r:id="rId34"/>
    <sheet name="YILAN_DISTRICT" sheetId="433" r:id="rId35"/>
    <sheet name="YILAN_DISTRICT_GRAPH" sheetId="434" r:id="rId36"/>
    <sheet name="HUALIAN_ZONE" sheetId="401" r:id="rId37"/>
    <sheet name="HUALIAN_ZONE_GRAPH" sheetId="411" r:id="rId38"/>
    <sheet name="JIAN_DISTRICT" sheetId="435" r:id="rId39"/>
    <sheet name="JIAN_DISTRICT_GRAPH" sheetId="436" r:id="rId40"/>
    <sheet name="HUALIAN_DISTRICT" sheetId="437" r:id="rId41"/>
    <sheet name="HUALIAN_DISTRICT_GRAPH" sheetId="438" r:id="rId42"/>
    <sheet name="TAIDONG_ZONE" sheetId="402" r:id="rId43"/>
    <sheet name="TAIDONG_ZONE_GRAPH" sheetId="412" r:id="rId44"/>
    <sheet name="TAIDONG_2_DISTRICT" sheetId="439" r:id="rId45"/>
    <sheet name="TAIDONG_2_DISTRICT_GRAPH" sheetId="440" r:id="rId46"/>
    <sheet name="TAIDONG_1_3_DISTRICT" sheetId="441" r:id="rId47"/>
    <sheet name="TAIDONG_1_3_DISTRICT_GRAPH" sheetId="442" r:id="rId48"/>
    <sheet name="YULI_DISTRICT" sheetId="443" r:id="rId49"/>
    <sheet name="YULI_DISTRICT_GRAPH" sheetId="444" r:id="rId50"/>
    <sheet name="ZHUNAN_ZONE" sheetId="403" r:id="rId51"/>
    <sheet name="ZHUNAN_ZONE_GRAPH" sheetId="413" r:id="rId52"/>
    <sheet name="ZHUNAN_DISTRICT" sheetId="445" r:id="rId53"/>
    <sheet name="ZHUNAN_DISTRICT_GRAPH" sheetId="446" r:id="rId54"/>
    <sheet name="TOUFEN_MIAOLI_DISTRICT" sheetId="447" r:id="rId55"/>
    <sheet name="TOUFEN_MIAOLI_DISTRICT_GRAPH" sheetId="448" r:id="rId56"/>
    <sheet name="XINZHU_ZONE" sheetId="404" r:id="rId57"/>
    <sheet name="XINZHU_ZONE_GRAPH" sheetId="414" r:id="rId58"/>
    <sheet name="XINZHU_DISTRICT" sheetId="449" r:id="rId59"/>
    <sheet name="XINZHU_DISTRICT_GRAPH" sheetId="450" r:id="rId60"/>
    <sheet name="ZHUDONG_DISTRICT" sheetId="451" r:id="rId61"/>
    <sheet name="ZHUDONG_DISTRICT_GRAPH" sheetId="452" r:id="rId62"/>
    <sheet name="ZHUBEI_DISTRICT" sheetId="453" r:id="rId63"/>
    <sheet name="ZHUBEI_DISTRICT_GRAPH" sheetId="454" r:id="rId64"/>
    <sheet name="CENTRAL_ZONE" sheetId="405" r:id="rId65"/>
    <sheet name="CENTRAL_ZONE_GRAPH" sheetId="416" r:id="rId66"/>
    <sheet name="JINHUA_DISTRICT" sheetId="455" r:id="rId67"/>
    <sheet name="JINHUA_DISTRICT_GRAPH" sheetId="456" r:id="rId68"/>
    <sheet name="XINAN_DISTRICT" sheetId="457" r:id="rId69"/>
    <sheet name="XINAN_DISTRICT_GRAPH" sheetId="458" r:id="rId70"/>
    <sheet name="SANCHONG_DISTRICT" sheetId="459" r:id="rId71"/>
    <sheet name="SANCHONG_DISTRICT_GRAPH" sheetId="460" r:id="rId72"/>
    <sheet name="NORTH_ZONE" sheetId="406" r:id="rId73"/>
    <sheet name="NORTH_ZONE_GRAPH" sheetId="415" r:id="rId74"/>
    <sheet name="SHILIN_DISTRICT" sheetId="461" r:id="rId75"/>
    <sheet name="SHILIN_DISTRICT_GRAPH" sheetId="462" r:id="rId76"/>
    <sheet name="BEITOU_DISTRICT" sheetId="463" r:id="rId77"/>
    <sheet name="BEITOU_DISTRICT_GRAPH" sheetId="464" r:id="rId78"/>
    <sheet name="SOUTH_ZONE" sheetId="407" r:id="rId79"/>
    <sheet name="SOUTH_ZONE_GRAPH" sheetId="417" r:id="rId80"/>
    <sheet name="JINGXIN_DISTRICT" sheetId="465" r:id="rId81"/>
    <sheet name="JINGXIN_DISTRICT_GRAPH" sheetId="466" r:id="rId82"/>
    <sheet name="XINDIAN_DISTRICT" sheetId="467" r:id="rId83"/>
    <sheet name="XINDIAN_DISTRICT_GRAPH" sheetId="468" r:id="rId84"/>
    <sheet name="SHUANGHE_DISTRICT" sheetId="469" r:id="rId85"/>
    <sheet name="SHUANGHE_DISTRICT_GRAPH" sheetId="470" r:id="rId86"/>
    <sheet name="WEST_ZONE" sheetId="408" r:id="rId87"/>
    <sheet name="WEST_ZONE_GRAPH" sheetId="418" r:id="rId88"/>
    <sheet name="TUCHENG_DISTRICT" sheetId="471" r:id="rId89"/>
    <sheet name="TUCHENG_DISTRICT_GRAPH" sheetId="472" r:id="rId90"/>
    <sheet name="XINZHUANG_DISTRICT" sheetId="473" r:id="rId91"/>
    <sheet name="XINZHUANG_DISTRICT_GRAPH" sheetId="474" r:id="rId92"/>
    <sheet name="BANQIAO_DISTRICT" sheetId="475" r:id="rId93"/>
    <sheet name="BANQIAO_DISTRICT_GRAPH" sheetId="476" r:id="rId94"/>
  </sheets>
  <definedNames>
    <definedName name="_xlnm._FilterDatabase" localSheetId="11" hidden="1">COMP_LIST!$B$1:$M$101</definedName>
    <definedName name="baptism_history" localSheetId="10">BAPTISM_HISTORY!$A$1:$C$119</definedName>
    <definedName name="baptism_source_district_month" localSheetId="7">BAPTISM_SOURCE_DISTRICT_MONTH!$A$1:$H$100</definedName>
    <definedName name="baptism_source_mission_month" localSheetId="9">BAPTISM_SOURCE_MISSION_MONTH!$A$1:$H$7</definedName>
    <definedName name="baptism_source_zone_month" localSheetId="8">BAPTISM_SOURCE_ZONE_MONTH!$A$1:$H$61</definedName>
    <definedName name="DATE">CONTROLS!$B$1</definedName>
    <definedName name="DAY">CONTROLS!$D$5</definedName>
    <definedName name="MONTH">CONTROLS!$D$2</definedName>
    <definedName name="phone_list" localSheetId="11" hidden="1">COMP_LIST!$A$1:$O$103</definedName>
    <definedName name="_xlnm.Print_Area" localSheetId="23">BADE_DISTRICT_GRAPH!$A$1:$V$50</definedName>
    <definedName name="_xlnm.Print_Area" localSheetId="93">BANQIAO_DISTRICT_GRAPH!$A$1:$V$50</definedName>
    <definedName name="_xlnm.Print_Area" localSheetId="77">BEITOU_DISTRICT_GRAPH!$A$1:$V$50</definedName>
    <definedName name="_xlnm.Print_Area" localSheetId="65">CENTRAL_ZONE_GRAPH!$A$1:$V$50</definedName>
    <definedName name="_xlnm.Print_Area" localSheetId="27">EAST_ZONE_GRAPH!$A$1:$V$50</definedName>
    <definedName name="_xlnm.Print_Area" localSheetId="41">HUALIAN_DISTRICT_GRAPH!$A$1:$V$50</definedName>
    <definedName name="_xlnm.Print_Area" localSheetId="37">HUALIAN_ZONE_GRAPH!$A$1:$V$50</definedName>
    <definedName name="_xlnm.Print_Area" localSheetId="39">JIAN_DISTRICT_GRAPH!$A$1:$V$50</definedName>
    <definedName name="_xlnm.Print_Area" localSheetId="31">JILONG_DISTRICT_GRAPH!$A$1:$V$50</definedName>
    <definedName name="_xlnm.Print_Area" localSheetId="81">JINGXIN_DISTRICT_GRAPH!$A$1:$V$50</definedName>
    <definedName name="_xlnm.Print_Area" localSheetId="67">JINHUA_DISTRICT_GRAPH!$A$1:$V$50</definedName>
    <definedName name="_xlnm.Print_Area" localSheetId="14">MISSION_GRAPH!$A$1:$V$50</definedName>
    <definedName name="_xlnm.Print_Area" localSheetId="73">NORTH_ZONE_GRAPH!$A$1:$V$50</definedName>
    <definedName name="_xlnm.Print_Area" localSheetId="71">SANCHONG_DISTRICT_GRAPH!$A$1:$V$50</definedName>
    <definedName name="_xlnm.Print_Area" localSheetId="75">SHILIN_DISTRICT_GRAPH!$A$1:$V$50</definedName>
    <definedName name="_xlnm.Print_Area" localSheetId="85">SHUANGHE_DISTRICT_GRAPH!$A$1:$V$50</definedName>
    <definedName name="_xlnm.Print_Area" localSheetId="29">SONGSHAN_DISTRICT_GRAPH!$A$1:$V$50</definedName>
    <definedName name="_xlnm.Print_Area" localSheetId="79">SOUTH_ZONE_GRAPH!$A$1:$V$50</definedName>
    <definedName name="_xlnm.Print_Area" localSheetId="47">TAIDONG_1_3_DISTRICT_GRAPH!$A$1:$V$50</definedName>
    <definedName name="_xlnm.Print_Area" localSheetId="45">TAIDONG_2_DISTRICT_GRAPH!$A$1:$V$50</definedName>
    <definedName name="_xlnm.Print_Area" localSheetId="43">TAIDONG_ZONE_GRAPH!$A$1:$V$50</definedName>
    <definedName name="_xlnm.Print_Area" localSheetId="21">TAOYUAN_1_2_DISTRICT_GRAPH!$A$1:$V$50</definedName>
    <definedName name="_xlnm.Print_Area" localSheetId="19">TAOYUAN_3_DISTRICT_GRAPH!$A$1:$V$50</definedName>
    <definedName name="_xlnm.Print_Area" localSheetId="17">TAOYUAN_ZONE_GRAPH!$A$1:$V$50</definedName>
    <definedName name="_xlnm.Print_Area" localSheetId="55">TOUFEN_MIAOLI_DISTRICT_GRAPH!$A$1:$V$50</definedName>
    <definedName name="_xlnm.Print_Area" localSheetId="89">TUCHENG_DISTRICT_GRAPH!$A$1:$V$50</definedName>
    <definedName name="_xlnm.Print_Area" localSheetId="87">WEST_ZONE_GRAPH!$A$1:$V$50</definedName>
    <definedName name="_xlnm.Print_Area" localSheetId="69">XINAN_DISTRICT_GRAPH!$A$1:$V$50</definedName>
    <definedName name="_xlnm.Print_Area" localSheetId="83">XINDIAN_DISTRICT_GRAPH!$A$1:$V$50</definedName>
    <definedName name="_xlnm.Print_Area" localSheetId="59">XINZHU_DISTRICT_GRAPH!$A$1:$V$50</definedName>
    <definedName name="_xlnm.Print_Area" localSheetId="57">XINZHU_ZONE_GRAPH!$A$1:$V$50</definedName>
    <definedName name="_xlnm.Print_Area" localSheetId="91">XINZHUANG_DISTRICT_GRAPH!$A$1:$V$50</definedName>
    <definedName name="_xlnm.Print_Area" localSheetId="33">XIZHI_DISTRICT_GRAPH!$A$1:$V$50</definedName>
    <definedName name="_xlnm.Print_Area" localSheetId="35">YILAN_DISTRICT_GRAPH!$A$1:$V$50</definedName>
    <definedName name="_xlnm.Print_Area" localSheetId="49">YULI_DISTRICT_GRAPH!$A$1:$V$50</definedName>
    <definedName name="_xlnm.Print_Area" localSheetId="25">ZHONGLI_DISTRICT_GRAPH!$A$1:$V$50</definedName>
    <definedName name="_xlnm.Print_Area" localSheetId="63">ZHUBEI_DISTRICT_GRAPH!$A$1:$V$50</definedName>
    <definedName name="_xlnm.Print_Area" localSheetId="61">ZHUDONG_DISTRICT_GRAPH!$A$1:$V$50</definedName>
    <definedName name="_xlnm.Print_Area" localSheetId="53">ZHUNAN_DISTRICT_GRAPH!$A$1:$V$50</definedName>
    <definedName name="_xlnm.Print_Area" localSheetId="51">ZHUNAN_ZONE_GRAPH!$A$1:$V$50</definedName>
    <definedName name="_xlnm.Print_Area" localSheetId="15">ZONE_COMPARISON_GRAPH!$N$14:$AI$47</definedName>
    <definedName name="report_data" localSheetId="0">REPORT_DATA_BY_COMP!$A$1:$N$2137</definedName>
    <definedName name="report_data_by_zone" localSheetId="3">REPORT_DATA_BY_ZONE!$A$1:$N$233</definedName>
    <definedName name="report_data_district" localSheetId="1">REPORT_DATA_BY_DISTRICT!$A$1:$N$666</definedName>
    <definedName name="report_data_district_month" localSheetId="2">REPORT_DATA_BY_DISTRICT_MONTH!$A$1:$N$190</definedName>
    <definedName name="report_data_mission" localSheetId="5">REPORT_DATA_BY_MISSION!$A$1:$N$25</definedName>
    <definedName name="report_data_mission_month" localSheetId="6">REPORT_DATA_BY_MISSION_MONTH!$A$1:$N$31</definedName>
    <definedName name="report_data_zone_month" localSheetId="4">REPORT_DATA_BY_ZONE_MONTH!$A$1:$N$277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N16" i="421" l="1"/>
  <c r="M16" i="421"/>
  <c r="M19" i="400"/>
  <c r="N19" i="400"/>
  <c r="M22" i="400"/>
  <c r="N22" i="400"/>
  <c r="M23" i="400"/>
  <c r="N23" i="400"/>
  <c r="M24" i="400"/>
  <c r="N24" i="400"/>
  <c r="M27" i="400"/>
  <c r="N27" i="400"/>
  <c r="M28" i="400"/>
  <c r="N28" i="400"/>
  <c r="M29" i="400"/>
  <c r="N29" i="400"/>
  <c r="M30" i="400"/>
  <c r="N30" i="400"/>
  <c r="M18" i="401"/>
  <c r="N18" i="401"/>
  <c r="M19" i="401"/>
  <c r="N19" i="401"/>
  <c r="M16" i="402"/>
  <c r="N16" i="402"/>
  <c r="M17" i="402"/>
  <c r="N17" i="402"/>
  <c r="M18" i="402"/>
  <c r="N18" i="402"/>
  <c r="M21" i="402"/>
  <c r="N21" i="402"/>
  <c r="M22" i="402"/>
  <c r="N22" i="402"/>
  <c r="M17" i="403"/>
  <c r="N17" i="403"/>
  <c r="M18" i="403"/>
  <c r="N18" i="403"/>
  <c r="M18" i="404"/>
  <c r="N18" i="404"/>
  <c r="M19" i="404"/>
  <c r="N19" i="404"/>
  <c r="M22" i="404"/>
  <c r="N22" i="404"/>
  <c r="M23" i="404"/>
  <c r="N23" i="404"/>
  <c r="M24" i="404"/>
  <c r="N24" i="404"/>
  <c r="M25" i="404"/>
  <c r="N25" i="404"/>
  <c r="N17" i="405"/>
  <c r="N18" i="405"/>
  <c r="N19" i="405"/>
  <c r="N20" i="405"/>
  <c r="N23" i="405"/>
  <c r="N24" i="405"/>
  <c r="N25" i="405"/>
  <c r="N26" i="405"/>
  <c r="M17" i="405"/>
  <c r="M18" i="405"/>
  <c r="M19" i="405"/>
  <c r="M20" i="405"/>
  <c r="M23" i="405"/>
  <c r="M24" i="405"/>
  <c r="M25" i="405"/>
  <c r="M26" i="405"/>
  <c r="M23" i="407"/>
  <c r="N23" i="407"/>
  <c r="M24" i="407"/>
  <c r="N24" i="407"/>
  <c r="M25" i="407"/>
  <c r="N25" i="407"/>
  <c r="M26" i="407"/>
  <c r="N26" i="407"/>
  <c r="N12" i="408"/>
  <c r="N13" i="408"/>
  <c r="N14" i="408"/>
  <c r="N15" i="408"/>
  <c r="N18" i="408"/>
  <c r="N19" i="408"/>
  <c r="N22" i="408"/>
  <c r="N23" i="408"/>
  <c r="M23" i="408"/>
  <c r="M22" i="408"/>
  <c r="M19" i="408"/>
  <c r="M18" i="408"/>
  <c r="N15" i="423"/>
  <c r="M15" i="423"/>
  <c r="N14" i="423"/>
  <c r="M14" i="423"/>
  <c r="N13" i="423"/>
  <c r="M13" i="423"/>
  <c r="N12" i="423"/>
  <c r="M12" i="423"/>
  <c r="N14" i="425"/>
  <c r="M14" i="425"/>
  <c r="N13" i="425"/>
  <c r="M13" i="425"/>
  <c r="N12" i="425"/>
  <c r="M12" i="425"/>
  <c r="N18" i="400"/>
  <c r="M18" i="400"/>
  <c r="N15" i="400"/>
  <c r="M15" i="400"/>
  <c r="N14" i="400"/>
  <c r="M14" i="400"/>
  <c r="N13" i="400"/>
  <c r="M13" i="400"/>
  <c r="N12" i="400"/>
  <c r="M12" i="400"/>
  <c r="N15" i="427"/>
  <c r="M15" i="427"/>
  <c r="N14" i="427"/>
  <c r="M14" i="427"/>
  <c r="N13" i="427"/>
  <c r="M13" i="427"/>
  <c r="N12" i="427"/>
  <c r="M12" i="427"/>
  <c r="N13" i="429"/>
  <c r="M13" i="429"/>
  <c r="N12" i="429"/>
  <c r="M12" i="429"/>
  <c r="N14" i="431"/>
  <c r="M14" i="431"/>
  <c r="N13" i="431"/>
  <c r="M13" i="431"/>
  <c r="N12" i="431"/>
  <c r="M12" i="431"/>
  <c r="N15" i="433"/>
  <c r="M15" i="433"/>
  <c r="N14" i="433"/>
  <c r="M14" i="433"/>
  <c r="N13" i="433"/>
  <c r="M13" i="433"/>
  <c r="N12" i="433"/>
  <c r="M12" i="433"/>
  <c r="N15" i="401"/>
  <c r="M15" i="401"/>
  <c r="N14" i="401"/>
  <c r="M14" i="401"/>
  <c r="N13" i="401"/>
  <c r="M13" i="401"/>
  <c r="N12" i="401"/>
  <c r="M12" i="401"/>
  <c r="N15" i="435"/>
  <c r="M15" i="435"/>
  <c r="N14" i="435"/>
  <c r="M14" i="435"/>
  <c r="N13" i="435"/>
  <c r="M13" i="435"/>
  <c r="N12" i="435"/>
  <c r="M12" i="435"/>
  <c r="N13" i="437"/>
  <c r="M13" i="437"/>
  <c r="N12" i="437"/>
  <c r="M12" i="437"/>
  <c r="N13" i="402"/>
  <c r="M13" i="402"/>
  <c r="N12" i="402"/>
  <c r="M12" i="402"/>
  <c r="N13" i="439"/>
  <c r="M13" i="439"/>
  <c r="N12" i="439"/>
  <c r="M12" i="439"/>
  <c r="N14" i="441"/>
  <c r="M14" i="441"/>
  <c r="N13" i="441"/>
  <c r="M13" i="441"/>
  <c r="N12" i="441"/>
  <c r="M12" i="441"/>
  <c r="N13" i="443"/>
  <c r="M13" i="443"/>
  <c r="N12" i="443"/>
  <c r="M12" i="443"/>
  <c r="N14" i="403"/>
  <c r="M14" i="403"/>
  <c r="N13" i="403"/>
  <c r="M13" i="403"/>
  <c r="N12" i="403"/>
  <c r="M12" i="403"/>
  <c r="N14" i="445"/>
  <c r="M14" i="445"/>
  <c r="N13" i="445"/>
  <c r="M13" i="445"/>
  <c r="N12" i="445"/>
  <c r="M12" i="445"/>
  <c r="N13" i="447"/>
  <c r="M13" i="447"/>
  <c r="N12" i="447"/>
  <c r="M12" i="447"/>
  <c r="N15" i="404"/>
  <c r="M15" i="404"/>
  <c r="N14" i="404"/>
  <c r="M14" i="404"/>
  <c r="N13" i="404"/>
  <c r="M13" i="404"/>
  <c r="N12" i="404"/>
  <c r="M12" i="404"/>
  <c r="N15" i="449"/>
  <c r="M15" i="449"/>
  <c r="N14" i="449"/>
  <c r="M14" i="449"/>
  <c r="N13" i="449"/>
  <c r="M13" i="449"/>
  <c r="N12" i="449"/>
  <c r="M12" i="449"/>
  <c r="N13" i="451"/>
  <c r="M13" i="451"/>
  <c r="N12" i="451"/>
  <c r="M12" i="451"/>
  <c r="N15" i="453"/>
  <c r="M15" i="453"/>
  <c r="N14" i="453"/>
  <c r="M14" i="453"/>
  <c r="N13" i="453"/>
  <c r="M13" i="453"/>
  <c r="N12" i="453"/>
  <c r="M12" i="453"/>
  <c r="N14" i="405"/>
  <c r="M14" i="405"/>
  <c r="N13" i="405"/>
  <c r="M13" i="405"/>
  <c r="N12" i="405"/>
  <c r="M12" i="405"/>
  <c r="N14" i="455"/>
  <c r="M14" i="455"/>
  <c r="N13" i="455"/>
  <c r="M13" i="455"/>
  <c r="N12" i="455"/>
  <c r="M12" i="455"/>
  <c r="N15" i="457"/>
  <c r="M15" i="457"/>
  <c r="N14" i="457"/>
  <c r="M14" i="457"/>
  <c r="N13" i="457"/>
  <c r="M13" i="457"/>
  <c r="N12" i="457"/>
  <c r="M12" i="457"/>
  <c r="N15" i="459"/>
  <c r="M15" i="459"/>
  <c r="N14" i="459"/>
  <c r="M14" i="459"/>
  <c r="N13" i="459"/>
  <c r="M13" i="459"/>
  <c r="N12" i="459"/>
  <c r="M12" i="459"/>
  <c r="N21" i="406"/>
  <c r="M21" i="406"/>
  <c r="N20" i="406"/>
  <c r="M20" i="406"/>
  <c r="N19" i="406"/>
  <c r="M19" i="406"/>
  <c r="N18" i="406"/>
  <c r="M18" i="406"/>
  <c r="N15" i="406"/>
  <c r="M15" i="406"/>
  <c r="N14" i="406"/>
  <c r="M14" i="406"/>
  <c r="N13" i="406"/>
  <c r="M13" i="406"/>
  <c r="N12" i="406"/>
  <c r="M12" i="406"/>
  <c r="N15" i="461"/>
  <c r="M15" i="461"/>
  <c r="N14" i="461"/>
  <c r="M14" i="461"/>
  <c r="N13" i="461"/>
  <c r="M13" i="461"/>
  <c r="N12" i="461"/>
  <c r="M12" i="461"/>
  <c r="N15" i="463"/>
  <c r="M15" i="463"/>
  <c r="N14" i="463"/>
  <c r="M14" i="463"/>
  <c r="N13" i="463"/>
  <c r="M13" i="463"/>
  <c r="N12" i="463"/>
  <c r="M12" i="463"/>
  <c r="N20" i="407"/>
  <c r="M20" i="407"/>
  <c r="N19" i="407"/>
  <c r="M19" i="407"/>
  <c r="N18" i="407"/>
  <c r="M18" i="407"/>
  <c r="N15" i="407"/>
  <c r="M15" i="407"/>
  <c r="N14" i="407"/>
  <c r="M14" i="407"/>
  <c r="N13" i="407"/>
  <c r="M13" i="407"/>
  <c r="N12" i="407"/>
  <c r="M12" i="407"/>
  <c r="N15" i="465"/>
  <c r="M15" i="465"/>
  <c r="N14" i="465"/>
  <c r="M14" i="465"/>
  <c r="N13" i="465"/>
  <c r="M13" i="465"/>
  <c r="N12" i="465"/>
  <c r="M12" i="465"/>
  <c r="N14" i="467"/>
  <c r="M14" i="467"/>
  <c r="N13" i="467"/>
  <c r="M13" i="467"/>
  <c r="N12" i="467"/>
  <c r="M12" i="467"/>
  <c r="N15" i="469"/>
  <c r="M15" i="469"/>
  <c r="N14" i="469"/>
  <c r="M14" i="469"/>
  <c r="N13" i="469"/>
  <c r="M13" i="469"/>
  <c r="N12" i="469"/>
  <c r="M12" i="469"/>
  <c r="M15" i="408"/>
  <c r="M14" i="408"/>
  <c r="M13" i="408"/>
  <c r="M12" i="408"/>
  <c r="N15" i="471"/>
  <c r="M15" i="471"/>
  <c r="N14" i="471"/>
  <c r="M14" i="471"/>
  <c r="N13" i="471"/>
  <c r="M13" i="471"/>
  <c r="N12" i="471"/>
  <c r="M12" i="471"/>
  <c r="N13" i="473"/>
  <c r="M13" i="473"/>
  <c r="N12" i="473"/>
  <c r="M12" i="473"/>
  <c r="N13" i="475"/>
  <c r="M13" i="475"/>
  <c r="N12" i="475"/>
  <c r="M12" i="475"/>
  <c r="N15" i="421"/>
  <c r="M15" i="421"/>
  <c r="N14" i="421"/>
  <c r="M14" i="421"/>
  <c r="N13" i="421"/>
  <c r="M13" i="421"/>
  <c r="N12" i="421"/>
  <c r="M12" i="421"/>
  <c r="N15" i="419"/>
  <c r="M15" i="419"/>
  <c r="N14" i="419"/>
  <c r="M14" i="419"/>
  <c r="N13" i="419"/>
  <c r="M13" i="419"/>
  <c r="N12" i="419"/>
  <c r="M12" i="419"/>
  <c r="M33" i="398"/>
  <c r="M32" i="398"/>
  <c r="M31" i="398"/>
  <c r="M28" i="398"/>
  <c r="M27" i="398"/>
  <c r="M26" i="398"/>
  <c r="M25" i="398"/>
  <c r="M22" i="398"/>
  <c r="M21" i="398"/>
  <c r="M20" i="398"/>
  <c r="M19" i="398"/>
  <c r="M18" i="398"/>
  <c r="M13" i="398"/>
  <c r="M14" i="398"/>
  <c r="M15" i="398"/>
  <c r="M12" i="398"/>
  <c r="N33" i="398"/>
  <c r="N32" i="398"/>
  <c r="N31" i="398"/>
  <c r="N28" i="398"/>
  <c r="N27" i="398"/>
  <c r="N26" i="398"/>
  <c r="N25" i="398"/>
  <c r="N19" i="398"/>
  <c r="N20" i="398"/>
  <c r="N21" i="398"/>
  <c r="N22" i="398"/>
  <c r="N18" i="398"/>
  <c r="N13" i="398"/>
  <c r="N14" i="398"/>
  <c r="N15" i="398"/>
  <c r="N12" i="398"/>
  <c r="D3" i="4" l="1"/>
  <c r="G13" i="475" l="1"/>
  <c r="F13" i="475"/>
  <c r="E13" i="475"/>
  <c r="X109" i="476"/>
  <c r="X108" i="476"/>
  <c r="X107" i="476"/>
  <c r="X98" i="476"/>
  <c r="AD88" i="476"/>
  <c r="AD87" i="476"/>
  <c r="AD86" i="476"/>
  <c r="AD84" i="476"/>
  <c r="AD83" i="476"/>
  <c r="AD82" i="476"/>
  <c r="AD81" i="476"/>
  <c r="AD80" i="476"/>
  <c r="AD79" i="476"/>
  <c r="AD78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D88" i="474"/>
  <c r="AD87" i="474"/>
  <c r="AD86" i="474"/>
  <c r="AD85" i="474"/>
  <c r="AD84" i="474"/>
  <c r="AD83" i="474"/>
  <c r="AD82" i="474"/>
  <c r="AD81" i="474"/>
  <c r="AD80" i="474"/>
  <c r="AD79" i="474"/>
  <c r="AD78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D88" i="472"/>
  <c r="AD87" i="472"/>
  <c r="AD86" i="472"/>
  <c r="AD85" i="472"/>
  <c r="AD84" i="472"/>
  <c r="AD83" i="472"/>
  <c r="AD82" i="472"/>
  <c r="AD81" i="472"/>
  <c r="AD80" i="472"/>
  <c r="AD79" i="472"/>
  <c r="AD78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E4" i="471"/>
  <c r="G2" i="471"/>
  <c r="L4" i="471" s="1"/>
  <c r="E2" i="471"/>
  <c r="E1" i="471"/>
  <c r="G13" i="469"/>
  <c r="F13" i="469"/>
  <c r="E13" i="469"/>
  <c r="X109" i="470"/>
  <c r="X108" i="470"/>
  <c r="X107" i="470"/>
  <c r="X98" i="470"/>
  <c r="AD87" i="470"/>
  <c r="AD83" i="470"/>
  <c r="AD80" i="470"/>
  <c r="AD79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D88" i="468"/>
  <c r="AD87" i="468"/>
  <c r="AD86" i="468"/>
  <c r="AD85" i="468"/>
  <c r="AD84" i="468"/>
  <c r="AD83" i="468"/>
  <c r="AD82" i="468"/>
  <c r="AD81" i="468"/>
  <c r="AD80" i="468"/>
  <c r="AD79" i="468"/>
  <c r="AD78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D88" i="466"/>
  <c r="AD87" i="466"/>
  <c r="AD86" i="466"/>
  <c r="AD85" i="466"/>
  <c r="AD84" i="466"/>
  <c r="AD83" i="466"/>
  <c r="AD82" i="466"/>
  <c r="AD81" i="466"/>
  <c r="AD80" i="466"/>
  <c r="AD79" i="466"/>
  <c r="AD78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E4" i="465"/>
  <c r="G2" i="465"/>
  <c r="L4" i="465" s="1"/>
  <c r="E2" i="465"/>
  <c r="E1" i="465"/>
  <c r="X109" i="464"/>
  <c r="X108" i="464"/>
  <c r="X107" i="464"/>
  <c r="X98" i="464"/>
  <c r="AD88" i="464"/>
  <c r="AD87" i="464"/>
  <c r="AD86" i="464"/>
  <c r="AD85" i="464"/>
  <c r="AD84" i="464"/>
  <c r="AD83" i="464"/>
  <c r="AD82" i="464"/>
  <c r="AD81" i="464"/>
  <c r="AD80" i="464"/>
  <c r="AD79" i="464"/>
  <c r="AD78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D88" i="462"/>
  <c r="AD87" i="462"/>
  <c r="AD86" i="462"/>
  <c r="AD85" i="462"/>
  <c r="AD84" i="462"/>
  <c r="AD83" i="462"/>
  <c r="AD82" i="462"/>
  <c r="AD81" i="462"/>
  <c r="AD80" i="462"/>
  <c r="AD79" i="462"/>
  <c r="AD78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E4" i="461"/>
  <c r="G2" i="461"/>
  <c r="L4" i="461" s="1"/>
  <c r="E2" i="461"/>
  <c r="E1" i="461"/>
  <c r="X109" i="460"/>
  <c r="X108" i="460"/>
  <c r="X107" i="460"/>
  <c r="X98" i="460"/>
  <c r="AD86" i="460" s="1"/>
  <c r="AD88" i="460"/>
  <c r="AD87" i="460"/>
  <c r="AD85" i="460"/>
  <c r="AD84" i="460"/>
  <c r="AD83" i="460"/>
  <c r="AD82" i="460"/>
  <c r="AD81" i="460"/>
  <c r="AD80" i="460"/>
  <c r="AD79" i="460"/>
  <c r="AD78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D88" i="458"/>
  <c r="AD87" i="458"/>
  <c r="AD86" i="458"/>
  <c r="AD85" i="458"/>
  <c r="AD84" i="458"/>
  <c r="AD83" i="458"/>
  <c r="AD82" i="458"/>
  <c r="AD81" i="458"/>
  <c r="AD80" i="458"/>
  <c r="AD79" i="458"/>
  <c r="AD78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D87" i="456"/>
  <c r="AD79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D87" i="454"/>
  <c r="AD86" i="454"/>
  <c r="AD85" i="454"/>
  <c r="AD84" i="454"/>
  <c r="AD83" i="454"/>
  <c r="AD82" i="454"/>
  <c r="AD81" i="454"/>
  <c r="AD80" i="454"/>
  <c r="AD79" i="454"/>
  <c r="AD78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D88" i="452"/>
  <c r="AD87" i="452"/>
  <c r="AD86" i="452"/>
  <c r="AD85" i="452"/>
  <c r="AD84" i="452"/>
  <c r="AD83" i="452"/>
  <c r="AD82" i="452"/>
  <c r="AD81" i="452"/>
  <c r="AD80" i="452"/>
  <c r="AD79" i="452"/>
  <c r="AD78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D87" i="450"/>
  <c r="AD79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D87" i="448"/>
  <c r="AD86" i="448"/>
  <c r="AD84" i="448"/>
  <c r="AD83" i="448"/>
  <c r="AD82" i="448"/>
  <c r="AD81" i="448"/>
  <c r="AD80" i="448"/>
  <c r="AD79" i="448"/>
  <c r="AD78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D88" i="446"/>
  <c r="AD87" i="446"/>
  <c r="AD86" i="446"/>
  <c r="AD85" i="446"/>
  <c r="AD84" i="446"/>
  <c r="AD83" i="446"/>
  <c r="AD82" i="446"/>
  <c r="AD81" i="446"/>
  <c r="AD80" i="446"/>
  <c r="AD79" i="446"/>
  <c r="AD78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D88" i="444"/>
  <c r="AD87" i="444"/>
  <c r="AD86" i="444"/>
  <c r="AD85" i="444"/>
  <c r="AD84" i="444"/>
  <c r="AD83" i="444"/>
  <c r="AD82" i="444"/>
  <c r="AD81" i="444"/>
  <c r="AD80" i="444"/>
  <c r="AD79" i="444"/>
  <c r="AD78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D88" i="442"/>
  <c r="AD87" i="442"/>
  <c r="AD86" i="442"/>
  <c r="AD84" i="442"/>
  <c r="AD83" i="442"/>
  <c r="AD82" i="442"/>
  <c r="AD80" i="442"/>
  <c r="AD79" i="442"/>
  <c r="AD78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D88" i="440"/>
  <c r="AD87" i="440"/>
  <c r="AD86" i="440"/>
  <c r="AD85" i="440"/>
  <c r="AD84" i="440"/>
  <c r="AD83" i="440"/>
  <c r="AD82" i="440"/>
  <c r="AD81" i="440"/>
  <c r="AD80" i="440"/>
  <c r="AD79" i="440"/>
  <c r="AD78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D87" i="438"/>
  <c r="AD83" i="438"/>
  <c r="AD80" i="438"/>
  <c r="AD79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D83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D88" i="434"/>
  <c r="AD87" i="434"/>
  <c r="AD86" i="434"/>
  <c r="AD85" i="434"/>
  <c r="AD84" i="434"/>
  <c r="AD83" i="434"/>
  <c r="AD82" i="434"/>
  <c r="AD81" i="434"/>
  <c r="AD80" i="434"/>
  <c r="AD79" i="434"/>
  <c r="AD78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D88" i="432"/>
  <c r="AD87" i="432"/>
  <c r="AD86" i="432"/>
  <c r="AD85" i="432"/>
  <c r="AD84" i="432"/>
  <c r="AD83" i="432"/>
  <c r="AD82" i="432"/>
  <c r="AD81" i="432"/>
  <c r="AD80" i="432"/>
  <c r="AD79" i="432"/>
  <c r="AD78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D88" i="430"/>
  <c r="AD87" i="430"/>
  <c r="AD86" i="430"/>
  <c r="AD85" i="430"/>
  <c r="AD84" i="430"/>
  <c r="AD83" i="430"/>
  <c r="AD82" i="430"/>
  <c r="AD81" i="430"/>
  <c r="AD80" i="430"/>
  <c r="AD79" i="430"/>
  <c r="AD78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D87" i="428"/>
  <c r="AD79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D88" i="426"/>
  <c r="AD87" i="426"/>
  <c r="AD84" i="426"/>
  <c r="AD83" i="426"/>
  <c r="AD82" i="426"/>
  <c r="AD80" i="426"/>
  <c r="AD79" i="426"/>
  <c r="AD78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D83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D87" i="422"/>
  <c r="AD79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D83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D87" i="418"/>
  <c r="AD84" i="418"/>
  <c r="AD82" i="418"/>
  <c r="AD80" i="418"/>
  <c r="AD78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D79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D82" i="416"/>
  <c r="AD80" i="416"/>
  <c r="AD78" i="416"/>
  <c r="AD75" i="416"/>
  <c r="AD71" i="416"/>
  <c r="AD67" i="416"/>
  <c r="AD63" i="416"/>
  <c r="AD59" i="416"/>
  <c r="AD55" i="416"/>
  <c r="X109" i="415"/>
  <c r="X108" i="415"/>
  <c r="X107" i="415"/>
  <c r="X98" i="415"/>
  <c r="AD88" i="415"/>
  <c r="AD87" i="415"/>
  <c r="AD86" i="415"/>
  <c r="AD85" i="415"/>
  <c r="AD84" i="415"/>
  <c r="AD83" i="415"/>
  <c r="AD82" i="415"/>
  <c r="AD81" i="415"/>
  <c r="AD80" i="415"/>
  <c r="AD79" i="415"/>
  <c r="AD78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D83" i="414"/>
  <c r="AD80" i="414"/>
  <c r="AD79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D88" i="413"/>
  <c r="AD87" i="413"/>
  <c r="AD86" i="413"/>
  <c r="AD85" i="413"/>
  <c r="AD84" i="413"/>
  <c r="AD83" i="413"/>
  <c r="AD82" i="413"/>
  <c r="AD81" i="413"/>
  <c r="AD80" i="413"/>
  <c r="AD79" i="413"/>
  <c r="AD78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D88" i="412"/>
  <c r="AD87" i="412"/>
  <c r="AD86" i="412"/>
  <c r="AD85" i="412"/>
  <c r="AD84" i="412"/>
  <c r="AD83" i="412"/>
  <c r="AD82" i="412"/>
  <c r="AD81" i="412"/>
  <c r="AD80" i="412"/>
  <c r="AD79" i="412"/>
  <c r="AD78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D85" i="411"/>
  <c r="AD83" i="411"/>
  <c r="AD81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D85" i="410"/>
  <c r="AD84" i="410"/>
  <c r="AD83" i="410"/>
  <c r="AD82" i="410"/>
  <c r="AD81" i="410"/>
  <c r="AD80" i="410"/>
  <c r="AD79" i="410"/>
  <c r="AD78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8" i="405"/>
  <c r="F18" i="405"/>
  <c r="E18" i="405"/>
  <c r="G17" i="405"/>
  <c r="F17" i="405"/>
  <c r="E17" i="405"/>
  <c r="G26" i="405"/>
  <c r="F26" i="405"/>
  <c r="E26" i="405"/>
  <c r="G25" i="405"/>
  <c r="F25" i="405"/>
  <c r="E25" i="405"/>
  <c r="G24" i="405"/>
  <c r="F24" i="405"/>
  <c r="E24" i="405"/>
  <c r="G23" i="405"/>
  <c r="F23" i="405"/>
  <c r="E23" i="405"/>
  <c r="E22" i="405"/>
  <c r="G20" i="405"/>
  <c r="F20" i="405"/>
  <c r="E20" i="405"/>
  <c r="G19" i="405"/>
  <c r="F19" i="405"/>
  <c r="E19" i="405"/>
  <c r="E16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E4" i="404"/>
  <c r="G2" i="404"/>
  <c r="L4" i="404" s="1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E4" i="403"/>
  <c r="G2" i="403"/>
  <c r="L4" i="403" s="1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D87" i="388"/>
  <c r="AD86" i="388"/>
  <c r="AD85" i="388"/>
  <c r="AD84" i="388"/>
  <c r="AD83" i="388"/>
  <c r="AD82" i="388"/>
  <c r="AD81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C30" i="407" l="1"/>
  <c r="D30" i="407" s="1"/>
  <c r="C34" i="407"/>
  <c r="D34" i="407" s="1"/>
  <c r="C33" i="407"/>
  <c r="D33" i="407" s="1"/>
  <c r="C31" i="407"/>
  <c r="D31" i="407" s="1"/>
  <c r="C32" i="407"/>
  <c r="D32" i="407" s="1"/>
  <c r="B3" i="477"/>
  <c r="B7" i="477"/>
  <c r="B11" i="477"/>
  <c r="B8" i="477"/>
  <c r="B12" i="477"/>
  <c r="B9" i="477"/>
  <c r="B13" i="477"/>
  <c r="B10" i="477"/>
  <c r="B4" i="477"/>
  <c r="B2" i="477"/>
  <c r="B5" i="477"/>
  <c r="B6" i="477"/>
  <c r="H4" i="473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1" i="455"/>
  <c r="D21" i="455" s="1"/>
  <c r="C20" i="455"/>
  <c r="D20" i="455" s="1"/>
  <c r="C22" i="455"/>
  <c r="D22" i="455" s="1"/>
  <c r="C19" i="455"/>
  <c r="D19" i="455" s="1"/>
  <c r="C12" i="455"/>
  <c r="D12" i="455" s="1"/>
  <c r="X74" i="456"/>
  <c r="C14" i="455"/>
  <c r="D14" i="455" s="1"/>
  <c r="AM83" i="456"/>
  <c r="AN83" i="456" s="1"/>
  <c r="X65" i="456"/>
  <c r="X57" i="456"/>
  <c r="X54" i="456"/>
  <c r="C18" i="455"/>
  <c r="D18" i="455" s="1"/>
  <c r="C13" i="455"/>
  <c r="D13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23" i="407"/>
  <c r="D23" i="407" s="1"/>
  <c r="C20" i="407"/>
  <c r="D20" i="407" s="1"/>
  <c r="C15" i="407"/>
  <c r="D15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8" i="405"/>
  <c r="D18" i="405" s="1"/>
  <c r="C26" i="405"/>
  <c r="D26" i="405" s="1"/>
  <c r="C14" i="405"/>
  <c r="D14" i="405" s="1"/>
  <c r="C17" i="405"/>
  <c r="D17" i="405" s="1"/>
  <c r="C33" i="405"/>
  <c r="D33" i="405" s="1"/>
  <c r="C31" i="405"/>
  <c r="D31" i="405" s="1"/>
  <c r="C25" i="405"/>
  <c r="D25" i="405" s="1"/>
  <c r="C20" i="405"/>
  <c r="D20" i="405" s="1"/>
  <c r="C13" i="405"/>
  <c r="D13" i="405" s="1"/>
  <c r="C34" i="405"/>
  <c r="D34" i="405" s="1"/>
  <c r="C32" i="405"/>
  <c r="D32" i="405" s="1"/>
  <c r="C30" i="405"/>
  <c r="D30" i="405" s="1"/>
  <c r="C23" i="405"/>
  <c r="D23" i="405" s="1"/>
  <c r="C12" i="405"/>
  <c r="D12" i="405" s="1"/>
  <c r="C24" i="405"/>
  <c r="D24" i="405" s="1"/>
  <c r="C19" i="405"/>
  <c r="D19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L31" i="407" l="1"/>
  <c r="O31" i="407"/>
  <c r="K31" i="407"/>
  <c r="R31" i="407"/>
  <c r="S31" i="407"/>
  <c r="J31" i="407"/>
  <c r="Q31" i="407"/>
  <c r="H31" i="407"/>
  <c r="P31" i="407"/>
  <c r="U31" i="407"/>
  <c r="I31" i="407"/>
  <c r="T31" i="407"/>
  <c r="I33" i="407"/>
  <c r="P33" i="407"/>
  <c r="O33" i="407"/>
  <c r="T33" i="407"/>
  <c r="K33" i="407"/>
  <c r="S33" i="407"/>
  <c r="H33" i="407"/>
  <c r="Q33" i="407"/>
  <c r="J33" i="407"/>
  <c r="L33" i="407"/>
  <c r="U33" i="407"/>
  <c r="R33" i="407"/>
  <c r="L34" i="407"/>
  <c r="Q34" i="407"/>
  <c r="S34" i="407"/>
  <c r="R34" i="407"/>
  <c r="U34" i="407"/>
  <c r="P34" i="407"/>
  <c r="J34" i="407"/>
  <c r="H34" i="407"/>
  <c r="I34" i="407"/>
  <c r="T34" i="407"/>
  <c r="K34" i="407"/>
  <c r="O34" i="407"/>
  <c r="K32" i="407"/>
  <c r="T32" i="407"/>
  <c r="R32" i="407"/>
  <c r="Q32" i="407"/>
  <c r="I32" i="407"/>
  <c r="U32" i="407"/>
  <c r="J32" i="407"/>
  <c r="O32" i="407"/>
  <c r="H32" i="407"/>
  <c r="P32" i="407"/>
  <c r="S32" i="407"/>
  <c r="L32" i="407"/>
  <c r="P30" i="407"/>
  <c r="H30" i="407"/>
  <c r="Q30" i="407"/>
  <c r="I30" i="407"/>
  <c r="U30" i="407"/>
  <c r="L30" i="407"/>
  <c r="O30" i="407"/>
  <c r="J30" i="407"/>
  <c r="R30" i="407"/>
  <c r="S30" i="407"/>
  <c r="K30" i="407"/>
  <c r="T30" i="407"/>
  <c r="O19" i="475"/>
  <c r="P19" i="475"/>
  <c r="P20" i="475"/>
  <c r="O20" i="475"/>
  <c r="O21" i="475"/>
  <c r="P21" i="475"/>
  <c r="O17" i="475"/>
  <c r="P17" i="475"/>
  <c r="P18" i="475"/>
  <c r="O18" i="475"/>
  <c r="E6" i="477"/>
  <c r="I6" i="477"/>
  <c r="M6" i="477"/>
  <c r="F6" i="477"/>
  <c r="J6" i="477"/>
  <c r="G6" i="477"/>
  <c r="K6" i="477"/>
  <c r="H6" i="477"/>
  <c r="L6" i="477"/>
  <c r="D6" i="477"/>
  <c r="E10" i="477"/>
  <c r="I10" i="477"/>
  <c r="M10" i="477"/>
  <c r="F10" i="477"/>
  <c r="J10" i="477"/>
  <c r="G10" i="477"/>
  <c r="K10" i="477"/>
  <c r="H10" i="477"/>
  <c r="L10" i="477"/>
  <c r="D10" i="477"/>
  <c r="G8" i="477"/>
  <c r="K8" i="477"/>
  <c r="H8" i="477"/>
  <c r="L8" i="477"/>
  <c r="D8" i="477"/>
  <c r="E8" i="477"/>
  <c r="I8" i="477"/>
  <c r="M8" i="477"/>
  <c r="F8" i="477"/>
  <c r="J8" i="477"/>
  <c r="F5" i="477"/>
  <c r="J5" i="477"/>
  <c r="G5" i="477"/>
  <c r="K5" i="477"/>
  <c r="H5" i="477"/>
  <c r="L5" i="477"/>
  <c r="D5" i="477"/>
  <c r="E5" i="477"/>
  <c r="I5" i="477"/>
  <c r="M5" i="477"/>
  <c r="F13" i="477"/>
  <c r="J13" i="477"/>
  <c r="G13" i="477"/>
  <c r="K13" i="477"/>
  <c r="H13" i="477"/>
  <c r="L13" i="477"/>
  <c r="D13" i="477"/>
  <c r="E13" i="477"/>
  <c r="I13" i="477"/>
  <c r="M13" i="477"/>
  <c r="H11" i="477"/>
  <c r="L11" i="477"/>
  <c r="D11" i="477"/>
  <c r="E11" i="477"/>
  <c r="I11" i="477"/>
  <c r="M11" i="477"/>
  <c r="F11" i="477"/>
  <c r="J11" i="477"/>
  <c r="G11" i="477"/>
  <c r="K11" i="477"/>
  <c r="E2" i="477"/>
  <c r="I2" i="477"/>
  <c r="M2" i="477"/>
  <c r="F2" i="477"/>
  <c r="J2" i="477"/>
  <c r="G2" i="477"/>
  <c r="K2" i="477"/>
  <c r="H2" i="477"/>
  <c r="L2" i="477"/>
  <c r="D2" i="477"/>
  <c r="F9" i="477"/>
  <c r="J9" i="477"/>
  <c r="G9" i="477"/>
  <c r="K9" i="477"/>
  <c r="H9" i="477"/>
  <c r="L9" i="477"/>
  <c r="D9" i="477"/>
  <c r="E9" i="477"/>
  <c r="I9" i="477"/>
  <c r="M9" i="477"/>
  <c r="H7" i="477"/>
  <c r="L7" i="477"/>
  <c r="D7" i="477"/>
  <c r="E7" i="477"/>
  <c r="I7" i="477"/>
  <c r="M7" i="477"/>
  <c r="F7" i="477"/>
  <c r="J7" i="477"/>
  <c r="G7" i="477"/>
  <c r="K7" i="477"/>
  <c r="G4" i="477"/>
  <c r="K4" i="477"/>
  <c r="H4" i="477"/>
  <c r="L4" i="477"/>
  <c r="D4" i="477"/>
  <c r="E4" i="477"/>
  <c r="I4" i="477"/>
  <c r="M4" i="477"/>
  <c r="F4" i="477"/>
  <c r="J4" i="477"/>
  <c r="G12" i="477"/>
  <c r="K12" i="477"/>
  <c r="H12" i="477"/>
  <c r="L12" i="477"/>
  <c r="D12" i="477"/>
  <c r="E12" i="477"/>
  <c r="I12" i="477"/>
  <c r="M12" i="477"/>
  <c r="F12" i="477"/>
  <c r="J12" i="477"/>
  <c r="H3" i="477"/>
  <c r="L3" i="477"/>
  <c r="D3" i="477"/>
  <c r="E3" i="477"/>
  <c r="I3" i="477"/>
  <c r="M3" i="477"/>
  <c r="F3" i="477"/>
  <c r="J3" i="477"/>
  <c r="G3" i="477"/>
  <c r="K3" i="477"/>
  <c r="AA55" i="476"/>
  <c r="Z55" i="476"/>
  <c r="R12" i="475"/>
  <c r="L12" i="475"/>
  <c r="H12" i="475"/>
  <c r="U12" i="475"/>
  <c r="Q12" i="475"/>
  <c r="K12" i="475"/>
  <c r="S12" i="475"/>
  <c r="O12" i="475"/>
  <c r="I12" i="475"/>
  <c r="J12" i="475"/>
  <c r="T12" i="475"/>
  <c r="P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S17" i="475"/>
  <c r="I17" i="475"/>
  <c r="R17" i="475"/>
  <c r="L17" i="475"/>
  <c r="H17" i="475"/>
  <c r="T17" i="475"/>
  <c r="J17" i="475"/>
  <c r="U17" i="475"/>
  <c r="Q17" i="475"/>
  <c r="K17" i="475"/>
  <c r="AA57" i="476"/>
  <c r="Z57" i="476"/>
  <c r="U18" i="475"/>
  <c r="Q18" i="475"/>
  <c r="K18" i="475"/>
  <c r="T18" i="475"/>
  <c r="J18" i="475"/>
  <c r="R18" i="475"/>
  <c r="L18" i="475"/>
  <c r="H18" i="475"/>
  <c r="I18" i="475"/>
  <c r="S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U13" i="475"/>
  <c r="Q13" i="475"/>
  <c r="K13" i="475"/>
  <c r="T13" i="475"/>
  <c r="P13" i="475"/>
  <c r="J13" i="475"/>
  <c r="R13" i="475"/>
  <c r="L13" i="475"/>
  <c r="H13" i="475"/>
  <c r="S13" i="475"/>
  <c r="O13" i="475"/>
  <c r="I13" i="475"/>
  <c r="S19" i="475"/>
  <c r="I19" i="475"/>
  <c r="R19" i="475"/>
  <c r="L19" i="475"/>
  <c r="H19" i="475"/>
  <c r="T19" i="475"/>
  <c r="J19" i="475"/>
  <c r="K19" i="475"/>
  <c r="U19" i="475"/>
  <c r="Q19" i="475"/>
  <c r="AA75" i="476"/>
  <c r="Z75" i="476"/>
  <c r="U20" i="475"/>
  <c r="Q20" i="475"/>
  <c r="K20" i="475"/>
  <c r="T20" i="475"/>
  <c r="J20" i="475"/>
  <c r="R20" i="475"/>
  <c r="L20" i="475"/>
  <c r="H20" i="475"/>
  <c r="I20" i="475"/>
  <c r="S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S21" i="475"/>
  <c r="I21" i="475"/>
  <c r="R21" i="475"/>
  <c r="L21" i="475"/>
  <c r="H21" i="475"/>
  <c r="T21" i="475"/>
  <c r="J21" i="475"/>
  <c r="Q21" i="475"/>
  <c r="K21" i="475"/>
  <c r="U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U17" i="473"/>
  <c r="Q17" i="473"/>
  <c r="K17" i="473"/>
  <c r="I17" i="473"/>
  <c r="T17" i="473"/>
  <c r="P17" i="473"/>
  <c r="J17" i="473"/>
  <c r="O17" i="473"/>
  <c r="R17" i="473"/>
  <c r="L17" i="473"/>
  <c r="H17" i="473"/>
  <c r="S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T12" i="473"/>
  <c r="P12" i="473"/>
  <c r="J12" i="473"/>
  <c r="R12" i="473"/>
  <c r="H12" i="473"/>
  <c r="S12" i="473"/>
  <c r="O12" i="473"/>
  <c r="I12" i="473"/>
  <c r="L12" i="473"/>
  <c r="U12" i="473"/>
  <c r="Q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S20" i="473"/>
  <c r="O20" i="473"/>
  <c r="I20" i="473"/>
  <c r="U20" i="473"/>
  <c r="K20" i="473"/>
  <c r="R20" i="473"/>
  <c r="L20" i="473"/>
  <c r="H20" i="473"/>
  <c r="T20" i="473"/>
  <c r="P20" i="473"/>
  <c r="J20" i="473"/>
  <c r="Q20" i="473"/>
  <c r="Z67" i="474"/>
  <c r="AA67" i="474"/>
  <c r="U19" i="473"/>
  <c r="Q19" i="473"/>
  <c r="K19" i="473"/>
  <c r="O19" i="473"/>
  <c r="T19" i="473"/>
  <c r="P19" i="473"/>
  <c r="J19" i="473"/>
  <c r="I19" i="473"/>
  <c r="R19" i="473"/>
  <c r="L19" i="473"/>
  <c r="H19" i="473"/>
  <c r="S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S18" i="473"/>
  <c r="O18" i="473"/>
  <c r="I18" i="473"/>
  <c r="U18" i="473"/>
  <c r="R18" i="473"/>
  <c r="L18" i="473"/>
  <c r="H18" i="473"/>
  <c r="K18" i="473"/>
  <c r="T18" i="473"/>
  <c r="P18" i="473"/>
  <c r="J18" i="473"/>
  <c r="Q18" i="473"/>
  <c r="Z63" i="474"/>
  <c r="AA63" i="474"/>
  <c r="AO81" i="474"/>
  <c r="Z75" i="474"/>
  <c r="AA75" i="474"/>
  <c r="AO83" i="474"/>
  <c r="Z55" i="474"/>
  <c r="AA55" i="474"/>
  <c r="S13" i="473"/>
  <c r="O13" i="473"/>
  <c r="I13" i="473"/>
  <c r="K13" i="473"/>
  <c r="R13" i="473"/>
  <c r="L13" i="473"/>
  <c r="H13" i="473"/>
  <c r="Q13" i="473"/>
  <c r="T13" i="473"/>
  <c r="P13" i="473"/>
  <c r="J13" i="473"/>
  <c r="U13" i="473"/>
  <c r="S21" i="473"/>
  <c r="U21" i="473"/>
  <c r="Q21" i="473"/>
  <c r="K21" i="473"/>
  <c r="T21" i="473"/>
  <c r="L21" i="473"/>
  <c r="P21" i="473"/>
  <c r="R21" i="473"/>
  <c r="J21" i="473"/>
  <c r="I21" i="473"/>
  <c r="O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R19" i="471"/>
  <c r="L19" i="471"/>
  <c r="H19" i="471"/>
  <c r="Q19" i="471"/>
  <c r="J19" i="471"/>
  <c r="O19" i="471"/>
  <c r="U19" i="471"/>
  <c r="P19" i="471"/>
  <c r="I19" i="471"/>
  <c r="S19" i="471"/>
  <c r="K19" i="471"/>
  <c r="T19" i="471"/>
  <c r="AO81" i="472"/>
  <c r="U14" i="471"/>
  <c r="Q14" i="471"/>
  <c r="K14" i="471"/>
  <c r="S14" i="471"/>
  <c r="T14" i="471"/>
  <c r="P14" i="471"/>
  <c r="J14" i="471"/>
  <c r="O14" i="471"/>
  <c r="R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R13" i="471"/>
  <c r="L13" i="471"/>
  <c r="H13" i="471"/>
  <c r="U13" i="471"/>
  <c r="Q13" i="471"/>
  <c r="K13" i="471"/>
  <c r="T13" i="471"/>
  <c r="S13" i="471"/>
  <c r="O13" i="471"/>
  <c r="I13" i="471"/>
  <c r="P13" i="471"/>
  <c r="J13" i="471"/>
  <c r="AA70" i="472"/>
  <c r="Z70" i="472"/>
  <c r="AA74" i="472"/>
  <c r="Z74" i="472"/>
  <c r="AA71" i="472"/>
  <c r="Z71" i="472"/>
  <c r="AA84" i="472"/>
  <c r="Z84" i="472"/>
  <c r="AO84" i="472"/>
  <c r="R21" i="471"/>
  <c r="L21" i="471"/>
  <c r="H21" i="471"/>
  <c r="U21" i="471"/>
  <c r="P21" i="471"/>
  <c r="I21" i="471"/>
  <c r="K21" i="471"/>
  <c r="T21" i="471"/>
  <c r="O21" i="471"/>
  <c r="S21" i="471"/>
  <c r="Q21" i="471"/>
  <c r="J21" i="471"/>
  <c r="AA58" i="472"/>
  <c r="Z58" i="472"/>
  <c r="U23" i="471"/>
  <c r="R23" i="471"/>
  <c r="L23" i="471"/>
  <c r="H23" i="471"/>
  <c r="T23" i="471"/>
  <c r="O23" i="471"/>
  <c r="S23" i="471"/>
  <c r="K23" i="471"/>
  <c r="Q23" i="471"/>
  <c r="P23" i="471"/>
  <c r="I23" i="471"/>
  <c r="J23" i="471"/>
  <c r="Z59" i="472"/>
  <c r="AA59" i="472"/>
  <c r="T20" i="471"/>
  <c r="P20" i="471"/>
  <c r="J20" i="471"/>
  <c r="S20" i="471"/>
  <c r="L20" i="471"/>
  <c r="Q20" i="471"/>
  <c r="R20" i="471"/>
  <c r="K20" i="471"/>
  <c r="I20" i="471"/>
  <c r="U20" i="471"/>
  <c r="O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T15" i="471"/>
  <c r="P15" i="471"/>
  <c r="J15" i="471"/>
  <c r="L15" i="471"/>
  <c r="S15" i="471"/>
  <c r="O15" i="471"/>
  <c r="I15" i="471"/>
  <c r="R15" i="471"/>
  <c r="H15" i="471"/>
  <c r="U15" i="471"/>
  <c r="Q15" i="471"/>
  <c r="K15" i="471"/>
  <c r="AA62" i="472"/>
  <c r="Z62" i="472"/>
  <c r="S12" i="471"/>
  <c r="O12" i="471"/>
  <c r="I12" i="471"/>
  <c r="R12" i="471"/>
  <c r="L12" i="471"/>
  <c r="H12" i="471"/>
  <c r="T12" i="471"/>
  <c r="P12" i="471"/>
  <c r="J12" i="471"/>
  <c r="U12" i="471"/>
  <c r="Q12" i="471"/>
  <c r="K12" i="471"/>
  <c r="Z63" i="472"/>
  <c r="AA63" i="472"/>
  <c r="T22" i="471"/>
  <c r="P22" i="471"/>
  <c r="J22" i="471"/>
  <c r="R22" i="471"/>
  <c r="K22" i="471"/>
  <c r="U22" i="471"/>
  <c r="Q22" i="471"/>
  <c r="I22" i="471"/>
  <c r="O22" i="471"/>
  <c r="S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R22" i="469"/>
  <c r="L22" i="469"/>
  <c r="H22" i="469"/>
  <c r="T22" i="469"/>
  <c r="O22" i="469"/>
  <c r="Q22" i="469"/>
  <c r="S22" i="469"/>
  <c r="K22" i="469"/>
  <c r="U22" i="469"/>
  <c r="P22" i="469"/>
  <c r="I22" i="469"/>
  <c r="J22" i="469"/>
  <c r="AA64" i="470"/>
  <c r="Z64" i="470"/>
  <c r="S14" i="469"/>
  <c r="O14" i="469"/>
  <c r="I14" i="469"/>
  <c r="U14" i="469"/>
  <c r="K14" i="469"/>
  <c r="R14" i="469"/>
  <c r="L14" i="469"/>
  <c r="H14" i="469"/>
  <c r="Q14" i="469"/>
  <c r="T14" i="469"/>
  <c r="P14" i="469"/>
  <c r="J14" i="469"/>
  <c r="T23" i="469"/>
  <c r="P23" i="469"/>
  <c r="J23" i="469"/>
  <c r="Q23" i="469"/>
  <c r="I23" i="469"/>
  <c r="U23" i="469"/>
  <c r="O23" i="469"/>
  <c r="H23" i="469"/>
  <c r="R23" i="469"/>
  <c r="K23" i="469"/>
  <c r="S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R20" i="469"/>
  <c r="L20" i="469"/>
  <c r="H20" i="469"/>
  <c r="U20" i="469"/>
  <c r="P20" i="469"/>
  <c r="I20" i="469"/>
  <c r="K20" i="469"/>
  <c r="T20" i="469"/>
  <c r="O20" i="469"/>
  <c r="S20" i="469"/>
  <c r="Q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T12" i="469"/>
  <c r="P12" i="469"/>
  <c r="J12" i="469"/>
  <c r="R12" i="469"/>
  <c r="L12" i="469"/>
  <c r="H12" i="469"/>
  <c r="S12" i="469"/>
  <c r="O12" i="469"/>
  <c r="I12" i="469"/>
  <c r="U12" i="469"/>
  <c r="Q12" i="469"/>
  <c r="K12" i="469"/>
  <c r="AA56" i="470"/>
  <c r="Z56" i="470"/>
  <c r="AA72" i="470"/>
  <c r="Z72" i="470"/>
  <c r="T19" i="469"/>
  <c r="P19" i="469"/>
  <c r="J19" i="469"/>
  <c r="S19" i="469"/>
  <c r="L19" i="469"/>
  <c r="R19" i="469"/>
  <c r="K19" i="469"/>
  <c r="I19" i="469"/>
  <c r="U19" i="469"/>
  <c r="O19" i="469"/>
  <c r="H19" i="469"/>
  <c r="Q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R15" i="469"/>
  <c r="S15" i="469"/>
  <c r="L15" i="469"/>
  <c r="H15" i="469"/>
  <c r="P15" i="469"/>
  <c r="Q15" i="469"/>
  <c r="K15" i="469"/>
  <c r="J15" i="469"/>
  <c r="T15" i="469"/>
  <c r="O15" i="469"/>
  <c r="I15" i="469"/>
  <c r="U15" i="469"/>
  <c r="AA60" i="470"/>
  <c r="Z60" i="470"/>
  <c r="AO87" i="470"/>
  <c r="T21" i="469"/>
  <c r="P21" i="469"/>
  <c r="J21" i="469"/>
  <c r="R21" i="469"/>
  <c r="K21" i="469"/>
  <c r="O21" i="469"/>
  <c r="Q21" i="469"/>
  <c r="I21" i="469"/>
  <c r="U21" i="469"/>
  <c r="S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U13" i="469"/>
  <c r="Q13" i="469"/>
  <c r="K13" i="469"/>
  <c r="S13" i="469"/>
  <c r="O13" i="469"/>
  <c r="I13" i="469"/>
  <c r="R13" i="469"/>
  <c r="L13" i="469"/>
  <c r="H13" i="469"/>
  <c r="T13" i="469"/>
  <c r="P13" i="469"/>
  <c r="J13" i="469"/>
  <c r="S18" i="467"/>
  <c r="O18" i="467"/>
  <c r="I18" i="467"/>
  <c r="U18" i="467"/>
  <c r="R18" i="467"/>
  <c r="L18" i="467"/>
  <c r="H18" i="467"/>
  <c r="Q18" i="467"/>
  <c r="T18" i="467"/>
  <c r="P18" i="467"/>
  <c r="J18" i="467"/>
  <c r="K18" i="467"/>
  <c r="U19" i="467"/>
  <c r="Q19" i="467"/>
  <c r="K19" i="467"/>
  <c r="O19" i="467"/>
  <c r="I19" i="467"/>
  <c r="T19" i="467"/>
  <c r="P19" i="467"/>
  <c r="J19" i="467"/>
  <c r="S19" i="467"/>
  <c r="R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U21" i="467"/>
  <c r="Q21" i="467"/>
  <c r="R21" i="467"/>
  <c r="S21" i="467"/>
  <c r="K21" i="467"/>
  <c r="O21" i="467"/>
  <c r="P21" i="467"/>
  <c r="J21" i="467"/>
  <c r="I21" i="467"/>
  <c r="T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S13" i="467"/>
  <c r="O13" i="467"/>
  <c r="I13" i="467"/>
  <c r="R13" i="467"/>
  <c r="L13" i="467"/>
  <c r="H13" i="467"/>
  <c r="T13" i="467"/>
  <c r="P13" i="467"/>
  <c r="J13" i="467"/>
  <c r="U13" i="467"/>
  <c r="Q13" i="467"/>
  <c r="K13" i="467"/>
  <c r="AO81" i="468"/>
  <c r="Z53" i="468"/>
  <c r="AA53" i="468"/>
  <c r="S22" i="467"/>
  <c r="O22" i="467"/>
  <c r="I22" i="467"/>
  <c r="T22" i="467"/>
  <c r="P22" i="467"/>
  <c r="J22" i="467"/>
  <c r="U22" i="467"/>
  <c r="K22" i="467"/>
  <c r="R22" i="467"/>
  <c r="H22" i="467"/>
  <c r="Q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S20" i="467"/>
  <c r="O20" i="467"/>
  <c r="I20" i="467"/>
  <c r="Q20" i="467"/>
  <c r="K20" i="467"/>
  <c r="R20" i="467"/>
  <c r="L20" i="467"/>
  <c r="H20" i="467"/>
  <c r="U20" i="467"/>
  <c r="T20" i="467"/>
  <c r="P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T12" i="467"/>
  <c r="P12" i="467"/>
  <c r="J12" i="467"/>
  <c r="S12" i="467"/>
  <c r="O12" i="467"/>
  <c r="I12" i="467"/>
  <c r="U12" i="467"/>
  <c r="Q12" i="467"/>
  <c r="K12" i="467"/>
  <c r="L12" i="467"/>
  <c r="H12" i="467"/>
  <c r="R12" i="467"/>
  <c r="R14" i="467"/>
  <c r="L14" i="467"/>
  <c r="H14" i="467"/>
  <c r="T14" i="467"/>
  <c r="U14" i="467"/>
  <c r="Q14" i="467"/>
  <c r="K14" i="467"/>
  <c r="S14" i="467"/>
  <c r="O14" i="467"/>
  <c r="I14" i="467"/>
  <c r="P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R22" i="465"/>
  <c r="L22" i="465"/>
  <c r="H22" i="465"/>
  <c r="U22" i="465"/>
  <c r="Q22" i="465"/>
  <c r="K22" i="465"/>
  <c r="S22" i="465"/>
  <c r="O22" i="465"/>
  <c r="I22" i="465"/>
  <c r="J22" i="465"/>
  <c r="P22" i="465"/>
  <c r="T22" i="465"/>
  <c r="AA57" i="466"/>
  <c r="Z57" i="466"/>
  <c r="Z54" i="466"/>
  <c r="AA54" i="466"/>
  <c r="Z66" i="466"/>
  <c r="AA66" i="466"/>
  <c r="T19" i="465"/>
  <c r="P19" i="465"/>
  <c r="J19" i="465"/>
  <c r="S19" i="465"/>
  <c r="O19" i="465"/>
  <c r="I19" i="465"/>
  <c r="U19" i="465"/>
  <c r="Q19" i="465"/>
  <c r="K19" i="465"/>
  <c r="R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R20" i="465"/>
  <c r="L20" i="465"/>
  <c r="H20" i="465"/>
  <c r="U20" i="465"/>
  <c r="Q20" i="465"/>
  <c r="K20" i="465"/>
  <c r="S20" i="465"/>
  <c r="O20" i="465"/>
  <c r="I20" i="465"/>
  <c r="T20" i="465"/>
  <c r="J20" i="465"/>
  <c r="P20" i="465"/>
  <c r="Z73" i="466"/>
  <c r="AA73" i="466"/>
  <c r="Z56" i="466"/>
  <c r="AA56" i="466"/>
  <c r="Z70" i="466"/>
  <c r="AA70" i="466"/>
  <c r="T21" i="465"/>
  <c r="P21" i="465"/>
  <c r="J21" i="465"/>
  <c r="S21" i="465"/>
  <c r="O21" i="465"/>
  <c r="I21" i="465"/>
  <c r="U21" i="465"/>
  <c r="Q21" i="465"/>
  <c r="K21" i="465"/>
  <c r="H21" i="465"/>
  <c r="R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T13" i="465"/>
  <c r="P13" i="465"/>
  <c r="J13" i="465"/>
  <c r="S13" i="465"/>
  <c r="O13" i="465"/>
  <c r="I13" i="465"/>
  <c r="U13" i="465"/>
  <c r="Q13" i="465"/>
  <c r="K13" i="465"/>
  <c r="R13" i="465"/>
  <c r="L13" i="465"/>
  <c r="H13" i="465"/>
  <c r="AA80" i="466"/>
  <c r="Z80" i="466"/>
  <c r="Z58" i="466"/>
  <c r="AA58" i="466"/>
  <c r="Z77" i="466"/>
  <c r="AA77" i="466"/>
  <c r="T23" i="465"/>
  <c r="P23" i="465"/>
  <c r="J23" i="465"/>
  <c r="S23" i="465"/>
  <c r="O23" i="465"/>
  <c r="I23" i="465"/>
  <c r="U23" i="465"/>
  <c r="Q23" i="465"/>
  <c r="K23" i="465"/>
  <c r="L23" i="465"/>
  <c r="H23" i="465"/>
  <c r="R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S14" i="465"/>
  <c r="O14" i="465"/>
  <c r="I14" i="465"/>
  <c r="R14" i="465"/>
  <c r="L14" i="465"/>
  <c r="H14" i="465"/>
  <c r="T14" i="465"/>
  <c r="P14" i="465"/>
  <c r="J14" i="465"/>
  <c r="U14" i="465"/>
  <c r="K14" i="465"/>
  <c r="Q14" i="465"/>
  <c r="AA53" i="466"/>
  <c r="Z53" i="466"/>
  <c r="R15" i="465"/>
  <c r="L15" i="465"/>
  <c r="H15" i="465"/>
  <c r="U15" i="465"/>
  <c r="Q15" i="465"/>
  <c r="K15" i="465"/>
  <c r="S15" i="465"/>
  <c r="O15" i="465"/>
  <c r="I15" i="465"/>
  <c r="P15" i="465"/>
  <c r="J15" i="465"/>
  <c r="T15" i="465"/>
  <c r="Z62" i="466"/>
  <c r="AA62" i="466"/>
  <c r="U12" i="465"/>
  <c r="Q12" i="465"/>
  <c r="K12" i="465"/>
  <c r="T12" i="465"/>
  <c r="P12" i="465"/>
  <c r="J12" i="465"/>
  <c r="R12" i="465"/>
  <c r="L12" i="465"/>
  <c r="H12" i="465"/>
  <c r="O12" i="465"/>
  <c r="I12" i="465"/>
  <c r="S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R19" i="463"/>
  <c r="L19" i="463"/>
  <c r="H19" i="463"/>
  <c r="Q19" i="463"/>
  <c r="J19" i="463"/>
  <c r="T19" i="463"/>
  <c r="U19" i="463"/>
  <c r="P19" i="463"/>
  <c r="I19" i="463"/>
  <c r="O19" i="463"/>
  <c r="S19" i="463"/>
  <c r="K19" i="463"/>
  <c r="R23" i="463"/>
  <c r="L23" i="463"/>
  <c r="H23" i="463"/>
  <c r="T23" i="463"/>
  <c r="O23" i="463"/>
  <c r="J23" i="463"/>
  <c r="S23" i="463"/>
  <c r="K23" i="463"/>
  <c r="Q23" i="463"/>
  <c r="U23" i="463"/>
  <c r="P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T20" i="463"/>
  <c r="P20" i="463"/>
  <c r="J20" i="463"/>
  <c r="S20" i="463"/>
  <c r="L20" i="463"/>
  <c r="Q20" i="463"/>
  <c r="R20" i="463"/>
  <c r="K20" i="463"/>
  <c r="I20" i="463"/>
  <c r="U20" i="463"/>
  <c r="O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R21" i="463"/>
  <c r="L21" i="463"/>
  <c r="H21" i="463"/>
  <c r="U21" i="463"/>
  <c r="P21" i="463"/>
  <c r="I21" i="463"/>
  <c r="S21" i="463"/>
  <c r="T21" i="463"/>
  <c r="O21" i="463"/>
  <c r="K21" i="463"/>
  <c r="Q21" i="463"/>
  <c r="J21" i="463"/>
  <c r="T15" i="463"/>
  <c r="P15" i="463"/>
  <c r="J15" i="463"/>
  <c r="Q15" i="463"/>
  <c r="I15" i="463"/>
  <c r="L15" i="463"/>
  <c r="U15" i="463"/>
  <c r="O15" i="463"/>
  <c r="H15" i="463"/>
  <c r="R15" i="463"/>
  <c r="K15" i="463"/>
  <c r="S15" i="463"/>
  <c r="U13" i="463"/>
  <c r="Q13" i="463"/>
  <c r="K13" i="463"/>
  <c r="O13" i="463"/>
  <c r="T13" i="463"/>
  <c r="P13" i="463"/>
  <c r="J13" i="463"/>
  <c r="S13" i="463"/>
  <c r="I13" i="463"/>
  <c r="R13" i="463"/>
  <c r="L13" i="463"/>
  <c r="H13" i="463"/>
  <c r="AA62" i="464"/>
  <c r="Z62" i="464"/>
  <c r="T22" i="463"/>
  <c r="P22" i="463"/>
  <c r="J22" i="463"/>
  <c r="R22" i="463"/>
  <c r="K22" i="463"/>
  <c r="Q22" i="463"/>
  <c r="I22" i="463"/>
  <c r="O22" i="463"/>
  <c r="S22" i="463"/>
  <c r="L22" i="463"/>
  <c r="U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T14" i="463"/>
  <c r="P14" i="463"/>
  <c r="J14" i="463"/>
  <c r="R14" i="463"/>
  <c r="L14" i="463"/>
  <c r="S14" i="463"/>
  <c r="O14" i="463"/>
  <c r="I14" i="463"/>
  <c r="H14" i="463"/>
  <c r="U14" i="463"/>
  <c r="Q14" i="463"/>
  <c r="K14" i="463"/>
  <c r="R12" i="463"/>
  <c r="L12" i="463"/>
  <c r="H12" i="463"/>
  <c r="T12" i="463"/>
  <c r="P12" i="463"/>
  <c r="J12" i="463"/>
  <c r="U12" i="463"/>
  <c r="Q12" i="463"/>
  <c r="K12" i="463"/>
  <c r="S12" i="463"/>
  <c r="O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R15" i="461"/>
  <c r="L15" i="461"/>
  <c r="H15" i="461"/>
  <c r="U15" i="461"/>
  <c r="Q15" i="461"/>
  <c r="K15" i="461"/>
  <c r="S15" i="461"/>
  <c r="O15" i="461"/>
  <c r="I15" i="461"/>
  <c r="T15" i="461"/>
  <c r="J15" i="461"/>
  <c r="P15" i="461"/>
  <c r="AA61" i="462"/>
  <c r="Z61" i="462"/>
  <c r="U12" i="461"/>
  <c r="Q12" i="461"/>
  <c r="K12" i="461"/>
  <c r="T12" i="461"/>
  <c r="P12" i="461"/>
  <c r="J12" i="461"/>
  <c r="R12" i="461"/>
  <c r="L12" i="461"/>
  <c r="H12" i="461"/>
  <c r="O12" i="461"/>
  <c r="S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T13" i="461"/>
  <c r="P13" i="461"/>
  <c r="J13" i="461"/>
  <c r="S13" i="461"/>
  <c r="O13" i="461"/>
  <c r="I13" i="461"/>
  <c r="U13" i="461"/>
  <c r="Q13" i="461"/>
  <c r="K13" i="461"/>
  <c r="H13" i="461"/>
  <c r="R13" i="461"/>
  <c r="L13" i="461"/>
  <c r="Z62" i="462"/>
  <c r="AA62" i="462"/>
  <c r="S20" i="461"/>
  <c r="O20" i="461"/>
  <c r="I20" i="461"/>
  <c r="T20" i="461"/>
  <c r="L20" i="461"/>
  <c r="J20" i="461"/>
  <c r="R20" i="461"/>
  <c r="K20" i="461"/>
  <c r="Q20" i="461"/>
  <c r="U20" i="461"/>
  <c r="P20" i="461"/>
  <c r="H20" i="461"/>
  <c r="AA65" i="462"/>
  <c r="Z65" i="462"/>
  <c r="S22" i="461"/>
  <c r="O22" i="461"/>
  <c r="I22" i="461"/>
  <c r="R22" i="461"/>
  <c r="K22" i="461"/>
  <c r="P22" i="461"/>
  <c r="Q22" i="461"/>
  <c r="J22" i="461"/>
  <c r="U22" i="461"/>
  <c r="T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S14" i="461"/>
  <c r="O14" i="461"/>
  <c r="I14" i="461"/>
  <c r="R14" i="461"/>
  <c r="L14" i="461"/>
  <c r="H14" i="461"/>
  <c r="T14" i="461"/>
  <c r="P14" i="461"/>
  <c r="J14" i="461"/>
  <c r="K14" i="461"/>
  <c r="U14" i="461"/>
  <c r="Q14" i="461"/>
  <c r="U19" i="461"/>
  <c r="Q19" i="461"/>
  <c r="K19" i="461"/>
  <c r="R19" i="461"/>
  <c r="J19" i="461"/>
  <c r="P19" i="461"/>
  <c r="I19" i="461"/>
  <c r="S19" i="461"/>
  <c r="L19" i="461"/>
  <c r="T19" i="461"/>
  <c r="O19" i="461"/>
  <c r="H19" i="461"/>
  <c r="AA69" i="462"/>
  <c r="Z69" i="462"/>
  <c r="U23" i="461"/>
  <c r="Q23" i="461"/>
  <c r="K23" i="461"/>
  <c r="T23" i="461"/>
  <c r="O23" i="461"/>
  <c r="H23" i="461"/>
  <c r="R23" i="461"/>
  <c r="S23" i="461"/>
  <c r="L23" i="461"/>
  <c r="P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U21" i="461"/>
  <c r="Q21" i="461"/>
  <c r="K21" i="461"/>
  <c r="P21" i="461"/>
  <c r="I21" i="461"/>
  <c r="L21" i="461"/>
  <c r="T21" i="461"/>
  <c r="O21" i="461"/>
  <c r="H21" i="461"/>
  <c r="S21" i="461"/>
  <c r="R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S12" i="459"/>
  <c r="O12" i="459"/>
  <c r="I12" i="459"/>
  <c r="R12" i="459"/>
  <c r="L12" i="459"/>
  <c r="H12" i="459"/>
  <c r="T12" i="459"/>
  <c r="P12" i="459"/>
  <c r="J12" i="459"/>
  <c r="K12" i="459"/>
  <c r="U12" i="459"/>
  <c r="Q12" i="459"/>
  <c r="U15" i="459"/>
  <c r="Q15" i="459"/>
  <c r="K15" i="459"/>
  <c r="R15" i="459"/>
  <c r="J15" i="459"/>
  <c r="P15" i="459"/>
  <c r="I15" i="459"/>
  <c r="S15" i="459"/>
  <c r="L15" i="459"/>
  <c r="T15" i="459"/>
  <c r="H15" i="459"/>
  <c r="O15" i="459"/>
  <c r="AA75" i="460"/>
  <c r="Z75" i="460"/>
  <c r="AA67" i="460"/>
  <c r="Z67" i="460"/>
  <c r="S19" i="459"/>
  <c r="O19" i="459"/>
  <c r="I19" i="459"/>
  <c r="R19" i="459"/>
  <c r="K19" i="459"/>
  <c r="Q19" i="459"/>
  <c r="J19" i="459"/>
  <c r="T19" i="459"/>
  <c r="L19" i="459"/>
  <c r="P19" i="459"/>
  <c r="H19" i="459"/>
  <c r="U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S21" i="459"/>
  <c r="O21" i="459"/>
  <c r="I21" i="459"/>
  <c r="Q21" i="459"/>
  <c r="J21" i="459"/>
  <c r="U21" i="459"/>
  <c r="P21" i="459"/>
  <c r="H21" i="459"/>
  <c r="R21" i="459"/>
  <c r="K21" i="459"/>
  <c r="L21" i="459"/>
  <c r="T21" i="459"/>
  <c r="R13" i="459"/>
  <c r="L13" i="459"/>
  <c r="H13" i="459"/>
  <c r="U13" i="459"/>
  <c r="Q13" i="459"/>
  <c r="K13" i="459"/>
  <c r="S13" i="459"/>
  <c r="O13" i="459"/>
  <c r="I13" i="459"/>
  <c r="T13" i="459"/>
  <c r="P13" i="459"/>
  <c r="J13" i="459"/>
  <c r="AA71" i="460"/>
  <c r="Z71" i="460"/>
  <c r="U22" i="459"/>
  <c r="Q22" i="459"/>
  <c r="K22" i="459"/>
  <c r="S22" i="459"/>
  <c r="L22" i="459"/>
  <c r="R22" i="459"/>
  <c r="J22" i="459"/>
  <c r="T22" i="459"/>
  <c r="O22" i="459"/>
  <c r="H22" i="459"/>
  <c r="P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S23" i="459"/>
  <c r="O23" i="459"/>
  <c r="I23" i="459"/>
  <c r="U23" i="459"/>
  <c r="P23" i="459"/>
  <c r="H23" i="459"/>
  <c r="T23" i="459"/>
  <c r="L23" i="459"/>
  <c r="Q23" i="459"/>
  <c r="J23" i="459"/>
  <c r="K23" i="459"/>
  <c r="R23" i="459"/>
  <c r="AA55" i="460"/>
  <c r="Z55" i="460"/>
  <c r="AO84" i="460"/>
  <c r="U20" i="459"/>
  <c r="Q20" i="459"/>
  <c r="K20" i="459"/>
  <c r="T20" i="459"/>
  <c r="O20" i="459"/>
  <c r="H20" i="459"/>
  <c r="S20" i="459"/>
  <c r="L20" i="459"/>
  <c r="P20" i="459"/>
  <c r="I20" i="459"/>
  <c r="R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U14" i="459"/>
  <c r="Q14" i="459"/>
  <c r="K14" i="459"/>
  <c r="T14" i="459"/>
  <c r="P14" i="459"/>
  <c r="J14" i="459"/>
  <c r="R14" i="459"/>
  <c r="L14" i="459"/>
  <c r="H14" i="459"/>
  <c r="O14" i="459"/>
  <c r="I14" i="459"/>
  <c r="S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U21" i="457"/>
  <c r="Q21" i="457"/>
  <c r="K21" i="457"/>
  <c r="R21" i="457"/>
  <c r="J21" i="457"/>
  <c r="T21" i="457"/>
  <c r="H21" i="457"/>
  <c r="P21" i="457"/>
  <c r="I21" i="457"/>
  <c r="S21" i="457"/>
  <c r="L21" i="457"/>
  <c r="O21" i="457"/>
  <c r="R13" i="457"/>
  <c r="L13" i="457"/>
  <c r="H13" i="457"/>
  <c r="U13" i="457"/>
  <c r="Q13" i="457"/>
  <c r="K13" i="457"/>
  <c r="S13" i="457"/>
  <c r="O13" i="457"/>
  <c r="I13" i="457"/>
  <c r="J13" i="457"/>
  <c r="T13" i="457"/>
  <c r="P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S22" i="457"/>
  <c r="O22" i="457"/>
  <c r="I22" i="457"/>
  <c r="T22" i="457"/>
  <c r="L22" i="457"/>
  <c r="R22" i="457"/>
  <c r="K22" i="457"/>
  <c r="J22" i="457"/>
  <c r="U22" i="457"/>
  <c r="P22" i="457"/>
  <c r="H22" i="457"/>
  <c r="Q22" i="457"/>
  <c r="U23" i="457"/>
  <c r="Q23" i="457"/>
  <c r="K23" i="457"/>
  <c r="P23" i="457"/>
  <c r="I23" i="457"/>
  <c r="T23" i="457"/>
  <c r="O23" i="457"/>
  <c r="H23" i="457"/>
  <c r="L23" i="457"/>
  <c r="R23" i="457"/>
  <c r="J23" i="457"/>
  <c r="S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S12" i="457"/>
  <c r="O12" i="457"/>
  <c r="I12" i="457"/>
  <c r="R12" i="457"/>
  <c r="L12" i="457"/>
  <c r="H12" i="457"/>
  <c r="T12" i="457"/>
  <c r="P12" i="457"/>
  <c r="J12" i="457"/>
  <c r="Q12" i="457"/>
  <c r="U12" i="457"/>
  <c r="K12" i="457"/>
  <c r="R19" i="457"/>
  <c r="L19" i="457"/>
  <c r="H19" i="457"/>
  <c r="T19" i="457"/>
  <c r="J19" i="457"/>
  <c r="U19" i="457"/>
  <c r="Q19" i="457"/>
  <c r="K19" i="457"/>
  <c r="S19" i="457"/>
  <c r="O19" i="457"/>
  <c r="I19" i="457"/>
  <c r="P19" i="457"/>
  <c r="Z54" i="458"/>
  <c r="AA54" i="458"/>
  <c r="U14" i="457"/>
  <c r="Q14" i="457"/>
  <c r="K14" i="457"/>
  <c r="T14" i="457"/>
  <c r="P14" i="457"/>
  <c r="J14" i="457"/>
  <c r="R14" i="457"/>
  <c r="L14" i="457"/>
  <c r="H14" i="457"/>
  <c r="S14" i="457"/>
  <c r="I14" i="457"/>
  <c r="O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T15" i="457"/>
  <c r="P15" i="457"/>
  <c r="J15" i="457"/>
  <c r="S15" i="457"/>
  <c r="O15" i="457"/>
  <c r="I15" i="457"/>
  <c r="U15" i="457"/>
  <c r="Q15" i="457"/>
  <c r="K15" i="457"/>
  <c r="R15" i="457"/>
  <c r="L15" i="457"/>
  <c r="H15" i="457"/>
  <c r="AA74" i="458"/>
  <c r="Z74" i="458"/>
  <c r="Z58" i="458"/>
  <c r="AA58" i="458"/>
  <c r="S20" i="457"/>
  <c r="U20" i="457"/>
  <c r="P20" i="457"/>
  <c r="J20" i="457"/>
  <c r="T20" i="457"/>
  <c r="O20" i="457"/>
  <c r="I20" i="457"/>
  <c r="R20" i="457"/>
  <c r="H20" i="457"/>
  <c r="Q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T13" i="455"/>
  <c r="P13" i="455"/>
  <c r="J13" i="455"/>
  <c r="S13" i="455"/>
  <c r="O13" i="455"/>
  <c r="I13" i="455"/>
  <c r="L13" i="455"/>
  <c r="U13" i="455"/>
  <c r="Q13" i="455"/>
  <c r="K13" i="455"/>
  <c r="R13" i="455"/>
  <c r="H13" i="455"/>
  <c r="AA65" i="456"/>
  <c r="Z65" i="456"/>
  <c r="R12" i="455"/>
  <c r="L12" i="455"/>
  <c r="H12" i="455"/>
  <c r="U12" i="455"/>
  <c r="Q12" i="455"/>
  <c r="K12" i="455"/>
  <c r="S12" i="455"/>
  <c r="O12" i="455"/>
  <c r="I12" i="455"/>
  <c r="T12" i="455"/>
  <c r="P12" i="455"/>
  <c r="J12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U18" i="455"/>
  <c r="Q18" i="455"/>
  <c r="K18" i="455"/>
  <c r="R18" i="455"/>
  <c r="J18" i="455"/>
  <c r="O18" i="455"/>
  <c r="P18" i="455"/>
  <c r="I18" i="455"/>
  <c r="H18" i="455"/>
  <c r="S18" i="455"/>
  <c r="L18" i="455"/>
  <c r="T18" i="455"/>
  <c r="AO83" i="456"/>
  <c r="S21" i="455"/>
  <c r="O21" i="455"/>
  <c r="I21" i="455"/>
  <c r="R21" i="455"/>
  <c r="K21" i="455"/>
  <c r="H21" i="455"/>
  <c r="Q21" i="455"/>
  <c r="J21" i="455"/>
  <c r="U21" i="455"/>
  <c r="T21" i="455"/>
  <c r="L21" i="455"/>
  <c r="P21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S14" i="455"/>
  <c r="O14" i="455"/>
  <c r="I14" i="455"/>
  <c r="Q14" i="455"/>
  <c r="J14" i="455"/>
  <c r="U14" i="455"/>
  <c r="P14" i="455"/>
  <c r="H14" i="455"/>
  <c r="T14" i="455"/>
  <c r="R14" i="455"/>
  <c r="K14" i="455"/>
  <c r="L14" i="455"/>
  <c r="U22" i="455"/>
  <c r="Q22" i="455"/>
  <c r="K22" i="455"/>
  <c r="T22" i="455"/>
  <c r="O22" i="455"/>
  <c r="H22" i="455"/>
  <c r="J22" i="455"/>
  <c r="S22" i="455"/>
  <c r="L22" i="455"/>
  <c r="P22" i="455"/>
  <c r="I22" i="455"/>
  <c r="R22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S19" i="455"/>
  <c r="O19" i="455"/>
  <c r="I19" i="455"/>
  <c r="T19" i="455"/>
  <c r="L19" i="455"/>
  <c r="R19" i="455"/>
  <c r="K19" i="455"/>
  <c r="J19" i="455"/>
  <c r="U19" i="455"/>
  <c r="P19" i="455"/>
  <c r="H19" i="455"/>
  <c r="Q19" i="455"/>
  <c r="AA75" i="456"/>
  <c r="Z75" i="456"/>
  <c r="AA61" i="456"/>
  <c r="Z61" i="456"/>
  <c r="AA57" i="456"/>
  <c r="Z57" i="456"/>
  <c r="AA74" i="456"/>
  <c r="Z74" i="456"/>
  <c r="U20" i="455"/>
  <c r="Q20" i="455"/>
  <c r="K20" i="455"/>
  <c r="P20" i="455"/>
  <c r="I20" i="455"/>
  <c r="T20" i="455"/>
  <c r="O20" i="455"/>
  <c r="H20" i="455"/>
  <c r="L20" i="455"/>
  <c r="R20" i="455"/>
  <c r="J20" i="455"/>
  <c r="S20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T15" i="453"/>
  <c r="P15" i="453"/>
  <c r="J15" i="453"/>
  <c r="U15" i="453"/>
  <c r="O15" i="453"/>
  <c r="H15" i="453"/>
  <c r="R15" i="453"/>
  <c r="S15" i="453"/>
  <c r="L15" i="453"/>
  <c r="Q15" i="453"/>
  <c r="I15" i="453"/>
  <c r="K15" i="453"/>
  <c r="R19" i="453"/>
  <c r="L19" i="453"/>
  <c r="H19" i="453"/>
  <c r="U19" i="453"/>
  <c r="P19" i="453"/>
  <c r="I19" i="453"/>
  <c r="T19" i="453"/>
  <c r="O19" i="453"/>
  <c r="K19" i="453"/>
  <c r="Q19" i="453"/>
  <c r="J19" i="453"/>
  <c r="S19" i="453"/>
  <c r="T13" i="453"/>
  <c r="P13" i="453"/>
  <c r="J13" i="453"/>
  <c r="S13" i="453"/>
  <c r="O13" i="453"/>
  <c r="I13" i="453"/>
  <c r="R13" i="453"/>
  <c r="L13" i="453"/>
  <c r="H13" i="453"/>
  <c r="U13" i="453"/>
  <c r="Q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R21" i="453"/>
  <c r="L21" i="453"/>
  <c r="H21" i="453"/>
  <c r="T21" i="453"/>
  <c r="O21" i="453"/>
  <c r="J21" i="453"/>
  <c r="S21" i="453"/>
  <c r="K21" i="453"/>
  <c r="Q21" i="453"/>
  <c r="U21" i="453"/>
  <c r="P21" i="453"/>
  <c r="I21" i="453"/>
  <c r="AA70" i="454"/>
  <c r="Z70" i="454"/>
  <c r="T20" i="453"/>
  <c r="P20" i="453"/>
  <c r="J20" i="453"/>
  <c r="R20" i="453"/>
  <c r="K20" i="453"/>
  <c r="H20" i="453"/>
  <c r="Q20" i="453"/>
  <c r="I20" i="453"/>
  <c r="O20" i="453"/>
  <c r="S20" i="453"/>
  <c r="L20" i="453"/>
  <c r="U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R23" i="453"/>
  <c r="L23" i="453"/>
  <c r="H23" i="453"/>
  <c r="S23" i="453"/>
  <c r="K23" i="453"/>
  <c r="U23" i="453"/>
  <c r="Q23" i="453"/>
  <c r="J23" i="453"/>
  <c r="P23" i="453"/>
  <c r="T23" i="453"/>
  <c r="O23" i="453"/>
  <c r="I23" i="453"/>
  <c r="T22" i="453"/>
  <c r="P22" i="453"/>
  <c r="J22" i="453"/>
  <c r="Q22" i="453"/>
  <c r="I22" i="453"/>
  <c r="S22" i="453"/>
  <c r="U22" i="453"/>
  <c r="O22" i="453"/>
  <c r="H22" i="453"/>
  <c r="L22" i="453"/>
  <c r="R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S12" i="453"/>
  <c r="O12" i="453"/>
  <c r="I12" i="453"/>
  <c r="Q12" i="453"/>
  <c r="R12" i="453"/>
  <c r="L12" i="453"/>
  <c r="H12" i="453"/>
  <c r="U12" i="453"/>
  <c r="T12" i="453"/>
  <c r="P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U14" i="453"/>
  <c r="Q14" i="453"/>
  <c r="K14" i="453"/>
  <c r="T14" i="453"/>
  <c r="P14" i="453"/>
  <c r="J14" i="453"/>
  <c r="S14" i="453"/>
  <c r="O14" i="453"/>
  <c r="I14" i="453"/>
  <c r="L14" i="453"/>
  <c r="H14" i="453"/>
  <c r="R14" i="453"/>
  <c r="R21" i="451"/>
  <c r="L21" i="451"/>
  <c r="H21" i="451"/>
  <c r="Q21" i="451"/>
  <c r="J21" i="451"/>
  <c r="U21" i="451"/>
  <c r="P21" i="451"/>
  <c r="I21" i="451"/>
  <c r="T21" i="451"/>
  <c r="S21" i="451"/>
  <c r="K21" i="451"/>
  <c r="O21" i="451"/>
  <c r="AA68" i="452"/>
  <c r="Z68" i="452"/>
  <c r="R17" i="451"/>
  <c r="L17" i="451"/>
  <c r="H17" i="451"/>
  <c r="T17" i="451"/>
  <c r="O17" i="451"/>
  <c r="J17" i="451"/>
  <c r="S17" i="451"/>
  <c r="K17" i="451"/>
  <c r="Q17" i="451"/>
  <c r="U17" i="451"/>
  <c r="P17" i="451"/>
  <c r="I17" i="451"/>
  <c r="AO80" i="452"/>
  <c r="T20" i="451"/>
  <c r="P20" i="451"/>
  <c r="J20" i="451"/>
  <c r="U20" i="451"/>
  <c r="O20" i="451"/>
  <c r="H20" i="451"/>
  <c r="S20" i="451"/>
  <c r="L20" i="451"/>
  <c r="R20" i="451"/>
  <c r="Q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T13" i="451"/>
  <c r="P13" i="451"/>
  <c r="J13" i="451"/>
  <c r="S13" i="451"/>
  <c r="L13" i="451"/>
  <c r="R13" i="451"/>
  <c r="K13" i="451"/>
  <c r="I13" i="451"/>
  <c r="U13" i="451"/>
  <c r="O13" i="451"/>
  <c r="H13" i="451"/>
  <c r="Q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R19" i="451"/>
  <c r="L19" i="451"/>
  <c r="H19" i="451"/>
  <c r="S19" i="451"/>
  <c r="K19" i="451"/>
  <c r="P19" i="451"/>
  <c r="Q19" i="451"/>
  <c r="J19" i="451"/>
  <c r="U19" i="451"/>
  <c r="T19" i="451"/>
  <c r="O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R12" i="451"/>
  <c r="L12" i="451"/>
  <c r="H12" i="451"/>
  <c r="U12" i="451"/>
  <c r="Q12" i="451"/>
  <c r="K12" i="451"/>
  <c r="P12" i="451"/>
  <c r="S12" i="451"/>
  <c r="O12" i="451"/>
  <c r="I12" i="451"/>
  <c r="T12" i="451"/>
  <c r="T14" i="451" s="1"/>
  <c r="J12" i="451"/>
  <c r="Z64" i="452"/>
  <c r="AA64" i="452"/>
  <c r="T18" i="451"/>
  <c r="P18" i="451"/>
  <c r="J18" i="451"/>
  <c r="Q18" i="451"/>
  <c r="I18" i="451"/>
  <c r="L18" i="451"/>
  <c r="U18" i="451"/>
  <c r="O18" i="451"/>
  <c r="H18" i="451"/>
  <c r="S18" i="451"/>
  <c r="R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S20" i="449"/>
  <c r="O20" i="449"/>
  <c r="I20" i="449"/>
  <c r="Q20" i="449"/>
  <c r="J20" i="449"/>
  <c r="U20" i="449"/>
  <c r="P20" i="449"/>
  <c r="H20" i="449"/>
  <c r="R20" i="449"/>
  <c r="K20" i="449"/>
  <c r="T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U23" i="449"/>
  <c r="Q23" i="449"/>
  <c r="K23" i="449"/>
  <c r="R23" i="449"/>
  <c r="J23" i="449"/>
  <c r="P23" i="449"/>
  <c r="I23" i="449"/>
  <c r="S23" i="449"/>
  <c r="L23" i="449"/>
  <c r="H23" i="449"/>
  <c r="T23" i="449"/>
  <c r="O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R13" i="449"/>
  <c r="L13" i="449"/>
  <c r="H13" i="449"/>
  <c r="U13" i="449"/>
  <c r="Q13" i="449"/>
  <c r="K13" i="449"/>
  <c r="S13" i="449"/>
  <c r="O13" i="449"/>
  <c r="I13" i="449"/>
  <c r="J13" i="449"/>
  <c r="P13" i="449"/>
  <c r="T13" i="449"/>
  <c r="AO85" i="450"/>
  <c r="S22" i="449"/>
  <c r="O22" i="449"/>
  <c r="I22" i="449"/>
  <c r="U22" i="449"/>
  <c r="P22" i="449"/>
  <c r="H22" i="449"/>
  <c r="T22" i="449"/>
  <c r="L22" i="449"/>
  <c r="Q22" i="449"/>
  <c r="J22" i="449"/>
  <c r="R22" i="449"/>
  <c r="K22" i="449"/>
  <c r="Z58" i="450"/>
  <c r="AA58" i="450"/>
  <c r="R12" i="449"/>
  <c r="L12" i="449"/>
  <c r="H12" i="449"/>
  <c r="U12" i="449"/>
  <c r="Q12" i="449"/>
  <c r="K12" i="449"/>
  <c r="S12" i="449"/>
  <c r="O12" i="449"/>
  <c r="I12" i="449"/>
  <c r="P12" i="449"/>
  <c r="J12" i="449"/>
  <c r="T12" i="449"/>
  <c r="AA77" i="450"/>
  <c r="Z77" i="450"/>
  <c r="S15" i="449"/>
  <c r="O15" i="449"/>
  <c r="I15" i="449"/>
  <c r="T15" i="449"/>
  <c r="L15" i="449"/>
  <c r="R15" i="449"/>
  <c r="K15" i="449"/>
  <c r="U15" i="449"/>
  <c r="P15" i="449"/>
  <c r="H15" i="449"/>
  <c r="Q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U19" i="449"/>
  <c r="Q19" i="449"/>
  <c r="K19" i="449"/>
  <c r="T19" i="449"/>
  <c r="O19" i="449"/>
  <c r="H19" i="449"/>
  <c r="S19" i="449"/>
  <c r="L19" i="449"/>
  <c r="P19" i="449"/>
  <c r="I19" i="449"/>
  <c r="R19" i="449"/>
  <c r="J19" i="449"/>
  <c r="AA78" i="450"/>
  <c r="Z78" i="450"/>
  <c r="U21" i="449"/>
  <c r="Q21" i="449"/>
  <c r="K21" i="449"/>
  <c r="S21" i="449"/>
  <c r="L21" i="449"/>
  <c r="R21" i="449"/>
  <c r="J21" i="449"/>
  <c r="T21" i="449"/>
  <c r="O21" i="449"/>
  <c r="H21" i="449"/>
  <c r="P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U14" i="449"/>
  <c r="Q14" i="449"/>
  <c r="K14" i="449"/>
  <c r="T14" i="449"/>
  <c r="P14" i="449"/>
  <c r="J14" i="449"/>
  <c r="R14" i="449"/>
  <c r="L14" i="449"/>
  <c r="H14" i="449"/>
  <c r="S14" i="449"/>
  <c r="O14" i="449"/>
  <c r="I14" i="449"/>
  <c r="R13" i="447"/>
  <c r="U13" i="447"/>
  <c r="Q13" i="447"/>
  <c r="K13" i="447"/>
  <c r="S13" i="447"/>
  <c r="O13" i="447"/>
  <c r="I13" i="447"/>
  <c r="L13" i="447"/>
  <c r="H13" i="447"/>
  <c r="J13" i="447"/>
  <c r="P13" i="447"/>
  <c r="T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T12" i="447"/>
  <c r="P12" i="447"/>
  <c r="J12" i="447"/>
  <c r="U12" i="447"/>
  <c r="O12" i="447"/>
  <c r="H12" i="447"/>
  <c r="K12" i="447"/>
  <c r="S12" i="447"/>
  <c r="L12" i="447"/>
  <c r="R12" i="447"/>
  <c r="Q12" i="447"/>
  <c r="I12" i="447"/>
  <c r="AA81" i="448"/>
  <c r="Z81" i="448"/>
  <c r="AA61" i="448"/>
  <c r="Z61" i="448"/>
  <c r="AA69" i="448"/>
  <c r="Z69" i="448"/>
  <c r="AA58" i="448"/>
  <c r="Z58" i="448"/>
  <c r="T17" i="447"/>
  <c r="P17" i="447"/>
  <c r="J17" i="447"/>
  <c r="S17" i="447"/>
  <c r="O17" i="447"/>
  <c r="I17" i="447"/>
  <c r="U17" i="447"/>
  <c r="Q17" i="447"/>
  <c r="K17" i="447"/>
  <c r="R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R18" i="447"/>
  <c r="L18" i="447"/>
  <c r="H18" i="447"/>
  <c r="U18" i="447"/>
  <c r="Q18" i="447"/>
  <c r="K18" i="447"/>
  <c r="S18" i="447"/>
  <c r="O18" i="447"/>
  <c r="I18" i="447"/>
  <c r="T18" i="447"/>
  <c r="P18" i="447"/>
  <c r="J18" i="447"/>
  <c r="R20" i="447"/>
  <c r="L20" i="447"/>
  <c r="H20" i="447"/>
  <c r="U20" i="447"/>
  <c r="Q20" i="447"/>
  <c r="K20" i="447"/>
  <c r="S20" i="447"/>
  <c r="O20" i="447"/>
  <c r="I20" i="447"/>
  <c r="T20" i="447"/>
  <c r="P20" i="447"/>
  <c r="J20" i="447"/>
  <c r="AA57" i="448"/>
  <c r="Z57" i="448"/>
  <c r="AA65" i="448"/>
  <c r="Z65" i="448"/>
  <c r="AA78" i="448"/>
  <c r="Z78" i="448"/>
  <c r="AA66" i="448"/>
  <c r="Z66" i="448"/>
  <c r="T21" i="447"/>
  <c r="P21" i="447"/>
  <c r="J21" i="447"/>
  <c r="S21" i="447"/>
  <c r="O21" i="447"/>
  <c r="I21" i="447"/>
  <c r="U21" i="447"/>
  <c r="Q21" i="447"/>
  <c r="K21" i="447"/>
  <c r="H21" i="447"/>
  <c r="L21" i="447"/>
  <c r="R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T19" i="447"/>
  <c r="P19" i="447"/>
  <c r="J19" i="447"/>
  <c r="S19" i="447"/>
  <c r="O19" i="447"/>
  <c r="I19" i="447"/>
  <c r="U19" i="447"/>
  <c r="Q19" i="447"/>
  <c r="K19" i="447"/>
  <c r="L19" i="447"/>
  <c r="R19" i="447"/>
  <c r="H19" i="447"/>
  <c r="AO88" i="448"/>
  <c r="U13" i="445"/>
  <c r="H13" i="445"/>
  <c r="O13" i="445"/>
  <c r="T13" i="445"/>
  <c r="J13" i="445"/>
  <c r="L13" i="445"/>
  <c r="S13" i="445"/>
  <c r="K13" i="445"/>
  <c r="R13" i="445"/>
  <c r="Q13" i="445"/>
  <c r="I13" i="445"/>
  <c r="P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U18" i="445"/>
  <c r="Q18" i="445"/>
  <c r="K18" i="445"/>
  <c r="S18" i="445"/>
  <c r="O18" i="445"/>
  <c r="I18" i="445"/>
  <c r="L18" i="445"/>
  <c r="R18" i="445"/>
  <c r="T18" i="445"/>
  <c r="J18" i="445"/>
  <c r="H18" i="445"/>
  <c r="P18" i="445"/>
  <c r="S14" i="445"/>
  <c r="O14" i="445"/>
  <c r="U14" i="445"/>
  <c r="Q14" i="445"/>
  <c r="K14" i="445"/>
  <c r="P14" i="445"/>
  <c r="H14" i="445"/>
  <c r="L14" i="445"/>
  <c r="J14" i="445"/>
  <c r="R14" i="445"/>
  <c r="I14" i="445"/>
  <c r="T14" i="445"/>
  <c r="S19" i="445"/>
  <c r="O19" i="445"/>
  <c r="I19" i="445"/>
  <c r="U19" i="445"/>
  <c r="Q19" i="445"/>
  <c r="K19" i="445"/>
  <c r="P19" i="445"/>
  <c r="L19" i="445"/>
  <c r="T19" i="445"/>
  <c r="R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U20" i="445"/>
  <c r="Q20" i="445"/>
  <c r="K20" i="445"/>
  <c r="S20" i="445"/>
  <c r="O20" i="445"/>
  <c r="I20" i="445"/>
  <c r="R20" i="445"/>
  <c r="H20" i="445"/>
  <c r="P20" i="445"/>
  <c r="T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S21" i="445"/>
  <c r="O21" i="445"/>
  <c r="I21" i="445"/>
  <c r="U21" i="445"/>
  <c r="Q21" i="445"/>
  <c r="K21" i="445"/>
  <c r="T21" i="445"/>
  <c r="J21" i="445"/>
  <c r="R21" i="445"/>
  <c r="H21" i="445"/>
  <c r="P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U22" i="445"/>
  <c r="Q22" i="445"/>
  <c r="K22" i="445"/>
  <c r="S22" i="445"/>
  <c r="O22" i="445"/>
  <c r="I22" i="445"/>
  <c r="L22" i="445"/>
  <c r="R22" i="445"/>
  <c r="T22" i="445"/>
  <c r="J22" i="445"/>
  <c r="P22" i="445"/>
  <c r="H22" i="445"/>
  <c r="AA55" i="446"/>
  <c r="Z55" i="446"/>
  <c r="AO81" i="446"/>
  <c r="AO80" i="446"/>
  <c r="AO83" i="446"/>
  <c r="S12" i="445"/>
  <c r="O12" i="445"/>
  <c r="I12" i="445"/>
  <c r="Q12" i="445"/>
  <c r="R12" i="445"/>
  <c r="L12" i="445"/>
  <c r="H12" i="445"/>
  <c r="U12" i="445"/>
  <c r="K12" i="445"/>
  <c r="T12" i="445"/>
  <c r="P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R13" i="443"/>
  <c r="L13" i="443"/>
  <c r="H13" i="443"/>
  <c r="U13" i="443"/>
  <c r="P13" i="443"/>
  <c r="I13" i="443"/>
  <c r="T13" i="443"/>
  <c r="O13" i="443"/>
  <c r="S13" i="443"/>
  <c r="Q13" i="443"/>
  <c r="J13" i="443"/>
  <c r="K13" i="443"/>
  <c r="T21" i="443"/>
  <c r="P21" i="443"/>
  <c r="J21" i="443"/>
  <c r="S21" i="443"/>
  <c r="L21" i="443"/>
  <c r="R21" i="443"/>
  <c r="K21" i="443"/>
  <c r="Q21" i="443"/>
  <c r="U21" i="443"/>
  <c r="O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S12" i="443"/>
  <c r="O12" i="443"/>
  <c r="O14" i="443" s="1"/>
  <c r="I12" i="443"/>
  <c r="Q12" i="443"/>
  <c r="Q14" i="443" s="1"/>
  <c r="J12" i="443"/>
  <c r="J14" i="443" s="1"/>
  <c r="P12" i="443"/>
  <c r="U12" i="443"/>
  <c r="H12" i="443"/>
  <c r="T12" i="443"/>
  <c r="T14" i="443" s="1"/>
  <c r="R12" i="443"/>
  <c r="K12" i="443"/>
  <c r="L12" i="443"/>
  <c r="R18" i="443"/>
  <c r="L18" i="443"/>
  <c r="H18" i="443"/>
  <c r="S18" i="443"/>
  <c r="K18" i="443"/>
  <c r="P18" i="443"/>
  <c r="Q18" i="443"/>
  <c r="J18" i="443"/>
  <c r="I18" i="443"/>
  <c r="T18" i="443"/>
  <c r="O18" i="443"/>
  <c r="U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R20" i="443"/>
  <c r="L20" i="443"/>
  <c r="H20" i="443"/>
  <c r="Q20" i="443"/>
  <c r="J20" i="443"/>
  <c r="T20" i="443"/>
  <c r="U20" i="443"/>
  <c r="P20" i="443"/>
  <c r="I20" i="443"/>
  <c r="O20" i="443"/>
  <c r="S20" i="443"/>
  <c r="K20" i="443"/>
  <c r="AA64" i="444"/>
  <c r="Z64" i="444"/>
  <c r="AA53" i="444"/>
  <c r="Z53" i="444"/>
  <c r="T17" i="443"/>
  <c r="P17" i="443"/>
  <c r="J17" i="443"/>
  <c r="Q17" i="443"/>
  <c r="I17" i="443"/>
  <c r="L17" i="443"/>
  <c r="U17" i="443"/>
  <c r="O17" i="443"/>
  <c r="H17" i="443"/>
  <c r="R17" i="443"/>
  <c r="K17" i="443"/>
  <c r="S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T19" i="443"/>
  <c r="P19" i="443"/>
  <c r="J19" i="443"/>
  <c r="U19" i="443"/>
  <c r="O19" i="443"/>
  <c r="H19" i="443"/>
  <c r="S19" i="443"/>
  <c r="L19" i="443"/>
  <c r="K19" i="443"/>
  <c r="Q19" i="443"/>
  <c r="I19" i="443"/>
  <c r="R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R14" i="441"/>
  <c r="L14" i="441"/>
  <c r="H14" i="441"/>
  <c r="S14" i="441"/>
  <c r="U14" i="441"/>
  <c r="Q14" i="441"/>
  <c r="K14" i="441"/>
  <c r="O14" i="441"/>
  <c r="T14" i="441"/>
  <c r="P14" i="441"/>
  <c r="J14" i="441"/>
  <c r="I14" i="441"/>
  <c r="AA56" i="442"/>
  <c r="Z56" i="442"/>
  <c r="U21" i="441"/>
  <c r="Q21" i="441"/>
  <c r="K21" i="441"/>
  <c r="T21" i="441"/>
  <c r="P21" i="441"/>
  <c r="J21" i="441"/>
  <c r="R21" i="441"/>
  <c r="H21" i="441"/>
  <c r="I21" i="441"/>
  <c r="O21" i="441"/>
  <c r="S21" i="441"/>
  <c r="L21" i="441"/>
  <c r="Z65" i="442"/>
  <c r="AA65" i="442"/>
  <c r="AA62" i="442"/>
  <c r="Z62" i="442"/>
  <c r="AA83" i="442"/>
  <c r="Z83" i="442"/>
  <c r="AO80" i="442"/>
  <c r="U13" i="441"/>
  <c r="Q13" i="441"/>
  <c r="K13" i="441"/>
  <c r="S13" i="441"/>
  <c r="O13" i="441"/>
  <c r="I13" i="441"/>
  <c r="R13" i="441"/>
  <c r="L13" i="441"/>
  <c r="H13" i="441"/>
  <c r="T13" i="441"/>
  <c r="P13" i="441"/>
  <c r="J13" i="441"/>
  <c r="Z79" i="442"/>
  <c r="AA79" i="442"/>
  <c r="Z87" i="442"/>
  <c r="AA87" i="442"/>
  <c r="Z85" i="442"/>
  <c r="AA85" i="442"/>
  <c r="AO81" i="442"/>
  <c r="S12" i="441"/>
  <c r="O12" i="441"/>
  <c r="I12" i="441"/>
  <c r="R12" i="441"/>
  <c r="L12" i="441"/>
  <c r="H12" i="441"/>
  <c r="P12" i="441"/>
  <c r="U12" i="441"/>
  <c r="Q12" i="441"/>
  <c r="K12" i="441"/>
  <c r="T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S18" i="441"/>
  <c r="O18" i="441"/>
  <c r="I18" i="441"/>
  <c r="R18" i="441"/>
  <c r="L18" i="441"/>
  <c r="H18" i="441"/>
  <c r="T18" i="441"/>
  <c r="J18" i="441"/>
  <c r="U18" i="441"/>
  <c r="K18" i="441"/>
  <c r="Q18" i="441"/>
  <c r="P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S22" i="441"/>
  <c r="O22" i="441"/>
  <c r="I22" i="441"/>
  <c r="R22" i="441"/>
  <c r="L22" i="441"/>
  <c r="H22" i="441"/>
  <c r="T22" i="441"/>
  <c r="J22" i="441"/>
  <c r="Q22" i="441"/>
  <c r="U22" i="441"/>
  <c r="P22" i="441"/>
  <c r="K22" i="441"/>
  <c r="AA59" i="442"/>
  <c r="Z59" i="442"/>
  <c r="S20" i="441"/>
  <c r="O20" i="441"/>
  <c r="I20" i="441"/>
  <c r="R20" i="441"/>
  <c r="L20" i="441"/>
  <c r="H20" i="441"/>
  <c r="P20" i="441"/>
  <c r="U20" i="441"/>
  <c r="K20" i="441"/>
  <c r="T20" i="441"/>
  <c r="J20" i="441"/>
  <c r="Q20" i="441"/>
  <c r="U19" i="441"/>
  <c r="Q19" i="441"/>
  <c r="K19" i="441"/>
  <c r="T19" i="441"/>
  <c r="P19" i="441"/>
  <c r="J19" i="441"/>
  <c r="L19" i="441"/>
  <c r="S19" i="441"/>
  <c r="I19" i="441"/>
  <c r="R19" i="441"/>
  <c r="H19" i="441"/>
  <c r="O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T21" i="439"/>
  <c r="U21" i="439"/>
  <c r="Q21" i="439"/>
  <c r="K21" i="439"/>
  <c r="R21" i="439"/>
  <c r="J21" i="439"/>
  <c r="P21" i="439"/>
  <c r="I21" i="439"/>
  <c r="H21" i="439"/>
  <c r="S21" i="439"/>
  <c r="L21" i="439"/>
  <c r="O21" i="439"/>
  <c r="Z72" i="440"/>
  <c r="AA72" i="440"/>
  <c r="R12" i="439"/>
  <c r="L12" i="439"/>
  <c r="H12" i="439"/>
  <c r="J12" i="439"/>
  <c r="P12" i="439"/>
  <c r="S12" i="439"/>
  <c r="O12" i="439"/>
  <c r="I12" i="439"/>
  <c r="U12" i="439"/>
  <c r="Q12" i="439"/>
  <c r="K12" i="439"/>
  <c r="T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S13" i="439"/>
  <c r="O13" i="439"/>
  <c r="I13" i="439"/>
  <c r="T13" i="439"/>
  <c r="L13" i="439"/>
  <c r="J13" i="439"/>
  <c r="R13" i="439"/>
  <c r="K13" i="439"/>
  <c r="U13" i="439"/>
  <c r="P13" i="439"/>
  <c r="H13" i="439"/>
  <c r="Q13" i="439"/>
  <c r="AO85" i="440"/>
  <c r="AO82" i="440"/>
  <c r="AO79" i="440"/>
  <c r="S20" i="439"/>
  <c r="O20" i="439"/>
  <c r="I20" i="439"/>
  <c r="U20" i="439"/>
  <c r="P20" i="439"/>
  <c r="H20" i="439"/>
  <c r="K20" i="439"/>
  <c r="T20" i="439"/>
  <c r="L20" i="439"/>
  <c r="Q20" i="439"/>
  <c r="J20" i="439"/>
  <c r="R20" i="439"/>
  <c r="AA65" i="440"/>
  <c r="Z65" i="440"/>
  <c r="U17" i="439"/>
  <c r="Q17" i="439"/>
  <c r="K17" i="439"/>
  <c r="T17" i="439"/>
  <c r="O17" i="439"/>
  <c r="H17" i="439"/>
  <c r="R17" i="439"/>
  <c r="S17" i="439"/>
  <c r="L17" i="439"/>
  <c r="J17" i="439"/>
  <c r="P17" i="439"/>
  <c r="I17" i="439"/>
  <c r="U19" i="439"/>
  <c r="Q19" i="439"/>
  <c r="K19" i="439"/>
  <c r="S19" i="439"/>
  <c r="L19" i="439"/>
  <c r="I19" i="439"/>
  <c r="R19" i="439"/>
  <c r="J19" i="439"/>
  <c r="P19" i="439"/>
  <c r="T19" i="439"/>
  <c r="O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S18" i="439"/>
  <c r="O18" i="439"/>
  <c r="I18" i="439"/>
  <c r="Q18" i="439"/>
  <c r="J18" i="439"/>
  <c r="T18" i="439"/>
  <c r="U18" i="439"/>
  <c r="P18" i="439"/>
  <c r="H18" i="439"/>
  <c r="R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S12" i="437"/>
  <c r="O12" i="437"/>
  <c r="I12" i="437"/>
  <c r="Q12" i="437"/>
  <c r="R12" i="437"/>
  <c r="L12" i="437"/>
  <c r="H12" i="437"/>
  <c r="T12" i="437"/>
  <c r="P12" i="437"/>
  <c r="J12" i="437"/>
  <c r="U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U18" i="437"/>
  <c r="Q18" i="437"/>
  <c r="K18" i="437"/>
  <c r="R18" i="437"/>
  <c r="J18" i="437"/>
  <c r="H18" i="437"/>
  <c r="P18" i="437"/>
  <c r="I18" i="437"/>
  <c r="T18" i="437"/>
  <c r="S18" i="437"/>
  <c r="L18" i="437"/>
  <c r="O18" i="437"/>
  <c r="AA75" i="438"/>
  <c r="Z75" i="438"/>
  <c r="S17" i="437"/>
  <c r="O17" i="437"/>
  <c r="I17" i="437"/>
  <c r="U17" i="437"/>
  <c r="P17" i="437"/>
  <c r="H17" i="437"/>
  <c r="T17" i="437"/>
  <c r="L17" i="437"/>
  <c r="R17" i="437"/>
  <c r="Q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U13" i="437"/>
  <c r="Q13" i="437"/>
  <c r="K13" i="437"/>
  <c r="T13" i="437"/>
  <c r="O13" i="437"/>
  <c r="H13" i="437"/>
  <c r="J13" i="437"/>
  <c r="S13" i="437"/>
  <c r="L13" i="437"/>
  <c r="P13" i="437"/>
  <c r="I13" i="437"/>
  <c r="R13" i="437"/>
  <c r="S21" i="437"/>
  <c r="O21" i="437"/>
  <c r="I21" i="437"/>
  <c r="R21" i="437"/>
  <c r="K21" i="437"/>
  <c r="P21" i="437"/>
  <c r="Q21" i="437"/>
  <c r="J21" i="437"/>
  <c r="H21" i="437"/>
  <c r="T21" i="437"/>
  <c r="L21" i="437"/>
  <c r="U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U20" i="437"/>
  <c r="Q20" i="437"/>
  <c r="K20" i="437"/>
  <c r="P20" i="437"/>
  <c r="I20" i="437"/>
  <c r="L20" i="437"/>
  <c r="T20" i="437"/>
  <c r="O20" i="437"/>
  <c r="H20" i="437"/>
  <c r="R20" i="437"/>
  <c r="J20" i="437"/>
  <c r="S20" i="437"/>
  <c r="S19" i="437"/>
  <c r="O19" i="437"/>
  <c r="I19" i="437"/>
  <c r="T19" i="437"/>
  <c r="L19" i="437"/>
  <c r="J19" i="437"/>
  <c r="R19" i="437"/>
  <c r="K19" i="437"/>
  <c r="U19" i="437"/>
  <c r="P19" i="437"/>
  <c r="H19" i="437"/>
  <c r="Q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S12" i="435"/>
  <c r="O12" i="435"/>
  <c r="I12" i="435"/>
  <c r="U12" i="435"/>
  <c r="P12" i="435"/>
  <c r="H12" i="435"/>
  <c r="T12" i="435"/>
  <c r="L12" i="435"/>
  <c r="Q12" i="435"/>
  <c r="J12" i="435"/>
  <c r="R12" i="435"/>
  <c r="K12" i="435"/>
  <c r="S22" i="435"/>
  <c r="O22" i="435"/>
  <c r="I22" i="435"/>
  <c r="R22" i="435"/>
  <c r="L22" i="435"/>
  <c r="H22" i="435"/>
  <c r="T22" i="435"/>
  <c r="P22" i="435"/>
  <c r="J22" i="435"/>
  <c r="Q22" i="435"/>
  <c r="U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R13" i="435"/>
  <c r="L13" i="435"/>
  <c r="H13" i="435"/>
  <c r="T13" i="435"/>
  <c r="O13" i="435"/>
  <c r="S13" i="435"/>
  <c r="K13" i="435"/>
  <c r="U13" i="435"/>
  <c r="I13" i="435"/>
  <c r="Q13" i="435"/>
  <c r="J13" i="435"/>
  <c r="P13" i="435"/>
  <c r="AA76" i="436"/>
  <c r="Z76" i="436"/>
  <c r="S14" i="435"/>
  <c r="U14" i="435"/>
  <c r="Q14" i="435"/>
  <c r="K14" i="435"/>
  <c r="R14" i="435"/>
  <c r="J14" i="435"/>
  <c r="P14" i="435"/>
  <c r="I14" i="435"/>
  <c r="L14" i="435"/>
  <c r="O14" i="435"/>
  <c r="H14" i="435"/>
  <c r="T14" i="435"/>
  <c r="AA63" i="436"/>
  <c r="Z63" i="436"/>
  <c r="U21" i="435"/>
  <c r="Q21" i="435"/>
  <c r="K21" i="435"/>
  <c r="T21" i="435"/>
  <c r="P21" i="435"/>
  <c r="J21" i="435"/>
  <c r="R21" i="435"/>
  <c r="L21" i="435"/>
  <c r="H21" i="435"/>
  <c r="O21" i="435"/>
  <c r="I21" i="435"/>
  <c r="S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U19" i="435"/>
  <c r="Q19" i="435"/>
  <c r="K19" i="435"/>
  <c r="T19" i="435"/>
  <c r="P19" i="435"/>
  <c r="J19" i="435"/>
  <c r="R19" i="435"/>
  <c r="L19" i="435"/>
  <c r="H19" i="435"/>
  <c r="I19" i="435"/>
  <c r="O19" i="435"/>
  <c r="S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S15" i="435"/>
  <c r="O15" i="435"/>
  <c r="I15" i="435"/>
  <c r="R15" i="435"/>
  <c r="L15" i="435"/>
  <c r="H15" i="435"/>
  <c r="T15" i="435"/>
  <c r="P15" i="435"/>
  <c r="J15" i="435"/>
  <c r="U15" i="435"/>
  <c r="Q15" i="435"/>
  <c r="K15" i="435"/>
  <c r="Z68" i="436"/>
  <c r="AA68" i="436"/>
  <c r="S20" i="435"/>
  <c r="O20" i="435"/>
  <c r="I20" i="435"/>
  <c r="R20" i="435"/>
  <c r="L20" i="435"/>
  <c r="H20" i="435"/>
  <c r="T20" i="435"/>
  <c r="P20" i="435"/>
  <c r="J20" i="435"/>
  <c r="K20" i="435"/>
  <c r="Q20" i="435"/>
  <c r="U20" i="435"/>
  <c r="AA70" i="436"/>
  <c r="Z70" i="436"/>
  <c r="U23" i="435"/>
  <c r="Q23" i="435"/>
  <c r="K23" i="435"/>
  <c r="T23" i="435"/>
  <c r="P23" i="435"/>
  <c r="J23" i="435"/>
  <c r="R23" i="435"/>
  <c r="L23" i="435"/>
  <c r="H23" i="435"/>
  <c r="S23" i="435"/>
  <c r="O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R19" i="433"/>
  <c r="L19" i="433"/>
  <c r="H19" i="433"/>
  <c r="S19" i="433"/>
  <c r="O19" i="433"/>
  <c r="I19" i="433"/>
  <c r="U19" i="433"/>
  <c r="K19" i="433"/>
  <c r="T19" i="433"/>
  <c r="J19" i="433"/>
  <c r="Q19" i="433"/>
  <c r="P19" i="433"/>
  <c r="R13" i="433"/>
  <c r="L13" i="433"/>
  <c r="H13" i="433"/>
  <c r="U13" i="433"/>
  <c r="P13" i="433"/>
  <c r="I13" i="433"/>
  <c r="J13" i="433"/>
  <c r="T13" i="433"/>
  <c r="O13" i="433"/>
  <c r="S13" i="433"/>
  <c r="K13" i="433"/>
  <c r="Q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U15" i="433"/>
  <c r="Q15" i="433"/>
  <c r="K15" i="433"/>
  <c r="S15" i="433"/>
  <c r="L15" i="433"/>
  <c r="H15" i="433"/>
  <c r="R15" i="433"/>
  <c r="J15" i="433"/>
  <c r="O15" i="433"/>
  <c r="P15" i="433"/>
  <c r="I15" i="433"/>
  <c r="T15" i="433"/>
  <c r="AA61" i="434"/>
  <c r="Z61" i="434"/>
  <c r="AA69" i="434"/>
  <c r="Z69" i="434"/>
  <c r="Z79" i="434"/>
  <c r="AA79" i="434"/>
  <c r="AA66" i="434"/>
  <c r="Z66" i="434"/>
  <c r="T20" i="433"/>
  <c r="P20" i="433"/>
  <c r="J20" i="433"/>
  <c r="S20" i="433"/>
  <c r="U20" i="433"/>
  <c r="Q20" i="433"/>
  <c r="K20" i="433"/>
  <c r="O20" i="433"/>
  <c r="H20" i="433"/>
  <c r="L20" i="433"/>
  <c r="R20" i="433"/>
  <c r="I20" i="433"/>
  <c r="AA72" i="434"/>
  <c r="Z72" i="434"/>
  <c r="AA85" i="434"/>
  <c r="Z85" i="434"/>
  <c r="AO81" i="434"/>
  <c r="AO80" i="434"/>
  <c r="AO88" i="434"/>
  <c r="AO83" i="434"/>
  <c r="S12" i="433"/>
  <c r="O12" i="433"/>
  <c r="I12" i="433"/>
  <c r="Q12" i="433"/>
  <c r="J12" i="433"/>
  <c r="R12" i="433"/>
  <c r="U12" i="433"/>
  <c r="P12" i="433"/>
  <c r="H12" i="433"/>
  <c r="K12" i="433"/>
  <c r="T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T22" i="433"/>
  <c r="P22" i="433"/>
  <c r="J22" i="433"/>
  <c r="S22" i="433"/>
  <c r="O22" i="433"/>
  <c r="I22" i="433"/>
  <c r="U22" i="433"/>
  <c r="Q22" i="433"/>
  <c r="K22" i="433"/>
  <c r="R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R21" i="433"/>
  <c r="L21" i="433"/>
  <c r="H21" i="433"/>
  <c r="U21" i="433"/>
  <c r="Q21" i="433"/>
  <c r="K21" i="433"/>
  <c r="S21" i="433"/>
  <c r="O21" i="433"/>
  <c r="I21" i="433"/>
  <c r="P21" i="433"/>
  <c r="J21" i="433"/>
  <c r="T21" i="433"/>
  <c r="R23" i="433"/>
  <c r="L23" i="433"/>
  <c r="H23" i="433"/>
  <c r="U23" i="433"/>
  <c r="Q23" i="433"/>
  <c r="K23" i="433"/>
  <c r="S23" i="433"/>
  <c r="O23" i="433"/>
  <c r="I23" i="433"/>
  <c r="T23" i="433"/>
  <c r="P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T14" i="433"/>
  <c r="P14" i="433"/>
  <c r="J14" i="433"/>
  <c r="S14" i="433"/>
  <c r="O14" i="433"/>
  <c r="I14" i="433"/>
  <c r="R14" i="433"/>
  <c r="L14" i="433"/>
  <c r="H14" i="433"/>
  <c r="U14" i="433"/>
  <c r="Q14" i="433"/>
  <c r="K14" i="433"/>
  <c r="AO77" i="434"/>
  <c r="AO85" i="434"/>
  <c r="AO84" i="434"/>
  <c r="AO79" i="434"/>
  <c r="AO87" i="434"/>
  <c r="Z66" i="432"/>
  <c r="AA66" i="432"/>
  <c r="S20" i="431"/>
  <c r="O20" i="431"/>
  <c r="I20" i="431"/>
  <c r="R20" i="431"/>
  <c r="L20" i="431"/>
  <c r="H20" i="431"/>
  <c r="Q20" i="431"/>
  <c r="J20" i="431"/>
  <c r="P20" i="431"/>
  <c r="U20" i="431"/>
  <c r="K20" i="431"/>
  <c r="T20" i="431"/>
  <c r="AA68" i="432"/>
  <c r="Z68" i="432"/>
  <c r="U19" i="431"/>
  <c r="Q19" i="431"/>
  <c r="K19" i="431"/>
  <c r="T19" i="431"/>
  <c r="P19" i="431"/>
  <c r="J19" i="431"/>
  <c r="O19" i="431"/>
  <c r="L19" i="431"/>
  <c r="R19" i="431"/>
  <c r="S19" i="431"/>
  <c r="I19" i="431"/>
  <c r="H19" i="431"/>
  <c r="U14" i="431"/>
  <c r="Q14" i="431"/>
  <c r="K14" i="431"/>
  <c r="T14" i="431"/>
  <c r="P14" i="431"/>
  <c r="J14" i="431"/>
  <c r="O14" i="431"/>
  <c r="R14" i="431"/>
  <c r="L14" i="431"/>
  <c r="H14" i="431"/>
  <c r="S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S18" i="431"/>
  <c r="O18" i="431"/>
  <c r="I18" i="431"/>
  <c r="R18" i="431"/>
  <c r="L18" i="431"/>
  <c r="H18" i="431"/>
  <c r="U18" i="431"/>
  <c r="K18" i="431"/>
  <c r="P18" i="431"/>
  <c r="T18" i="431"/>
  <c r="J18" i="431"/>
  <c r="Q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T12" i="431"/>
  <c r="P12" i="431"/>
  <c r="J12" i="431"/>
  <c r="S12" i="431"/>
  <c r="O12" i="431"/>
  <c r="I12" i="431"/>
  <c r="R12" i="431"/>
  <c r="L12" i="431"/>
  <c r="H12" i="431"/>
  <c r="U12" i="431"/>
  <c r="Q12" i="431"/>
  <c r="K12" i="431"/>
  <c r="AA74" i="432"/>
  <c r="Z74" i="432"/>
  <c r="AA84" i="432"/>
  <c r="Z84" i="432"/>
  <c r="AO80" i="432"/>
  <c r="AO88" i="432"/>
  <c r="AA86" i="432"/>
  <c r="Z86" i="432"/>
  <c r="U21" i="431"/>
  <c r="Q21" i="431"/>
  <c r="K21" i="431"/>
  <c r="T21" i="431"/>
  <c r="P21" i="431"/>
  <c r="J21" i="431"/>
  <c r="S21" i="431"/>
  <c r="I21" i="431"/>
  <c r="R21" i="431"/>
  <c r="H21" i="431"/>
  <c r="L21" i="431"/>
  <c r="O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S22" i="431"/>
  <c r="O22" i="431"/>
  <c r="I22" i="431"/>
  <c r="R22" i="431"/>
  <c r="L22" i="431"/>
  <c r="H22" i="431"/>
  <c r="U22" i="431"/>
  <c r="K22" i="431"/>
  <c r="T22" i="431"/>
  <c r="J22" i="431"/>
  <c r="P22" i="431"/>
  <c r="Q22" i="431"/>
  <c r="Z58" i="432"/>
  <c r="AA58" i="432"/>
  <c r="AA64" i="432"/>
  <c r="Z64" i="432"/>
  <c r="R13" i="431"/>
  <c r="U13" i="431"/>
  <c r="Q13" i="431"/>
  <c r="K13" i="431"/>
  <c r="T13" i="431"/>
  <c r="L13" i="431"/>
  <c r="O13" i="431"/>
  <c r="S13" i="431"/>
  <c r="J13" i="431"/>
  <c r="P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R19" i="429"/>
  <c r="L19" i="429"/>
  <c r="H19" i="429"/>
  <c r="T19" i="429"/>
  <c r="O19" i="429"/>
  <c r="J19" i="429"/>
  <c r="S19" i="429"/>
  <c r="K19" i="429"/>
  <c r="Q19" i="429"/>
  <c r="U19" i="429"/>
  <c r="P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T18" i="429"/>
  <c r="P18" i="429"/>
  <c r="J18" i="429"/>
  <c r="R18" i="429"/>
  <c r="K18" i="429"/>
  <c r="H18" i="429"/>
  <c r="Q18" i="429"/>
  <c r="I18" i="429"/>
  <c r="O18" i="429"/>
  <c r="S18" i="429"/>
  <c r="L18" i="429"/>
  <c r="U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U14" i="427"/>
  <c r="O14" i="427"/>
  <c r="P14" i="427"/>
  <c r="Q14" i="427"/>
  <c r="L14" i="427"/>
  <c r="S14" i="427"/>
  <c r="T14" i="427"/>
  <c r="H14" i="427"/>
  <c r="I14" i="427"/>
  <c r="J14" i="427"/>
  <c r="K14" i="427"/>
  <c r="R14" i="427"/>
  <c r="T13" i="429"/>
  <c r="P13" i="429"/>
  <c r="J13" i="429"/>
  <c r="S13" i="429"/>
  <c r="L13" i="429"/>
  <c r="R13" i="429"/>
  <c r="K13" i="429"/>
  <c r="I13" i="429"/>
  <c r="U13" i="429"/>
  <c r="O13" i="429"/>
  <c r="H13" i="429"/>
  <c r="Q13" i="429"/>
  <c r="T20" i="429"/>
  <c r="P20" i="429"/>
  <c r="J20" i="429"/>
  <c r="Q20" i="429"/>
  <c r="I20" i="429"/>
  <c r="S20" i="429"/>
  <c r="U20" i="429"/>
  <c r="O20" i="429"/>
  <c r="H20" i="429"/>
  <c r="L20" i="429"/>
  <c r="R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R17" i="429"/>
  <c r="L17" i="429"/>
  <c r="H17" i="429"/>
  <c r="U17" i="429"/>
  <c r="P17" i="429"/>
  <c r="I17" i="429"/>
  <c r="T17" i="429"/>
  <c r="O17" i="429"/>
  <c r="K17" i="429"/>
  <c r="Q17" i="429"/>
  <c r="J17" i="429"/>
  <c r="S17" i="429"/>
  <c r="Z76" i="430"/>
  <c r="AA76" i="430"/>
  <c r="AA66" i="430"/>
  <c r="Z66" i="430"/>
  <c r="AO81" i="430"/>
  <c r="R12" i="429"/>
  <c r="R14" i="429" s="1"/>
  <c r="L12" i="429"/>
  <c r="H12" i="429"/>
  <c r="J12" i="429"/>
  <c r="U12" i="429"/>
  <c r="Q12" i="429"/>
  <c r="K12" i="429"/>
  <c r="T12" i="429"/>
  <c r="T14" i="429" s="1"/>
  <c r="P12" i="429"/>
  <c r="P14" i="429" s="1"/>
  <c r="S12" i="429"/>
  <c r="O12" i="429"/>
  <c r="I12" i="429"/>
  <c r="R21" i="429"/>
  <c r="L21" i="429"/>
  <c r="H21" i="429"/>
  <c r="S21" i="429"/>
  <c r="K21" i="429"/>
  <c r="U21" i="429"/>
  <c r="Q21" i="429"/>
  <c r="J21" i="429"/>
  <c r="P21" i="429"/>
  <c r="T21" i="429"/>
  <c r="O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T14" i="425"/>
  <c r="P14" i="425"/>
  <c r="J14" i="425"/>
  <c r="L14" i="425"/>
  <c r="S14" i="425"/>
  <c r="O14" i="425"/>
  <c r="I14" i="425"/>
  <c r="U14" i="425"/>
  <c r="Q14" i="425"/>
  <c r="K14" i="425"/>
  <c r="R14" i="425"/>
  <c r="H14" i="425"/>
  <c r="AA64" i="426"/>
  <c r="Z64" i="426"/>
  <c r="AO80" i="426"/>
  <c r="U13" i="427"/>
  <c r="Q13" i="427"/>
  <c r="K13" i="427"/>
  <c r="T13" i="427"/>
  <c r="P13" i="427"/>
  <c r="J13" i="427"/>
  <c r="R13" i="427"/>
  <c r="L13" i="427"/>
  <c r="H13" i="427"/>
  <c r="S13" i="427"/>
  <c r="O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R18" i="425"/>
  <c r="L18" i="425"/>
  <c r="H18" i="425"/>
  <c r="J18" i="425"/>
  <c r="U18" i="425"/>
  <c r="Q18" i="425"/>
  <c r="K18" i="425"/>
  <c r="T18" i="425"/>
  <c r="S18" i="425"/>
  <c r="O18" i="425"/>
  <c r="I18" i="425"/>
  <c r="P18" i="425"/>
  <c r="Z61" i="426"/>
  <c r="AA61" i="426"/>
  <c r="Z69" i="426"/>
  <c r="AA69" i="426"/>
  <c r="AA55" i="426"/>
  <c r="Z55" i="426"/>
  <c r="U13" i="425"/>
  <c r="Q13" i="425"/>
  <c r="K13" i="425"/>
  <c r="T13" i="425"/>
  <c r="P13" i="425"/>
  <c r="J13" i="425"/>
  <c r="R13" i="425"/>
  <c r="L13" i="425"/>
  <c r="H13" i="425"/>
  <c r="I13" i="425"/>
  <c r="S13" i="425"/>
  <c r="O13" i="425"/>
  <c r="Z57" i="426"/>
  <c r="AA57" i="426"/>
  <c r="Z66" i="426"/>
  <c r="AA66" i="426"/>
  <c r="AA80" i="426"/>
  <c r="Z80" i="426"/>
  <c r="AA88" i="426"/>
  <c r="Z88" i="426"/>
  <c r="AO83" i="426"/>
  <c r="R19" i="427"/>
  <c r="L19" i="427"/>
  <c r="H19" i="427"/>
  <c r="T19" i="427"/>
  <c r="O19" i="427"/>
  <c r="S19" i="427"/>
  <c r="K19" i="427"/>
  <c r="U19" i="427"/>
  <c r="P19" i="427"/>
  <c r="I19" i="427"/>
  <c r="Q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R12" i="425"/>
  <c r="L12" i="425"/>
  <c r="H12" i="425"/>
  <c r="U12" i="425"/>
  <c r="Q12" i="425"/>
  <c r="K12" i="425"/>
  <c r="S12" i="425"/>
  <c r="O12" i="425"/>
  <c r="I12" i="425"/>
  <c r="I15" i="425" s="1"/>
  <c r="P12" i="425"/>
  <c r="J12" i="425"/>
  <c r="T12" i="425"/>
  <c r="Z63" i="426"/>
  <c r="AA63" i="426"/>
  <c r="AA71" i="426"/>
  <c r="Z71" i="426"/>
  <c r="AA79" i="426"/>
  <c r="Z79" i="426"/>
  <c r="T19" i="425"/>
  <c r="P19" i="425"/>
  <c r="J19" i="425"/>
  <c r="H19" i="425"/>
  <c r="S19" i="425"/>
  <c r="O19" i="425"/>
  <c r="I19" i="425"/>
  <c r="R19" i="425"/>
  <c r="U19" i="425"/>
  <c r="Q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R20" i="425"/>
  <c r="L20" i="425"/>
  <c r="H20" i="425"/>
  <c r="J20" i="425"/>
  <c r="U20" i="425"/>
  <c r="Q20" i="425"/>
  <c r="K20" i="425"/>
  <c r="P20" i="425"/>
  <c r="S20" i="425"/>
  <c r="O20" i="425"/>
  <c r="I20" i="425"/>
  <c r="T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T21" i="425"/>
  <c r="P21" i="425"/>
  <c r="J21" i="425"/>
  <c r="H21" i="425"/>
  <c r="S21" i="425"/>
  <c r="O21" i="425"/>
  <c r="I21" i="425"/>
  <c r="L21" i="425"/>
  <c r="U21" i="425"/>
  <c r="Q21" i="425"/>
  <c r="K21" i="425"/>
  <c r="R21" i="425"/>
  <c r="AA70" i="428"/>
  <c r="Z70" i="428"/>
  <c r="AA74" i="426"/>
  <c r="Z74" i="426"/>
  <c r="AA84" i="426"/>
  <c r="Z84" i="426"/>
  <c r="R23" i="427"/>
  <c r="L23" i="427"/>
  <c r="H23" i="427"/>
  <c r="Q23" i="427"/>
  <c r="J23" i="427"/>
  <c r="U23" i="427"/>
  <c r="P23" i="427"/>
  <c r="I23" i="427"/>
  <c r="S23" i="427"/>
  <c r="K23" i="427"/>
  <c r="T23" i="427"/>
  <c r="O23" i="427"/>
  <c r="AO87" i="426"/>
  <c r="AA58" i="428"/>
  <c r="Z58" i="428"/>
  <c r="Z77" i="426"/>
  <c r="AA77" i="426"/>
  <c r="Z85" i="426"/>
  <c r="AA85" i="426"/>
  <c r="R21" i="427"/>
  <c r="L21" i="427"/>
  <c r="H21" i="427"/>
  <c r="S21" i="427"/>
  <c r="K21" i="427"/>
  <c r="Q21" i="427"/>
  <c r="J21" i="427"/>
  <c r="T21" i="427"/>
  <c r="O21" i="427"/>
  <c r="I21" i="427"/>
  <c r="U21" i="427"/>
  <c r="P21" i="427"/>
  <c r="T20" i="427"/>
  <c r="P20" i="427"/>
  <c r="J20" i="427"/>
  <c r="Q20" i="427"/>
  <c r="I20" i="427"/>
  <c r="U20" i="427"/>
  <c r="O20" i="427"/>
  <c r="H20" i="427"/>
  <c r="R20" i="427"/>
  <c r="K20" i="427"/>
  <c r="S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T15" i="427"/>
  <c r="P15" i="427"/>
  <c r="J15" i="427"/>
  <c r="R15" i="427"/>
  <c r="K15" i="427"/>
  <c r="Q15" i="427"/>
  <c r="I15" i="427"/>
  <c r="S15" i="427"/>
  <c r="L15" i="427"/>
  <c r="H15" i="427"/>
  <c r="U15" i="427"/>
  <c r="O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R22" i="425"/>
  <c r="L22" i="425"/>
  <c r="H22" i="425"/>
  <c r="T22" i="425"/>
  <c r="U22" i="425"/>
  <c r="Q22" i="425"/>
  <c r="K22" i="425"/>
  <c r="J22" i="425"/>
  <c r="S22" i="425"/>
  <c r="O22" i="425"/>
  <c r="I22" i="425"/>
  <c r="P22" i="425"/>
  <c r="AA83" i="426"/>
  <c r="Z83" i="426"/>
  <c r="Z53" i="426"/>
  <c r="AA53" i="426"/>
  <c r="Z62" i="426"/>
  <c r="AA62" i="426"/>
  <c r="AO77" i="426"/>
  <c r="AO85" i="426"/>
  <c r="AO83" i="428"/>
  <c r="R12" i="427"/>
  <c r="L12" i="427"/>
  <c r="H12" i="427"/>
  <c r="U12" i="427"/>
  <c r="Q12" i="427"/>
  <c r="K12" i="427"/>
  <c r="S12" i="427"/>
  <c r="O12" i="427"/>
  <c r="I12" i="427"/>
  <c r="P12" i="427"/>
  <c r="J12" i="427"/>
  <c r="T12" i="427"/>
  <c r="AA62" i="428"/>
  <c r="Z62" i="428"/>
  <c r="AO78" i="426"/>
  <c r="AO86" i="426"/>
  <c r="AA54" i="428"/>
  <c r="Z54" i="428"/>
  <c r="T22" i="427"/>
  <c r="P22" i="427"/>
  <c r="J22" i="427"/>
  <c r="U22" i="427"/>
  <c r="O22" i="427"/>
  <c r="H22" i="427"/>
  <c r="S22" i="427"/>
  <c r="L22" i="427"/>
  <c r="Q22" i="427"/>
  <c r="I22" i="427"/>
  <c r="R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Q13" i="421"/>
  <c r="O13" i="421"/>
  <c r="T13" i="421"/>
  <c r="K13" i="421"/>
  <c r="I13" i="421"/>
  <c r="P13" i="421"/>
  <c r="L13" i="421"/>
  <c r="U13" i="421"/>
  <c r="S13" i="421"/>
  <c r="R13" i="421"/>
  <c r="J13" i="421"/>
  <c r="AA68" i="424"/>
  <c r="Z68" i="424"/>
  <c r="AA59" i="424"/>
  <c r="Z59" i="424"/>
  <c r="U12" i="423"/>
  <c r="Q12" i="423"/>
  <c r="K12" i="423"/>
  <c r="P12" i="423"/>
  <c r="I12" i="423"/>
  <c r="T12" i="423"/>
  <c r="O12" i="423"/>
  <c r="H12" i="423"/>
  <c r="S12" i="423"/>
  <c r="L12" i="423"/>
  <c r="R12" i="423"/>
  <c r="J12" i="423"/>
  <c r="AA63" i="424"/>
  <c r="Z63" i="424"/>
  <c r="U22" i="423"/>
  <c r="Q22" i="423"/>
  <c r="K22" i="423"/>
  <c r="T22" i="423"/>
  <c r="P22" i="423"/>
  <c r="J22" i="423"/>
  <c r="R22" i="423"/>
  <c r="L22" i="423"/>
  <c r="H22" i="423"/>
  <c r="O22" i="423"/>
  <c r="I22" i="423"/>
  <c r="S22" i="423"/>
  <c r="U15" i="423"/>
  <c r="Q15" i="423"/>
  <c r="K15" i="423"/>
  <c r="T15" i="423"/>
  <c r="P15" i="423"/>
  <c r="J15" i="423"/>
  <c r="R15" i="423"/>
  <c r="L15" i="423"/>
  <c r="H15" i="423"/>
  <c r="S15" i="423"/>
  <c r="O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P14" i="421"/>
  <c r="H14" i="421"/>
  <c r="O14" i="421"/>
  <c r="J14" i="421"/>
  <c r="S14" i="421"/>
  <c r="Q14" i="421"/>
  <c r="T14" i="421"/>
  <c r="L14" i="421"/>
  <c r="U14" i="421"/>
  <c r="I14" i="421"/>
  <c r="R14" i="421"/>
  <c r="S19" i="423"/>
  <c r="O19" i="423"/>
  <c r="I19" i="423"/>
  <c r="R19" i="423"/>
  <c r="L19" i="423"/>
  <c r="H19" i="423"/>
  <c r="T19" i="423"/>
  <c r="P19" i="423"/>
  <c r="J19" i="423"/>
  <c r="U19" i="423"/>
  <c r="Q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S21" i="398"/>
  <c r="L21" i="398"/>
  <c r="T21" i="398"/>
  <c r="O21" i="398"/>
  <c r="H21" i="398"/>
  <c r="P21" i="398"/>
  <c r="Q21" i="398"/>
  <c r="J21" i="398"/>
  <c r="R21" i="398"/>
  <c r="U21" i="398"/>
  <c r="I21" i="398"/>
  <c r="Z57" i="424"/>
  <c r="AA57" i="424"/>
  <c r="L14" i="423"/>
  <c r="H14" i="423"/>
  <c r="U14" i="423"/>
  <c r="Q14" i="423"/>
  <c r="K14" i="423"/>
  <c r="S14" i="423"/>
  <c r="O14" i="423"/>
  <c r="I14" i="423"/>
  <c r="R14" i="423"/>
  <c r="J14" i="423"/>
  <c r="T14" i="423"/>
  <c r="P14" i="423"/>
  <c r="H18" i="398"/>
  <c r="S18" i="398"/>
  <c r="Q18" i="398"/>
  <c r="T18" i="398"/>
  <c r="O18" i="398"/>
  <c r="K18" i="398"/>
  <c r="P18" i="398"/>
  <c r="L18" i="398"/>
  <c r="J18" i="398"/>
  <c r="U18" i="398"/>
  <c r="R18" i="398"/>
  <c r="I18" i="398"/>
  <c r="S21" i="423"/>
  <c r="O21" i="423"/>
  <c r="I21" i="423"/>
  <c r="R21" i="423"/>
  <c r="L21" i="423"/>
  <c r="H21" i="423"/>
  <c r="T21" i="423"/>
  <c r="P21" i="423"/>
  <c r="J21" i="423"/>
  <c r="K21" i="423"/>
  <c r="U21" i="423"/>
  <c r="Q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S13" i="423"/>
  <c r="T13" i="423"/>
  <c r="P13" i="423"/>
  <c r="J13" i="423"/>
  <c r="O13" i="423"/>
  <c r="L13" i="423"/>
  <c r="U13" i="423"/>
  <c r="K13" i="423"/>
  <c r="R13" i="423"/>
  <c r="I13" i="423"/>
  <c r="Q13" i="423"/>
  <c r="H13" i="423"/>
  <c r="Z74" i="424"/>
  <c r="AA74" i="424"/>
  <c r="AO80" i="424"/>
  <c r="I12" i="421"/>
  <c r="U12" i="421"/>
  <c r="P12" i="421"/>
  <c r="R12" i="421"/>
  <c r="Q12" i="421"/>
  <c r="J12" i="421"/>
  <c r="K12" i="421"/>
  <c r="O12" i="421"/>
  <c r="H12" i="421"/>
  <c r="T12" i="421"/>
  <c r="S12" i="421"/>
  <c r="L12" i="421"/>
  <c r="Z61" i="424"/>
  <c r="AA61" i="424"/>
  <c r="AA55" i="424"/>
  <c r="Z55" i="424"/>
  <c r="R19" i="398"/>
  <c r="O19" i="398"/>
  <c r="K19" i="398"/>
  <c r="L19" i="398"/>
  <c r="S19" i="398"/>
  <c r="Q19" i="398"/>
  <c r="P19" i="398"/>
  <c r="U19" i="398"/>
  <c r="I19" i="398"/>
  <c r="T19" i="398"/>
  <c r="H19" i="398"/>
  <c r="J19" i="398"/>
  <c r="S23" i="423"/>
  <c r="O23" i="423"/>
  <c r="I23" i="423"/>
  <c r="R23" i="423"/>
  <c r="L23" i="423"/>
  <c r="H23" i="423"/>
  <c r="T23" i="423"/>
  <c r="P23" i="423"/>
  <c r="J23" i="423"/>
  <c r="Q23" i="423"/>
  <c r="K23" i="423"/>
  <c r="U23" i="423"/>
  <c r="U20" i="423"/>
  <c r="Q20" i="423"/>
  <c r="K20" i="423"/>
  <c r="T20" i="423"/>
  <c r="P20" i="423"/>
  <c r="J20" i="423"/>
  <c r="R20" i="423"/>
  <c r="L20" i="423"/>
  <c r="H20" i="423"/>
  <c r="I20" i="423"/>
  <c r="S20" i="423"/>
  <c r="O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U21" i="421"/>
  <c r="Q21" i="421"/>
  <c r="K21" i="421"/>
  <c r="L21" i="421"/>
  <c r="I21" i="421"/>
  <c r="R21" i="421"/>
  <c r="J21" i="421"/>
  <c r="P21" i="421"/>
  <c r="T21" i="421"/>
  <c r="O21" i="421"/>
  <c r="H21" i="421"/>
  <c r="S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S22" i="421"/>
  <c r="O22" i="421"/>
  <c r="I22" i="421"/>
  <c r="P22" i="421"/>
  <c r="H22" i="421"/>
  <c r="K22" i="421"/>
  <c r="T22" i="421"/>
  <c r="L22" i="421"/>
  <c r="R22" i="421"/>
  <c r="Q22" i="421"/>
  <c r="J22" i="421"/>
  <c r="U22" i="421"/>
  <c r="U23" i="421"/>
  <c r="Q23" i="421"/>
  <c r="K23" i="421"/>
  <c r="R23" i="421"/>
  <c r="J23" i="421"/>
  <c r="O23" i="421"/>
  <c r="P23" i="421"/>
  <c r="I23" i="421"/>
  <c r="T23" i="421"/>
  <c r="S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U16" i="421"/>
  <c r="Q16" i="421"/>
  <c r="K16" i="421"/>
  <c r="P16" i="421"/>
  <c r="L16" i="421"/>
  <c r="T16" i="421"/>
  <c r="O16" i="421"/>
  <c r="H16" i="421"/>
  <c r="S16" i="421"/>
  <c r="R16" i="421"/>
  <c r="J16" i="421"/>
  <c r="I16" i="421"/>
  <c r="AA54" i="422"/>
  <c r="Z54" i="422"/>
  <c r="AO79" i="422"/>
  <c r="AA85" i="422"/>
  <c r="Z85" i="422"/>
  <c r="AA75" i="422"/>
  <c r="Z75" i="422"/>
  <c r="R15" i="421"/>
  <c r="S15" i="421"/>
  <c r="O15" i="421"/>
  <c r="I15" i="421"/>
  <c r="H15" i="421"/>
  <c r="U15" i="421"/>
  <c r="Q15" i="421"/>
  <c r="K15" i="421"/>
  <c r="T15" i="421"/>
  <c r="P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S20" i="421"/>
  <c r="O20" i="421"/>
  <c r="I20" i="421"/>
  <c r="Q20" i="421"/>
  <c r="U20" i="421"/>
  <c r="P20" i="421"/>
  <c r="H20" i="421"/>
  <c r="T20" i="421"/>
  <c r="R20" i="421"/>
  <c r="K20" i="421"/>
  <c r="J20" i="421"/>
  <c r="L20" i="421"/>
  <c r="AO77" i="422"/>
  <c r="S24" i="421"/>
  <c r="O24" i="421"/>
  <c r="I24" i="421"/>
  <c r="T24" i="421"/>
  <c r="L24" i="421"/>
  <c r="Q24" i="421"/>
  <c r="R24" i="421"/>
  <c r="K24" i="421"/>
  <c r="U24" i="421"/>
  <c r="P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O20" i="419"/>
  <c r="S20" i="419"/>
  <c r="J20" i="419"/>
  <c r="P20" i="419"/>
  <c r="T20" i="419"/>
  <c r="K20" i="419"/>
  <c r="Q20" i="419"/>
  <c r="U20" i="419"/>
  <c r="H20" i="419"/>
  <c r="L20" i="419"/>
  <c r="R20" i="419"/>
  <c r="AA73" i="420"/>
  <c r="Z73" i="420"/>
  <c r="I21" i="419"/>
  <c r="O21" i="419"/>
  <c r="S21" i="419"/>
  <c r="J21" i="419"/>
  <c r="P21" i="419"/>
  <c r="T21" i="419"/>
  <c r="K21" i="419"/>
  <c r="Q21" i="419"/>
  <c r="U21" i="419"/>
  <c r="L21" i="419"/>
  <c r="R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T13" i="419"/>
  <c r="P13" i="419"/>
  <c r="J13" i="419"/>
  <c r="R13" i="419"/>
  <c r="L13" i="419"/>
  <c r="H13" i="419"/>
  <c r="Q13" i="419"/>
  <c r="O13" i="419"/>
  <c r="U13" i="419"/>
  <c r="K13" i="419"/>
  <c r="S13" i="419"/>
  <c r="I13" i="419"/>
  <c r="AA65" i="420"/>
  <c r="Z65" i="420"/>
  <c r="S12" i="419"/>
  <c r="O12" i="419"/>
  <c r="I12" i="419"/>
  <c r="U12" i="419"/>
  <c r="P12" i="419"/>
  <c r="H12" i="419"/>
  <c r="T12" i="419"/>
  <c r="L12" i="419"/>
  <c r="Q12" i="419"/>
  <c r="R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S15" i="419"/>
  <c r="O15" i="419"/>
  <c r="I15" i="419"/>
  <c r="R15" i="419"/>
  <c r="L15" i="419"/>
  <c r="H15" i="419"/>
  <c r="T15" i="419"/>
  <c r="P15" i="419"/>
  <c r="J15" i="419"/>
  <c r="Q15" i="419"/>
  <c r="K15" i="419"/>
  <c r="U15" i="419"/>
  <c r="Z67" i="420"/>
  <c r="AA67" i="420"/>
  <c r="I22" i="419"/>
  <c r="O22" i="419"/>
  <c r="S22" i="419"/>
  <c r="J22" i="419"/>
  <c r="P22" i="419"/>
  <c r="T22" i="419"/>
  <c r="K22" i="419"/>
  <c r="Q22" i="419"/>
  <c r="U22" i="419"/>
  <c r="R22" i="419"/>
  <c r="H22" i="419"/>
  <c r="L22" i="419"/>
  <c r="I23" i="419"/>
  <c r="O23" i="419"/>
  <c r="S23" i="419"/>
  <c r="J23" i="419"/>
  <c r="P23" i="419"/>
  <c r="T23" i="419"/>
  <c r="K23" i="419"/>
  <c r="Q23" i="419"/>
  <c r="U23" i="419"/>
  <c r="H23" i="419"/>
  <c r="L23" i="419"/>
  <c r="R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T14" i="419"/>
  <c r="P14" i="419"/>
  <c r="S14" i="419"/>
  <c r="O14" i="419"/>
  <c r="I14" i="419"/>
  <c r="U14" i="419"/>
  <c r="Q14" i="419"/>
  <c r="K14" i="419"/>
  <c r="J14" i="419"/>
  <c r="H14" i="419"/>
  <c r="R14" i="419"/>
  <c r="L14" i="419"/>
  <c r="AA57" i="420"/>
  <c r="Z57" i="420"/>
  <c r="J19" i="419"/>
  <c r="P19" i="419"/>
  <c r="T19" i="419"/>
  <c r="K19" i="419"/>
  <c r="Q19" i="419"/>
  <c r="U19" i="419"/>
  <c r="L19" i="419"/>
  <c r="R19" i="419"/>
  <c r="H19" i="419"/>
  <c r="I19" i="419"/>
  <c r="O19" i="419"/>
  <c r="S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U31" i="408"/>
  <c r="Q31" i="408"/>
  <c r="K31" i="408"/>
  <c r="T31" i="408"/>
  <c r="P31" i="408"/>
  <c r="J31" i="408"/>
  <c r="S31" i="408"/>
  <c r="O31" i="408"/>
  <c r="I31" i="408"/>
  <c r="R31" i="408"/>
  <c r="L31" i="408"/>
  <c r="H31" i="408"/>
  <c r="S30" i="408"/>
  <c r="O30" i="408"/>
  <c r="I30" i="408"/>
  <c r="R30" i="408"/>
  <c r="L30" i="408"/>
  <c r="H30" i="408"/>
  <c r="U30" i="408"/>
  <c r="Q30" i="408"/>
  <c r="K30" i="408"/>
  <c r="T30" i="408"/>
  <c r="P30" i="408"/>
  <c r="J30" i="408"/>
  <c r="T23" i="408"/>
  <c r="P23" i="408"/>
  <c r="J23" i="408"/>
  <c r="U23" i="408"/>
  <c r="Q23" i="408"/>
  <c r="S23" i="408"/>
  <c r="O23" i="408"/>
  <c r="I23" i="408"/>
  <c r="K23" i="408"/>
  <c r="R23" i="408"/>
  <c r="L23" i="408"/>
  <c r="H23" i="408"/>
  <c r="U29" i="408"/>
  <c r="Q29" i="408"/>
  <c r="K29" i="408"/>
  <c r="T29" i="408"/>
  <c r="P29" i="408"/>
  <c r="J29" i="408"/>
  <c r="S29" i="408"/>
  <c r="O29" i="408"/>
  <c r="I29" i="408"/>
  <c r="R29" i="408"/>
  <c r="L29" i="408"/>
  <c r="H29" i="408"/>
  <c r="S28" i="408"/>
  <c r="O28" i="408"/>
  <c r="I28" i="408"/>
  <c r="R28" i="408"/>
  <c r="L28" i="408"/>
  <c r="H28" i="408"/>
  <c r="U28" i="408"/>
  <c r="Q28" i="408"/>
  <c r="K28" i="408"/>
  <c r="T28" i="408"/>
  <c r="P28" i="408"/>
  <c r="J28" i="408"/>
  <c r="T18" i="408"/>
  <c r="P18" i="408"/>
  <c r="J18" i="408"/>
  <c r="S18" i="408"/>
  <c r="O18" i="408"/>
  <c r="I18" i="408"/>
  <c r="R18" i="408"/>
  <c r="L18" i="408"/>
  <c r="H18" i="408"/>
  <c r="U18" i="408"/>
  <c r="Q18" i="408"/>
  <c r="K18" i="408"/>
  <c r="S19" i="408"/>
  <c r="O19" i="408"/>
  <c r="I19" i="408"/>
  <c r="R19" i="408"/>
  <c r="L19" i="408"/>
  <c r="H19" i="408"/>
  <c r="T19" i="408"/>
  <c r="P19" i="408"/>
  <c r="U19" i="408"/>
  <c r="Q19" i="408"/>
  <c r="K19" i="408"/>
  <c r="J19" i="408"/>
  <c r="R15" i="408"/>
  <c r="L15" i="408"/>
  <c r="H15" i="408"/>
  <c r="U15" i="408"/>
  <c r="Q15" i="408"/>
  <c r="K15" i="408"/>
  <c r="T15" i="408"/>
  <c r="P15" i="408"/>
  <c r="J15" i="408"/>
  <c r="O15" i="408"/>
  <c r="I15" i="408"/>
  <c r="S15" i="408"/>
  <c r="U12" i="408"/>
  <c r="Q12" i="408"/>
  <c r="K12" i="408"/>
  <c r="T12" i="408"/>
  <c r="P12" i="408"/>
  <c r="J12" i="408"/>
  <c r="S12" i="408"/>
  <c r="O12" i="408"/>
  <c r="I12" i="408"/>
  <c r="R12" i="408"/>
  <c r="L12" i="408"/>
  <c r="H12" i="408"/>
  <c r="S14" i="408"/>
  <c r="O14" i="408"/>
  <c r="I14" i="408"/>
  <c r="R14" i="408"/>
  <c r="L14" i="408"/>
  <c r="H14" i="408"/>
  <c r="U14" i="408"/>
  <c r="Q14" i="408"/>
  <c r="K14" i="408"/>
  <c r="T14" i="408"/>
  <c r="P14" i="408"/>
  <c r="J14" i="408"/>
  <c r="T13" i="408"/>
  <c r="P13" i="408"/>
  <c r="J13" i="408"/>
  <c r="S13" i="408"/>
  <c r="O13" i="408"/>
  <c r="I13" i="408"/>
  <c r="R13" i="408"/>
  <c r="L13" i="408"/>
  <c r="H13" i="408"/>
  <c r="U13" i="408"/>
  <c r="K13" i="408"/>
  <c r="Q13" i="408"/>
  <c r="U27" i="408"/>
  <c r="Q27" i="408"/>
  <c r="K27" i="408"/>
  <c r="L27" i="408"/>
  <c r="T27" i="408"/>
  <c r="P27" i="408"/>
  <c r="J27" i="408"/>
  <c r="S27" i="408"/>
  <c r="O27" i="408"/>
  <c r="I27" i="408"/>
  <c r="R27" i="408"/>
  <c r="H27" i="408"/>
  <c r="U22" i="408"/>
  <c r="Q22" i="408"/>
  <c r="K22" i="408"/>
  <c r="T22" i="408"/>
  <c r="P22" i="408"/>
  <c r="J22" i="408"/>
  <c r="R22" i="408"/>
  <c r="L22" i="408"/>
  <c r="H22" i="408"/>
  <c r="S22" i="408"/>
  <c r="O22" i="408"/>
  <c r="I22" i="408"/>
  <c r="T23" i="407"/>
  <c r="P23" i="407"/>
  <c r="J23" i="407"/>
  <c r="R23" i="407"/>
  <c r="S23" i="407"/>
  <c r="O23" i="407"/>
  <c r="I23" i="407"/>
  <c r="L23" i="407"/>
  <c r="U23" i="407"/>
  <c r="Q23" i="407"/>
  <c r="K23" i="407"/>
  <c r="H23" i="407"/>
  <c r="S12" i="407"/>
  <c r="O12" i="407"/>
  <c r="I12" i="407"/>
  <c r="R12" i="407"/>
  <c r="L12" i="407"/>
  <c r="H12" i="407"/>
  <c r="T12" i="407"/>
  <c r="P12" i="407"/>
  <c r="J12" i="407"/>
  <c r="Q12" i="407"/>
  <c r="K12" i="407"/>
  <c r="U12" i="407"/>
  <c r="T20" i="407"/>
  <c r="P20" i="407"/>
  <c r="J20" i="407"/>
  <c r="S20" i="407"/>
  <c r="O20" i="407"/>
  <c r="I20" i="407"/>
  <c r="U20" i="407"/>
  <c r="Q20" i="407"/>
  <c r="K20" i="407"/>
  <c r="L20" i="407"/>
  <c r="R20" i="407"/>
  <c r="H20" i="407"/>
  <c r="R18" i="407"/>
  <c r="L18" i="407"/>
  <c r="H18" i="407"/>
  <c r="U18" i="407"/>
  <c r="Q18" i="407"/>
  <c r="K18" i="407"/>
  <c r="S18" i="407"/>
  <c r="O18" i="407"/>
  <c r="I18" i="407"/>
  <c r="T18" i="407"/>
  <c r="P18" i="407"/>
  <c r="J18" i="407"/>
  <c r="U19" i="407"/>
  <c r="Q19" i="407"/>
  <c r="K19" i="407"/>
  <c r="T19" i="407"/>
  <c r="P19" i="407"/>
  <c r="J19" i="407"/>
  <c r="R19" i="407"/>
  <c r="L19" i="407"/>
  <c r="H19" i="407"/>
  <c r="I19" i="407"/>
  <c r="O19" i="407"/>
  <c r="S19" i="407"/>
  <c r="R25" i="407"/>
  <c r="L25" i="407"/>
  <c r="H25" i="407"/>
  <c r="P25" i="407"/>
  <c r="U25" i="407"/>
  <c r="Q25" i="407"/>
  <c r="K25" i="407"/>
  <c r="T25" i="407"/>
  <c r="J25" i="407"/>
  <c r="S25" i="407"/>
  <c r="O25" i="407"/>
  <c r="I25" i="407"/>
  <c r="S24" i="407"/>
  <c r="O24" i="407"/>
  <c r="I24" i="407"/>
  <c r="R24" i="407"/>
  <c r="L24" i="407"/>
  <c r="H24" i="407"/>
  <c r="U24" i="407"/>
  <c r="Q24" i="407"/>
  <c r="K24" i="407"/>
  <c r="T24" i="407"/>
  <c r="P24" i="407"/>
  <c r="J24" i="407"/>
  <c r="T15" i="407"/>
  <c r="P15" i="407"/>
  <c r="J15" i="407"/>
  <c r="S15" i="407"/>
  <c r="O15" i="407"/>
  <c r="I15" i="407"/>
  <c r="U15" i="407"/>
  <c r="Q15" i="407"/>
  <c r="K15" i="407"/>
  <c r="R15" i="407"/>
  <c r="L15" i="407"/>
  <c r="H15" i="407"/>
  <c r="R13" i="407"/>
  <c r="L13" i="407"/>
  <c r="H13" i="407"/>
  <c r="U13" i="407"/>
  <c r="Q13" i="407"/>
  <c r="K13" i="407"/>
  <c r="S13" i="407"/>
  <c r="O13" i="407"/>
  <c r="I13" i="407"/>
  <c r="T13" i="407"/>
  <c r="J13" i="407"/>
  <c r="P13" i="407"/>
  <c r="U14" i="407"/>
  <c r="Q14" i="407"/>
  <c r="K14" i="407"/>
  <c r="T14" i="407"/>
  <c r="P14" i="407"/>
  <c r="J14" i="407"/>
  <c r="R14" i="407"/>
  <c r="L14" i="407"/>
  <c r="H14" i="407"/>
  <c r="I14" i="407"/>
  <c r="S14" i="407"/>
  <c r="O14" i="407"/>
  <c r="U26" i="407"/>
  <c r="Q26" i="407"/>
  <c r="K26" i="407"/>
  <c r="S26" i="407"/>
  <c r="T26" i="407"/>
  <c r="P26" i="407"/>
  <c r="J26" i="407"/>
  <c r="I26" i="407"/>
  <c r="R26" i="407"/>
  <c r="L26" i="407"/>
  <c r="H26" i="407"/>
  <c r="O26" i="407"/>
  <c r="U19" i="406"/>
  <c r="Q19" i="406"/>
  <c r="K19" i="406"/>
  <c r="T19" i="406"/>
  <c r="P19" i="406"/>
  <c r="J19" i="406"/>
  <c r="S19" i="406"/>
  <c r="I19" i="406"/>
  <c r="R19" i="406"/>
  <c r="L19" i="406"/>
  <c r="H19" i="406"/>
  <c r="O19" i="406"/>
  <c r="S28" i="406"/>
  <c r="O28" i="406"/>
  <c r="I28" i="406"/>
  <c r="Q28" i="406"/>
  <c r="R28" i="406"/>
  <c r="L28" i="406"/>
  <c r="H28" i="406"/>
  <c r="K28" i="406"/>
  <c r="T28" i="406"/>
  <c r="P28" i="406"/>
  <c r="J28" i="406"/>
  <c r="U28" i="406"/>
  <c r="U25" i="406"/>
  <c r="Q25" i="406"/>
  <c r="K25" i="406"/>
  <c r="I25" i="406"/>
  <c r="T25" i="406"/>
  <c r="P25" i="406"/>
  <c r="J25" i="406"/>
  <c r="S25" i="406"/>
  <c r="R25" i="406"/>
  <c r="L25" i="406"/>
  <c r="H25" i="406"/>
  <c r="O25" i="406"/>
  <c r="U14" i="406"/>
  <c r="Q14" i="406"/>
  <c r="K14" i="406"/>
  <c r="S14" i="406"/>
  <c r="I14" i="406"/>
  <c r="T14" i="406"/>
  <c r="P14" i="406"/>
  <c r="J14" i="406"/>
  <c r="O14" i="406"/>
  <c r="R14" i="406"/>
  <c r="L14" i="406"/>
  <c r="H14" i="406"/>
  <c r="S21" i="406"/>
  <c r="O21" i="406"/>
  <c r="I21" i="406"/>
  <c r="R21" i="406"/>
  <c r="L21" i="406"/>
  <c r="H21" i="406"/>
  <c r="Q21" i="406"/>
  <c r="T21" i="406"/>
  <c r="P21" i="406"/>
  <c r="J21" i="406"/>
  <c r="U21" i="406"/>
  <c r="K21" i="406"/>
  <c r="U27" i="406"/>
  <c r="Q27" i="406"/>
  <c r="K27" i="406"/>
  <c r="S27" i="406"/>
  <c r="T27" i="406"/>
  <c r="P27" i="406"/>
  <c r="J27" i="406"/>
  <c r="O27" i="406"/>
  <c r="R27" i="406"/>
  <c r="L27" i="406"/>
  <c r="H27" i="406"/>
  <c r="I27" i="406"/>
  <c r="T20" i="406"/>
  <c r="P20" i="406"/>
  <c r="J20" i="406"/>
  <c r="S20" i="406"/>
  <c r="O20" i="406"/>
  <c r="I20" i="406"/>
  <c r="H20" i="406"/>
  <c r="U20" i="406"/>
  <c r="Q20" i="406"/>
  <c r="K20" i="406"/>
  <c r="R20" i="406"/>
  <c r="L20" i="406"/>
  <c r="R13" i="406"/>
  <c r="L13" i="406"/>
  <c r="H13" i="406"/>
  <c r="P13" i="406"/>
  <c r="U13" i="406"/>
  <c r="Q13" i="406"/>
  <c r="K13" i="406"/>
  <c r="T13" i="406"/>
  <c r="J13" i="406"/>
  <c r="S13" i="406"/>
  <c r="O13" i="406"/>
  <c r="I13" i="406"/>
  <c r="U29" i="406"/>
  <c r="Q29" i="406"/>
  <c r="K29" i="406"/>
  <c r="S29" i="406"/>
  <c r="O29" i="406"/>
  <c r="T29" i="406"/>
  <c r="P29" i="406"/>
  <c r="J29" i="406"/>
  <c r="I29" i="406"/>
  <c r="R29" i="406"/>
  <c r="L29" i="406"/>
  <c r="H29" i="406"/>
  <c r="T15" i="406"/>
  <c r="P15" i="406"/>
  <c r="J15" i="406"/>
  <c r="R15" i="406"/>
  <c r="H15" i="406"/>
  <c r="S15" i="406"/>
  <c r="O15" i="406"/>
  <c r="I15" i="406"/>
  <c r="L15" i="406"/>
  <c r="U15" i="406"/>
  <c r="Q15" i="406"/>
  <c r="K15" i="406"/>
  <c r="S26" i="406"/>
  <c r="O26" i="406"/>
  <c r="I26" i="406"/>
  <c r="U26" i="406"/>
  <c r="R26" i="406"/>
  <c r="L26" i="406"/>
  <c r="H26" i="406"/>
  <c r="Q26" i="406"/>
  <c r="T26" i="406"/>
  <c r="P26" i="406"/>
  <c r="J26" i="406"/>
  <c r="K26" i="406"/>
  <c r="R18" i="406"/>
  <c r="L18" i="406"/>
  <c r="H18" i="406"/>
  <c r="U18" i="406"/>
  <c r="Q18" i="406"/>
  <c r="K18" i="406"/>
  <c r="T18" i="406"/>
  <c r="P18" i="406"/>
  <c r="J18" i="406"/>
  <c r="S18" i="406"/>
  <c r="O18" i="406"/>
  <c r="I18" i="406"/>
  <c r="S12" i="406"/>
  <c r="O12" i="406"/>
  <c r="I12" i="406"/>
  <c r="R12" i="406"/>
  <c r="L12" i="406"/>
  <c r="H12" i="406"/>
  <c r="U12" i="406"/>
  <c r="Q12" i="406"/>
  <c r="K12" i="406"/>
  <c r="T12" i="406"/>
  <c r="P12" i="406"/>
  <c r="J12" i="406"/>
  <c r="S19" i="405"/>
  <c r="O19" i="405"/>
  <c r="I19" i="405"/>
  <c r="R19" i="405"/>
  <c r="L19" i="405"/>
  <c r="H19" i="405"/>
  <c r="T19" i="405"/>
  <c r="P19" i="405"/>
  <c r="J19" i="405"/>
  <c r="U19" i="405"/>
  <c r="K19" i="405"/>
  <c r="Q19" i="405"/>
  <c r="S30" i="405"/>
  <c r="O30" i="405"/>
  <c r="I30" i="405"/>
  <c r="R30" i="405"/>
  <c r="L30" i="405"/>
  <c r="H30" i="405"/>
  <c r="T30" i="405"/>
  <c r="P30" i="405"/>
  <c r="J30" i="405"/>
  <c r="K30" i="405"/>
  <c r="Q30" i="405"/>
  <c r="U30" i="405"/>
  <c r="R20" i="405"/>
  <c r="L20" i="405"/>
  <c r="H20" i="405"/>
  <c r="U20" i="405"/>
  <c r="Q20" i="405"/>
  <c r="K20" i="405"/>
  <c r="S20" i="405"/>
  <c r="O20" i="405"/>
  <c r="I20" i="405"/>
  <c r="P20" i="405"/>
  <c r="J20" i="405"/>
  <c r="T20" i="405"/>
  <c r="R17" i="405"/>
  <c r="L17" i="405"/>
  <c r="H17" i="405"/>
  <c r="U17" i="405"/>
  <c r="Q17" i="405"/>
  <c r="K17" i="405"/>
  <c r="P17" i="405"/>
  <c r="J17" i="405"/>
  <c r="S17" i="405"/>
  <c r="O17" i="405"/>
  <c r="I17" i="405"/>
  <c r="T17" i="405"/>
  <c r="S24" i="405"/>
  <c r="O24" i="405"/>
  <c r="I24" i="405"/>
  <c r="R24" i="405"/>
  <c r="L24" i="405"/>
  <c r="H24" i="405"/>
  <c r="T24" i="405"/>
  <c r="P24" i="405"/>
  <c r="J24" i="405"/>
  <c r="U24" i="405"/>
  <c r="K24" i="405"/>
  <c r="Q24" i="405"/>
  <c r="U14" i="405"/>
  <c r="Q14" i="405"/>
  <c r="K14" i="405"/>
  <c r="T14" i="405"/>
  <c r="P14" i="405"/>
  <c r="J14" i="405"/>
  <c r="R14" i="405"/>
  <c r="L14" i="405"/>
  <c r="H14" i="405"/>
  <c r="S14" i="405"/>
  <c r="O14" i="405"/>
  <c r="I14" i="405"/>
  <c r="T12" i="405"/>
  <c r="P12" i="405"/>
  <c r="J12" i="405"/>
  <c r="S12" i="405"/>
  <c r="O12" i="405"/>
  <c r="I12" i="405"/>
  <c r="U12" i="405"/>
  <c r="Q12" i="405"/>
  <c r="K12" i="405"/>
  <c r="L12" i="405"/>
  <c r="H12" i="405"/>
  <c r="R12" i="405"/>
  <c r="S34" i="405"/>
  <c r="O34" i="405"/>
  <c r="I34" i="405"/>
  <c r="R34" i="405"/>
  <c r="L34" i="405"/>
  <c r="H34" i="405"/>
  <c r="U34" i="405"/>
  <c r="Q34" i="405"/>
  <c r="K34" i="405"/>
  <c r="T34" i="405"/>
  <c r="P34" i="405"/>
  <c r="J34" i="405"/>
  <c r="U31" i="405"/>
  <c r="Q31" i="405"/>
  <c r="K31" i="405"/>
  <c r="T31" i="405"/>
  <c r="P31" i="405"/>
  <c r="J31" i="405"/>
  <c r="R31" i="405"/>
  <c r="L31" i="405"/>
  <c r="H31" i="405"/>
  <c r="O31" i="405"/>
  <c r="I31" i="405"/>
  <c r="S31" i="405"/>
  <c r="U26" i="405"/>
  <c r="Q26" i="405"/>
  <c r="K26" i="405"/>
  <c r="T26" i="405"/>
  <c r="P26" i="405"/>
  <c r="J26" i="405"/>
  <c r="R26" i="405"/>
  <c r="L26" i="405"/>
  <c r="H26" i="405"/>
  <c r="S26" i="405"/>
  <c r="O26" i="405"/>
  <c r="I26" i="405"/>
  <c r="S32" i="405"/>
  <c r="O32" i="405"/>
  <c r="I32" i="405"/>
  <c r="R32" i="405"/>
  <c r="L32" i="405"/>
  <c r="H32" i="405"/>
  <c r="T32" i="405"/>
  <c r="P32" i="405"/>
  <c r="J32" i="405"/>
  <c r="Q32" i="405"/>
  <c r="K32" i="405"/>
  <c r="U32" i="405"/>
  <c r="R25" i="405"/>
  <c r="L25" i="405"/>
  <c r="H25" i="405"/>
  <c r="U25" i="405"/>
  <c r="Q25" i="405"/>
  <c r="K25" i="405"/>
  <c r="S25" i="405"/>
  <c r="O25" i="405"/>
  <c r="I25" i="405"/>
  <c r="P25" i="405"/>
  <c r="J25" i="405"/>
  <c r="T25" i="405"/>
  <c r="T23" i="405"/>
  <c r="P23" i="405"/>
  <c r="J23" i="405"/>
  <c r="S23" i="405"/>
  <c r="O23" i="405"/>
  <c r="I23" i="405"/>
  <c r="U23" i="405"/>
  <c r="Q23" i="405"/>
  <c r="K23" i="405"/>
  <c r="R23" i="405"/>
  <c r="L23" i="405"/>
  <c r="H23" i="405"/>
  <c r="R13" i="405"/>
  <c r="L13" i="405"/>
  <c r="H13" i="405"/>
  <c r="U13" i="405"/>
  <c r="Q13" i="405"/>
  <c r="K13" i="405"/>
  <c r="S13" i="405"/>
  <c r="O13" i="405"/>
  <c r="I13" i="405"/>
  <c r="J13" i="405"/>
  <c r="P13" i="405"/>
  <c r="T13" i="405"/>
  <c r="U33" i="405"/>
  <c r="Q33" i="405"/>
  <c r="K33" i="405"/>
  <c r="T33" i="405"/>
  <c r="P33" i="405"/>
  <c r="J33" i="405"/>
  <c r="S33" i="405"/>
  <c r="O33" i="405"/>
  <c r="R33" i="405"/>
  <c r="L33" i="405"/>
  <c r="H33" i="405"/>
  <c r="I33" i="405"/>
  <c r="U18" i="405"/>
  <c r="Q18" i="405"/>
  <c r="K18" i="405"/>
  <c r="I18" i="405"/>
  <c r="T18" i="405"/>
  <c r="P18" i="405"/>
  <c r="J18" i="405"/>
  <c r="O18" i="405"/>
  <c r="R18" i="405"/>
  <c r="L18" i="405"/>
  <c r="H18" i="405"/>
  <c r="S18" i="405"/>
  <c r="R14" i="404"/>
  <c r="L14" i="404"/>
  <c r="H14" i="404"/>
  <c r="P14" i="404"/>
  <c r="U14" i="404"/>
  <c r="Q14" i="404"/>
  <c r="K14" i="404"/>
  <c r="S14" i="404"/>
  <c r="O14" i="404"/>
  <c r="I14" i="404"/>
  <c r="T14" i="404"/>
  <c r="J14" i="404"/>
  <c r="S33" i="404"/>
  <c r="O33" i="404"/>
  <c r="I33" i="404"/>
  <c r="R33" i="404"/>
  <c r="L33" i="404"/>
  <c r="H33" i="404"/>
  <c r="U33" i="404"/>
  <c r="K33" i="404"/>
  <c r="T33" i="404"/>
  <c r="P33" i="404"/>
  <c r="J33" i="404"/>
  <c r="Q33" i="404"/>
  <c r="U32" i="404"/>
  <c r="Q32" i="404"/>
  <c r="K32" i="404"/>
  <c r="T32" i="404"/>
  <c r="P32" i="404"/>
  <c r="J32" i="404"/>
  <c r="S32" i="404"/>
  <c r="I32" i="404"/>
  <c r="R32" i="404"/>
  <c r="L32" i="404"/>
  <c r="H32" i="404"/>
  <c r="O32" i="404"/>
  <c r="R12" i="404"/>
  <c r="L12" i="404"/>
  <c r="H12" i="404"/>
  <c r="U12" i="404"/>
  <c r="Q12" i="404"/>
  <c r="K12" i="404"/>
  <c r="S12" i="404"/>
  <c r="O12" i="404"/>
  <c r="I12" i="404"/>
  <c r="J12" i="404"/>
  <c r="T12" i="404"/>
  <c r="P12" i="404"/>
  <c r="T22" i="404"/>
  <c r="P22" i="404"/>
  <c r="J22" i="404"/>
  <c r="L22" i="404"/>
  <c r="S22" i="404"/>
  <c r="O22" i="404"/>
  <c r="I22" i="404"/>
  <c r="U22" i="404"/>
  <c r="Q22" i="404"/>
  <c r="K22" i="404"/>
  <c r="R22" i="404"/>
  <c r="H22" i="404"/>
  <c r="S29" i="404"/>
  <c r="O29" i="404"/>
  <c r="I29" i="404"/>
  <c r="R29" i="404"/>
  <c r="L29" i="404"/>
  <c r="H29" i="404"/>
  <c r="U29" i="404"/>
  <c r="T29" i="404"/>
  <c r="P29" i="404"/>
  <c r="J29" i="404"/>
  <c r="Q29" i="404"/>
  <c r="K29" i="404"/>
  <c r="R18" i="404"/>
  <c r="L18" i="404"/>
  <c r="H18" i="404"/>
  <c r="U18" i="404"/>
  <c r="Q18" i="404"/>
  <c r="K18" i="404"/>
  <c r="S18" i="404"/>
  <c r="O18" i="404"/>
  <c r="I18" i="404"/>
  <c r="T18" i="404"/>
  <c r="P18" i="404"/>
  <c r="J18" i="404"/>
  <c r="R24" i="404"/>
  <c r="L24" i="404"/>
  <c r="H24" i="404"/>
  <c r="U24" i="404"/>
  <c r="Q24" i="404"/>
  <c r="K24" i="404"/>
  <c r="S24" i="404"/>
  <c r="O24" i="404"/>
  <c r="I24" i="404"/>
  <c r="T24" i="404"/>
  <c r="P24" i="404"/>
  <c r="J24" i="404"/>
  <c r="U19" i="404"/>
  <c r="Q19" i="404"/>
  <c r="K19" i="404"/>
  <c r="T19" i="404"/>
  <c r="P19" i="404"/>
  <c r="J19" i="404"/>
  <c r="R19" i="404"/>
  <c r="L19" i="404"/>
  <c r="H19" i="404"/>
  <c r="I19" i="404"/>
  <c r="S19" i="404"/>
  <c r="O19" i="404"/>
  <c r="T15" i="404"/>
  <c r="P15" i="404"/>
  <c r="J15" i="404"/>
  <c r="S15" i="404"/>
  <c r="O15" i="404"/>
  <c r="I15" i="404"/>
  <c r="U15" i="404"/>
  <c r="Q15" i="404"/>
  <c r="K15" i="404"/>
  <c r="R15" i="404"/>
  <c r="L15" i="404"/>
  <c r="H15" i="404"/>
  <c r="U13" i="404"/>
  <c r="Q13" i="404"/>
  <c r="K13" i="404"/>
  <c r="T13" i="404"/>
  <c r="P13" i="404"/>
  <c r="J13" i="404"/>
  <c r="R13" i="404"/>
  <c r="L13" i="404"/>
  <c r="H13" i="404"/>
  <c r="S13" i="404"/>
  <c r="O13" i="404"/>
  <c r="I13" i="404"/>
  <c r="S31" i="404"/>
  <c r="O31" i="404"/>
  <c r="I31" i="404"/>
  <c r="R31" i="404"/>
  <c r="L31" i="404"/>
  <c r="H31" i="404"/>
  <c r="Q31" i="404"/>
  <c r="T31" i="404"/>
  <c r="P31" i="404"/>
  <c r="J31" i="404"/>
  <c r="U31" i="404"/>
  <c r="K31" i="404"/>
  <c r="U30" i="404"/>
  <c r="Q30" i="404"/>
  <c r="K30" i="404"/>
  <c r="T30" i="404"/>
  <c r="P30" i="404"/>
  <c r="J30" i="404"/>
  <c r="O30" i="404"/>
  <c r="R30" i="404"/>
  <c r="L30" i="404"/>
  <c r="H30" i="404"/>
  <c r="S30" i="404"/>
  <c r="I30" i="404"/>
  <c r="S23" i="404"/>
  <c r="O23" i="404"/>
  <c r="I23" i="404"/>
  <c r="R23" i="404"/>
  <c r="L23" i="404"/>
  <c r="H23" i="404"/>
  <c r="U23" i="404"/>
  <c r="Q23" i="404"/>
  <c r="K23" i="404"/>
  <c r="T23" i="404"/>
  <c r="P23" i="404"/>
  <c r="J23" i="404"/>
  <c r="U25" i="404"/>
  <c r="Q25" i="404"/>
  <c r="K25" i="404"/>
  <c r="S25" i="404"/>
  <c r="T25" i="404"/>
  <c r="P25" i="404"/>
  <c r="J25" i="404"/>
  <c r="O25" i="404"/>
  <c r="R25" i="404"/>
  <c r="L25" i="404"/>
  <c r="H25" i="404"/>
  <c r="I25" i="404"/>
  <c r="R22" i="403"/>
  <c r="L22" i="403"/>
  <c r="H22" i="403"/>
  <c r="T22" i="403"/>
  <c r="J22" i="403"/>
  <c r="U22" i="403"/>
  <c r="Q22" i="403"/>
  <c r="K22" i="403"/>
  <c r="P22" i="403"/>
  <c r="S22" i="403"/>
  <c r="O22" i="403"/>
  <c r="I22" i="403"/>
  <c r="T18" i="403"/>
  <c r="P18" i="403"/>
  <c r="J18" i="403"/>
  <c r="R18" i="403"/>
  <c r="H18" i="403"/>
  <c r="S18" i="403"/>
  <c r="O18" i="403"/>
  <c r="I18" i="403"/>
  <c r="L18" i="403"/>
  <c r="U18" i="403"/>
  <c r="Q18" i="403"/>
  <c r="K18" i="403"/>
  <c r="U17" i="403"/>
  <c r="Q17" i="403"/>
  <c r="K17" i="403"/>
  <c r="S17" i="403"/>
  <c r="I17" i="403"/>
  <c r="T17" i="403"/>
  <c r="P17" i="403"/>
  <c r="J17" i="403"/>
  <c r="O17" i="403"/>
  <c r="R17" i="403"/>
  <c r="L17" i="403"/>
  <c r="H17" i="403"/>
  <c r="T23" i="403"/>
  <c r="P23" i="403"/>
  <c r="J23" i="403"/>
  <c r="L23" i="403"/>
  <c r="S23" i="403"/>
  <c r="O23" i="403"/>
  <c r="I23" i="403"/>
  <c r="R23" i="403"/>
  <c r="H23" i="403"/>
  <c r="U23" i="403"/>
  <c r="Q23" i="403"/>
  <c r="K23" i="403"/>
  <c r="S14" i="403"/>
  <c r="O14" i="403"/>
  <c r="I14" i="403"/>
  <c r="U14" i="403"/>
  <c r="Q14" i="403"/>
  <c r="K14" i="403"/>
  <c r="R14" i="403"/>
  <c r="L14" i="403"/>
  <c r="H14" i="403"/>
  <c r="T14" i="403"/>
  <c r="P14" i="403"/>
  <c r="J14" i="403"/>
  <c r="R24" i="403"/>
  <c r="L24" i="403"/>
  <c r="H24" i="403"/>
  <c r="P24" i="403"/>
  <c r="U24" i="403"/>
  <c r="Q24" i="403"/>
  <c r="K24" i="403"/>
  <c r="T24" i="403"/>
  <c r="J24" i="403"/>
  <c r="S24" i="403"/>
  <c r="O24" i="403"/>
  <c r="I24" i="403"/>
  <c r="T25" i="403"/>
  <c r="P25" i="403"/>
  <c r="J25" i="403"/>
  <c r="H25" i="403"/>
  <c r="S25" i="403"/>
  <c r="O25" i="403"/>
  <c r="I25" i="403"/>
  <c r="R25" i="403"/>
  <c r="L25" i="403"/>
  <c r="U25" i="403"/>
  <c r="Q25" i="403"/>
  <c r="K25" i="403"/>
  <c r="S12" i="403"/>
  <c r="O12" i="403"/>
  <c r="I12" i="403"/>
  <c r="U12" i="403"/>
  <c r="Q12" i="403"/>
  <c r="K12" i="403"/>
  <c r="T12" i="403"/>
  <c r="P12" i="403"/>
  <c r="J12" i="403"/>
  <c r="R12" i="403"/>
  <c r="L12" i="403"/>
  <c r="H12" i="403"/>
  <c r="R26" i="403"/>
  <c r="L26" i="403"/>
  <c r="H26" i="403"/>
  <c r="T26" i="403"/>
  <c r="P26" i="403"/>
  <c r="U26" i="403"/>
  <c r="Q26" i="403"/>
  <c r="K26" i="403"/>
  <c r="J26" i="403"/>
  <c r="S26" i="403"/>
  <c r="O26" i="403"/>
  <c r="I26" i="403"/>
  <c r="U13" i="403"/>
  <c r="Q13" i="403"/>
  <c r="K13" i="403"/>
  <c r="O13" i="403"/>
  <c r="T13" i="403"/>
  <c r="P13" i="403"/>
  <c r="J13" i="403"/>
  <c r="I13" i="403"/>
  <c r="R13" i="403"/>
  <c r="L13" i="403"/>
  <c r="H13" i="403"/>
  <c r="S13" i="403"/>
  <c r="S29" i="402"/>
  <c r="O29" i="402"/>
  <c r="I29" i="402"/>
  <c r="R29" i="402"/>
  <c r="L29" i="402"/>
  <c r="H29" i="402"/>
  <c r="U29" i="402"/>
  <c r="Q29" i="402"/>
  <c r="K29" i="402"/>
  <c r="T29" i="402"/>
  <c r="P29" i="402"/>
  <c r="J29" i="402"/>
  <c r="R13" i="402"/>
  <c r="L13" i="402"/>
  <c r="H13" i="402"/>
  <c r="U13" i="402"/>
  <c r="Q13" i="402"/>
  <c r="K13" i="402"/>
  <c r="T13" i="402"/>
  <c r="P13" i="402"/>
  <c r="J13" i="402"/>
  <c r="S13" i="402"/>
  <c r="O13" i="402"/>
  <c r="I13" i="402"/>
  <c r="R21" i="402"/>
  <c r="L21" i="402"/>
  <c r="H21" i="402"/>
  <c r="U21" i="402"/>
  <c r="Q21" i="402"/>
  <c r="K21" i="402"/>
  <c r="T21" i="402"/>
  <c r="P21" i="402"/>
  <c r="J21" i="402"/>
  <c r="S21" i="402"/>
  <c r="O21" i="402"/>
  <c r="I21" i="402"/>
  <c r="T17" i="402"/>
  <c r="P17" i="402"/>
  <c r="J17" i="402"/>
  <c r="S17" i="402"/>
  <c r="O17" i="402"/>
  <c r="I17" i="402"/>
  <c r="R17" i="402"/>
  <c r="L17" i="402"/>
  <c r="H17" i="402"/>
  <c r="U17" i="402"/>
  <c r="Q17" i="402"/>
  <c r="K17" i="402"/>
  <c r="U26" i="402"/>
  <c r="Q26" i="402"/>
  <c r="K26" i="402"/>
  <c r="T26" i="402"/>
  <c r="P26" i="402"/>
  <c r="J26" i="402"/>
  <c r="S26" i="402"/>
  <c r="O26" i="402"/>
  <c r="I26" i="402"/>
  <c r="R26" i="402"/>
  <c r="L26" i="402"/>
  <c r="H26" i="402"/>
  <c r="U22" i="402"/>
  <c r="Q22" i="402"/>
  <c r="K22" i="402"/>
  <c r="T22" i="402"/>
  <c r="P22" i="402"/>
  <c r="J22" i="402"/>
  <c r="S22" i="402"/>
  <c r="O22" i="402"/>
  <c r="I22" i="402"/>
  <c r="R22" i="402"/>
  <c r="L22" i="402"/>
  <c r="H22" i="402"/>
  <c r="T16" i="402"/>
  <c r="P16" i="402"/>
  <c r="J16" i="402"/>
  <c r="S16" i="402"/>
  <c r="O16" i="402"/>
  <c r="I16" i="402"/>
  <c r="R16" i="402"/>
  <c r="L16" i="402"/>
  <c r="H16" i="402"/>
  <c r="U16" i="402"/>
  <c r="Q16" i="402"/>
  <c r="K16" i="402"/>
  <c r="S12" i="402"/>
  <c r="O12" i="402"/>
  <c r="I12" i="402"/>
  <c r="R12" i="402"/>
  <c r="L12" i="402"/>
  <c r="H12" i="402"/>
  <c r="U12" i="402"/>
  <c r="Q12" i="402"/>
  <c r="K12" i="402"/>
  <c r="T12" i="402"/>
  <c r="P12" i="402"/>
  <c r="J12" i="402"/>
  <c r="U28" i="402"/>
  <c r="Q28" i="402"/>
  <c r="K28" i="402"/>
  <c r="T28" i="402"/>
  <c r="P28" i="402"/>
  <c r="J28" i="402"/>
  <c r="S28" i="402"/>
  <c r="O28" i="402"/>
  <c r="I28" i="402"/>
  <c r="R28" i="402"/>
  <c r="L28" i="402"/>
  <c r="H28" i="402"/>
  <c r="S27" i="402"/>
  <c r="O27" i="402"/>
  <c r="I27" i="402"/>
  <c r="R27" i="402"/>
  <c r="L27" i="402"/>
  <c r="H27" i="402"/>
  <c r="U27" i="402"/>
  <c r="Q27" i="402"/>
  <c r="K27" i="402"/>
  <c r="T27" i="402"/>
  <c r="P27" i="402"/>
  <c r="J27" i="402"/>
  <c r="S18" i="402"/>
  <c r="O18" i="402"/>
  <c r="I18" i="402"/>
  <c r="R18" i="402"/>
  <c r="L18" i="402"/>
  <c r="H18" i="402"/>
  <c r="U18" i="402"/>
  <c r="Q18" i="402"/>
  <c r="K18" i="402"/>
  <c r="T18" i="402"/>
  <c r="P18" i="402"/>
  <c r="J18" i="402"/>
  <c r="U30" i="402"/>
  <c r="Q30" i="402"/>
  <c r="K30" i="402"/>
  <c r="T30" i="402"/>
  <c r="P30" i="402"/>
  <c r="J30" i="402"/>
  <c r="S30" i="402"/>
  <c r="O30" i="402"/>
  <c r="I30" i="402"/>
  <c r="R30" i="402"/>
  <c r="L30" i="402"/>
  <c r="H30" i="402"/>
  <c r="R26" i="401"/>
  <c r="L26" i="401"/>
  <c r="H26" i="401"/>
  <c r="O26" i="401"/>
  <c r="U26" i="401"/>
  <c r="Q26" i="401"/>
  <c r="K26" i="401"/>
  <c r="S26" i="401"/>
  <c r="I26" i="401"/>
  <c r="T26" i="401"/>
  <c r="P26" i="401"/>
  <c r="J26" i="401"/>
  <c r="U15" i="401"/>
  <c r="Q15" i="401"/>
  <c r="K15" i="401"/>
  <c r="R15" i="401"/>
  <c r="L15" i="401"/>
  <c r="H15" i="401"/>
  <c r="T15" i="401"/>
  <c r="P15" i="401"/>
  <c r="J15" i="401"/>
  <c r="S15" i="401"/>
  <c r="O15" i="401"/>
  <c r="I15" i="401"/>
  <c r="S13" i="401"/>
  <c r="O13" i="401"/>
  <c r="I13" i="401"/>
  <c r="R13" i="401"/>
  <c r="L13" i="401"/>
  <c r="H13" i="401"/>
  <c r="T13" i="401"/>
  <c r="J13" i="401"/>
  <c r="U13" i="401"/>
  <c r="Q13" i="401"/>
  <c r="K13" i="401"/>
  <c r="P13" i="401"/>
  <c r="S18" i="401"/>
  <c r="O18" i="401"/>
  <c r="I18" i="401"/>
  <c r="T18" i="401"/>
  <c r="J18" i="401"/>
  <c r="R18" i="401"/>
  <c r="L18" i="401"/>
  <c r="H18" i="401"/>
  <c r="P18" i="401"/>
  <c r="U18" i="401"/>
  <c r="Q18" i="401"/>
  <c r="K18" i="401"/>
  <c r="R19" i="401"/>
  <c r="L19" i="401"/>
  <c r="H19" i="401"/>
  <c r="O19" i="401"/>
  <c r="U19" i="401"/>
  <c r="Q19" i="401"/>
  <c r="K19" i="401"/>
  <c r="I19" i="401"/>
  <c r="T19" i="401"/>
  <c r="P19" i="401"/>
  <c r="J19" i="401"/>
  <c r="S19" i="401"/>
  <c r="T25" i="401"/>
  <c r="P25" i="401"/>
  <c r="J25" i="401"/>
  <c r="Q25" i="401"/>
  <c r="S25" i="401"/>
  <c r="O25" i="401"/>
  <c r="I25" i="401"/>
  <c r="U25" i="401"/>
  <c r="R25" i="401"/>
  <c r="L25" i="401"/>
  <c r="H25" i="401"/>
  <c r="K25" i="401"/>
  <c r="R14" i="401"/>
  <c r="L14" i="401"/>
  <c r="H14" i="401"/>
  <c r="S14" i="401"/>
  <c r="O14" i="401"/>
  <c r="I14" i="401"/>
  <c r="U14" i="401"/>
  <c r="Q14" i="401"/>
  <c r="K14" i="401"/>
  <c r="T14" i="401"/>
  <c r="P14" i="401"/>
  <c r="J14" i="401"/>
  <c r="T23" i="401"/>
  <c r="P23" i="401"/>
  <c r="J23" i="401"/>
  <c r="U23" i="401"/>
  <c r="K23" i="401"/>
  <c r="S23" i="401"/>
  <c r="O23" i="401"/>
  <c r="I23" i="401"/>
  <c r="R23" i="401"/>
  <c r="L23" i="401"/>
  <c r="H23" i="401"/>
  <c r="Q23" i="401"/>
  <c r="R24" i="401"/>
  <c r="L24" i="401"/>
  <c r="H24" i="401"/>
  <c r="S24" i="401"/>
  <c r="U24" i="401"/>
  <c r="Q24" i="401"/>
  <c r="K24" i="401"/>
  <c r="I24" i="401"/>
  <c r="T24" i="401"/>
  <c r="P24" i="401"/>
  <c r="J24" i="401"/>
  <c r="O24" i="401"/>
  <c r="T12" i="401"/>
  <c r="P12" i="401"/>
  <c r="J12" i="401"/>
  <c r="S12" i="401"/>
  <c r="O12" i="401"/>
  <c r="I12" i="401"/>
  <c r="R12" i="401"/>
  <c r="L12" i="401"/>
  <c r="H12" i="401"/>
  <c r="U12" i="401"/>
  <c r="Q12" i="401"/>
  <c r="K12" i="401"/>
  <c r="T27" i="401"/>
  <c r="P27" i="401"/>
  <c r="J27" i="401"/>
  <c r="S27" i="401"/>
  <c r="O27" i="401"/>
  <c r="I27" i="401"/>
  <c r="Q27" i="401"/>
  <c r="K27" i="401"/>
  <c r="R27" i="401"/>
  <c r="L27" i="401"/>
  <c r="H27" i="401"/>
  <c r="U27" i="401"/>
  <c r="T28" i="400"/>
  <c r="P28" i="400"/>
  <c r="J28" i="400"/>
  <c r="S28" i="400"/>
  <c r="O28" i="400"/>
  <c r="I28" i="400"/>
  <c r="R28" i="400"/>
  <c r="L28" i="400"/>
  <c r="H28" i="400"/>
  <c r="Q28" i="400"/>
  <c r="K28" i="400"/>
  <c r="U28" i="400"/>
  <c r="T23" i="400"/>
  <c r="P23" i="400"/>
  <c r="J23" i="400"/>
  <c r="S23" i="400"/>
  <c r="O23" i="400"/>
  <c r="I23" i="400"/>
  <c r="R23" i="400"/>
  <c r="L23" i="400"/>
  <c r="H23" i="400"/>
  <c r="Q23" i="400"/>
  <c r="K23" i="400"/>
  <c r="U23" i="400"/>
  <c r="S19" i="400"/>
  <c r="O19" i="400"/>
  <c r="I19" i="400"/>
  <c r="R19" i="400"/>
  <c r="L19" i="400"/>
  <c r="H19" i="400"/>
  <c r="U19" i="400"/>
  <c r="Q19" i="400"/>
  <c r="K19" i="400"/>
  <c r="T19" i="400"/>
  <c r="P19" i="400"/>
  <c r="J19" i="400"/>
  <c r="R37" i="400"/>
  <c r="L37" i="400"/>
  <c r="H37" i="400"/>
  <c r="U37" i="400"/>
  <c r="Q37" i="400"/>
  <c r="K37" i="400"/>
  <c r="T37" i="400"/>
  <c r="P37" i="400"/>
  <c r="J37" i="400"/>
  <c r="I37" i="400"/>
  <c r="S37" i="400"/>
  <c r="O37" i="400"/>
  <c r="U27" i="400"/>
  <c r="Q27" i="400"/>
  <c r="K27" i="400"/>
  <c r="T27" i="400"/>
  <c r="P27" i="400"/>
  <c r="J27" i="400"/>
  <c r="S27" i="400"/>
  <c r="O27" i="400"/>
  <c r="I27" i="400"/>
  <c r="H27" i="400"/>
  <c r="R27" i="400"/>
  <c r="L27" i="400"/>
  <c r="S24" i="400"/>
  <c r="O24" i="400"/>
  <c r="I24" i="400"/>
  <c r="R24" i="400"/>
  <c r="L24" i="400"/>
  <c r="H24" i="400"/>
  <c r="U24" i="400"/>
  <c r="Q24" i="400"/>
  <c r="K24" i="400"/>
  <c r="J24" i="400"/>
  <c r="T24" i="400"/>
  <c r="P24" i="400"/>
  <c r="S13" i="400"/>
  <c r="O13" i="400"/>
  <c r="I13" i="400"/>
  <c r="R13" i="400"/>
  <c r="L13" i="400"/>
  <c r="H13" i="400"/>
  <c r="U13" i="400"/>
  <c r="K13" i="400"/>
  <c r="T13" i="400"/>
  <c r="J13" i="400"/>
  <c r="Q13" i="400"/>
  <c r="P13" i="400"/>
  <c r="T12" i="400"/>
  <c r="P12" i="400"/>
  <c r="J12" i="400"/>
  <c r="S12" i="400"/>
  <c r="O12" i="400"/>
  <c r="I12" i="400"/>
  <c r="Q12" i="400"/>
  <c r="L12" i="400"/>
  <c r="R12" i="400"/>
  <c r="H12" i="400"/>
  <c r="U12" i="400"/>
  <c r="K12" i="400"/>
  <c r="S29" i="400"/>
  <c r="O29" i="400"/>
  <c r="I29" i="400"/>
  <c r="R29" i="400"/>
  <c r="L29" i="400"/>
  <c r="H29" i="400"/>
  <c r="U29" i="400"/>
  <c r="Q29" i="400"/>
  <c r="K29" i="400"/>
  <c r="T29" i="400"/>
  <c r="P29" i="400"/>
  <c r="J29" i="400"/>
  <c r="R30" i="400"/>
  <c r="L30" i="400"/>
  <c r="H30" i="400"/>
  <c r="U30" i="400"/>
  <c r="Q30" i="400"/>
  <c r="K30" i="400"/>
  <c r="T30" i="400"/>
  <c r="P30" i="400"/>
  <c r="J30" i="400"/>
  <c r="O30" i="400"/>
  <c r="I30" i="400"/>
  <c r="S30" i="400"/>
  <c r="T36" i="400"/>
  <c r="P36" i="400"/>
  <c r="J36" i="400"/>
  <c r="S36" i="400"/>
  <c r="O36" i="400"/>
  <c r="I36" i="400"/>
  <c r="R36" i="400"/>
  <c r="L36" i="400"/>
  <c r="H36" i="400"/>
  <c r="U36" i="400"/>
  <c r="Q36" i="400"/>
  <c r="K36" i="400"/>
  <c r="U15" i="400"/>
  <c r="Q15" i="400"/>
  <c r="K15" i="400"/>
  <c r="T15" i="400"/>
  <c r="P15" i="400"/>
  <c r="J15" i="400"/>
  <c r="L15" i="400"/>
  <c r="S15" i="400"/>
  <c r="I15" i="400"/>
  <c r="R15" i="400"/>
  <c r="H15" i="400"/>
  <c r="O15" i="400"/>
  <c r="T34" i="400"/>
  <c r="P34" i="400"/>
  <c r="J34" i="400"/>
  <c r="S34" i="400"/>
  <c r="O34" i="400"/>
  <c r="I34" i="400"/>
  <c r="R34" i="400"/>
  <c r="L34" i="400"/>
  <c r="H34" i="400"/>
  <c r="U34" i="400"/>
  <c r="Q34" i="400"/>
  <c r="K34" i="400"/>
  <c r="T18" i="400"/>
  <c r="P18" i="400"/>
  <c r="J18" i="400"/>
  <c r="S18" i="400"/>
  <c r="O18" i="400"/>
  <c r="I18" i="400"/>
  <c r="R18" i="400"/>
  <c r="L18" i="400"/>
  <c r="H18" i="400"/>
  <c r="Q18" i="400"/>
  <c r="U18" i="400"/>
  <c r="U20" i="400" s="1"/>
  <c r="K18" i="400"/>
  <c r="R14" i="400"/>
  <c r="L14" i="400"/>
  <c r="H14" i="400"/>
  <c r="U14" i="400"/>
  <c r="Q14" i="400"/>
  <c r="K14" i="400"/>
  <c r="S14" i="400"/>
  <c r="I14" i="400"/>
  <c r="T14" i="400"/>
  <c r="P14" i="400"/>
  <c r="O14" i="400"/>
  <c r="J14" i="400"/>
  <c r="R35" i="400"/>
  <c r="L35" i="400"/>
  <c r="H35" i="400"/>
  <c r="U35" i="400"/>
  <c r="Q35" i="400"/>
  <c r="K35" i="400"/>
  <c r="T35" i="400"/>
  <c r="P35" i="400"/>
  <c r="J35" i="400"/>
  <c r="S35" i="400"/>
  <c r="O35" i="400"/>
  <c r="I35" i="400"/>
  <c r="U22" i="400"/>
  <c r="Q22" i="400"/>
  <c r="K22" i="400"/>
  <c r="T22" i="400"/>
  <c r="P22" i="400"/>
  <c r="J22" i="400"/>
  <c r="S22" i="400"/>
  <c r="O22" i="400"/>
  <c r="I22" i="400"/>
  <c r="H22" i="400"/>
  <c r="R22" i="400"/>
  <c r="L22" i="400"/>
  <c r="T38" i="400"/>
  <c r="P38" i="400"/>
  <c r="J38" i="400"/>
  <c r="S38" i="400"/>
  <c r="O38" i="400"/>
  <c r="I38" i="400"/>
  <c r="R38" i="400"/>
  <c r="L38" i="400"/>
  <c r="H38" i="400"/>
  <c r="U38" i="400"/>
  <c r="Q38" i="400"/>
  <c r="K38" i="400"/>
  <c r="R14" i="398"/>
  <c r="L14" i="398"/>
  <c r="H14" i="398"/>
  <c r="U14" i="398"/>
  <c r="Q14" i="398"/>
  <c r="K14" i="398"/>
  <c r="T14" i="398"/>
  <c r="P14" i="398"/>
  <c r="J14" i="398"/>
  <c r="S14" i="398"/>
  <c r="O14" i="398"/>
  <c r="I14" i="398"/>
  <c r="S31" i="398"/>
  <c r="O31" i="398"/>
  <c r="I31" i="398"/>
  <c r="R31" i="398"/>
  <c r="L31" i="398"/>
  <c r="H31" i="398"/>
  <c r="U31" i="398"/>
  <c r="Q31" i="398"/>
  <c r="K31" i="398"/>
  <c r="T31" i="398"/>
  <c r="P31" i="398"/>
  <c r="J31" i="398"/>
  <c r="R22" i="398"/>
  <c r="L22" i="398"/>
  <c r="H22" i="398"/>
  <c r="U22" i="398"/>
  <c r="Q22" i="398"/>
  <c r="K22" i="398"/>
  <c r="T22" i="398"/>
  <c r="J22" i="398"/>
  <c r="P22" i="398"/>
  <c r="S22" i="398"/>
  <c r="O22" i="398"/>
  <c r="I22" i="398"/>
  <c r="U28" i="398"/>
  <c r="Q28" i="398"/>
  <c r="K28" i="398"/>
  <c r="T28" i="398"/>
  <c r="P28" i="398"/>
  <c r="J28" i="398"/>
  <c r="S28" i="398"/>
  <c r="O28" i="398"/>
  <c r="I28" i="398"/>
  <c r="R28" i="398"/>
  <c r="L28" i="398"/>
  <c r="H28" i="398"/>
  <c r="Z73" i="399"/>
  <c r="AA73" i="399"/>
  <c r="AO84" i="399"/>
  <c r="R39" i="398"/>
  <c r="L39" i="398"/>
  <c r="H39" i="398"/>
  <c r="U39" i="398"/>
  <c r="Q39" i="398"/>
  <c r="K39" i="398"/>
  <c r="T39" i="398"/>
  <c r="P39" i="398"/>
  <c r="J39" i="398"/>
  <c r="S39" i="398"/>
  <c r="O39" i="398"/>
  <c r="I39" i="398"/>
  <c r="Z60" i="399"/>
  <c r="AA60" i="399"/>
  <c r="AO77" i="399"/>
  <c r="T40" i="398"/>
  <c r="P40" i="398"/>
  <c r="J40" i="398"/>
  <c r="S40" i="398"/>
  <c r="O40" i="398"/>
  <c r="I40" i="398"/>
  <c r="R40" i="398"/>
  <c r="L40" i="398"/>
  <c r="H40" i="398"/>
  <c r="U40" i="398"/>
  <c r="Q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T12" i="398"/>
  <c r="P12" i="398"/>
  <c r="J12" i="398"/>
  <c r="O12" i="398"/>
  <c r="R12" i="398"/>
  <c r="H12" i="398"/>
  <c r="U12" i="398"/>
  <c r="Q12" i="398"/>
  <c r="K12" i="398"/>
  <c r="S12" i="398"/>
  <c r="I12" i="398"/>
  <c r="L12" i="398"/>
  <c r="R27" i="398"/>
  <c r="L27" i="398"/>
  <c r="H27" i="398"/>
  <c r="U27" i="398"/>
  <c r="Q27" i="398"/>
  <c r="K27" i="398"/>
  <c r="T27" i="398"/>
  <c r="P27" i="398"/>
  <c r="J27" i="398"/>
  <c r="S27" i="398"/>
  <c r="O27" i="398"/>
  <c r="I27" i="398"/>
  <c r="S33" i="398"/>
  <c r="O33" i="398"/>
  <c r="I33" i="398"/>
  <c r="T33" i="398"/>
  <c r="L33" i="398"/>
  <c r="R33" i="398"/>
  <c r="K33" i="398"/>
  <c r="Q33" i="398"/>
  <c r="J33" i="398"/>
  <c r="U33" i="398"/>
  <c r="P33" i="398"/>
  <c r="H33" i="398"/>
  <c r="AA77" i="399"/>
  <c r="Z77" i="399"/>
  <c r="AO86" i="399"/>
  <c r="R41" i="398"/>
  <c r="L41" i="398"/>
  <c r="H41" i="398"/>
  <c r="U41" i="398"/>
  <c r="Q41" i="398"/>
  <c r="K41" i="398"/>
  <c r="T41" i="398"/>
  <c r="P41" i="398"/>
  <c r="J41" i="398"/>
  <c r="S41" i="398"/>
  <c r="O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T25" i="398"/>
  <c r="P25" i="398"/>
  <c r="J25" i="398"/>
  <c r="S25" i="398"/>
  <c r="O25" i="398"/>
  <c r="I25" i="398"/>
  <c r="R25" i="398"/>
  <c r="L25" i="398"/>
  <c r="H25" i="398"/>
  <c r="U25" i="398"/>
  <c r="Q25" i="398"/>
  <c r="K25" i="398"/>
  <c r="S20" i="398"/>
  <c r="O20" i="398"/>
  <c r="I20" i="398"/>
  <c r="R20" i="398"/>
  <c r="L20" i="398"/>
  <c r="H20" i="398"/>
  <c r="K20" i="398"/>
  <c r="U20" i="398"/>
  <c r="T20" i="398"/>
  <c r="P20" i="398"/>
  <c r="J20" i="398"/>
  <c r="Q20" i="398"/>
  <c r="R32" i="398"/>
  <c r="L32" i="398"/>
  <c r="H32" i="398"/>
  <c r="U32" i="398"/>
  <c r="Q32" i="398"/>
  <c r="K32" i="398"/>
  <c r="T32" i="398"/>
  <c r="P32" i="398"/>
  <c r="J32" i="398"/>
  <c r="S32" i="398"/>
  <c r="O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S13" i="398"/>
  <c r="O13" i="398"/>
  <c r="I13" i="398"/>
  <c r="U13" i="398"/>
  <c r="Q13" i="398"/>
  <c r="K13" i="398"/>
  <c r="H13" i="398"/>
  <c r="T13" i="398"/>
  <c r="P13" i="398"/>
  <c r="J13" i="398"/>
  <c r="R13" i="398"/>
  <c r="L13" i="398"/>
  <c r="S26" i="398"/>
  <c r="O26" i="398"/>
  <c r="I26" i="398"/>
  <c r="U26" i="398"/>
  <c r="Q26" i="398"/>
  <c r="K26" i="398"/>
  <c r="R26" i="398"/>
  <c r="L26" i="398"/>
  <c r="H26" i="398"/>
  <c r="T26" i="398"/>
  <c r="P26" i="398"/>
  <c r="J26" i="398"/>
  <c r="U15" i="398"/>
  <c r="Q15" i="398"/>
  <c r="K15" i="398"/>
  <c r="T15" i="398"/>
  <c r="P15" i="398"/>
  <c r="J15" i="398"/>
  <c r="S15" i="398"/>
  <c r="I15" i="398"/>
  <c r="R15" i="398"/>
  <c r="L15" i="398"/>
  <c r="H15" i="398"/>
  <c r="O15" i="398"/>
  <c r="Z66" i="399"/>
  <c r="AA66" i="399"/>
  <c r="AO82" i="399"/>
  <c r="R37" i="398"/>
  <c r="L37" i="398"/>
  <c r="H37" i="398"/>
  <c r="U37" i="398"/>
  <c r="Q37" i="398"/>
  <c r="K37" i="398"/>
  <c r="T37" i="398"/>
  <c r="P37" i="398"/>
  <c r="J37" i="398"/>
  <c r="S37" i="398"/>
  <c r="O37" i="398"/>
  <c r="I37" i="398"/>
  <c r="AA58" i="399"/>
  <c r="Z58" i="399"/>
  <c r="Z75" i="399"/>
  <c r="AA75" i="399"/>
  <c r="T38" i="398"/>
  <c r="P38" i="398"/>
  <c r="J38" i="398"/>
  <c r="S38" i="398"/>
  <c r="O38" i="398"/>
  <c r="I38" i="398"/>
  <c r="R38" i="398"/>
  <c r="L38" i="398"/>
  <c r="H38" i="398"/>
  <c r="U38" i="398"/>
  <c r="Q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P14" i="475" l="1"/>
  <c r="O14" i="475"/>
  <c r="P22" i="475"/>
  <c r="O22" i="475"/>
  <c r="I23" i="398"/>
  <c r="L23" i="398"/>
  <c r="T23" i="398"/>
  <c r="R23" i="398"/>
  <c r="P23" i="398"/>
  <c r="Q23" i="398"/>
  <c r="U23" i="398"/>
  <c r="K23" i="398"/>
  <c r="S23" i="398"/>
  <c r="J23" i="398"/>
  <c r="O23" i="398"/>
  <c r="H23" i="398"/>
  <c r="L14" i="443"/>
  <c r="S15" i="441"/>
  <c r="S16" i="463"/>
  <c r="O15" i="441"/>
  <c r="S14" i="443"/>
  <c r="I15" i="441"/>
  <c r="I14" i="443"/>
  <c r="T15" i="441"/>
  <c r="I16" i="463"/>
  <c r="K15" i="441"/>
  <c r="H15" i="441"/>
  <c r="R14" i="443"/>
  <c r="P14" i="443"/>
  <c r="O16" i="463"/>
  <c r="J15" i="441"/>
  <c r="R15" i="441"/>
  <c r="H14" i="443"/>
  <c r="K16" i="463"/>
  <c r="U16" i="463"/>
  <c r="H15" i="431"/>
  <c r="O15" i="431"/>
  <c r="T15" i="431"/>
  <c r="H16" i="433"/>
  <c r="J16" i="433"/>
  <c r="S16" i="433"/>
  <c r="T16" i="435"/>
  <c r="I16" i="435"/>
  <c r="P14" i="437"/>
  <c r="O14" i="439"/>
  <c r="H14" i="439"/>
  <c r="H16" i="463"/>
  <c r="H17" i="421"/>
  <c r="I17" i="421"/>
  <c r="S16" i="423"/>
  <c r="I16" i="423"/>
  <c r="U16" i="423"/>
  <c r="R16" i="435"/>
  <c r="R14" i="437"/>
  <c r="Q17" i="421"/>
  <c r="S14" i="437"/>
  <c r="K14" i="439"/>
  <c r="L17" i="421"/>
  <c r="O17" i="421"/>
  <c r="R17" i="421"/>
  <c r="J16" i="423"/>
  <c r="H16" i="423"/>
  <c r="P16" i="423"/>
  <c r="K15" i="431"/>
  <c r="L15" i="431"/>
  <c r="S15" i="431"/>
  <c r="L16" i="433"/>
  <c r="P16" i="433"/>
  <c r="Q16" i="433"/>
  <c r="J16" i="435"/>
  <c r="H16" i="435"/>
  <c r="O16" i="435"/>
  <c r="K14" i="437"/>
  <c r="T14" i="437"/>
  <c r="Q14" i="437"/>
  <c r="Q14" i="439"/>
  <c r="S14" i="439"/>
  <c r="L14" i="439"/>
  <c r="Q15" i="441"/>
  <c r="L15" i="441"/>
  <c r="J16" i="463"/>
  <c r="L16" i="463"/>
  <c r="S17" i="421"/>
  <c r="K17" i="421"/>
  <c r="P17" i="421"/>
  <c r="R16" i="423"/>
  <c r="O16" i="423"/>
  <c r="K16" i="423"/>
  <c r="Q15" i="431"/>
  <c r="R15" i="431"/>
  <c r="J15" i="431"/>
  <c r="T16" i="433"/>
  <c r="U16" i="433"/>
  <c r="I16" i="433"/>
  <c r="Q16" i="435"/>
  <c r="P16" i="435"/>
  <c r="S16" i="435"/>
  <c r="U14" i="437"/>
  <c r="H14" i="437"/>
  <c r="I14" i="437"/>
  <c r="U14" i="439"/>
  <c r="P14" i="439"/>
  <c r="R14" i="439"/>
  <c r="U15" i="441"/>
  <c r="P16" i="463"/>
  <c r="R16" i="463"/>
  <c r="T17" i="421"/>
  <c r="J17" i="421"/>
  <c r="U17" i="421"/>
  <c r="L16" i="423"/>
  <c r="T16" i="423"/>
  <c r="Q16" i="423"/>
  <c r="U15" i="431"/>
  <c r="I15" i="431"/>
  <c r="P15" i="431"/>
  <c r="K16" i="433"/>
  <c r="R16" i="433"/>
  <c r="O16" i="433"/>
  <c r="K16" i="435"/>
  <c r="L16" i="435"/>
  <c r="U16" i="435"/>
  <c r="J14" i="437"/>
  <c r="L14" i="437"/>
  <c r="O14" i="437"/>
  <c r="T14" i="439"/>
  <c r="I14" i="439"/>
  <c r="J14" i="439"/>
  <c r="P15" i="441"/>
  <c r="K14" i="443"/>
  <c r="U14" i="443"/>
  <c r="Q16" i="463"/>
  <c r="T16" i="463"/>
  <c r="O16" i="465"/>
  <c r="Q22" i="475"/>
  <c r="T22" i="475"/>
  <c r="I22" i="475"/>
  <c r="I14" i="475"/>
  <c r="Q14" i="475"/>
  <c r="R14" i="475"/>
  <c r="Q14" i="473"/>
  <c r="O14" i="473"/>
  <c r="H22" i="473"/>
  <c r="J22" i="473"/>
  <c r="K22" i="473"/>
  <c r="U22" i="475"/>
  <c r="H22" i="475"/>
  <c r="L5" i="475"/>
  <c r="U14" i="475"/>
  <c r="J22" i="475"/>
  <c r="L22" i="475"/>
  <c r="S22" i="475"/>
  <c r="T14" i="475"/>
  <c r="S14" i="475"/>
  <c r="H14" i="475"/>
  <c r="K22" i="475"/>
  <c r="R22" i="475"/>
  <c r="J14" i="475"/>
  <c r="K14" i="475"/>
  <c r="L14" i="475"/>
  <c r="R24" i="471"/>
  <c r="U24" i="469"/>
  <c r="T24" i="469"/>
  <c r="K14" i="473"/>
  <c r="I14" i="473"/>
  <c r="R14" i="473"/>
  <c r="S22" i="473"/>
  <c r="O22" i="473"/>
  <c r="L5" i="473" s="1"/>
  <c r="I22" i="473"/>
  <c r="J14" i="473"/>
  <c r="K16" i="471"/>
  <c r="P16" i="471"/>
  <c r="R16" i="471"/>
  <c r="U14" i="473"/>
  <c r="S14" i="473"/>
  <c r="P14" i="473"/>
  <c r="L22" i="473"/>
  <c r="P22" i="473"/>
  <c r="Q22" i="473"/>
  <c r="Q16" i="471"/>
  <c r="T16" i="471"/>
  <c r="I16" i="471"/>
  <c r="L14" i="473"/>
  <c r="H14" i="473"/>
  <c r="T14" i="473"/>
  <c r="R22" i="473"/>
  <c r="T22" i="473"/>
  <c r="U22" i="473"/>
  <c r="I16" i="469"/>
  <c r="T16" i="469"/>
  <c r="I24" i="471"/>
  <c r="J16" i="471"/>
  <c r="L16" i="471"/>
  <c r="S16" i="471"/>
  <c r="S24" i="471"/>
  <c r="O24" i="471"/>
  <c r="L5" i="471" s="1"/>
  <c r="L24" i="471"/>
  <c r="J24" i="471"/>
  <c r="T24" i="471"/>
  <c r="P24" i="471"/>
  <c r="Q24" i="471"/>
  <c r="L24" i="469"/>
  <c r="L16" i="469"/>
  <c r="U16" i="471"/>
  <c r="H16" i="471"/>
  <c r="O16" i="471"/>
  <c r="K24" i="471"/>
  <c r="U24" i="471"/>
  <c r="H24" i="471"/>
  <c r="O24" i="469"/>
  <c r="L5" i="469" s="1"/>
  <c r="R24" i="469"/>
  <c r="P24" i="469"/>
  <c r="U16" i="469"/>
  <c r="H16" i="469"/>
  <c r="P16" i="469"/>
  <c r="Q24" i="469"/>
  <c r="I24" i="469"/>
  <c r="S24" i="469"/>
  <c r="K16" i="469"/>
  <c r="O16" i="469"/>
  <c r="R16" i="469"/>
  <c r="H24" i="469"/>
  <c r="K24" i="469"/>
  <c r="J24" i="469"/>
  <c r="Q16" i="469"/>
  <c r="S16" i="469"/>
  <c r="J16" i="469"/>
  <c r="P23" i="467"/>
  <c r="L23" i="467"/>
  <c r="L15" i="467"/>
  <c r="P15" i="467"/>
  <c r="I15" i="467"/>
  <c r="L16" i="465"/>
  <c r="H15" i="467"/>
  <c r="U15" i="467"/>
  <c r="J15" i="467"/>
  <c r="J23" i="467"/>
  <c r="H23" i="467"/>
  <c r="I23" i="467"/>
  <c r="O23" i="467"/>
  <c r="L5" i="467" s="1"/>
  <c r="J16" i="465"/>
  <c r="Q16" i="465"/>
  <c r="K15" i="467"/>
  <c r="O15" i="467"/>
  <c r="T15" i="467"/>
  <c r="T23" i="467"/>
  <c r="R23" i="467"/>
  <c r="S23" i="467"/>
  <c r="H16" i="465"/>
  <c r="R15" i="467"/>
  <c r="Q15" i="467"/>
  <c r="S15" i="467"/>
  <c r="K23" i="467"/>
  <c r="Q23" i="467"/>
  <c r="U23" i="467"/>
  <c r="L24" i="465"/>
  <c r="U24" i="465"/>
  <c r="J24" i="465"/>
  <c r="O15" i="445"/>
  <c r="S16" i="465"/>
  <c r="T16" i="465"/>
  <c r="K24" i="465"/>
  <c r="O24" i="465"/>
  <c r="L5" i="465" s="1"/>
  <c r="T24" i="465"/>
  <c r="S15" i="445"/>
  <c r="L14" i="447"/>
  <c r="T14" i="447"/>
  <c r="U14" i="451"/>
  <c r="I16" i="465"/>
  <c r="R16" i="465"/>
  <c r="K16" i="465"/>
  <c r="H24" i="465"/>
  <c r="Q24" i="465"/>
  <c r="S24" i="465"/>
  <c r="L14" i="451"/>
  <c r="P16" i="465"/>
  <c r="U16" i="465"/>
  <c r="R24" i="465"/>
  <c r="I24" i="465"/>
  <c r="P24" i="465"/>
  <c r="O24" i="463"/>
  <c r="L5" i="463" s="1"/>
  <c r="S24" i="463"/>
  <c r="U24" i="463"/>
  <c r="H24" i="463"/>
  <c r="T24" i="463"/>
  <c r="I16" i="461"/>
  <c r="T16" i="461"/>
  <c r="I24" i="463"/>
  <c r="J24" i="463"/>
  <c r="R24" i="463"/>
  <c r="L24" i="463"/>
  <c r="K24" i="463"/>
  <c r="P24" i="463"/>
  <c r="Q24" i="463"/>
  <c r="H24" i="461"/>
  <c r="S24" i="461"/>
  <c r="I24" i="461"/>
  <c r="L24" i="461"/>
  <c r="J24" i="461"/>
  <c r="U24" i="461"/>
  <c r="H16" i="461"/>
  <c r="P16" i="461"/>
  <c r="U16" i="461"/>
  <c r="P16" i="459"/>
  <c r="R16" i="459"/>
  <c r="O24" i="461"/>
  <c r="L5" i="461" s="1"/>
  <c r="K24" i="461"/>
  <c r="S16" i="461"/>
  <c r="R16" i="461"/>
  <c r="K16" i="461"/>
  <c r="R24" i="461"/>
  <c r="L16" i="461"/>
  <c r="T24" i="461"/>
  <c r="P24" i="461"/>
  <c r="Q24" i="461"/>
  <c r="O16" i="461"/>
  <c r="J16" i="461"/>
  <c r="Q16" i="461"/>
  <c r="L24" i="459"/>
  <c r="K24" i="459"/>
  <c r="S24" i="459"/>
  <c r="J16" i="459"/>
  <c r="L16" i="459"/>
  <c r="S16" i="459"/>
  <c r="U24" i="459"/>
  <c r="T24" i="459"/>
  <c r="R24" i="459"/>
  <c r="Q16" i="459"/>
  <c r="R24" i="457"/>
  <c r="J16" i="457"/>
  <c r="L16" i="457"/>
  <c r="S16" i="457"/>
  <c r="H24" i="459"/>
  <c r="J24" i="459"/>
  <c r="I24" i="459"/>
  <c r="U16" i="459"/>
  <c r="T16" i="459"/>
  <c r="I16" i="459"/>
  <c r="P16" i="457"/>
  <c r="P24" i="459"/>
  <c r="Q24" i="459"/>
  <c r="O24" i="459"/>
  <c r="L5" i="459" s="1"/>
  <c r="K16" i="459"/>
  <c r="H16" i="459"/>
  <c r="O16" i="459"/>
  <c r="J24" i="457"/>
  <c r="O24" i="457"/>
  <c r="L5" i="457" s="1"/>
  <c r="U24" i="457"/>
  <c r="L24" i="457"/>
  <c r="Q16" i="457"/>
  <c r="H16" i="457"/>
  <c r="O16" i="457"/>
  <c r="J14" i="451"/>
  <c r="J15" i="455"/>
  <c r="P24" i="457"/>
  <c r="K24" i="457"/>
  <c r="T24" i="457"/>
  <c r="K16" i="457"/>
  <c r="R16" i="457"/>
  <c r="S24" i="457"/>
  <c r="I23" i="455"/>
  <c r="R23" i="455"/>
  <c r="I24" i="457"/>
  <c r="Q24" i="457"/>
  <c r="H24" i="457"/>
  <c r="U16" i="457"/>
  <c r="T16" i="457"/>
  <c r="I16" i="457"/>
  <c r="T23" i="455"/>
  <c r="O14" i="451"/>
  <c r="R14" i="451"/>
  <c r="H23" i="455"/>
  <c r="J23" i="455"/>
  <c r="U23" i="455"/>
  <c r="I15" i="455"/>
  <c r="Q15" i="455"/>
  <c r="R15" i="455"/>
  <c r="O15" i="455"/>
  <c r="U15" i="455"/>
  <c r="O24" i="453"/>
  <c r="L5" i="453" s="1"/>
  <c r="L23" i="455"/>
  <c r="P23" i="455"/>
  <c r="K23" i="455"/>
  <c r="P15" i="455"/>
  <c r="S15" i="455"/>
  <c r="H15" i="455"/>
  <c r="S23" i="455"/>
  <c r="O23" i="455"/>
  <c r="L5" i="455" s="1"/>
  <c r="Q23" i="455"/>
  <c r="T15" i="455"/>
  <c r="K15" i="455"/>
  <c r="L15" i="455"/>
  <c r="P16" i="453"/>
  <c r="L16" i="453"/>
  <c r="O16" i="453"/>
  <c r="P14" i="451"/>
  <c r="H14" i="451"/>
  <c r="J16" i="453"/>
  <c r="H16" i="453"/>
  <c r="I16" i="453"/>
  <c r="K24" i="453"/>
  <c r="P24" i="453"/>
  <c r="R24" i="453"/>
  <c r="S24" i="453"/>
  <c r="U24" i="453"/>
  <c r="Q14" i="451"/>
  <c r="T16" i="453"/>
  <c r="R16" i="453"/>
  <c r="S16" i="453"/>
  <c r="J24" i="453"/>
  <c r="T24" i="453"/>
  <c r="H24" i="453"/>
  <c r="K16" i="453"/>
  <c r="U16" i="453"/>
  <c r="Q16" i="453"/>
  <c r="Q24" i="453"/>
  <c r="I24" i="453"/>
  <c r="L24" i="453"/>
  <c r="I16" i="449"/>
  <c r="K15" i="445"/>
  <c r="K14" i="447"/>
  <c r="J14" i="447"/>
  <c r="I14" i="451"/>
  <c r="K14" i="451"/>
  <c r="U22" i="451"/>
  <c r="J22" i="451"/>
  <c r="L22" i="451"/>
  <c r="P15" i="445"/>
  <c r="S14" i="451"/>
  <c r="I22" i="451"/>
  <c r="K22" i="451"/>
  <c r="T22" i="451"/>
  <c r="Q16" i="449"/>
  <c r="Q22" i="451"/>
  <c r="O22" i="451"/>
  <c r="L5" i="451" s="1"/>
  <c r="R22" i="451"/>
  <c r="U14" i="447"/>
  <c r="H24" i="449"/>
  <c r="Q24" i="449"/>
  <c r="P22" i="451"/>
  <c r="S22" i="451"/>
  <c r="H22" i="451"/>
  <c r="T15" i="445"/>
  <c r="L15" i="445"/>
  <c r="S14" i="447"/>
  <c r="P24" i="449"/>
  <c r="O24" i="449"/>
  <c r="L5" i="449" s="1"/>
  <c r="U24" i="449"/>
  <c r="T16" i="449"/>
  <c r="O16" i="449"/>
  <c r="U16" i="449"/>
  <c r="I24" i="449"/>
  <c r="J24" i="449"/>
  <c r="L24" i="449"/>
  <c r="T24" i="449"/>
  <c r="J16" i="449"/>
  <c r="S16" i="449"/>
  <c r="H16" i="449"/>
  <c r="R16" i="449"/>
  <c r="J15" i="445"/>
  <c r="U15" i="445"/>
  <c r="Q15" i="445"/>
  <c r="R14" i="447"/>
  <c r="H14" i="447"/>
  <c r="R24" i="449"/>
  <c r="S24" i="449"/>
  <c r="K24" i="449"/>
  <c r="P16" i="449"/>
  <c r="K16" i="449"/>
  <c r="L16" i="449"/>
  <c r="Q22" i="447"/>
  <c r="R15" i="445"/>
  <c r="K22" i="447"/>
  <c r="O22" i="447"/>
  <c r="L5" i="447" s="1"/>
  <c r="T22" i="447"/>
  <c r="O14" i="447"/>
  <c r="H22" i="447"/>
  <c r="S22" i="447"/>
  <c r="I14" i="447"/>
  <c r="H15" i="445"/>
  <c r="I15" i="445"/>
  <c r="L22" i="447"/>
  <c r="U22" i="447"/>
  <c r="J22" i="447"/>
  <c r="Q14" i="447"/>
  <c r="R22" i="447"/>
  <c r="I22" i="447"/>
  <c r="P22" i="447"/>
  <c r="P14" i="447"/>
  <c r="K23" i="445"/>
  <c r="L23" i="445"/>
  <c r="P23" i="445"/>
  <c r="R23" i="445"/>
  <c r="S23" i="445"/>
  <c r="H23" i="445"/>
  <c r="J23" i="445"/>
  <c r="I23" i="445"/>
  <c r="Q23" i="445"/>
  <c r="P22" i="443"/>
  <c r="T23" i="445"/>
  <c r="O23" i="445"/>
  <c r="L5" i="445" s="1"/>
  <c r="U23" i="445"/>
  <c r="L22" i="443"/>
  <c r="K15" i="425"/>
  <c r="K22" i="443"/>
  <c r="U22" i="443"/>
  <c r="J22" i="443"/>
  <c r="R22" i="443"/>
  <c r="H22" i="443"/>
  <c r="I22" i="443"/>
  <c r="T22" i="443"/>
  <c r="P23" i="441"/>
  <c r="S22" i="443"/>
  <c r="O22" i="443"/>
  <c r="L5" i="443" s="1"/>
  <c r="Q22" i="443"/>
  <c r="T15" i="425"/>
  <c r="O15" i="425"/>
  <c r="U14" i="429"/>
  <c r="U23" i="441"/>
  <c r="L23" i="441"/>
  <c r="S23" i="441"/>
  <c r="R23" i="441"/>
  <c r="Q23" i="441"/>
  <c r="T23" i="441"/>
  <c r="I23" i="441"/>
  <c r="P22" i="439"/>
  <c r="J23" i="441"/>
  <c r="Q15" i="425"/>
  <c r="L14" i="429"/>
  <c r="K23" i="441"/>
  <c r="H23" i="441"/>
  <c r="O23" i="441"/>
  <c r="L5" i="441" s="1"/>
  <c r="I22" i="439"/>
  <c r="S22" i="439"/>
  <c r="T22" i="439"/>
  <c r="R22" i="439"/>
  <c r="J22" i="439"/>
  <c r="H22" i="439"/>
  <c r="Q22" i="439"/>
  <c r="K22" i="439"/>
  <c r="H22" i="437"/>
  <c r="L22" i="439"/>
  <c r="O22" i="439"/>
  <c r="L5" i="439" s="1"/>
  <c r="U22" i="439"/>
  <c r="Q22" i="437"/>
  <c r="O22" i="437"/>
  <c r="L5" i="437" s="1"/>
  <c r="R22" i="437"/>
  <c r="P22" i="437"/>
  <c r="S22" i="437"/>
  <c r="K22" i="437"/>
  <c r="L22" i="437"/>
  <c r="U22" i="437"/>
  <c r="S24" i="435"/>
  <c r="J22" i="437"/>
  <c r="T22" i="437"/>
  <c r="I22" i="437"/>
  <c r="H16" i="427"/>
  <c r="L15" i="425"/>
  <c r="H24" i="435"/>
  <c r="P24" i="435"/>
  <c r="U24" i="435"/>
  <c r="L24" i="435"/>
  <c r="O24" i="435"/>
  <c r="L5" i="435" s="1"/>
  <c r="R24" i="435"/>
  <c r="K24" i="435"/>
  <c r="T24" i="435"/>
  <c r="I24" i="435"/>
  <c r="J24" i="435"/>
  <c r="Q24" i="435"/>
  <c r="H24" i="433"/>
  <c r="S15" i="425"/>
  <c r="I14" i="429"/>
  <c r="P24" i="433"/>
  <c r="K24" i="433"/>
  <c r="S24" i="433"/>
  <c r="Q24" i="433"/>
  <c r="P16" i="427"/>
  <c r="K16" i="427"/>
  <c r="L16" i="427"/>
  <c r="R15" i="425"/>
  <c r="S14" i="429"/>
  <c r="Q14" i="429"/>
  <c r="J24" i="433"/>
  <c r="I24" i="433"/>
  <c r="L24" i="433"/>
  <c r="U24" i="433"/>
  <c r="Q16" i="427"/>
  <c r="U15" i="425"/>
  <c r="T24" i="433"/>
  <c r="O24" i="433"/>
  <c r="L5" i="433" s="1"/>
  <c r="R24" i="433"/>
  <c r="Q23" i="431"/>
  <c r="J16" i="427"/>
  <c r="S16" i="427"/>
  <c r="P15" i="425"/>
  <c r="O14" i="429"/>
  <c r="K14" i="429"/>
  <c r="H14" i="429"/>
  <c r="P23" i="431"/>
  <c r="L23" i="431"/>
  <c r="S23" i="431"/>
  <c r="K23" i="431"/>
  <c r="R23" i="431"/>
  <c r="I16" i="427"/>
  <c r="R16" i="427"/>
  <c r="J23" i="431"/>
  <c r="U23" i="431"/>
  <c r="I23" i="431"/>
  <c r="T16" i="427"/>
  <c r="O16" i="427"/>
  <c r="U16" i="427"/>
  <c r="J15" i="425"/>
  <c r="H15" i="425"/>
  <c r="J14" i="429"/>
  <c r="T23" i="431"/>
  <c r="H23" i="431"/>
  <c r="O23" i="431"/>
  <c r="L5" i="431" s="1"/>
  <c r="J22" i="429"/>
  <c r="T22" i="429"/>
  <c r="H22" i="429"/>
  <c r="P23" i="425"/>
  <c r="T23" i="425"/>
  <c r="S22" i="429"/>
  <c r="O22" i="429"/>
  <c r="L5" i="429" s="1"/>
  <c r="U22" i="429"/>
  <c r="Q22" i="429"/>
  <c r="I22" i="429"/>
  <c r="L22" i="429"/>
  <c r="K22" i="429"/>
  <c r="P22" i="429"/>
  <c r="R22" i="429"/>
  <c r="J24" i="427"/>
  <c r="P24" i="427"/>
  <c r="O24" i="427"/>
  <c r="L5" i="427" s="1"/>
  <c r="R24" i="427"/>
  <c r="S23" i="425"/>
  <c r="U23" i="425"/>
  <c r="R23" i="425"/>
  <c r="T24" i="427"/>
  <c r="Q24" i="427"/>
  <c r="K24" i="427"/>
  <c r="H24" i="427"/>
  <c r="I23" i="425"/>
  <c r="K23" i="425"/>
  <c r="H23" i="425"/>
  <c r="U24" i="427"/>
  <c r="J23" i="425"/>
  <c r="I24" i="427"/>
  <c r="S24" i="427"/>
  <c r="L24" i="427"/>
  <c r="O23" i="425"/>
  <c r="L5" i="425" s="1"/>
  <c r="Q23" i="425"/>
  <c r="L23" i="425"/>
  <c r="J24" i="423"/>
  <c r="S24" i="423"/>
  <c r="T25" i="421"/>
  <c r="K24" i="423"/>
  <c r="P24" i="423"/>
  <c r="R24" i="423"/>
  <c r="L24" i="423"/>
  <c r="Q24" i="423"/>
  <c r="T24" i="423"/>
  <c r="I24" i="423"/>
  <c r="U24" i="423"/>
  <c r="H24" i="423"/>
  <c r="O24" i="423"/>
  <c r="L5" i="423" s="1"/>
  <c r="J25" i="421"/>
  <c r="H25" i="421"/>
  <c r="I25" i="421"/>
  <c r="K25" i="421"/>
  <c r="P25" i="421"/>
  <c r="O25" i="421"/>
  <c r="L5" i="421" s="1"/>
  <c r="J16" i="419"/>
  <c r="L16" i="419"/>
  <c r="U16" i="419"/>
  <c r="R25" i="421"/>
  <c r="U25" i="421"/>
  <c r="S25" i="421"/>
  <c r="L25" i="421"/>
  <c r="Q25" i="421"/>
  <c r="H24" i="419"/>
  <c r="Q24" i="419"/>
  <c r="J24" i="419"/>
  <c r="R24" i="419"/>
  <c r="O24" i="419"/>
  <c r="L5" i="419" s="1"/>
  <c r="T24" i="419"/>
  <c r="I24" i="419"/>
  <c r="U24" i="419"/>
  <c r="P24" i="419"/>
  <c r="Q16" i="419"/>
  <c r="P16" i="419"/>
  <c r="S16" i="419"/>
  <c r="S24" i="419"/>
  <c r="K24" i="419"/>
  <c r="K16" i="419"/>
  <c r="T16" i="419"/>
  <c r="I16" i="419"/>
  <c r="L24" i="419"/>
  <c r="R16" i="419"/>
  <c r="H16" i="419"/>
  <c r="O16" i="419"/>
  <c r="R25" i="400"/>
  <c r="R20" i="400"/>
  <c r="J20" i="400"/>
  <c r="I35" i="407"/>
  <c r="K35" i="407"/>
  <c r="Q25" i="400"/>
  <c r="Q20" i="400"/>
  <c r="O20" i="401"/>
  <c r="O15" i="403"/>
  <c r="R19" i="403"/>
  <c r="T20" i="404"/>
  <c r="L20" i="404"/>
  <c r="Q32" i="408"/>
  <c r="I17" i="409"/>
  <c r="S25" i="400" l="1"/>
  <c r="K25" i="400"/>
  <c r="I21" i="405"/>
  <c r="P21" i="405"/>
  <c r="O22" i="406"/>
  <c r="T22" i="406"/>
  <c r="H22" i="406"/>
  <c r="P21" i="407"/>
  <c r="S21" i="407"/>
  <c r="H21" i="407"/>
  <c r="K24" i="408"/>
  <c r="K32" i="408"/>
  <c r="Q20" i="408"/>
  <c r="R20" i="408"/>
  <c r="J20" i="408"/>
  <c r="H25" i="400"/>
  <c r="S28" i="401"/>
  <c r="P27" i="405"/>
  <c r="T16" i="406"/>
  <c r="L22" i="406"/>
  <c r="L35" i="407"/>
  <c r="T21" i="407"/>
  <c r="S24" i="408"/>
  <c r="Q24" i="408"/>
  <c r="P22" i="406"/>
  <c r="H32" i="408"/>
  <c r="T21" i="405"/>
  <c r="J21" i="405"/>
  <c r="U21" i="405"/>
  <c r="I22" i="406"/>
  <c r="U22" i="406"/>
  <c r="J21" i="407"/>
  <c r="O21" i="407"/>
  <c r="U21" i="407"/>
  <c r="K20" i="408"/>
  <c r="L20" i="408"/>
  <c r="S20" i="408"/>
  <c r="O17" i="409"/>
  <c r="S17" i="409"/>
  <c r="K17" i="409"/>
  <c r="H17" i="409"/>
  <c r="J17" i="409"/>
  <c r="O21" i="405"/>
  <c r="K21" i="405"/>
  <c r="L21" i="405"/>
  <c r="S22" i="406"/>
  <c r="K22" i="406"/>
  <c r="K21" i="407"/>
  <c r="L21" i="407"/>
  <c r="Q16" i="408"/>
  <c r="U20" i="408"/>
  <c r="I20" i="408"/>
  <c r="P20" i="408"/>
  <c r="L17" i="409"/>
  <c r="M17" i="409"/>
  <c r="L5" i="409" s="1"/>
  <c r="N17" i="409"/>
  <c r="H21" i="405"/>
  <c r="S21" i="405"/>
  <c r="Q21" i="405"/>
  <c r="R21" i="405"/>
  <c r="J22" i="406"/>
  <c r="Q22" i="406"/>
  <c r="R22" i="406"/>
  <c r="I21" i="407"/>
  <c r="Q21" i="407"/>
  <c r="R21" i="407"/>
  <c r="H20" i="408"/>
  <c r="O20" i="408"/>
  <c r="T20" i="408"/>
  <c r="P17" i="409"/>
  <c r="Q17" i="409"/>
  <c r="R17" i="409"/>
  <c r="P14" i="402"/>
  <c r="U14" i="402"/>
  <c r="I14" i="402"/>
  <c r="I16" i="406"/>
  <c r="H35" i="407"/>
  <c r="T16" i="407"/>
  <c r="I16" i="407"/>
  <c r="O24" i="408"/>
  <c r="R24" i="408"/>
  <c r="R32" i="408"/>
  <c r="J32" i="408"/>
  <c r="L16" i="408"/>
  <c r="S16" i="408"/>
  <c r="S20" i="401"/>
  <c r="I19" i="403"/>
  <c r="S35" i="407"/>
  <c r="U35" i="407"/>
  <c r="R35" i="407"/>
  <c r="H24" i="408"/>
  <c r="O32" i="408"/>
  <c r="L5" i="408" s="1"/>
  <c r="T32" i="408"/>
  <c r="L25" i="400"/>
  <c r="K20" i="400"/>
  <c r="L20" i="400"/>
  <c r="S20" i="400"/>
  <c r="I24" i="408"/>
  <c r="L24" i="408"/>
  <c r="T24" i="408"/>
  <c r="S32" i="408"/>
  <c r="L32" i="408"/>
  <c r="H16" i="408"/>
  <c r="O16" i="408"/>
  <c r="T16" i="408"/>
  <c r="K16" i="408"/>
  <c r="J24" i="408"/>
  <c r="I32" i="408"/>
  <c r="P32" i="408"/>
  <c r="R16" i="408"/>
  <c r="J16" i="408"/>
  <c r="P24" i="408"/>
  <c r="U24" i="408"/>
  <c r="U32" i="408"/>
  <c r="I16" i="408"/>
  <c r="P16" i="408"/>
  <c r="U16" i="408"/>
  <c r="K27" i="407"/>
  <c r="J16" i="406"/>
  <c r="T35" i="407"/>
  <c r="P35" i="407"/>
  <c r="J35" i="407"/>
  <c r="U16" i="407"/>
  <c r="P16" i="407"/>
  <c r="R16" i="407"/>
  <c r="H27" i="407"/>
  <c r="L27" i="407"/>
  <c r="R27" i="407"/>
  <c r="K16" i="407"/>
  <c r="J27" i="407"/>
  <c r="T19" i="403"/>
  <c r="H16" i="406"/>
  <c r="O16" i="406"/>
  <c r="O35" i="407"/>
  <c r="L5" i="407" s="1"/>
  <c r="Q35" i="407"/>
  <c r="Q16" i="407"/>
  <c r="H16" i="407"/>
  <c r="O16" i="407"/>
  <c r="Q27" i="407"/>
  <c r="O27" i="407"/>
  <c r="P27" i="407"/>
  <c r="I27" i="407"/>
  <c r="K16" i="406"/>
  <c r="J16" i="407"/>
  <c r="L16" i="407"/>
  <c r="S16" i="407"/>
  <c r="U27" i="407"/>
  <c r="S27" i="407"/>
  <c r="T27" i="407"/>
  <c r="L30" i="406"/>
  <c r="Q16" i="406"/>
  <c r="R16" i="406"/>
  <c r="O30" i="406"/>
  <c r="L5" i="406" s="1"/>
  <c r="S30" i="406"/>
  <c r="I30" i="406"/>
  <c r="Q16" i="401"/>
  <c r="J16" i="401"/>
  <c r="L15" i="403"/>
  <c r="T15" i="403"/>
  <c r="I15" i="403"/>
  <c r="L19" i="403"/>
  <c r="P19" i="403"/>
  <c r="K19" i="403"/>
  <c r="P20" i="404"/>
  <c r="H20" i="404"/>
  <c r="R26" i="404"/>
  <c r="T16" i="404"/>
  <c r="S16" i="404"/>
  <c r="H16" i="404"/>
  <c r="L27" i="405"/>
  <c r="U27" i="405"/>
  <c r="J27" i="405"/>
  <c r="U15" i="405"/>
  <c r="J15" i="405"/>
  <c r="Q35" i="405"/>
  <c r="P16" i="406"/>
  <c r="U16" i="406"/>
  <c r="H30" i="406"/>
  <c r="J30" i="406"/>
  <c r="K30" i="406"/>
  <c r="P30" i="406"/>
  <c r="Q30" i="406"/>
  <c r="K14" i="402"/>
  <c r="L14" i="402"/>
  <c r="S14" i="402"/>
  <c r="S15" i="403"/>
  <c r="L16" i="406"/>
  <c r="S16" i="406"/>
  <c r="R30" i="406"/>
  <c r="T30" i="406"/>
  <c r="U30" i="406"/>
  <c r="J14" i="402"/>
  <c r="Q14" i="402"/>
  <c r="R14" i="402"/>
  <c r="H27" i="405"/>
  <c r="Q27" i="405"/>
  <c r="S27" i="405"/>
  <c r="R15" i="405"/>
  <c r="Q15" i="405"/>
  <c r="S15" i="405"/>
  <c r="U35" i="405"/>
  <c r="P35" i="405"/>
  <c r="R35" i="405"/>
  <c r="T35" i="405"/>
  <c r="R27" i="405"/>
  <c r="I27" i="405"/>
  <c r="L15" i="405"/>
  <c r="I15" i="405"/>
  <c r="P15" i="405"/>
  <c r="K35" i="405"/>
  <c r="H35" i="405"/>
  <c r="O35" i="405"/>
  <c r="L5" i="405" s="1"/>
  <c r="H15" i="405"/>
  <c r="I35" i="405"/>
  <c r="K27" i="405"/>
  <c r="O27" i="405"/>
  <c r="T27" i="405"/>
  <c r="K15" i="405"/>
  <c r="O15" i="405"/>
  <c r="T15" i="405"/>
  <c r="J35" i="405"/>
  <c r="L35" i="405"/>
  <c r="S35" i="405"/>
  <c r="S20" i="404"/>
  <c r="U34" i="404"/>
  <c r="I26" i="404"/>
  <c r="J20" i="404"/>
  <c r="O20" i="404"/>
  <c r="U20" i="404"/>
  <c r="K34" i="404"/>
  <c r="T34" i="404"/>
  <c r="R34" i="404"/>
  <c r="H26" i="404"/>
  <c r="U26" i="404"/>
  <c r="L26" i="404"/>
  <c r="P16" i="404"/>
  <c r="O16" i="404"/>
  <c r="U16" i="404"/>
  <c r="Q34" i="404"/>
  <c r="J26" i="404"/>
  <c r="K20" i="404"/>
  <c r="J34" i="404"/>
  <c r="H34" i="404"/>
  <c r="O34" i="404"/>
  <c r="L5" i="404" s="1"/>
  <c r="K26" i="404"/>
  <c r="O26" i="404"/>
  <c r="P26" i="404"/>
  <c r="J16" i="404"/>
  <c r="K16" i="404"/>
  <c r="L16" i="404"/>
  <c r="I34" i="404"/>
  <c r="I20" i="404"/>
  <c r="Q20" i="404"/>
  <c r="R20" i="404"/>
  <c r="P34" i="404"/>
  <c r="L34" i="404"/>
  <c r="S34" i="404"/>
  <c r="Q26" i="404"/>
  <c r="S26" i="404"/>
  <c r="T26" i="404"/>
  <c r="I16" i="404"/>
  <c r="Q16" i="404"/>
  <c r="R16" i="404"/>
  <c r="O27" i="403"/>
  <c r="L5" i="403" s="1"/>
  <c r="S16" i="401"/>
  <c r="H15" i="403"/>
  <c r="P15" i="403"/>
  <c r="U15" i="403"/>
  <c r="H19" i="403"/>
  <c r="J19" i="403"/>
  <c r="S19" i="403"/>
  <c r="I27" i="403"/>
  <c r="K27" i="403"/>
  <c r="T27" i="403"/>
  <c r="H27" i="403"/>
  <c r="T14" i="402"/>
  <c r="H14" i="402"/>
  <c r="O14" i="402"/>
  <c r="U19" i="402"/>
  <c r="I19" i="402"/>
  <c r="S23" i="402"/>
  <c r="K23" i="402"/>
  <c r="R15" i="403"/>
  <c r="K15" i="403"/>
  <c r="Q19" i="403"/>
  <c r="S27" i="403"/>
  <c r="U27" i="403"/>
  <c r="L27" i="403"/>
  <c r="Q27" i="403"/>
  <c r="J15" i="403"/>
  <c r="Q15" i="403"/>
  <c r="O19" i="403"/>
  <c r="U19" i="403"/>
  <c r="P27" i="403"/>
  <c r="J27" i="403"/>
  <c r="R27" i="403"/>
  <c r="K19" i="402"/>
  <c r="L19" i="402"/>
  <c r="S19" i="402"/>
  <c r="H31" i="402"/>
  <c r="O31" i="402"/>
  <c r="L5" i="402" s="1"/>
  <c r="T31" i="402"/>
  <c r="I23" i="402"/>
  <c r="P23" i="402"/>
  <c r="U23" i="402"/>
  <c r="R16" i="401"/>
  <c r="O28" i="401"/>
  <c r="L5" i="401" s="1"/>
  <c r="Q20" i="401"/>
  <c r="L20" i="401"/>
  <c r="I20" i="401"/>
  <c r="Q19" i="402"/>
  <c r="R19" i="402"/>
  <c r="J19" i="402"/>
  <c r="L31" i="402"/>
  <c r="S31" i="402"/>
  <c r="K31" i="402"/>
  <c r="O23" i="402"/>
  <c r="T23" i="402"/>
  <c r="H23" i="402"/>
  <c r="P19" i="402"/>
  <c r="R31" i="402"/>
  <c r="J31" i="402"/>
  <c r="Q31" i="402"/>
  <c r="L23" i="402"/>
  <c r="H19" i="402"/>
  <c r="O19" i="402"/>
  <c r="T19" i="402"/>
  <c r="I31" i="402"/>
  <c r="P31" i="402"/>
  <c r="U31" i="402"/>
  <c r="J23" i="402"/>
  <c r="Q23" i="402"/>
  <c r="R23" i="402"/>
  <c r="H28" i="401"/>
  <c r="T25" i="400"/>
  <c r="K16" i="401"/>
  <c r="L16" i="401"/>
  <c r="Q28" i="401"/>
  <c r="I28" i="401"/>
  <c r="U28" i="401"/>
  <c r="K20" i="401"/>
  <c r="H20" i="401"/>
  <c r="T20" i="401"/>
  <c r="J28" i="401"/>
  <c r="J25" i="400"/>
  <c r="I20" i="400"/>
  <c r="P20" i="400"/>
  <c r="H16" i="400"/>
  <c r="I16" i="400"/>
  <c r="J31" i="400"/>
  <c r="Q31" i="400"/>
  <c r="U16" i="401"/>
  <c r="I16" i="401"/>
  <c r="P16" i="401"/>
  <c r="L28" i="401"/>
  <c r="P28" i="401"/>
  <c r="U20" i="401"/>
  <c r="R20" i="401"/>
  <c r="U25" i="400"/>
  <c r="H16" i="401"/>
  <c r="O16" i="401"/>
  <c r="T16" i="401"/>
  <c r="R28" i="401"/>
  <c r="K28" i="401"/>
  <c r="T28" i="401"/>
  <c r="P20" i="401"/>
  <c r="J20" i="401"/>
  <c r="U39" i="400"/>
  <c r="H31" i="400"/>
  <c r="O25" i="400"/>
  <c r="K39" i="400"/>
  <c r="L39" i="400"/>
  <c r="S39" i="400"/>
  <c r="K16" i="400"/>
  <c r="L16" i="400"/>
  <c r="S16" i="400"/>
  <c r="L31" i="400"/>
  <c r="O31" i="400"/>
  <c r="T31" i="400"/>
  <c r="P39" i="400"/>
  <c r="P16" i="400"/>
  <c r="J29" i="398"/>
  <c r="Q39" i="400"/>
  <c r="R39" i="400"/>
  <c r="J39" i="400"/>
  <c r="U16" i="400"/>
  <c r="Q16" i="400"/>
  <c r="J16" i="400"/>
  <c r="R31" i="400"/>
  <c r="S31" i="400"/>
  <c r="K31" i="400"/>
  <c r="I39" i="400"/>
  <c r="I25" i="400"/>
  <c r="P25" i="400"/>
  <c r="H20" i="400"/>
  <c r="O20" i="400"/>
  <c r="T20" i="400"/>
  <c r="H39" i="400"/>
  <c r="O39" i="400"/>
  <c r="L5" i="400" s="1"/>
  <c r="T39" i="400"/>
  <c r="R16" i="400"/>
  <c r="O16" i="400"/>
  <c r="T16" i="400"/>
  <c r="I31" i="400"/>
  <c r="P31" i="400"/>
  <c r="U31" i="400"/>
  <c r="S42" i="398"/>
  <c r="K42" i="398"/>
  <c r="L42" i="398"/>
  <c r="J42" i="398"/>
  <c r="Q42" i="398"/>
  <c r="R42" i="398"/>
  <c r="I42" i="398"/>
  <c r="P42" i="398"/>
  <c r="U42" i="398"/>
  <c r="K29" i="398"/>
  <c r="L29" i="398"/>
  <c r="S29" i="398"/>
  <c r="I16" i="398"/>
  <c r="U16" i="398"/>
  <c r="J16" i="398"/>
  <c r="P34" i="398"/>
  <c r="U34" i="398"/>
  <c r="I34" i="398"/>
  <c r="O42" i="398"/>
  <c r="L5" i="398" s="1"/>
  <c r="T42" i="398"/>
  <c r="H42" i="398"/>
  <c r="Q29" i="398"/>
  <c r="R29" i="398"/>
  <c r="S16" i="398"/>
  <c r="H16" i="398"/>
  <c r="P16" i="398"/>
  <c r="T34" i="398"/>
  <c r="H34" i="398"/>
  <c r="O34" i="398"/>
  <c r="U29" i="398"/>
  <c r="I29" i="398"/>
  <c r="P29" i="398"/>
  <c r="K16" i="398"/>
  <c r="R16" i="398"/>
  <c r="T16" i="398"/>
  <c r="K34" i="398"/>
  <c r="L34" i="398"/>
  <c r="S34" i="398"/>
  <c r="H29" i="398"/>
  <c r="O29" i="398"/>
  <c r="T29" i="398"/>
  <c r="L16" i="398"/>
  <c r="Q16" i="398"/>
  <c r="O16" i="398"/>
  <c r="J34" i="398"/>
  <c r="Q34" i="398"/>
  <c r="R34" i="398"/>
  <c r="AB68" i="450"/>
  <c r="AE70" i="410"/>
  <c r="AB72" i="474"/>
  <c r="AB76" i="414"/>
  <c r="AB66" i="468"/>
  <c r="AB87" i="424"/>
  <c r="AE84" i="462"/>
  <c r="AB61" i="456"/>
  <c r="AP77" i="460"/>
  <c r="AE57" i="448"/>
  <c r="AE62" i="454"/>
  <c r="AP78" i="413"/>
  <c r="AB79" i="411"/>
  <c r="AB68" i="462"/>
  <c r="AB85" i="456"/>
  <c r="AE86" i="468"/>
  <c r="AP86" i="418"/>
  <c r="AB54" i="460"/>
  <c r="AB77" i="466"/>
  <c r="AB83" i="470"/>
  <c r="AB53" i="474"/>
  <c r="AB63" i="474"/>
  <c r="AP83" i="420"/>
  <c r="AB72" i="468"/>
  <c r="AB81" i="460"/>
  <c r="AP83" i="452"/>
  <c r="AB53" i="460"/>
  <c r="AB53" i="472"/>
  <c r="AB68" i="460"/>
  <c r="AP87" i="464"/>
  <c r="AP82" i="466"/>
  <c r="AB74" i="462"/>
  <c r="AB79" i="440"/>
  <c r="AP88" i="450"/>
  <c r="AP82" i="411"/>
  <c r="AB63" i="466"/>
  <c r="AB57" i="472"/>
  <c r="AP82" i="418"/>
  <c r="AE63" i="399"/>
  <c r="AB53" i="470"/>
  <c r="AP84" i="422"/>
  <c r="AB70" i="452"/>
  <c r="AB86" i="456"/>
  <c r="AE82" i="446"/>
  <c r="AP83" i="442"/>
  <c r="AE58" i="460"/>
  <c r="AP84" i="434"/>
  <c r="AB79" i="412"/>
  <c r="AP85" i="418"/>
  <c r="AB86" i="410"/>
  <c r="AB65" i="444"/>
  <c r="AE88" i="442"/>
  <c r="AB56" i="470"/>
  <c r="AB86" i="462"/>
  <c r="AE83" i="426"/>
  <c r="AP81" i="448"/>
  <c r="AE83" i="476"/>
  <c r="AP83" i="415"/>
  <c r="AB57" i="444"/>
  <c r="AB67" i="466"/>
  <c r="AP80" i="476"/>
  <c r="AE69" i="417"/>
  <c r="AB83" i="472"/>
  <c r="AE76" i="474"/>
  <c r="AE69" i="472"/>
  <c r="AB55" i="468"/>
  <c r="AE62" i="430"/>
  <c r="AP81" i="456"/>
  <c r="AE79" i="460"/>
  <c r="AE75" i="416"/>
  <c r="AP81" i="476"/>
  <c r="AE64" i="466"/>
  <c r="AE64" i="399"/>
  <c r="AE74" i="468"/>
  <c r="AB55" i="472"/>
  <c r="AB78" i="462"/>
  <c r="AB67" i="468"/>
  <c r="AE66" i="428"/>
  <c r="AP80" i="410"/>
  <c r="AE76" i="468"/>
  <c r="AE62" i="399"/>
  <c r="AB74" i="438"/>
  <c r="AP79" i="412"/>
  <c r="AB87" i="468"/>
  <c r="AP84" i="424"/>
  <c r="AE79" i="448"/>
  <c r="AE87" i="424"/>
  <c r="AE81" i="460"/>
  <c r="AB59" i="468"/>
  <c r="AB67" i="462"/>
  <c r="AB68" i="414"/>
  <c r="AB68" i="466"/>
  <c r="AP78" i="470"/>
  <c r="AB68" i="442"/>
  <c r="AB64" i="450"/>
  <c r="AB86" i="388"/>
  <c r="AE58" i="418"/>
  <c r="AE72" i="428"/>
  <c r="AB76" i="418"/>
  <c r="AB86" i="472"/>
  <c r="AP86" i="458"/>
  <c r="AB73" i="452"/>
  <c r="AE57" i="468"/>
  <c r="AE72" i="416"/>
  <c r="AE58" i="411"/>
  <c r="AB75" i="452"/>
  <c r="AB70" i="454"/>
  <c r="AE59" i="436"/>
  <c r="AE59" i="456"/>
  <c r="AP85" i="417"/>
  <c r="AP84" i="468"/>
  <c r="AE78" i="446"/>
  <c r="AE73" i="464"/>
  <c r="AP86" i="444"/>
  <c r="AP83" i="410"/>
  <c r="AE63" i="418"/>
  <c r="AP88" i="420"/>
  <c r="AE76" i="424"/>
  <c r="AB78" i="410"/>
  <c r="AB70" i="472"/>
  <c r="AB81" i="456"/>
  <c r="AB66" i="418"/>
  <c r="AB58" i="466"/>
  <c r="AB80" i="410"/>
  <c r="AP81" i="420"/>
  <c r="AE60" i="446"/>
  <c r="AB53" i="413"/>
  <c r="AB70" i="436"/>
  <c r="AB85" i="458"/>
  <c r="AB62" i="417"/>
  <c r="AE77" i="454"/>
  <c r="AE53" i="442"/>
  <c r="AE70" i="442"/>
  <c r="AE58" i="410"/>
  <c r="AP80" i="434"/>
  <c r="AB58" i="458"/>
  <c r="AE76" i="418"/>
  <c r="AB84" i="472"/>
  <c r="AE82" i="462"/>
  <c r="AP78" i="456"/>
  <c r="AP77" i="466"/>
  <c r="AP88" i="422"/>
  <c r="AE62" i="444"/>
  <c r="AB68" i="468"/>
  <c r="AE72" i="470"/>
  <c r="AB65" i="410"/>
  <c r="AE55" i="448"/>
  <c r="AP77" i="417"/>
  <c r="AE55" i="415"/>
  <c r="AE67" i="464"/>
  <c r="AP77" i="438"/>
  <c r="AP88" i="415"/>
  <c r="AP79" i="414"/>
  <c r="AB72" i="426"/>
  <c r="AB55" i="474"/>
  <c r="AE86" i="474"/>
  <c r="AP85" i="448"/>
  <c r="AE72" i="434"/>
  <c r="AP82" i="410"/>
  <c r="AP86" i="413"/>
  <c r="AE84" i="448"/>
  <c r="AB77" i="460"/>
  <c r="AP84" i="418"/>
  <c r="AB81" i="466"/>
  <c r="AB66" i="464"/>
  <c r="AB79" i="436"/>
  <c r="AB59" i="458"/>
  <c r="AE82" i="426"/>
  <c r="AE60" i="476"/>
  <c r="AE66" i="472"/>
  <c r="AB76" i="410"/>
  <c r="AE75" i="462"/>
  <c r="AB83" i="412"/>
  <c r="AP88" i="470"/>
  <c r="AP81" i="440"/>
  <c r="AB88" i="474"/>
  <c r="AP83" i="412"/>
  <c r="AP83" i="468"/>
  <c r="AB55" i="454"/>
  <c r="AB55" i="446"/>
  <c r="AP77" i="454"/>
  <c r="AE65" i="426"/>
  <c r="AE66" i="410"/>
  <c r="AP88" i="452"/>
  <c r="AP80" i="417"/>
  <c r="AE60" i="468"/>
  <c r="AB68" i="440"/>
  <c r="AP82" i="416"/>
  <c r="AE84" i="426"/>
  <c r="AB54" i="466"/>
  <c r="AB55" i="417"/>
  <c r="AE64" i="476"/>
  <c r="AE57" i="418"/>
  <c r="AB74" i="420"/>
  <c r="AP79" i="462"/>
  <c r="AP84" i="456"/>
  <c r="AP87" i="424"/>
  <c r="AE83" i="474"/>
  <c r="AB86" i="476"/>
  <c r="AE73" i="462"/>
  <c r="AE69" i="452"/>
  <c r="AB75" i="464"/>
  <c r="AB76" i="458"/>
  <c r="AP80" i="422"/>
  <c r="AP81" i="428"/>
  <c r="AB57" i="470"/>
  <c r="AB80" i="460"/>
  <c r="AE83" i="414"/>
  <c r="AE75" i="430"/>
  <c r="AB62" i="430"/>
  <c r="AE79" i="464"/>
  <c r="AP82" i="464"/>
  <c r="AB55" i="450"/>
  <c r="AE81" i="444"/>
  <c r="AB64" i="466"/>
  <c r="AB80" i="417"/>
  <c r="AE60" i="472"/>
  <c r="AE62" i="450"/>
  <c r="AE84" i="476"/>
  <c r="AP83" i="388"/>
  <c r="AE78" i="476"/>
  <c r="AP82" i="438"/>
  <c r="AP83" i="436"/>
  <c r="AB79" i="442"/>
  <c r="AP84" i="448"/>
  <c r="AE87" i="416"/>
  <c r="AE77" i="442"/>
  <c r="AE77" i="470"/>
  <c r="AE62" i="432"/>
  <c r="AP81" i="414"/>
  <c r="AE68" i="464"/>
  <c r="AE59" i="450"/>
  <c r="AB69" i="468"/>
  <c r="AB61" i="388"/>
  <c r="AE88" i="448"/>
  <c r="AE81" i="448"/>
  <c r="AB86" i="428"/>
  <c r="AE57" i="410"/>
  <c r="AE88" i="418"/>
  <c r="AB71" i="450"/>
  <c r="AB59" i="418"/>
  <c r="AP82" i="450"/>
  <c r="AP87" i="452"/>
  <c r="AB75" i="466"/>
  <c r="AE55" i="468"/>
  <c r="AE81" i="420"/>
  <c r="AE53" i="454"/>
  <c r="AE66" i="434"/>
  <c r="AE61" i="474"/>
  <c r="AB74" i="464"/>
  <c r="AP78" i="460"/>
  <c r="AE62" i="470"/>
  <c r="AP85" i="450"/>
  <c r="AB59" i="450"/>
  <c r="AE62" i="464"/>
  <c r="AB75" i="476"/>
  <c r="AE55" i="466"/>
  <c r="AB74" i="436"/>
  <c r="AE58" i="446"/>
  <c r="AP87" i="432"/>
  <c r="AP84" i="388"/>
  <c r="AB66" i="420"/>
  <c r="AB77" i="470"/>
  <c r="AE66" i="470"/>
  <c r="AE60" i="464"/>
  <c r="AP87" i="466"/>
  <c r="AE76" i="444"/>
  <c r="AP88" i="430"/>
  <c r="AE79" i="426"/>
  <c r="AE60" i="422"/>
  <c r="AP88" i="434"/>
  <c r="AP78" i="432"/>
  <c r="AB73" i="416"/>
  <c r="AB54" i="420"/>
  <c r="AE82" i="415"/>
  <c r="AE84" i="417"/>
  <c r="AP79" i="466"/>
  <c r="AE83" i="472"/>
  <c r="AP84" i="462"/>
  <c r="AE56" i="468"/>
  <c r="AP79" i="448"/>
  <c r="AP86" i="410"/>
  <c r="AE74" i="460"/>
  <c r="AP88" i="458"/>
  <c r="AP81" i="418"/>
  <c r="AE71" i="428"/>
  <c r="AB84" i="464"/>
  <c r="AB64" i="464"/>
  <c r="AB86" i="464"/>
  <c r="AB55" i="470"/>
  <c r="AB71" i="434"/>
  <c r="AP86" i="399"/>
  <c r="AE56" i="476"/>
  <c r="AB61" i="476"/>
  <c r="AE81" i="399"/>
  <c r="AP85" i="476"/>
  <c r="AE81" i="470"/>
  <c r="AP78" i="450"/>
  <c r="AP77" i="430"/>
  <c r="AP83" i="418"/>
  <c r="AE72" i="466"/>
  <c r="AE67" i="472"/>
  <c r="AB71" i="474"/>
  <c r="AP87" i="428"/>
  <c r="AB55" i="476"/>
  <c r="AB71" i="462"/>
  <c r="AB73" i="446"/>
  <c r="AB57" i="420"/>
  <c r="AB86" i="468"/>
  <c r="AE75" i="464"/>
  <c r="AP86" i="468"/>
  <c r="AE86" i="470"/>
  <c r="AB82" i="468"/>
  <c r="AP78" i="426"/>
  <c r="AB76" i="450"/>
  <c r="AB57" i="415"/>
  <c r="AB85" i="460"/>
  <c r="AB72" i="460"/>
  <c r="AP85" i="474"/>
  <c r="AB80" i="440"/>
  <c r="AB56" i="476"/>
  <c r="AB74" i="470"/>
  <c r="AB83" i="438"/>
  <c r="AB61" i="420"/>
  <c r="AB55" i="464"/>
  <c r="AP87" i="412"/>
  <c r="AP87" i="472"/>
  <c r="AP81" i="466"/>
  <c r="AP81" i="430"/>
  <c r="AB62" i="456"/>
  <c r="AP80" i="411"/>
  <c r="AE71" i="460"/>
  <c r="AE66" i="454"/>
  <c r="AE85" i="476"/>
  <c r="AE65" i="450"/>
  <c r="AB60" i="476"/>
  <c r="AP78" i="411"/>
  <c r="AP82" i="468"/>
  <c r="AB74" i="454"/>
  <c r="AP78" i="388"/>
  <c r="AE66" i="444"/>
  <c r="AP88" i="399"/>
  <c r="AB81" i="474"/>
  <c r="AE67" i="474"/>
  <c r="AB66" i="476"/>
  <c r="AP81" i="472"/>
  <c r="AB74" i="474"/>
  <c r="AE83" i="418"/>
  <c r="AB68" i="472"/>
  <c r="AB71" i="476"/>
  <c r="AE85" i="410"/>
  <c r="AE82" i="468"/>
  <c r="AB88" i="411"/>
  <c r="AP84" i="440"/>
  <c r="AE71" i="472"/>
  <c r="AB65" i="424"/>
  <c r="AE58" i="474"/>
  <c r="AE62" i="472"/>
  <c r="AB73" i="414"/>
  <c r="AB55" i="452"/>
  <c r="AB69" i="462"/>
  <c r="AE53" i="458"/>
  <c r="AB66" i="422"/>
  <c r="AP85" i="460"/>
  <c r="AP88" i="454"/>
  <c r="AB75" i="454"/>
  <c r="AB60" i="460"/>
  <c r="AB59" i="440"/>
  <c r="AB81" i="410"/>
  <c r="AP80" i="442"/>
  <c r="AB56" i="464"/>
  <c r="AE86" i="456"/>
  <c r="AP82" i="415"/>
  <c r="AB87" i="470"/>
  <c r="AB81" i="468"/>
  <c r="AP88" i="418"/>
  <c r="AP79" i="417"/>
  <c r="AE66" i="432"/>
  <c r="AP81" i="458"/>
  <c r="AE57" i="470"/>
  <c r="AB88" i="472"/>
  <c r="AB73" i="466"/>
  <c r="AP86" i="460"/>
  <c r="AE69" i="446"/>
  <c r="AP84" i="446"/>
  <c r="AE67" i="440"/>
  <c r="AP80" i="428"/>
  <c r="AP82" i="458"/>
  <c r="AB79" i="476"/>
  <c r="AP78" i="434"/>
  <c r="AE69" i="444"/>
  <c r="AP86" i="450"/>
  <c r="AB65" i="456"/>
  <c r="AB63" i="458"/>
  <c r="AP87" i="415"/>
  <c r="AB85" i="434"/>
  <c r="AP77" i="464"/>
  <c r="AB57" i="424"/>
  <c r="AB80" i="450"/>
  <c r="AP77" i="432"/>
  <c r="AP80" i="420"/>
  <c r="AP85" i="426"/>
  <c r="AE81" i="414"/>
  <c r="AB82" i="474"/>
  <c r="AB72" i="470"/>
  <c r="AE81" i="456"/>
  <c r="AB77" i="472"/>
  <c r="AE54" i="468"/>
  <c r="AP85" i="444"/>
  <c r="AP85" i="462"/>
  <c r="AB86" i="470"/>
  <c r="AE63" i="448"/>
  <c r="AE71" i="458"/>
  <c r="AE80" i="458"/>
  <c r="AE88" i="432"/>
  <c r="AP83" i="458"/>
  <c r="AP88" i="417"/>
  <c r="AP88" i="438"/>
  <c r="AP87" i="411"/>
  <c r="AB75" i="472"/>
  <c r="AP87" i="450"/>
  <c r="AP77" i="446"/>
  <c r="AE65" i="418"/>
  <c r="AB62" i="448"/>
  <c r="AB73" i="470"/>
  <c r="AP77" i="410"/>
  <c r="AB62" i="454"/>
  <c r="AE88" i="466"/>
  <c r="AE88" i="411"/>
  <c r="AE88" i="460"/>
  <c r="AE59" i="444"/>
  <c r="AP88" i="460"/>
  <c r="AP82" i="436"/>
  <c r="AE75" i="468"/>
  <c r="AP83" i="470"/>
  <c r="AE70" i="474"/>
  <c r="AB67" i="452"/>
  <c r="AP80" i="454"/>
  <c r="AB81" i="448"/>
  <c r="AE60" i="432"/>
  <c r="AP85" i="434"/>
  <c r="AB77" i="422"/>
  <c r="AP82" i="470"/>
  <c r="AP81" i="446"/>
  <c r="AE77" i="458"/>
  <c r="AP79" i="438"/>
  <c r="AB82" i="452"/>
  <c r="AP86" i="454"/>
  <c r="AB88" i="418"/>
  <c r="AE63" i="442"/>
  <c r="AP77" i="440"/>
  <c r="AE67" i="470"/>
  <c r="AP87" i="414"/>
  <c r="AB75" i="474"/>
  <c r="AE65" i="464"/>
  <c r="AB66" i="462"/>
  <c r="AE63" i="413"/>
  <c r="AB73" i="474"/>
  <c r="AE56" i="417"/>
  <c r="AB65" i="458"/>
  <c r="AP77" i="434"/>
  <c r="AE85" i="418"/>
  <c r="AB66" i="452"/>
  <c r="AE54" i="476"/>
  <c r="AB87" i="436"/>
  <c r="AB60" i="470"/>
  <c r="AB61" i="466"/>
  <c r="AE86" i="420"/>
  <c r="AE68" i="399"/>
  <c r="AP78" i="438"/>
  <c r="AB68" i="476"/>
  <c r="AB65" i="428"/>
  <c r="AB57" i="422"/>
  <c r="AB67" i="436"/>
  <c r="AE70" i="462"/>
  <c r="AP79" i="440"/>
  <c r="AB66" i="413"/>
  <c r="AE67" i="424"/>
  <c r="AB67" i="444"/>
  <c r="AP80" i="456"/>
  <c r="AP78" i="458"/>
  <c r="AP88" i="426"/>
  <c r="AE56" i="466"/>
  <c r="AB70" i="428"/>
  <c r="AE80" i="424"/>
  <c r="AB73" i="426"/>
  <c r="AB80" i="442"/>
  <c r="AP81" i="454"/>
  <c r="AE70" i="464"/>
  <c r="AE72" i="452"/>
  <c r="AB61" i="436"/>
  <c r="AB65" i="464"/>
  <c r="AP85" i="411"/>
  <c r="AP82" i="440"/>
  <c r="AB73" i="472"/>
  <c r="AE58" i="462"/>
  <c r="AP88" i="472"/>
  <c r="AE58" i="454"/>
  <c r="AB73" i="460"/>
  <c r="AP83" i="411"/>
  <c r="AE85" i="415"/>
  <c r="AP84" i="472"/>
  <c r="AE81" i="464"/>
  <c r="AP77" i="428"/>
  <c r="AB63" i="436"/>
  <c r="AE72" i="444"/>
  <c r="AB69" i="464"/>
  <c r="AB84" i="413"/>
  <c r="AP83" i="444"/>
  <c r="AE87" i="474"/>
  <c r="AB86" i="434"/>
  <c r="AE57" i="436"/>
  <c r="AB69" i="446"/>
  <c r="AB54" i="412"/>
  <c r="AB70" i="456"/>
  <c r="AE78" i="462"/>
  <c r="AE64" i="410"/>
  <c r="AB55" i="460"/>
  <c r="AE62" i="456"/>
  <c r="AE56" i="428"/>
  <c r="AP82" i="412"/>
  <c r="AE74" i="454"/>
  <c r="AB58" i="424"/>
  <c r="AB53" i="432"/>
  <c r="AB84" i="416"/>
  <c r="AE58" i="472"/>
  <c r="AE74" i="458"/>
  <c r="AP81" i="450"/>
  <c r="AB83" i="442"/>
  <c r="AB71" i="460"/>
  <c r="AP83" i="466"/>
  <c r="AB85" i="476"/>
  <c r="AE84" i="464"/>
  <c r="AE74" i="422"/>
  <c r="AE88" i="464"/>
  <c r="AE70" i="420"/>
  <c r="AE68" i="424"/>
  <c r="AP86" i="416"/>
  <c r="AE63" i="476"/>
  <c r="AB64" i="422"/>
  <c r="AB53" i="426"/>
  <c r="AB79" i="418"/>
  <c r="AE83" i="462"/>
  <c r="AB73" i="464"/>
  <c r="AB72" i="458"/>
  <c r="AE53" i="426"/>
  <c r="AE77" i="474"/>
  <c r="AB59" i="442"/>
  <c r="AB73" i="413"/>
  <c r="AP79" i="432"/>
  <c r="AB79" i="466"/>
  <c r="AB63" i="452"/>
  <c r="AB70" i="413"/>
  <c r="AB62" i="464"/>
  <c r="AP79" i="456"/>
  <c r="AP85" i="452"/>
  <c r="AP86" i="438"/>
  <c r="AP82" i="432"/>
  <c r="AB68" i="456"/>
  <c r="AP83" i="434"/>
  <c r="AB82" i="464"/>
  <c r="AP79" i="388"/>
  <c r="AB83" i="450"/>
  <c r="AE78" i="418"/>
  <c r="AP82" i="434"/>
  <c r="AE88" i="416"/>
  <c r="AB85" i="430"/>
  <c r="AE67" i="428"/>
  <c r="AP84" i="450"/>
  <c r="AE76" i="476"/>
  <c r="AE69" i="462"/>
  <c r="AP81" i="413"/>
  <c r="AE68" i="446"/>
  <c r="AE65" i="458"/>
  <c r="AB63" i="476"/>
  <c r="AP84" i="438"/>
  <c r="AB61" i="454"/>
  <c r="AE54" i="388"/>
  <c r="AB87" i="415"/>
  <c r="AB86" i="474"/>
  <c r="AE76" i="411"/>
  <c r="AE73" i="399"/>
  <c r="AE56" i="436"/>
  <c r="AP85" i="415"/>
  <c r="AB75" i="412"/>
  <c r="AE56" i="426"/>
  <c r="AB78" i="440"/>
  <c r="AE75" i="410"/>
  <c r="AP85" i="446"/>
  <c r="AB76" i="411"/>
  <c r="AP87" i="416"/>
  <c r="AP80" i="424"/>
  <c r="AE74" i="440"/>
  <c r="AB63" i="462"/>
  <c r="AB60" i="464"/>
  <c r="AP80" i="399"/>
  <c r="AP79" i="468"/>
  <c r="AB78" i="464"/>
  <c r="AB65" i="452"/>
  <c r="AE54" i="466"/>
  <c r="AE87" i="430"/>
  <c r="AE53" i="466"/>
  <c r="AB53" i="420"/>
  <c r="AB53" i="412"/>
  <c r="AP84" i="414"/>
  <c r="AE56" i="462"/>
  <c r="AB76" i="424"/>
  <c r="AB67" i="424"/>
  <c r="AB83" i="428"/>
  <c r="AB75" i="413"/>
  <c r="AE79" i="415"/>
  <c r="AP80" i="452"/>
  <c r="AP84" i="430"/>
  <c r="AP80" i="458"/>
  <c r="AP85" i="466"/>
  <c r="AP82" i="426"/>
  <c r="AB76" i="474"/>
  <c r="AE60" i="450"/>
  <c r="AB73" i="468"/>
  <c r="AB57" i="458"/>
  <c r="AP87" i="460"/>
  <c r="AP86" i="472"/>
  <c r="AP79" i="416"/>
  <c r="AP80" i="416"/>
  <c r="AB75" i="442"/>
  <c r="AE68" i="428"/>
  <c r="AB59" i="474"/>
  <c r="AP80" i="470"/>
  <c r="AB70" i="426"/>
  <c r="AP87" i="422"/>
  <c r="AB62" i="466"/>
  <c r="AE83" i="411"/>
  <c r="AB71" i="411"/>
  <c r="AB85" i="410"/>
  <c r="AE55" i="470"/>
  <c r="AB88" i="424"/>
  <c r="AP87" i="420"/>
  <c r="AP80" i="462"/>
  <c r="AE68" i="476"/>
  <c r="AE62" i="460"/>
  <c r="AE85" i="472"/>
  <c r="AP86" i="411"/>
  <c r="AE55" i="456"/>
  <c r="AE81" i="442"/>
  <c r="AP88" i="424"/>
  <c r="AE76" i="464"/>
  <c r="AE87" i="470"/>
  <c r="AP81" i="412"/>
  <c r="AE79" i="472"/>
  <c r="AP79" i="458"/>
  <c r="AP85" i="464"/>
  <c r="AP85" i="420"/>
  <c r="AP79" i="411"/>
  <c r="AE68" i="468"/>
  <c r="AP85" i="430"/>
  <c r="AP82" i="414"/>
  <c r="AB53" i="468"/>
  <c r="AB54" i="456"/>
  <c r="AB84" i="388"/>
  <c r="AB83" i="410"/>
  <c r="AP85" i="432"/>
  <c r="AB83" i="420"/>
  <c r="AE73" i="448"/>
  <c r="AB61" i="413"/>
  <c r="AE74" i="416"/>
  <c r="AB84" i="442"/>
  <c r="AE72" i="415"/>
  <c r="AB57" i="462"/>
  <c r="AB56" i="417"/>
  <c r="AB64" i="410"/>
  <c r="AP85" i="436"/>
  <c r="AP78" i="474"/>
  <c r="AB63" i="438"/>
  <c r="AP84" i="411"/>
  <c r="AP86" i="436"/>
  <c r="AE79" i="422"/>
  <c r="AE80" i="434"/>
  <c r="AP85" i="410"/>
  <c r="AP87" i="448"/>
  <c r="AE64" i="424"/>
  <c r="AE65" i="411"/>
  <c r="AP78" i="466"/>
  <c r="AP80" i="388"/>
  <c r="AP78" i="428"/>
  <c r="AB60" i="438"/>
  <c r="AB56" i="474"/>
  <c r="AP82" i="474"/>
  <c r="AE71" i="442"/>
  <c r="AP83" i="462"/>
  <c r="AB70" i="464"/>
  <c r="AB58" i="412"/>
  <c r="AE76" i="432"/>
  <c r="AB53" i="448"/>
  <c r="AE67" i="462"/>
  <c r="AE74" i="466"/>
  <c r="AE70" i="422"/>
  <c r="AB88" i="468"/>
  <c r="AE84" i="440"/>
  <c r="AB82" i="418"/>
  <c r="AP80" i="474"/>
  <c r="AE59" i="448"/>
  <c r="AB84" i="420"/>
  <c r="AB88" i="456"/>
  <c r="AB61" i="411"/>
  <c r="AE62" i="446"/>
  <c r="AB80" i="422"/>
  <c r="AB61" i="448"/>
  <c r="AB69" i="470"/>
  <c r="AP79" i="428"/>
  <c r="AP88" i="474"/>
  <c r="AE78" i="417"/>
  <c r="AP82" i="462"/>
  <c r="AB80" i="462"/>
  <c r="AB72" i="454"/>
  <c r="AB78" i="417"/>
  <c r="AB66" i="448"/>
  <c r="AP78" i="410"/>
  <c r="AE87" i="468"/>
  <c r="AE87" i="434"/>
  <c r="AE70" i="472"/>
  <c r="AE79" i="474"/>
  <c r="AB80" i="428"/>
  <c r="AB54" i="472"/>
  <c r="AB75" i="470"/>
  <c r="AB67" i="434"/>
  <c r="AB57" i="428"/>
  <c r="AE59" i="434"/>
  <c r="AE64" i="474"/>
  <c r="AB87" i="432"/>
  <c r="AB84" i="476"/>
  <c r="AB83" i="417"/>
  <c r="AE61" i="476"/>
  <c r="AB57" i="436"/>
  <c r="AB82" i="424"/>
  <c r="AE63" i="462"/>
  <c r="AE67" i="458"/>
  <c r="AE83" i="438"/>
  <c r="AB64" i="420"/>
  <c r="AE64" i="460"/>
  <c r="AB71" i="422"/>
  <c r="AP87" i="446"/>
  <c r="AB71" i="410"/>
  <c r="AP86" i="476"/>
  <c r="AE63" i="440"/>
  <c r="AP84" i="470"/>
  <c r="AB65" i="476"/>
  <c r="AE63" i="410"/>
  <c r="AP85" i="414"/>
  <c r="AB87" i="466"/>
  <c r="AB63" i="420"/>
  <c r="AB69" i="450"/>
  <c r="AB71" i="388"/>
  <c r="AB69" i="418"/>
  <c r="AB77" i="432"/>
  <c r="AB75" i="426"/>
  <c r="AB79" i="417"/>
  <c r="AE53" i="452"/>
  <c r="AP81" i="416"/>
  <c r="AE83" i="410"/>
  <c r="AE62" i="410"/>
  <c r="AE87" i="420"/>
  <c r="AB60" i="410"/>
  <c r="AB82" i="472"/>
  <c r="AB68" i="410"/>
  <c r="AB53" i="462"/>
  <c r="AB54" i="416"/>
  <c r="AB63" i="442"/>
  <c r="AP86" i="470"/>
  <c r="AE62" i="434"/>
  <c r="AP82" i="442"/>
  <c r="AE59" i="399"/>
  <c r="AP80" i="472"/>
  <c r="AE56" i="458"/>
  <c r="AE59" i="476"/>
  <c r="AP77" i="415"/>
  <c r="AP81" i="464"/>
  <c r="AP88" i="446"/>
  <c r="AB86" i="446"/>
  <c r="AE78" i="410"/>
  <c r="AP86" i="448"/>
  <c r="AE58" i="458"/>
  <c r="AB59" i="466"/>
  <c r="AB83" i="440"/>
  <c r="AB87" i="448"/>
  <c r="AB55" i="440"/>
  <c r="AE69" i="399"/>
  <c r="AB75" i="418"/>
  <c r="AB65" i="474"/>
  <c r="AB79" i="458"/>
  <c r="AE81" i="452"/>
  <c r="AE83" i="444"/>
  <c r="AB82" i="416"/>
  <c r="AE72" i="430"/>
  <c r="AB68" i="411"/>
  <c r="AE87" i="432"/>
  <c r="AP85" i="412"/>
  <c r="AP79" i="472"/>
  <c r="AE65" i="432"/>
  <c r="AB77" i="420"/>
  <c r="AB78" i="452"/>
  <c r="AE77" i="418"/>
  <c r="AE80" i="462"/>
  <c r="AB78" i="458"/>
  <c r="AE77" i="410"/>
  <c r="AE82" i="460"/>
  <c r="AB65" i="448"/>
  <c r="AP79" i="454"/>
  <c r="AE69" i="470"/>
  <c r="AB87" i="456"/>
  <c r="AE76" i="460"/>
  <c r="AP84" i="436"/>
  <c r="AE58" i="412"/>
  <c r="AB58" i="472"/>
  <c r="AE79" i="440"/>
  <c r="AE74" i="413"/>
  <c r="AB62" i="450"/>
  <c r="AP83" i="446"/>
  <c r="AE76" i="462"/>
  <c r="AE59" i="411"/>
  <c r="AP88" i="416"/>
  <c r="AB65" i="460"/>
  <c r="AE58" i="399"/>
  <c r="AB68" i="454"/>
  <c r="AE61" i="452"/>
  <c r="AP83" i="430"/>
  <c r="AB58" i="446"/>
  <c r="AE83" i="452"/>
  <c r="AP87" i="430"/>
  <c r="AB76" i="454"/>
  <c r="AP85" i="470"/>
  <c r="AE61" i="464"/>
  <c r="AP77" i="472"/>
  <c r="AB64" i="462"/>
  <c r="AB77" i="476"/>
  <c r="AE63" i="468"/>
  <c r="AE79" i="413"/>
  <c r="AB82" i="456"/>
  <c r="AE60" i="416"/>
  <c r="AE53" i="440"/>
  <c r="AE74" i="444"/>
  <c r="AP84" i="452"/>
  <c r="AB77" i="468"/>
  <c r="AE71" i="436"/>
  <c r="AP77" i="413"/>
  <c r="AP81" i="468"/>
  <c r="AE55" i="452"/>
  <c r="AE61" i="434"/>
  <c r="AE66" i="417"/>
  <c r="AB84" i="438"/>
  <c r="AE55" i="446"/>
  <c r="AE74" i="476"/>
  <c r="AP85" i="468"/>
  <c r="AE73" i="460"/>
  <c r="AE73" i="450"/>
  <c r="AP79" i="410"/>
  <c r="AB64" i="456"/>
  <c r="AP81" i="474"/>
  <c r="AP82" i="444"/>
  <c r="AE81" i="410"/>
  <c r="AB62" i="472"/>
  <c r="AE78" i="470"/>
  <c r="AP78" i="462"/>
  <c r="AE66" i="456"/>
  <c r="AP77" i="420"/>
  <c r="AE81" i="458"/>
  <c r="AP80" i="466"/>
  <c r="AB72" i="420"/>
  <c r="AB58" i="410"/>
  <c r="AE88" i="476"/>
  <c r="AB72" i="416"/>
  <c r="AP78" i="412"/>
  <c r="AP79" i="424"/>
  <c r="AE66" i="438"/>
  <c r="AE84" i="460"/>
  <c r="AB86" i="466"/>
  <c r="AE57" i="472"/>
  <c r="AP81" i="462"/>
  <c r="AB54" i="458"/>
  <c r="AP85" i="416"/>
  <c r="AE85" i="434"/>
  <c r="AE70" i="468"/>
  <c r="AP83" i="456"/>
  <c r="AE85" i="474"/>
  <c r="AE60" i="426"/>
  <c r="AB67" i="474"/>
  <c r="AB88" i="426"/>
  <c r="AB63" i="418"/>
  <c r="AB82" i="413"/>
  <c r="AP77" i="426"/>
  <c r="AP82" i="446"/>
  <c r="AB78" i="442"/>
  <c r="AB69" i="460"/>
  <c r="AE87" i="452"/>
  <c r="AE73" i="418"/>
  <c r="AE60" i="436"/>
  <c r="AE65" i="460"/>
  <c r="AP78" i="440"/>
  <c r="AE87" i="410"/>
  <c r="AP87" i="417"/>
  <c r="AB54" i="436"/>
  <c r="AP77" i="476"/>
  <c r="AB59" i="470"/>
  <c r="AP86" i="424"/>
  <c r="AE58" i="444"/>
  <c r="AB85" i="413"/>
  <c r="AP82" i="424"/>
  <c r="AE81" i="438"/>
  <c r="AE77" i="444"/>
  <c r="AB76" i="476"/>
  <c r="AB59" i="420"/>
  <c r="AE85" i="462"/>
  <c r="AB86" i="420"/>
  <c r="AE77" i="468"/>
  <c r="AE54" i="430"/>
  <c r="AE88" i="399"/>
  <c r="AP84" i="417"/>
  <c r="AB83" i="476"/>
  <c r="AB71" i="454"/>
  <c r="AE68" i="472"/>
  <c r="AE60" i="452"/>
  <c r="AB64" i="468"/>
  <c r="AP77" i="458"/>
  <c r="AB75" i="440"/>
  <c r="AE73" i="442"/>
  <c r="AP83" i="454"/>
  <c r="AE83" i="468"/>
  <c r="AP78" i="424"/>
  <c r="AB80" i="399"/>
  <c r="AB55" i="410"/>
  <c r="AE56" i="460"/>
  <c r="AE55" i="474"/>
  <c r="AE69" i="466"/>
  <c r="AB83" i="430"/>
  <c r="AP77" i="422"/>
  <c r="AE73" i="430"/>
  <c r="AB83" i="399"/>
  <c r="AE73" i="474"/>
  <c r="AE79" i="418"/>
  <c r="AB78" i="476"/>
  <c r="AE83" i="424"/>
  <c r="AB83" i="411"/>
  <c r="AB58" i="432"/>
  <c r="AB87" i="434"/>
  <c r="AB55" i="442"/>
  <c r="AE75" i="440"/>
  <c r="AB57" i="468"/>
  <c r="AP80" i="446"/>
  <c r="AE82" i="428"/>
  <c r="AB67" i="472"/>
  <c r="AB80" i="418"/>
  <c r="AB69" i="388"/>
  <c r="AP87" i="474"/>
  <c r="AE64" i="472"/>
  <c r="AB70" i="470"/>
  <c r="AE68" i="420"/>
  <c r="AB53" i="411"/>
  <c r="AP77" i="474"/>
  <c r="AE81" i="468"/>
  <c r="AB81" i="442"/>
  <c r="AE86" i="464"/>
  <c r="AE78" i="413"/>
  <c r="AE83" i="417"/>
  <c r="AP84" i="428"/>
  <c r="AP83" i="440"/>
  <c r="AE88" i="440"/>
  <c r="AE86" i="414"/>
  <c r="AE82" i="458"/>
  <c r="AB62" i="410"/>
  <c r="AE79" i="462"/>
  <c r="AE53" i="444"/>
  <c r="AB69" i="454"/>
  <c r="AE74" i="418"/>
  <c r="AB85" i="432"/>
  <c r="AE65" i="448"/>
  <c r="AE80" i="426"/>
  <c r="AB57" i="414"/>
  <c r="AE78" i="456"/>
  <c r="AE88" i="422"/>
  <c r="AE55" i="454"/>
  <c r="AB85" i="466"/>
  <c r="AB79" i="432"/>
  <c r="AB77" i="464"/>
  <c r="AE69" i="476"/>
  <c r="AP77" i="388"/>
  <c r="AB79" i="450"/>
  <c r="AE68" i="454"/>
  <c r="AB61" i="442"/>
  <c r="AE76" i="448"/>
  <c r="AB77" i="438"/>
  <c r="AB77" i="410"/>
  <c r="AE63" i="450"/>
  <c r="AE68" i="415"/>
  <c r="AE66" i="416"/>
  <c r="AE59" i="422"/>
  <c r="AE75" i="399"/>
  <c r="AB57" i="464"/>
  <c r="AE85" i="430"/>
  <c r="AP79" i="420"/>
  <c r="AB87" i="454"/>
  <c r="AB79" i="413"/>
  <c r="AB55" i="415"/>
  <c r="AE82" i="466"/>
  <c r="AE71" i="468"/>
  <c r="AE83" i="436"/>
  <c r="AB79" i="434"/>
  <c r="AB54" i="454"/>
  <c r="AE54" i="413"/>
  <c r="AB88" i="440"/>
  <c r="AB71" i="416"/>
  <c r="AP77" i="436"/>
  <c r="AB57" i="448"/>
  <c r="AE73" i="424"/>
  <c r="AE56" i="434"/>
  <c r="AE78" i="444"/>
  <c r="AB67" i="460"/>
  <c r="AB70" i="466"/>
  <c r="AB56" i="450"/>
  <c r="AE69" i="436"/>
  <c r="AB88" i="444"/>
  <c r="AE76" i="415"/>
  <c r="AE53" i="450"/>
  <c r="AB64" i="476"/>
  <c r="AP81" i="410"/>
  <c r="AP86" i="466"/>
  <c r="AE84" i="452"/>
  <c r="AE60" i="428"/>
  <c r="AB75" i="424"/>
  <c r="AE75" i="412"/>
  <c r="AE59" i="470"/>
  <c r="AE76" i="442"/>
  <c r="AE79" i="411"/>
  <c r="AE84" i="446"/>
  <c r="AB83" i="414"/>
  <c r="AE53" i="468"/>
  <c r="AB78" i="422"/>
  <c r="AE78" i="388"/>
  <c r="AB70" i="416"/>
  <c r="AB70" i="418"/>
  <c r="AE77" i="388"/>
  <c r="AE70" i="414"/>
  <c r="AB58" i="414"/>
  <c r="AB56" i="458"/>
  <c r="AE70" i="466"/>
  <c r="AE68" i="466"/>
  <c r="AE64" i="418"/>
  <c r="AB63" i="470"/>
  <c r="AE73" i="416"/>
  <c r="AE79" i="412"/>
  <c r="AP79" i="442"/>
  <c r="AP86" i="388"/>
  <c r="AE70" i="454"/>
  <c r="AB86" i="418"/>
  <c r="AP83" i="417"/>
  <c r="AB79" i="428"/>
  <c r="AE87" i="415"/>
  <c r="AE85" i="412"/>
  <c r="AE53" i="424"/>
  <c r="AB85" i="448"/>
  <c r="AB61" i="444"/>
  <c r="AE59" i="462"/>
  <c r="AE73" i="422"/>
  <c r="AB74" i="411"/>
  <c r="AE73" i="417"/>
  <c r="AB64" i="442"/>
  <c r="AB55" i="432"/>
  <c r="AE80" i="436"/>
  <c r="AE81" i="413"/>
  <c r="AE56" i="474"/>
  <c r="AE78" i="458"/>
  <c r="AE74" i="430"/>
  <c r="AP83" i="464"/>
  <c r="AE74" i="428"/>
  <c r="AE76" i="470"/>
  <c r="AE64" i="416"/>
  <c r="AB75" i="458"/>
  <c r="AE74" i="464"/>
  <c r="AB60" i="413"/>
  <c r="AE71" i="466"/>
  <c r="AB82" i="466"/>
  <c r="AE69" i="440"/>
  <c r="AE67" i="422"/>
  <c r="AE79" i="438"/>
  <c r="AB87" i="476"/>
  <c r="AP87" i="426"/>
  <c r="AB64" i="417"/>
  <c r="AB62" i="416"/>
  <c r="AE85" i="448"/>
  <c r="AB87" i="460"/>
  <c r="AE87" i="436"/>
  <c r="AE81" i="462"/>
  <c r="AB69" i="434"/>
  <c r="AB76" i="446"/>
  <c r="AB77" i="388"/>
  <c r="AB72" i="411"/>
  <c r="AB69" i="442"/>
  <c r="AP84" i="432"/>
  <c r="AE56" i="464"/>
  <c r="AB63" i="468"/>
  <c r="AB73" i="444"/>
  <c r="AB66" i="434"/>
  <c r="AP84" i="442"/>
  <c r="AE68" i="412"/>
  <c r="AB55" i="411"/>
  <c r="AB82" i="422"/>
  <c r="AB84" i="411"/>
  <c r="AE54" i="414"/>
  <c r="AB71" i="420"/>
  <c r="AB72" i="476"/>
  <c r="AP88" i="440"/>
  <c r="AB82" i="460"/>
  <c r="AE64" i="450"/>
  <c r="AE64" i="456"/>
  <c r="AB73" i="424"/>
  <c r="AE76" i="420"/>
  <c r="AE84" i="424"/>
  <c r="AE69" i="410"/>
  <c r="AB63" i="424"/>
  <c r="AE73" i="456"/>
  <c r="AE83" i="446"/>
  <c r="AE62" i="422"/>
  <c r="AB54" i="417"/>
  <c r="AB62" i="399"/>
  <c r="AB74" i="440"/>
  <c r="AE81" i="432"/>
  <c r="AE70" i="470"/>
  <c r="AB75" i="434"/>
  <c r="AB74" i="410"/>
  <c r="AB68" i="444"/>
  <c r="AE76" i="438"/>
  <c r="AB81" i="444"/>
  <c r="AE77" i="412"/>
  <c r="AB77" i="413"/>
  <c r="AB81" i="424"/>
  <c r="AE56" i="410"/>
  <c r="AB74" i="458"/>
  <c r="AB84" i="418"/>
  <c r="AE85" i="468"/>
  <c r="AE75" i="450"/>
  <c r="AE57" i="462"/>
  <c r="AB79" i="422"/>
  <c r="AE81" i="472"/>
  <c r="AB67" i="454"/>
  <c r="AE69" i="426"/>
  <c r="AE78" i="438"/>
  <c r="AB87" i="417"/>
  <c r="AB75" i="468"/>
  <c r="AE53" i="410"/>
  <c r="AB84" i="434"/>
  <c r="AE83" i="399"/>
  <c r="AP84" i="458"/>
  <c r="AP80" i="460"/>
  <c r="AE80" i="464"/>
  <c r="AE86" i="432"/>
  <c r="AE62" i="440"/>
  <c r="AP87" i="418"/>
  <c r="AB58" i="413"/>
  <c r="AB80" i="456"/>
  <c r="AE79" i="434"/>
  <c r="AE65" i="430"/>
  <c r="AE61" i="410"/>
  <c r="AE57" i="430"/>
  <c r="AE81" i="428"/>
  <c r="AE63" i="424"/>
  <c r="AP81" i="399"/>
  <c r="AB56" i="420"/>
  <c r="AB65" i="426"/>
  <c r="AE80" i="444"/>
  <c r="AE58" i="476"/>
  <c r="AB71" i="428"/>
  <c r="AB61" i="399"/>
  <c r="AP85" i="399"/>
  <c r="AP78" i="452"/>
  <c r="AE76" i="416"/>
  <c r="AE70" i="458"/>
  <c r="AE72" i="462"/>
  <c r="AE81" i="450"/>
  <c r="AB57" i="434"/>
  <c r="AE69" i="418"/>
  <c r="AB63" i="434"/>
  <c r="AE82" i="456"/>
  <c r="AE57" i="424"/>
  <c r="AB86" i="444"/>
  <c r="AB82" i="476"/>
  <c r="AE79" i="424"/>
  <c r="AE59" i="472"/>
  <c r="AB54" i="426"/>
  <c r="AB77" i="474"/>
  <c r="AE70" i="399"/>
  <c r="AB69" i="452"/>
  <c r="AE80" i="420"/>
  <c r="AB83" i="454"/>
  <c r="AB80" i="470"/>
  <c r="AE60" i="466"/>
  <c r="AB65" i="470"/>
  <c r="AB72" i="448"/>
  <c r="AB64" i="458"/>
  <c r="AE71" i="474"/>
  <c r="AB61" i="410"/>
  <c r="AB68" i="428"/>
  <c r="AE87" i="476"/>
  <c r="AE84" i="436"/>
  <c r="AE55" i="434"/>
  <c r="AB82" i="410"/>
  <c r="AE56" i="418"/>
  <c r="AE82" i="474"/>
  <c r="AE86" i="444"/>
  <c r="AB72" i="472"/>
  <c r="AB72" i="432"/>
  <c r="AE78" i="414"/>
  <c r="AB84" i="466"/>
  <c r="AE68" i="448"/>
  <c r="AP79" i="450"/>
  <c r="AB88" i="454"/>
  <c r="AE73" i="476"/>
  <c r="AB57" i="466"/>
  <c r="AB77" i="416"/>
  <c r="AE59" i="415"/>
  <c r="AB76" i="438"/>
  <c r="AB58" i="417"/>
  <c r="AE55" i="414"/>
  <c r="AE70" i="476"/>
  <c r="AB70" i="462"/>
  <c r="AB81" i="413"/>
  <c r="AB60" i="472"/>
  <c r="AE80" i="399"/>
  <c r="AB60" i="466"/>
  <c r="AB60" i="399"/>
  <c r="AB55" i="413"/>
  <c r="AB79" i="462"/>
  <c r="AE86" i="416"/>
  <c r="AE64" i="454"/>
  <c r="AE75" i="452"/>
  <c r="AB78" i="399"/>
  <c r="AB86" i="432"/>
  <c r="AB53" i="458"/>
  <c r="AP85" i="438"/>
  <c r="AP84" i="464"/>
  <c r="AB71" i="472"/>
  <c r="AE60" i="448"/>
  <c r="AB83" i="413"/>
  <c r="AE88" i="424"/>
  <c r="AE80" i="472"/>
  <c r="AE87" i="448"/>
  <c r="AE57" i="476"/>
  <c r="AB70" i="417"/>
  <c r="AE85" i="470"/>
  <c r="AE55" i="430"/>
  <c r="AP82" i="417"/>
  <c r="AP81" i="438"/>
  <c r="AB66" i="426"/>
  <c r="AP86" i="415"/>
  <c r="AE61" i="458"/>
  <c r="AP78" i="436"/>
  <c r="AB79" i="424"/>
  <c r="AB85" i="436"/>
  <c r="AB78" i="432"/>
  <c r="AB56" i="426"/>
  <c r="AE79" i="446"/>
  <c r="AB64" i="430"/>
  <c r="AB83" i="464"/>
  <c r="AE70" i="452"/>
  <c r="AP88" i="444"/>
  <c r="AE83" i="464"/>
  <c r="AB56" i="442"/>
  <c r="AB67" i="416"/>
  <c r="AE65" i="468"/>
  <c r="AE57" i="442"/>
  <c r="AE84" i="466"/>
  <c r="AB73" i="458"/>
  <c r="AE62" i="476"/>
  <c r="AE72" i="468"/>
  <c r="AE79" i="416"/>
  <c r="AB65" i="436"/>
  <c r="AB86" i="414"/>
  <c r="AE68" i="460"/>
  <c r="AB60" i="452"/>
  <c r="AP78" i="420"/>
  <c r="AE63" i="422"/>
  <c r="AP82" i="460"/>
  <c r="AE78" i="452"/>
  <c r="AB59" i="428"/>
  <c r="AE71" i="416"/>
  <c r="AB59" i="422"/>
  <c r="AE55" i="458"/>
  <c r="AB79" i="454"/>
  <c r="AB67" i="420"/>
  <c r="AE84" i="432"/>
  <c r="AE85" i="452"/>
  <c r="AE73" i="388"/>
  <c r="AB63" i="416"/>
  <c r="AE70" i="430"/>
  <c r="AE59" i="474"/>
  <c r="AB83" i="444"/>
  <c r="AB86" i="417"/>
  <c r="AB54" i="444"/>
  <c r="AP80" i="430"/>
  <c r="AE87" i="442"/>
  <c r="AE54" i="446"/>
  <c r="AB53" i="440"/>
  <c r="AE53" i="420"/>
  <c r="AE81" i="426"/>
  <c r="AE74" i="462"/>
  <c r="AB87" i="444"/>
  <c r="AB67" i="476"/>
  <c r="AP77" i="468"/>
  <c r="AB66" i="460"/>
  <c r="AB73" i="432"/>
  <c r="AE60" i="438"/>
  <c r="AE78" i="472"/>
  <c r="AE56" i="472"/>
  <c r="AE56" i="411"/>
  <c r="AB66" i="440"/>
  <c r="AP82" i="413"/>
  <c r="AB70" i="476"/>
  <c r="AB73" i="430"/>
  <c r="AB77" i="434"/>
  <c r="AB82" i="458"/>
  <c r="AB79" i="430"/>
  <c r="AE64" i="420"/>
  <c r="AB56" i="436"/>
  <c r="AB85" i="446"/>
  <c r="AB67" i="399"/>
  <c r="AE75" i="458"/>
  <c r="AE72" i="438"/>
  <c r="AE77" i="450"/>
  <c r="AE76" i="434"/>
  <c r="AE80" i="442"/>
  <c r="AE62" i="412"/>
  <c r="AE74" i="388"/>
  <c r="AB63" i="412"/>
  <c r="AB55" i="414"/>
  <c r="AE78" i="415"/>
  <c r="AE72" i="448"/>
  <c r="AE86" i="411"/>
  <c r="AP77" i="442"/>
  <c r="AE67" i="446"/>
  <c r="AE62" i="424"/>
  <c r="AB65" i="446"/>
  <c r="AP84" i="416"/>
  <c r="AE58" i="466"/>
  <c r="AE74" i="470"/>
  <c r="AE72" i="432"/>
  <c r="AB69" i="456"/>
  <c r="AE58" i="432"/>
  <c r="AE69" i="456"/>
  <c r="AB87" i="411"/>
  <c r="AE77" i="438"/>
  <c r="AB72" i="413"/>
  <c r="AB73" i="412"/>
  <c r="AP87" i="440"/>
  <c r="AE68" i="410"/>
  <c r="AB75" i="411"/>
  <c r="AP83" i="432"/>
  <c r="AB67" i="440"/>
  <c r="AB80" i="454"/>
  <c r="AE65" i="446"/>
  <c r="AE73" i="466"/>
  <c r="AE66" i="468"/>
  <c r="AE56" i="415"/>
  <c r="AE66" i="426"/>
  <c r="AB72" i="446"/>
  <c r="AB81" i="458"/>
  <c r="AB82" i="444"/>
  <c r="AB61" i="464"/>
  <c r="AB74" i="476"/>
  <c r="AE75" i="454"/>
  <c r="AE63" i="456"/>
  <c r="AE78" i="474"/>
  <c r="AP81" i="415"/>
  <c r="AE67" i="426"/>
  <c r="AB69" i="448"/>
  <c r="AP77" i="462"/>
  <c r="AP87" i="436"/>
  <c r="AE72" i="450"/>
  <c r="AE71" i="410"/>
  <c r="AP88" i="448"/>
  <c r="AB70" i="474"/>
  <c r="AE87" i="418"/>
  <c r="AP78" i="418"/>
  <c r="AB73" i="442"/>
  <c r="AB76" i="420"/>
  <c r="AE83" i="430"/>
  <c r="AE57" i="458"/>
  <c r="AP86" i="462"/>
  <c r="AB68" i="412"/>
  <c r="AB88" i="388"/>
  <c r="AB69" i="413"/>
  <c r="AE58" i="422"/>
  <c r="AB62" i="468"/>
  <c r="AB75" i="456"/>
  <c r="AE80" i="468"/>
  <c r="AE86" i="399"/>
  <c r="AB80" i="426"/>
  <c r="AB67" i="446"/>
  <c r="AP88" i="428"/>
  <c r="AB86" i="436"/>
  <c r="AB53" i="410"/>
  <c r="AB65" i="472"/>
  <c r="AB65" i="434"/>
  <c r="AB74" i="468"/>
  <c r="AB87" i="388"/>
  <c r="AB61" i="460"/>
  <c r="AE81" i="418"/>
  <c r="AP84" i="415"/>
  <c r="AE72" i="474"/>
  <c r="AE60" i="418"/>
  <c r="AB61" i="446"/>
  <c r="AP80" i="444"/>
  <c r="AE63" i="428"/>
  <c r="AB76" i="430"/>
  <c r="AE69" i="454"/>
  <c r="AE87" i="446"/>
  <c r="AB58" i="440"/>
  <c r="AB65" i="466"/>
  <c r="AP87" i="413"/>
  <c r="AP81" i="434"/>
  <c r="AP85" i="472"/>
  <c r="AB68" i="422"/>
  <c r="AB57" i="412"/>
  <c r="AB77" i="415"/>
  <c r="AP78" i="430"/>
  <c r="AB85" i="474"/>
  <c r="AE77" i="424"/>
  <c r="AB62" i="476"/>
  <c r="AE65" i="474"/>
  <c r="AE64" i="464"/>
  <c r="AP83" i="438"/>
  <c r="AE66" i="474"/>
  <c r="AE72" i="472"/>
  <c r="AB70" i="442"/>
  <c r="AE57" i="434"/>
  <c r="AE63" i="452"/>
  <c r="AB54" i="462"/>
  <c r="AP84" i="474"/>
  <c r="AP85" i="422"/>
  <c r="AE79" i="458"/>
  <c r="AB76" i="440"/>
  <c r="AE67" i="448"/>
  <c r="AB62" i="413"/>
  <c r="AB61" i="418"/>
  <c r="AB66" i="442"/>
  <c r="AB62" i="424"/>
  <c r="AE83" i="448"/>
  <c r="AP82" i="420"/>
  <c r="AE83" i="422"/>
  <c r="AE61" i="448"/>
  <c r="AB58" i="450"/>
  <c r="AB74" i="415"/>
  <c r="AE64" i="444"/>
  <c r="AE87" i="466"/>
  <c r="AP88" i="468"/>
  <c r="AE76" i="446"/>
  <c r="AB80" i="464"/>
  <c r="AB54" i="432"/>
  <c r="AE64" i="458"/>
  <c r="AE78" i="416"/>
  <c r="AE87" i="454"/>
  <c r="AB57" i="456"/>
  <c r="AB72" i="422"/>
  <c r="AB77" i="444"/>
  <c r="AP86" i="446"/>
  <c r="AE60" i="440"/>
  <c r="AB60" i="444"/>
  <c r="AE80" i="432"/>
  <c r="AB64" i="432"/>
  <c r="AP86" i="432"/>
  <c r="AE57" i="464"/>
  <c r="AE69" i="474"/>
  <c r="AE67" i="420"/>
  <c r="AE82" i="444"/>
  <c r="AB55" i="438"/>
  <c r="AB63" i="410"/>
  <c r="AB83" i="434"/>
  <c r="AE56" i="424"/>
  <c r="AB73" i="428"/>
  <c r="AE78" i="411"/>
  <c r="AE73" i="410"/>
  <c r="AP82" i="388"/>
  <c r="AE63" i="411"/>
  <c r="AP81" i="426"/>
  <c r="AB65" i="422"/>
  <c r="AB74" i="422"/>
  <c r="AB65" i="388"/>
  <c r="AB78" i="420"/>
  <c r="AE54" i="472"/>
  <c r="AB88" i="438"/>
  <c r="AB79" i="416"/>
  <c r="AP81" i="411"/>
  <c r="AB80" i="424"/>
  <c r="AB66" i="411"/>
  <c r="AB80" i="416"/>
  <c r="AB84" i="422"/>
  <c r="AB78" i="418"/>
  <c r="AB78" i="411"/>
  <c r="AE84" i="434"/>
  <c r="AB73" i="399"/>
  <c r="AE83" i="470"/>
  <c r="AB80" i="466"/>
  <c r="AE75" i="388"/>
  <c r="AE53" i="430"/>
  <c r="AE79" i="428"/>
  <c r="AB67" i="448"/>
  <c r="AE66" i="446"/>
  <c r="AE73" i="452"/>
  <c r="AE78" i="442"/>
  <c r="AB69" i="474"/>
  <c r="AB77" i="424"/>
  <c r="AE72" i="420"/>
  <c r="AB68" i="464"/>
  <c r="AP81" i="470"/>
  <c r="AB61" i="468"/>
  <c r="AE81" i="454"/>
  <c r="AE80" i="446"/>
  <c r="AP86" i="417"/>
  <c r="AP88" i="410"/>
  <c r="AB68" i="426"/>
  <c r="AE76" i="440"/>
  <c r="AB82" i="417"/>
  <c r="AE53" i="428"/>
  <c r="AB55" i="418"/>
  <c r="AE68" i="426"/>
  <c r="AB66" i="399"/>
  <c r="AB56" i="410"/>
  <c r="AE86" i="440"/>
  <c r="AP87" i="468"/>
  <c r="AE71" i="446"/>
  <c r="AE77" i="420"/>
  <c r="AB65" i="416"/>
  <c r="AE68" i="442"/>
  <c r="AE81" i="430"/>
  <c r="AE72" i="424"/>
  <c r="AE84" i="444"/>
  <c r="AP78" i="476"/>
  <c r="AB55" i="436"/>
  <c r="AB82" i="399"/>
  <c r="AE71" i="462"/>
  <c r="AB81" i="420"/>
  <c r="AB58" i="438"/>
  <c r="AE54" i="474"/>
  <c r="AB57" i="442"/>
  <c r="AE55" i="388"/>
  <c r="AB71" i="464"/>
  <c r="AP77" i="448"/>
  <c r="AE78" i="430"/>
  <c r="AB88" i="410"/>
  <c r="AE68" i="418"/>
  <c r="AB68" i="434"/>
  <c r="AE77" i="399"/>
  <c r="AB57" i="450"/>
  <c r="AE72" i="418"/>
  <c r="AE78" i="420"/>
  <c r="AE80" i="452"/>
  <c r="AE80" i="440"/>
  <c r="AE76" i="450"/>
  <c r="AB80" i="436"/>
  <c r="AB83" i="456"/>
  <c r="AE53" i="462"/>
  <c r="AB78" i="438"/>
  <c r="AE68" i="450"/>
  <c r="AE84" i="438"/>
  <c r="AB74" i="434"/>
  <c r="AB72" i="436"/>
  <c r="AE61" i="456"/>
  <c r="AB61" i="422"/>
  <c r="AE72" i="460"/>
  <c r="AE70" i="436"/>
  <c r="AB82" i="434"/>
  <c r="AE85" i="440"/>
  <c r="AB67" i="432"/>
  <c r="AE68" i="438"/>
  <c r="AE70" i="424"/>
  <c r="AE66" i="418"/>
  <c r="AE75" i="432"/>
  <c r="AB53" i="430"/>
  <c r="AB79" i="426"/>
  <c r="AE80" i="422"/>
  <c r="AP78" i="417"/>
  <c r="AE55" i="464"/>
  <c r="AB84" i="448"/>
  <c r="AE71" i="456"/>
  <c r="AE62" i="388"/>
  <c r="AB62" i="460"/>
  <c r="AB56" i="412"/>
  <c r="AE69" i="438"/>
  <c r="AB82" i="430"/>
  <c r="AE87" i="464"/>
  <c r="AE63" i="416"/>
  <c r="AB56" i="434"/>
  <c r="AB62" i="446"/>
  <c r="AE74" i="434"/>
  <c r="AB53" i="414"/>
  <c r="AB81" i="422"/>
  <c r="AP78" i="472"/>
  <c r="AP79" i="436"/>
  <c r="AE59" i="466"/>
  <c r="AE64" i="422"/>
  <c r="AP88" i="462"/>
  <c r="AB70" i="446"/>
  <c r="AB63" i="456"/>
  <c r="AE82" i="448"/>
  <c r="AE57" i="474"/>
  <c r="AB57" i="438"/>
  <c r="AE86" i="415"/>
  <c r="AE74" i="452"/>
  <c r="AB72" i="412"/>
  <c r="AE66" i="411"/>
  <c r="AE58" i="452"/>
  <c r="AE75" i="417"/>
  <c r="AE69" i="460"/>
  <c r="AB84" i="426"/>
  <c r="AB63" i="388"/>
  <c r="AE87" i="426"/>
  <c r="AP77" i="452"/>
  <c r="AB77" i="452"/>
  <c r="AB78" i="444"/>
  <c r="AE79" i="430"/>
  <c r="AB56" i="413"/>
  <c r="AB55" i="456"/>
  <c r="AP84" i="420"/>
  <c r="AB72" i="440"/>
  <c r="AE87" i="444"/>
  <c r="AB59" i="456"/>
  <c r="AE84" i="410"/>
  <c r="AE56" i="420"/>
  <c r="AB67" i="417"/>
  <c r="AB74" i="412"/>
  <c r="AP88" i="456"/>
  <c r="AB77" i="418"/>
  <c r="AB54" i="430"/>
  <c r="AE64" i="413"/>
  <c r="AB63" i="460"/>
  <c r="AE60" i="417"/>
  <c r="AB64" i="415"/>
  <c r="AB83" i="426"/>
  <c r="AE71" i="388"/>
  <c r="AE61" i="417"/>
  <c r="AP82" i="430"/>
  <c r="AB56" i="452"/>
  <c r="AB71" i="413"/>
  <c r="AE58" i="428"/>
  <c r="AB87" i="464"/>
  <c r="AE69" i="415"/>
  <c r="AB85" i="415"/>
  <c r="AB74" i="460"/>
  <c r="AB58" i="464"/>
  <c r="AB72" i="450"/>
  <c r="AE54" i="470"/>
  <c r="AE76" i="410"/>
  <c r="AE75" i="444"/>
  <c r="AE55" i="424"/>
  <c r="AE69" i="412"/>
  <c r="AB59" i="438"/>
  <c r="AB74" i="428"/>
  <c r="AE83" i="420"/>
  <c r="AB79" i="438"/>
  <c r="AE54" i="462"/>
  <c r="AB55" i="416"/>
  <c r="AB77" i="458"/>
  <c r="AE83" i="450"/>
  <c r="AB71" i="448"/>
  <c r="AB62" i="444"/>
  <c r="AE77" i="428"/>
  <c r="AE86" i="436"/>
  <c r="AB62" i="388"/>
  <c r="AE55" i="462"/>
  <c r="AE82" i="440"/>
  <c r="AE70" i="448"/>
  <c r="AE76" i="472"/>
  <c r="AB57" i="452"/>
  <c r="AB56" i="415"/>
  <c r="AE86" i="426"/>
  <c r="AP80" i="448"/>
  <c r="AP77" i="418"/>
  <c r="AP83" i="476"/>
  <c r="AB70" i="434"/>
  <c r="AE73" i="411"/>
  <c r="AP80" i="438"/>
  <c r="AE66" i="413"/>
  <c r="AE67" i="456"/>
  <c r="AB66" i="414"/>
  <c r="AB87" i="420"/>
  <c r="AB78" i="474"/>
  <c r="AE54" i="424"/>
  <c r="AB79" i="468"/>
  <c r="AB85" i="470"/>
  <c r="AE88" i="452"/>
  <c r="AB82" i="436"/>
  <c r="AE69" i="413"/>
  <c r="AP83" i="416"/>
  <c r="AB65" i="411"/>
  <c r="AB79" i="420"/>
  <c r="AB66" i="432"/>
  <c r="AB70" i="430"/>
  <c r="AB88" i="414"/>
  <c r="AB54" i="418"/>
  <c r="AB61" i="434"/>
  <c r="AB54" i="415"/>
  <c r="AB60" i="414"/>
  <c r="AB59" i="424"/>
  <c r="AE54" i="411"/>
  <c r="AE76" i="426"/>
  <c r="AB67" i="411"/>
  <c r="AP80" i="440"/>
  <c r="AB53" i="388"/>
  <c r="AB63" i="432"/>
  <c r="AE65" i="444"/>
  <c r="AB62" i="436"/>
  <c r="AB56" i="460"/>
  <c r="AE62" i="458"/>
  <c r="AB61" i="430"/>
  <c r="AE59" i="460"/>
  <c r="AB80" i="446"/>
  <c r="AE55" i="444"/>
  <c r="AB72" i="466"/>
  <c r="AP77" i="470"/>
  <c r="AB65" i="432"/>
  <c r="AE74" i="399"/>
  <c r="AB75" i="410"/>
  <c r="AE54" i="456"/>
  <c r="AB80" i="476"/>
  <c r="AP85" i="454"/>
  <c r="AE55" i="440"/>
  <c r="AE56" i="470"/>
  <c r="AP77" i="450"/>
  <c r="AP88" i="476"/>
  <c r="AE81" i="411"/>
  <c r="AE64" i="417"/>
  <c r="AB88" i="462"/>
  <c r="AE76" i="417"/>
  <c r="AB67" i="426"/>
  <c r="AB71" i="444"/>
  <c r="AE61" i="432"/>
  <c r="AB66" i="450"/>
  <c r="AE59" i="412"/>
  <c r="AB57" i="410"/>
  <c r="AB75" i="422"/>
  <c r="AE72" i="388"/>
  <c r="AE71" i="415"/>
  <c r="AE80" i="438"/>
  <c r="AE85" i="450"/>
  <c r="AB56" i="462"/>
  <c r="AB55" i="458"/>
  <c r="AB81" i="440"/>
  <c r="AE53" i="399"/>
  <c r="AB72" i="399"/>
  <c r="AE66" i="399"/>
  <c r="AE63" i="434"/>
  <c r="AE70" i="418"/>
  <c r="AB53" i="417"/>
  <c r="AB69" i="440"/>
  <c r="AP86" i="452"/>
  <c r="AB56" i="414"/>
  <c r="AE67" i="452"/>
  <c r="AB85" i="440"/>
  <c r="AE77" i="464"/>
  <c r="AP83" i="426"/>
  <c r="AE88" i="450"/>
  <c r="AE66" i="452"/>
  <c r="AE72" i="417"/>
  <c r="AB83" i="466"/>
  <c r="AB80" i="434"/>
  <c r="AE87" i="462"/>
  <c r="AE53" i="472"/>
  <c r="AE80" i="470"/>
  <c r="AE88" i="468"/>
  <c r="AP80" i="414"/>
  <c r="AE54" i="454"/>
  <c r="AE61" i="462"/>
  <c r="AB74" i="456"/>
  <c r="AE82" i="388"/>
  <c r="AE55" i="420"/>
  <c r="AB57" i="417"/>
  <c r="AP83" i="472"/>
  <c r="AB72" i="462"/>
  <c r="AB70" i="420"/>
  <c r="AB78" i="470"/>
  <c r="AE67" i="436"/>
  <c r="AE66" i="420"/>
  <c r="AE65" i="410"/>
  <c r="AE59" i="420"/>
  <c r="AE65" i="438"/>
  <c r="AB67" i="456"/>
  <c r="AE84" i="414"/>
  <c r="AE72" i="399"/>
  <c r="AE56" i="422"/>
  <c r="AE77" i="426"/>
  <c r="AE65" i="440"/>
  <c r="AB61" i="412"/>
  <c r="AE65" i="454"/>
  <c r="AE55" i="417"/>
  <c r="AB60" i="448"/>
  <c r="AP81" i="452"/>
  <c r="AE60" i="412"/>
  <c r="AB58" i="415"/>
  <c r="AE85" i="411"/>
  <c r="AE59" i="452"/>
  <c r="AB72" i="464"/>
  <c r="AE61" i="446"/>
  <c r="AB77" i="430"/>
  <c r="AB86" i="412"/>
  <c r="AB60" i="416"/>
  <c r="AP88" i="388"/>
  <c r="AB74" i="418"/>
  <c r="AB76" i="415"/>
  <c r="AE68" i="414"/>
  <c r="AE73" i="420"/>
  <c r="AB81" i="415"/>
  <c r="AB64" i="446"/>
  <c r="AB63" i="415"/>
  <c r="AB53" i="466"/>
  <c r="AB70" i="440"/>
  <c r="AE74" i="426"/>
  <c r="AE79" i="444"/>
  <c r="AB58" i="468"/>
  <c r="AE70" i="450"/>
  <c r="AE72" i="458"/>
  <c r="AB63" i="414"/>
  <c r="AE80" i="388"/>
  <c r="AP81" i="460"/>
  <c r="AE74" i="446"/>
  <c r="AE64" i="434"/>
  <c r="AE57" i="452"/>
  <c r="AE85" i="422"/>
  <c r="AP77" i="414"/>
  <c r="AE82" i="399"/>
  <c r="AE63" i="460"/>
  <c r="AE73" i="426"/>
  <c r="AB57" i="416"/>
  <c r="AE63" i="458"/>
  <c r="AP83" i="474"/>
  <c r="AE57" i="420"/>
  <c r="AE53" i="432"/>
  <c r="AB86" i="415"/>
  <c r="AE68" i="440"/>
  <c r="AE58" i="450"/>
  <c r="AE65" i="414"/>
  <c r="AB88" i="460"/>
  <c r="AE68" i="474"/>
  <c r="AE55" i="450"/>
  <c r="AP87" i="438"/>
  <c r="AE75" i="474"/>
  <c r="AB82" i="462"/>
  <c r="AB65" i="420"/>
  <c r="AB76" i="436"/>
  <c r="AB83" i="416"/>
  <c r="AE70" i="432"/>
  <c r="AB67" i="458"/>
  <c r="AB85" i="452"/>
  <c r="AB82" i="446"/>
  <c r="AE87" i="456"/>
  <c r="AE85" i="460"/>
  <c r="AE75" i="466"/>
  <c r="AB64" i="413"/>
  <c r="AE71" i="448"/>
  <c r="AE78" i="448"/>
  <c r="AP79" i="399"/>
  <c r="AE77" i="440"/>
  <c r="AB76" i="412"/>
  <c r="AB84" i="452"/>
  <c r="AB63" i="428"/>
  <c r="AB67" i="430"/>
  <c r="AB74" i="452"/>
  <c r="AE74" i="414"/>
  <c r="AB64" i="460"/>
  <c r="AE55" i="472"/>
  <c r="AB56" i="468"/>
  <c r="AB88" i="422"/>
  <c r="AE69" i="450"/>
  <c r="AB65" i="468"/>
  <c r="AE87" i="458"/>
  <c r="AE70" i="446"/>
  <c r="AE70" i="416"/>
  <c r="AB81" i="452"/>
  <c r="AB80" i="452"/>
  <c r="AB63" i="448"/>
  <c r="AE69" i="430"/>
  <c r="AB81" i="476"/>
  <c r="AE77" i="476"/>
  <c r="AB56" i="424"/>
  <c r="AB60" i="418"/>
  <c r="AB75" i="438"/>
  <c r="AB55" i="466"/>
  <c r="AE66" i="450"/>
  <c r="AE82" i="438"/>
  <c r="AE88" i="417"/>
  <c r="AE65" i="466"/>
  <c r="AE60" i="388"/>
  <c r="AB54" i="413"/>
  <c r="AE54" i="440"/>
  <c r="AE68" i="456"/>
  <c r="AE78" i="468"/>
  <c r="AE65" i="413"/>
  <c r="AE75" i="413"/>
  <c r="AB62" i="458"/>
  <c r="AB58" i="422"/>
  <c r="AB84" i="410"/>
  <c r="AE56" i="414"/>
  <c r="AE88" i="456"/>
  <c r="AB67" i="414"/>
  <c r="AB82" i="412"/>
  <c r="AB83" i="458"/>
  <c r="AB66" i="470"/>
  <c r="AE73" i="470"/>
  <c r="AP78" i="416"/>
  <c r="AE56" i="446"/>
  <c r="AE62" i="411"/>
  <c r="AB61" i="416"/>
  <c r="AE57" i="415"/>
  <c r="AB76" i="464"/>
  <c r="AB62" i="411"/>
  <c r="AB58" i="442"/>
  <c r="AE58" i="424"/>
  <c r="AB66" i="438"/>
  <c r="AE66" i="388"/>
  <c r="AB71" i="466"/>
  <c r="AE81" i="466"/>
  <c r="AB64" i="472"/>
  <c r="AE74" i="424"/>
  <c r="AB63" i="411"/>
  <c r="AE62" i="462"/>
  <c r="AE62" i="448"/>
  <c r="AB60" i="456"/>
  <c r="AE69" i="458"/>
  <c r="AP84" i="399"/>
  <c r="AE53" i="456"/>
  <c r="AE85" i="416"/>
  <c r="AB74" i="448"/>
  <c r="AB78" i="426"/>
  <c r="AE54" i="422"/>
  <c r="AE57" i="440"/>
  <c r="AE54" i="412"/>
  <c r="AE86" i="422"/>
  <c r="AE76" i="412"/>
  <c r="AB53" i="434"/>
  <c r="AB65" i="454"/>
  <c r="AB83" i="388"/>
  <c r="AB72" i="424"/>
  <c r="AE82" i="410"/>
  <c r="AE86" i="434"/>
  <c r="AB55" i="428"/>
  <c r="AB87" i="442"/>
  <c r="AE67" i="476"/>
  <c r="AP83" i="422"/>
  <c r="AE83" i="388"/>
  <c r="AP79" i="418"/>
  <c r="AB59" i="412"/>
  <c r="AB60" i="468"/>
  <c r="AE73" i="440"/>
  <c r="AB64" i="411"/>
  <c r="AE54" i="438"/>
  <c r="AB59" i="452"/>
  <c r="AE87" i="412"/>
  <c r="AE67" i="418"/>
  <c r="AE61" i="470"/>
  <c r="AE83" i="454"/>
  <c r="AB71" i="417"/>
  <c r="AB61" i="474"/>
  <c r="AB60" i="411"/>
  <c r="AB63" i="472"/>
  <c r="AB87" i="426"/>
  <c r="AE56" i="430"/>
  <c r="AB67" i="413"/>
  <c r="AE74" i="432"/>
  <c r="AB87" i="430"/>
  <c r="AB62" i="452"/>
  <c r="AE83" i="466"/>
  <c r="AB71" i="458"/>
  <c r="AB76" i="413"/>
  <c r="AB76" i="417"/>
  <c r="AB59" i="426"/>
  <c r="AE77" i="430"/>
  <c r="AP81" i="432"/>
  <c r="AB69" i="428"/>
  <c r="AE75" i="424"/>
  <c r="AE61" i="399"/>
  <c r="AB64" i="436"/>
  <c r="AE64" i="440"/>
  <c r="AE58" i="456"/>
  <c r="AB77" i="456"/>
  <c r="AB75" i="399"/>
  <c r="AB70" i="399"/>
  <c r="AB76" i="472"/>
  <c r="AE72" i="426"/>
  <c r="AE77" i="466"/>
  <c r="AE66" i="424"/>
  <c r="AE53" i="417"/>
  <c r="AB73" i="417"/>
  <c r="AE81" i="417"/>
  <c r="AB80" i="444"/>
  <c r="AE71" i="464"/>
  <c r="AE70" i="413"/>
  <c r="AB61" i="417"/>
  <c r="AE65" i="388"/>
  <c r="AE64" i="430"/>
  <c r="AB57" i="476"/>
  <c r="AB70" i="450"/>
  <c r="AB58" i="416"/>
  <c r="AB58" i="411"/>
  <c r="AE56" i="456"/>
  <c r="AE71" i="444"/>
  <c r="AP81" i="444"/>
  <c r="AB62" i="462"/>
  <c r="AE77" i="422"/>
  <c r="AE64" i="415"/>
  <c r="AE60" i="474"/>
  <c r="AB84" i="430"/>
  <c r="AE74" i="412"/>
  <c r="AE82" i="452"/>
  <c r="AE83" i="413"/>
  <c r="AB64" i="454"/>
  <c r="AB70" i="424"/>
  <c r="AE60" i="415"/>
  <c r="AE75" i="420"/>
  <c r="AP80" i="468"/>
  <c r="AB54" i="440"/>
  <c r="AE63" i="466"/>
  <c r="AB65" i="440"/>
  <c r="AB87" i="414"/>
  <c r="AB53" i="442"/>
  <c r="AE86" i="450"/>
  <c r="AB68" i="415"/>
  <c r="AB72" i="444"/>
  <c r="AE54" i="432"/>
  <c r="AE63" i="414"/>
  <c r="AE68" i="434"/>
  <c r="AE57" i="454"/>
  <c r="AB83" i="452"/>
  <c r="AB81" i="426"/>
  <c r="AB77" i="450"/>
  <c r="AE54" i="416"/>
  <c r="AE88" i="438"/>
  <c r="AB85" i="426"/>
  <c r="AE88" i="412"/>
  <c r="AE56" i="450"/>
  <c r="AE55" i="460"/>
  <c r="AP77" i="424"/>
  <c r="AB63" i="422"/>
  <c r="AE64" i="432"/>
  <c r="AE83" i="434"/>
  <c r="AE77" i="436"/>
  <c r="AB56" i="438"/>
  <c r="AB59" i="462"/>
  <c r="AB84" i="458"/>
  <c r="AP82" i="476"/>
  <c r="AE55" i="410"/>
  <c r="AE73" i="412"/>
  <c r="AE82" i="436"/>
  <c r="AB60" i="428"/>
  <c r="AE88" i="470"/>
  <c r="AE82" i="432"/>
  <c r="AE68" i="413"/>
  <c r="AB75" i="416"/>
  <c r="AB62" i="415"/>
  <c r="AE63" i="432"/>
  <c r="AB84" i="462"/>
  <c r="AB82" i="450"/>
  <c r="AE66" i="460"/>
  <c r="AE60" i="456"/>
  <c r="AE53" i="415"/>
  <c r="AE74" i="448"/>
  <c r="AB64" i="428"/>
  <c r="AP80" i="418"/>
  <c r="AB64" i="474"/>
  <c r="AE58" i="426"/>
  <c r="AE77" i="416"/>
  <c r="AB58" i="474"/>
  <c r="AE82" i="450"/>
  <c r="AE86" i="388"/>
  <c r="AE53" i="464"/>
  <c r="AB88" i="417"/>
  <c r="AE75" i="446"/>
  <c r="AE65" i="412"/>
  <c r="AE57" i="444"/>
  <c r="AE86" i="446"/>
  <c r="AB63" i="454"/>
  <c r="AE78" i="412"/>
  <c r="AE85" i="442"/>
  <c r="AE84" i="413"/>
  <c r="AB65" i="418"/>
  <c r="AB57" i="413"/>
  <c r="AB69" i="416"/>
  <c r="AE82" i="416"/>
  <c r="AP84" i="460"/>
  <c r="AE85" i="428"/>
  <c r="AB62" i="470"/>
  <c r="AB57" i="474"/>
  <c r="AB68" i="418"/>
  <c r="AB76" i="388"/>
  <c r="AE53" i="446"/>
  <c r="AE79" i="417"/>
  <c r="AE54" i="417"/>
  <c r="AE82" i="464"/>
  <c r="AE63" i="470"/>
  <c r="AE67" i="417"/>
  <c r="AE72" i="412"/>
  <c r="AP82" i="472"/>
  <c r="AE58" i="420"/>
  <c r="AB54" i="414"/>
  <c r="AB75" i="388"/>
  <c r="AE61" i="422"/>
  <c r="AB69" i="415"/>
  <c r="AE87" i="414"/>
  <c r="AB65" i="412"/>
  <c r="AP88" i="414"/>
  <c r="AE62" i="415"/>
  <c r="AB73" i="388"/>
  <c r="AE71" i="424"/>
  <c r="AE58" i="438"/>
  <c r="AE81" i="440"/>
  <c r="AE56" i="444"/>
  <c r="AB82" i="438"/>
  <c r="AE71" i="470"/>
  <c r="AB56" i="422"/>
  <c r="AB71" i="432"/>
  <c r="AB72" i="418"/>
  <c r="AE86" i="442"/>
  <c r="AB56" i="428"/>
  <c r="AB74" i="424"/>
  <c r="AB76" i="416"/>
  <c r="AE77" i="456"/>
  <c r="AE63" i="472"/>
  <c r="AE62" i="466"/>
  <c r="AB77" i="428"/>
  <c r="AB85" i="462"/>
  <c r="AB85" i="418"/>
  <c r="AB84" i="468"/>
  <c r="AB78" i="424"/>
  <c r="AE80" i="466"/>
  <c r="AB69" i="420"/>
  <c r="AB53" i="416"/>
  <c r="AB56" i="399"/>
  <c r="AB79" i="452"/>
  <c r="AB76" i="452"/>
  <c r="AE71" i="412"/>
  <c r="AE59" i="413"/>
  <c r="AB72" i="417"/>
  <c r="AE54" i="436"/>
  <c r="AB59" i="388"/>
  <c r="AB62" i="422"/>
  <c r="AB64" i="424"/>
  <c r="AE53" i="414"/>
  <c r="AE67" i="460"/>
  <c r="AB70" i="415"/>
  <c r="AB61" i="426"/>
  <c r="AP83" i="414"/>
  <c r="AE59" i="426"/>
  <c r="AB61" i="415"/>
  <c r="AB61" i="432"/>
  <c r="AB81" i="430"/>
  <c r="AB57" i="418"/>
  <c r="AB73" i="422"/>
  <c r="AP78" i="415"/>
  <c r="AB61" i="414"/>
  <c r="AP78" i="468"/>
  <c r="AE61" i="444"/>
  <c r="AB63" i="450"/>
  <c r="AB85" i="388"/>
  <c r="AE67" i="399"/>
  <c r="AE82" i="422"/>
  <c r="AE54" i="444"/>
  <c r="AB79" i="464"/>
  <c r="AB69" i="422"/>
  <c r="AE82" i="442"/>
  <c r="AE61" i="454"/>
  <c r="AB53" i="444"/>
  <c r="AB66" i="417"/>
  <c r="AE65" i="436"/>
  <c r="AB83" i="474"/>
  <c r="AE64" i="470"/>
  <c r="AP79" i="434"/>
  <c r="AE77" i="460"/>
  <c r="AE59" i="438"/>
  <c r="AE70" i="415"/>
  <c r="AB81" i="434"/>
  <c r="AE70" i="428"/>
  <c r="AE80" i="476"/>
  <c r="AE68" i="452"/>
  <c r="AE85" i="444"/>
  <c r="AE85" i="466"/>
  <c r="AE74" i="438"/>
  <c r="AB71" i="426"/>
  <c r="AB57" i="460"/>
  <c r="AE54" i="426"/>
  <c r="AE59" i="468"/>
  <c r="AP83" i="460"/>
  <c r="AB59" i="464"/>
  <c r="AE71" i="452"/>
  <c r="AE80" i="413"/>
  <c r="AB72" i="456"/>
  <c r="AE85" i="464"/>
  <c r="AP84" i="413"/>
  <c r="AP79" i="460"/>
  <c r="AE76" i="452"/>
  <c r="AE53" i="412"/>
  <c r="AB56" i="466"/>
  <c r="AP80" i="450"/>
  <c r="AE75" i="448"/>
  <c r="AE86" i="424"/>
  <c r="AE57" i="422"/>
  <c r="AE59" i="432"/>
  <c r="AB58" i="399"/>
  <c r="AE69" i="434"/>
  <c r="AB68" i="470"/>
  <c r="AE68" i="444"/>
  <c r="AE59" i="388"/>
  <c r="AB78" i="466"/>
  <c r="AB86" i="422"/>
  <c r="AB77" i="440"/>
  <c r="AE73" i="472"/>
  <c r="AB61" i="458"/>
  <c r="AE75" i="428"/>
  <c r="AE67" i="414"/>
  <c r="AB78" i="388"/>
  <c r="AB87" i="440"/>
  <c r="AB62" i="440"/>
  <c r="AE75" i="442"/>
  <c r="AE88" i="426"/>
  <c r="AB83" i="432"/>
  <c r="AB68" i="416"/>
  <c r="AB60" i="434"/>
  <c r="AE75" i="418"/>
  <c r="AB88" i="416"/>
  <c r="AB64" i="448"/>
  <c r="AB88" i="450"/>
  <c r="AE87" i="399"/>
  <c r="AP80" i="432"/>
  <c r="AE78" i="454"/>
  <c r="AB76" i="462"/>
  <c r="AB60" i="420"/>
  <c r="AB73" i="462"/>
  <c r="AE66" i="412"/>
  <c r="AB88" i="470"/>
  <c r="AE57" i="411"/>
  <c r="AE55" i="476"/>
  <c r="AE74" i="420"/>
  <c r="AB80" i="432"/>
  <c r="AE56" i="452"/>
  <c r="AB81" i="412"/>
  <c r="AB65" i="462"/>
  <c r="AB77" i="448"/>
  <c r="AE84" i="458"/>
  <c r="AB84" i="428"/>
  <c r="AB59" i="432"/>
  <c r="AB86" i="448"/>
  <c r="AE75" i="438"/>
  <c r="AP87" i="458"/>
  <c r="AE77" i="432"/>
  <c r="AE79" i="456"/>
  <c r="AB69" i="412"/>
  <c r="AE83" i="428"/>
  <c r="AB60" i="442"/>
  <c r="AE84" i="472"/>
  <c r="AE87" i="450"/>
  <c r="AB87" i="452"/>
  <c r="AE54" i="420"/>
  <c r="AE86" i="452"/>
  <c r="AB81" i="470"/>
  <c r="AE80" i="411"/>
  <c r="AB66" i="428"/>
  <c r="AE59" i="440"/>
  <c r="AE78" i="464"/>
  <c r="AB60" i="417"/>
  <c r="AE54" i="458"/>
  <c r="AB69" i="466"/>
  <c r="AB68" i="432"/>
  <c r="AB86" i="413"/>
  <c r="AB79" i="472"/>
  <c r="AE63" i="388"/>
  <c r="AE88" i="413"/>
  <c r="AB84" i="450"/>
  <c r="AB79" i="460"/>
  <c r="AB77" i="414"/>
  <c r="AB70" i="468"/>
  <c r="AB75" i="450"/>
  <c r="AB63" i="399"/>
  <c r="AB54" i="422"/>
  <c r="AE75" i="411"/>
  <c r="AB88" i="430"/>
  <c r="AB65" i="450"/>
  <c r="AB68" i="436"/>
  <c r="AE78" i="399"/>
  <c r="AB72" i="410"/>
  <c r="AB53" i="428"/>
  <c r="AB66" i="424"/>
  <c r="AB73" i="434"/>
  <c r="AE61" i="416"/>
  <c r="AE65" i="434"/>
  <c r="AB64" i="412"/>
  <c r="AE64" i="468"/>
  <c r="AP79" i="426"/>
  <c r="AB77" i="411"/>
  <c r="AE85" i="420"/>
  <c r="AE75" i="422"/>
  <c r="AP79" i="476"/>
  <c r="AE76" i="466"/>
  <c r="AE60" i="462"/>
  <c r="AP85" i="428"/>
  <c r="AB73" i="448"/>
  <c r="AE72" i="464"/>
  <c r="AB87" i="462"/>
  <c r="AE58" i="388"/>
  <c r="AE61" i="440"/>
  <c r="AP86" i="422"/>
  <c r="AB67" i="422"/>
  <c r="AB87" i="418"/>
  <c r="AE84" i="442"/>
  <c r="AE62" i="414"/>
  <c r="AE62" i="420"/>
  <c r="AE83" i="442"/>
  <c r="AE57" i="426"/>
  <c r="AE72" i="411"/>
  <c r="AE67" i="434"/>
  <c r="AE85" i="414"/>
  <c r="AB58" i="476"/>
  <c r="AE70" i="411"/>
  <c r="AB54" i="446"/>
  <c r="AE75" i="436"/>
  <c r="AP87" i="476"/>
  <c r="AE62" i="413"/>
  <c r="AP88" i="412"/>
  <c r="AB69" i="436"/>
  <c r="AE85" i="456"/>
  <c r="AP82" i="456"/>
  <c r="AE85" i="458"/>
  <c r="AE67" i="432"/>
  <c r="AB57" i="432"/>
  <c r="AE75" i="472"/>
  <c r="AB61" i="452"/>
  <c r="AE60" i="430"/>
  <c r="AE73" i="468"/>
  <c r="AB81" i="428"/>
  <c r="AB64" i="416"/>
  <c r="AE86" i="410"/>
  <c r="AB81" i="438"/>
  <c r="AE85" i="417"/>
  <c r="AB82" i="432"/>
  <c r="AE83" i="456"/>
  <c r="AP85" i="458"/>
  <c r="AE60" i="442"/>
  <c r="AB88" i="458"/>
  <c r="AB58" i="426"/>
  <c r="AB55" i="444"/>
  <c r="AP78" i="448"/>
  <c r="AB65" i="413"/>
  <c r="AE69" i="420"/>
  <c r="AE86" i="412"/>
  <c r="AE88" i="434"/>
  <c r="AB53" i="438"/>
  <c r="AP84" i="476"/>
  <c r="AE80" i="416"/>
  <c r="AE67" i="388"/>
  <c r="AB59" i="411"/>
  <c r="AE80" i="415"/>
  <c r="AB88" i="476"/>
  <c r="AB75" i="415"/>
  <c r="AE80" i="456"/>
  <c r="AB80" i="448"/>
  <c r="AE72" i="476"/>
  <c r="AE73" i="432"/>
  <c r="AB69" i="476"/>
  <c r="AE64" i="412"/>
  <c r="AP79" i="470"/>
  <c r="AE80" i="474"/>
  <c r="AB62" i="474"/>
  <c r="AE54" i="418"/>
  <c r="AE80" i="448"/>
  <c r="AB57" i="388"/>
  <c r="AE58" i="416"/>
  <c r="AB88" i="413"/>
  <c r="AE86" i="418"/>
  <c r="AE83" i="458"/>
  <c r="AB53" i="415"/>
  <c r="AB69" i="432"/>
  <c r="AE84" i="470"/>
  <c r="AB87" i="413"/>
  <c r="AB70" i="438"/>
  <c r="AE67" i="442"/>
  <c r="AB80" i="413"/>
  <c r="AB85" i="412"/>
  <c r="AE82" i="476"/>
  <c r="AE72" i="456"/>
  <c r="AP84" i="454"/>
  <c r="AB58" i="452"/>
  <c r="AE59" i="446"/>
  <c r="AB53" i="450"/>
  <c r="AE82" i="418"/>
  <c r="AE65" i="456"/>
  <c r="AB75" i="417"/>
  <c r="AP83" i="413"/>
  <c r="AE76" i="436"/>
  <c r="AE87" i="438"/>
  <c r="AE64" i="438"/>
  <c r="AP86" i="426"/>
  <c r="AB53" i="399"/>
  <c r="AB82" i="414"/>
  <c r="AB82" i="388"/>
  <c r="AE82" i="470"/>
  <c r="AE69" i="424"/>
  <c r="AE77" i="472"/>
  <c r="AB73" i="440"/>
  <c r="AB85" i="416"/>
  <c r="AE54" i="428"/>
  <c r="AB74" i="432"/>
  <c r="AP86" i="430"/>
  <c r="AE57" i="388"/>
  <c r="AP85" i="440"/>
  <c r="AE56" i="413"/>
  <c r="AE84" i="416"/>
  <c r="AB76" i="442"/>
  <c r="AB81" i="411"/>
  <c r="AB86" i="440"/>
  <c r="AE81" i="412"/>
  <c r="AE85" i="388"/>
  <c r="AB58" i="444"/>
  <c r="AE53" i="470"/>
  <c r="AE61" i="428"/>
  <c r="AE65" i="452"/>
  <c r="AE57" i="460"/>
  <c r="AB86" i="442"/>
  <c r="AB54" i="448"/>
  <c r="AE63" i="430"/>
  <c r="AB66" i="454"/>
  <c r="AE56" i="388"/>
  <c r="AE85" i="446"/>
  <c r="AE63" i="474"/>
  <c r="AE77" i="415"/>
  <c r="AB84" i="414"/>
  <c r="AE73" i="413"/>
  <c r="AB67" i="410"/>
  <c r="AB58" i="470"/>
  <c r="AB59" i="413"/>
  <c r="AB60" i="424"/>
  <c r="AB85" i="411"/>
  <c r="AB78" i="472"/>
  <c r="AE67" i="466"/>
  <c r="AE67" i="430"/>
  <c r="AE73" i="436"/>
  <c r="AP88" i="464"/>
  <c r="AE68" i="458"/>
  <c r="AP80" i="464"/>
  <c r="AE76" i="454"/>
  <c r="AB57" i="411"/>
  <c r="AB69" i="411"/>
  <c r="AB62" i="412"/>
  <c r="AE80" i="417"/>
  <c r="AE57" i="413"/>
  <c r="AE62" i="468"/>
  <c r="AB78" i="436"/>
  <c r="AB58" i="418"/>
  <c r="AE88" i="430"/>
  <c r="AB78" i="415"/>
  <c r="AB87" i="438"/>
  <c r="AE56" i="442"/>
  <c r="AP83" i="424"/>
  <c r="AE66" i="462"/>
  <c r="AE64" i="414"/>
  <c r="AB77" i="446"/>
  <c r="AE59" i="430"/>
  <c r="AB66" i="412"/>
  <c r="AE85" i="436"/>
  <c r="AP79" i="422"/>
  <c r="AB71" i="446"/>
  <c r="AE65" i="428"/>
  <c r="AB55" i="420"/>
  <c r="AE76" i="458"/>
  <c r="AB82" i="411"/>
  <c r="AP78" i="422"/>
  <c r="AE83" i="416"/>
  <c r="AE57" i="456"/>
  <c r="AE63" i="436"/>
  <c r="AB78" i="412"/>
  <c r="AB55" i="448"/>
  <c r="AB69" i="417"/>
  <c r="AP87" i="410"/>
  <c r="AB67" i="442"/>
  <c r="AP88" i="436"/>
  <c r="AB56" i="456"/>
  <c r="AE66" i="442"/>
  <c r="AE68" i="388"/>
  <c r="AE79" i="432"/>
  <c r="AB72" i="438"/>
  <c r="AB57" i="454"/>
  <c r="AP79" i="430"/>
  <c r="AE78" i="460"/>
  <c r="AP78" i="444"/>
  <c r="AE54" i="399"/>
  <c r="AB59" i="415"/>
  <c r="AE67" i="454"/>
  <c r="AE65" i="416"/>
  <c r="AB78" i="430"/>
  <c r="AP82" i="399"/>
  <c r="AB79" i="446"/>
  <c r="AB75" i="446"/>
  <c r="AB80" i="472"/>
  <c r="AE80" i="428"/>
  <c r="AP87" i="444"/>
  <c r="AB60" i="388"/>
  <c r="AE78" i="466"/>
  <c r="AB65" i="399"/>
  <c r="AP81" i="424"/>
  <c r="AE57" i="446"/>
  <c r="AB78" i="460"/>
  <c r="AE65" i="476"/>
  <c r="AE88" i="420"/>
  <c r="AP80" i="412"/>
  <c r="AB68" i="458"/>
  <c r="AB60" i="412"/>
  <c r="AB63" i="444"/>
  <c r="AB79" i="474"/>
  <c r="AE54" i="448"/>
  <c r="AE54" i="452"/>
  <c r="AE80" i="460"/>
  <c r="AB68" i="452"/>
  <c r="AE61" i="460"/>
  <c r="AE79" i="470"/>
  <c r="AB87" i="416"/>
  <c r="AB75" i="432"/>
  <c r="AE58" i="440"/>
  <c r="AE60" i="434"/>
  <c r="AB61" i="438"/>
  <c r="AE83" i="432"/>
  <c r="AB74" i="450"/>
  <c r="AB70" i="412"/>
  <c r="AP78" i="442"/>
  <c r="AE71" i="476"/>
  <c r="AB54" i="399"/>
  <c r="AP78" i="399"/>
  <c r="AB84" i="456"/>
  <c r="AB60" i="432"/>
  <c r="AB76" i="432"/>
  <c r="AP79" i="446"/>
  <c r="AE88" i="410"/>
  <c r="AB67" i="464"/>
  <c r="AE74" i="417"/>
  <c r="AB53" i="418"/>
  <c r="AB68" i="417"/>
  <c r="AB66" i="456"/>
  <c r="AE58" i="413"/>
  <c r="AP77" i="399"/>
  <c r="AE85" i="438"/>
  <c r="AE74" i="415"/>
  <c r="AE66" i="440"/>
  <c r="AP86" i="428"/>
  <c r="AB73" i="420"/>
  <c r="AE72" i="442"/>
  <c r="AE86" i="428"/>
  <c r="AB85" i="399"/>
  <c r="AE60" i="413"/>
  <c r="AB74" i="414"/>
  <c r="AP82" i="428"/>
  <c r="AE56" i="416"/>
  <c r="AB87" i="428"/>
  <c r="AB57" i="426"/>
  <c r="AB79" i="444"/>
  <c r="AB69" i="444"/>
  <c r="AB69" i="410"/>
  <c r="AB77" i="436"/>
  <c r="AB64" i="452"/>
  <c r="AB67" i="438"/>
  <c r="AB88" i="466"/>
  <c r="AE61" i="414"/>
  <c r="AE87" i="422"/>
  <c r="AE62" i="442"/>
  <c r="AE53" i="416"/>
  <c r="AE82" i="414"/>
  <c r="AE64" i="411"/>
  <c r="AB65" i="438"/>
  <c r="AE79" i="468"/>
  <c r="AB64" i="444"/>
  <c r="AB88" i="415"/>
  <c r="AE66" i="464"/>
  <c r="AB67" i="418"/>
  <c r="AB65" i="415"/>
  <c r="AB86" i="399"/>
  <c r="AB67" i="388"/>
  <c r="AP85" i="456"/>
  <c r="AB78" i="428"/>
  <c r="AB77" i="399"/>
  <c r="AE61" i="424"/>
  <c r="AB58" i="434"/>
  <c r="AB76" i="456"/>
  <c r="AE78" i="422"/>
  <c r="AP86" i="414"/>
  <c r="AP78" i="454"/>
  <c r="AE83" i="440"/>
  <c r="AE61" i="426"/>
  <c r="AB66" i="436"/>
  <c r="AE71" i="432"/>
  <c r="AE63" i="438"/>
  <c r="AE59" i="424"/>
  <c r="AP83" i="428"/>
  <c r="AB76" i="444"/>
  <c r="AB83" i="462"/>
  <c r="AE59" i="428"/>
  <c r="AE88" i="444"/>
  <c r="AB76" i="466"/>
  <c r="AB66" i="474"/>
  <c r="AB59" i="454"/>
  <c r="AB88" i="399"/>
  <c r="AE86" i="417"/>
  <c r="AB60" i="450"/>
  <c r="AE81" i="476"/>
  <c r="AE69" i="414"/>
  <c r="AB81" i="416"/>
  <c r="AB64" i="440"/>
  <c r="AE71" i="417"/>
  <c r="AB53" i="464"/>
  <c r="AE63" i="464"/>
  <c r="AE64" i="452"/>
  <c r="AE61" i="450"/>
  <c r="AB67" i="450"/>
  <c r="AE86" i="458"/>
  <c r="AB83" i="446"/>
  <c r="AB71" i="440"/>
  <c r="AE62" i="428"/>
  <c r="AE54" i="450"/>
  <c r="AB80" i="420"/>
  <c r="AB68" i="399"/>
  <c r="AB88" i="436"/>
  <c r="AB77" i="412"/>
  <c r="AE87" i="428"/>
  <c r="AE68" i="430"/>
  <c r="AE72" i="440"/>
  <c r="AB82" i="420"/>
  <c r="AB73" i="415"/>
  <c r="AP87" i="399"/>
  <c r="AE67" i="450"/>
  <c r="AE55" i="412"/>
  <c r="AB83" i="422"/>
  <c r="AB74" i="426"/>
  <c r="AB62" i="414"/>
  <c r="AE84" i="454"/>
  <c r="AB83" i="418"/>
  <c r="AE83" i="415"/>
  <c r="AE79" i="399"/>
  <c r="AE74" i="450"/>
  <c r="AB74" i="417"/>
  <c r="AE57" i="399"/>
  <c r="AB75" i="430"/>
  <c r="AE67" i="415"/>
  <c r="AB72" i="452"/>
  <c r="AB88" i="452"/>
  <c r="AB56" i="418"/>
  <c r="AB53" i="452"/>
  <c r="AB59" i="444"/>
  <c r="AE70" i="426"/>
  <c r="AB83" i="448"/>
  <c r="AE64" i="426"/>
  <c r="AP81" i="422"/>
  <c r="AB71" i="430"/>
  <c r="AE63" i="420"/>
  <c r="AE79" i="414"/>
  <c r="AE63" i="426"/>
  <c r="AB76" i="399"/>
  <c r="AE56" i="432"/>
  <c r="AE66" i="422"/>
  <c r="AE65" i="399"/>
  <c r="AP79" i="415"/>
  <c r="AB71" i="436"/>
  <c r="AB68" i="438"/>
  <c r="AB84" i="412"/>
  <c r="AB53" i="436"/>
  <c r="AE61" i="412"/>
  <c r="AE59" i="418"/>
  <c r="AB77" i="417"/>
  <c r="AE85" i="424"/>
  <c r="AB54" i="450"/>
  <c r="AE55" i="428"/>
  <c r="AB54" i="411"/>
  <c r="AE70" i="434"/>
  <c r="AE77" i="446"/>
  <c r="AB81" i="446"/>
  <c r="AB88" i="446"/>
  <c r="AB82" i="470"/>
  <c r="AE70" i="388"/>
  <c r="AE77" i="462"/>
  <c r="AP86" i="464"/>
  <c r="AB74" i="413"/>
  <c r="AE61" i="418"/>
  <c r="AB86" i="424"/>
  <c r="AE62" i="436"/>
  <c r="AE79" i="450"/>
  <c r="AE82" i="454"/>
  <c r="AB61" i="472"/>
  <c r="AE65" i="470"/>
  <c r="AB59" i="417"/>
  <c r="AE57" i="466"/>
  <c r="AB54" i="468"/>
  <c r="AB81" i="414"/>
  <c r="AB54" i="434"/>
  <c r="AP86" i="442"/>
  <c r="AB68" i="448"/>
  <c r="AE55" i="436"/>
  <c r="AB70" i="411"/>
  <c r="AB71" i="412"/>
  <c r="AB79" i="399"/>
  <c r="AE84" i="399"/>
  <c r="AB54" i="464"/>
  <c r="AB63" i="464"/>
  <c r="AP81" i="388"/>
  <c r="AE61" i="438"/>
  <c r="AB84" i="444"/>
  <c r="AP86" i="420"/>
  <c r="AB59" i="416"/>
  <c r="AE70" i="460"/>
  <c r="AP84" i="444"/>
  <c r="AE73" i="444"/>
  <c r="AE73" i="428"/>
  <c r="AE67" i="413"/>
  <c r="AE84" i="456"/>
  <c r="AB58" i="448"/>
  <c r="AB64" i="418"/>
  <c r="AE86" i="466"/>
  <c r="AB60" i="426"/>
  <c r="AB75" i="428"/>
  <c r="AE78" i="426"/>
  <c r="AE63" i="454"/>
  <c r="AE88" i="388"/>
  <c r="AB78" i="454"/>
  <c r="AE58" i="448"/>
  <c r="AP85" i="388"/>
  <c r="AB85" i="424"/>
  <c r="AE87" i="417"/>
  <c r="AE77" i="434"/>
  <c r="AE53" i="460"/>
  <c r="AB80" i="468"/>
  <c r="AE80" i="410"/>
  <c r="AE87" i="440"/>
  <c r="AE80" i="450"/>
  <c r="AB66" i="458"/>
  <c r="AE65" i="424"/>
  <c r="AB53" i="454"/>
  <c r="AE63" i="444"/>
  <c r="AE68" i="436"/>
  <c r="AE67" i="412"/>
  <c r="AE77" i="414"/>
  <c r="AE70" i="444"/>
  <c r="AB73" i="411"/>
  <c r="AB57" i="399"/>
  <c r="AB62" i="418"/>
  <c r="AB85" i="464"/>
  <c r="AE78" i="450"/>
  <c r="AE86" i="438"/>
  <c r="AB56" i="411"/>
  <c r="AE74" i="472"/>
  <c r="AB60" i="446"/>
  <c r="AB78" i="446"/>
  <c r="AE55" i="438"/>
  <c r="AB87" i="474"/>
  <c r="AP87" i="470"/>
  <c r="AE87" i="411"/>
  <c r="AE84" i="422"/>
  <c r="AB60" i="454"/>
  <c r="AB84" i="432"/>
  <c r="AB62" i="442"/>
  <c r="AB85" i="468"/>
  <c r="AE78" i="440"/>
  <c r="AE82" i="417"/>
  <c r="AB85" i="444"/>
  <c r="AE60" i="420"/>
  <c r="AB84" i="399"/>
  <c r="AE76" i="399"/>
  <c r="AB56" i="444"/>
  <c r="AB80" i="412"/>
  <c r="AE65" i="442"/>
  <c r="AB69" i="438"/>
  <c r="AB86" i="430"/>
  <c r="AB84" i="417"/>
  <c r="AE81" i="422"/>
  <c r="AP81" i="442"/>
  <c r="AB56" i="416"/>
  <c r="AB88" i="412"/>
  <c r="AB69" i="399"/>
  <c r="AP84" i="426"/>
  <c r="AB74" i="466"/>
  <c r="AB79" i="414"/>
  <c r="AE88" i="428"/>
  <c r="AE62" i="418"/>
  <c r="AE82" i="413"/>
  <c r="AE76" i="428"/>
  <c r="AB76" i="448"/>
  <c r="AB72" i="434"/>
  <c r="AE76" i="388"/>
  <c r="AE75" i="426"/>
  <c r="AP87" i="388"/>
  <c r="AB68" i="420"/>
  <c r="AB84" i="474"/>
  <c r="AE72" i="413"/>
  <c r="AB61" i="450"/>
  <c r="AB64" i="434"/>
  <c r="AB56" i="446"/>
  <c r="AE82" i="411"/>
  <c r="AB73" i="418"/>
  <c r="AP80" i="413"/>
  <c r="AB71" i="424"/>
  <c r="AB64" i="438"/>
  <c r="AB85" i="422"/>
  <c r="AB53" i="456"/>
  <c r="AE71" i="438"/>
  <c r="AE82" i="412"/>
  <c r="AB76" i="422"/>
  <c r="AE73" i="414"/>
  <c r="AB63" i="440"/>
  <c r="AB64" i="426"/>
  <c r="AE73" i="446"/>
  <c r="AB70" i="460"/>
  <c r="AB78" i="414"/>
  <c r="AB60" i="474"/>
  <c r="AE88" i="414"/>
  <c r="AP88" i="411"/>
  <c r="AE64" i="448"/>
  <c r="AE56" i="412"/>
  <c r="AE55" i="399"/>
  <c r="AE59" i="416"/>
  <c r="AE73" i="415"/>
  <c r="AE80" i="418"/>
  <c r="AB54" i="410"/>
  <c r="AE75" i="456"/>
  <c r="AE59" i="410"/>
  <c r="AB68" i="413"/>
  <c r="AE65" i="417"/>
  <c r="AE78" i="428"/>
  <c r="AE54" i="460"/>
  <c r="AB58" i="420"/>
  <c r="AB74" i="446"/>
  <c r="AE68" i="470"/>
  <c r="AB73" i="476"/>
  <c r="AE61" i="388"/>
  <c r="AE53" i="413"/>
  <c r="AE84" i="450"/>
  <c r="AB55" i="412"/>
  <c r="AE79" i="436"/>
  <c r="AB79" i="470"/>
  <c r="AB86" i="411"/>
  <c r="AP87" i="454"/>
  <c r="AE84" i="468"/>
  <c r="AB63" i="413"/>
  <c r="AB54" i="424"/>
  <c r="AP80" i="436"/>
  <c r="AB84" i="424"/>
  <c r="AB72" i="415"/>
  <c r="AE64" i="442"/>
  <c r="AB57" i="446"/>
  <c r="AE73" i="454"/>
  <c r="AE77" i="452"/>
  <c r="AE59" i="414"/>
  <c r="AE72" i="414"/>
  <c r="AB71" i="418"/>
  <c r="AE57" i="428"/>
  <c r="AB84" i="415"/>
  <c r="AB56" i="472"/>
  <c r="AB82" i="415"/>
  <c r="AB88" i="464"/>
  <c r="AE58" i="468"/>
  <c r="AP81" i="417"/>
  <c r="AB85" i="454"/>
  <c r="AB68" i="474"/>
  <c r="AE88" i="458"/>
  <c r="AB85" i="420"/>
  <c r="AE60" i="414"/>
  <c r="AE57" i="412"/>
  <c r="AB76" i="434"/>
  <c r="AE64" i="428"/>
  <c r="AB78" i="448"/>
  <c r="AB81" i="450"/>
  <c r="AB81" i="388"/>
  <c r="AB80" i="414"/>
  <c r="AE75" i="460"/>
  <c r="AB88" i="442"/>
  <c r="AB68" i="430"/>
  <c r="AE88" i="472"/>
  <c r="AE55" i="413"/>
  <c r="AB74" i="442"/>
  <c r="AB78" i="456"/>
  <c r="AB59" i="460"/>
  <c r="AE58" i="415"/>
  <c r="AB87" i="472"/>
  <c r="AB85" i="442"/>
  <c r="AE79" i="466"/>
  <c r="AB76" i="468"/>
  <c r="AP86" i="440"/>
  <c r="AB55" i="388"/>
  <c r="AE86" i="462"/>
  <c r="AE67" i="410"/>
  <c r="AP79" i="474"/>
  <c r="AB85" i="450"/>
  <c r="AB67" i="415"/>
  <c r="AE88" i="446"/>
  <c r="AE56" i="399"/>
  <c r="AP82" i="422"/>
  <c r="AE56" i="454"/>
  <c r="AP86" i="434"/>
  <c r="AE73" i="458"/>
  <c r="AB87" i="412"/>
  <c r="AP83" i="450"/>
  <c r="AE57" i="432"/>
  <c r="AE77" i="413"/>
  <c r="AB69" i="430"/>
  <c r="AB84" i="454"/>
  <c r="AE84" i="474"/>
  <c r="AE70" i="417"/>
  <c r="AB57" i="430"/>
  <c r="AE80" i="412"/>
  <c r="AB86" i="452"/>
  <c r="AB74" i="444"/>
  <c r="AE87" i="388"/>
  <c r="AE55" i="442"/>
  <c r="AE55" i="418"/>
  <c r="AP86" i="474"/>
  <c r="AB56" i="432"/>
  <c r="AE71" i="450"/>
  <c r="AE64" i="436"/>
  <c r="AE67" i="444"/>
  <c r="AB69" i="424"/>
  <c r="AB70" i="444"/>
  <c r="AE86" i="472"/>
  <c r="AB81" i="432"/>
  <c r="AE63" i="417"/>
  <c r="AE88" i="415"/>
  <c r="AE53" i="411"/>
  <c r="AB58" i="456"/>
  <c r="AE54" i="410"/>
  <c r="AB70" i="432"/>
  <c r="AE68" i="422"/>
  <c r="AE81" i="434"/>
  <c r="AE71" i="420"/>
  <c r="AP79" i="452"/>
  <c r="AB54" i="388"/>
  <c r="AB71" i="414"/>
  <c r="AB71" i="399"/>
  <c r="AE69" i="464"/>
  <c r="AE81" i="474"/>
  <c r="AB76" i="460"/>
  <c r="AE69" i="448"/>
  <c r="AB70" i="410"/>
  <c r="AB84" i="446"/>
  <c r="AP79" i="464"/>
  <c r="AE57" i="450"/>
  <c r="AB55" i="399"/>
  <c r="AB66" i="466"/>
  <c r="AE80" i="430"/>
  <c r="AE79" i="388"/>
  <c r="AB82" i="454"/>
  <c r="AB73" i="450"/>
  <c r="AB78" i="468"/>
  <c r="AB82" i="448"/>
  <c r="AE55" i="411"/>
  <c r="AP82" i="448"/>
  <c r="AB55" i="426"/>
  <c r="AE75" i="434"/>
  <c r="AP87" i="456"/>
  <c r="AE62" i="417"/>
  <c r="AE67" i="411"/>
  <c r="AE53" i="474"/>
  <c r="AE88" i="436"/>
  <c r="AB80" i="458"/>
  <c r="AB77" i="454"/>
  <c r="AE84" i="428"/>
  <c r="AB72" i="414"/>
  <c r="AB68" i="446"/>
  <c r="AE74" i="456"/>
  <c r="AB65" i="417"/>
  <c r="AE86" i="413"/>
  <c r="AE71" i="418"/>
  <c r="AE73" i="438"/>
  <c r="AB73" i="410"/>
  <c r="AE85" i="399"/>
  <c r="AE70" i="438"/>
  <c r="AE66" i="414"/>
  <c r="AE88" i="462"/>
  <c r="AE66" i="476"/>
  <c r="AE76" i="456"/>
  <c r="AB60" i="462"/>
  <c r="AE54" i="434"/>
  <c r="AE81" i="388"/>
  <c r="AE57" i="416"/>
  <c r="AB59" i="446"/>
  <c r="AE72" i="436"/>
  <c r="AE58" i="442"/>
  <c r="AB55" i="422"/>
  <c r="AE53" i="422"/>
  <c r="AE87" i="460"/>
  <c r="AE79" i="454"/>
  <c r="AE86" i="454"/>
  <c r="AE75" i="470"/>
  <c r="AE62" i="474"/>
  <c r="AB62" i="438"/>
  <c r="AE65" i="420"/>
  <c r="AB64" i="388"/>
  <c r="AB66" i="430"/>
  <c r="AE56" i="440"/>
  <c r="AB67" i="470"/>
  <c r="AB59" i="448"/>
  <c r="AP77" i="416"/>
  <c r="AP87" i="462"/>
  <c r="AP87" i="442"/>
  <c r="AP77" i="444"/>
  <c r="AP85" i="424"/>
  <c r="AE80" i="414"/>
  <c r="AB73" i="436"/>
  <c r="AB60" i="440"/>
  <c r="AE77" i="417"/>
  <c r="AE66" i="448"/>
  <c r="AE81" i="416"/>
  <c r="AB74" i="416"/>
  <c r="AP87" i="434"/>
  <c r="AB57" i="440"/>
  <c r="AB56" i="388"/>
  <c r="AE76" i="430"/>
  <c r="AE72" i="410"/>
  <c r="AB78" i="413"/>
  <c r="AB69" i="426"/>
  <c r="AE69" i="428"/>
  <c r="AB82" i="442"/>
  <c r="AE53" i="418"/>
  <c r="AB53" i="446"/>
  <c r="AE76" i="414"/>
  <c r="AB58" i="388"/>
  <c r="AE84" i="430"/>
  <c r="AE67" i="416"/>
  <c r="AE76" i="413"/>
  <c r="AE68" i="432"/>
  <c r="AB87" i="446"/>
  <c r="AE54" i="442"/>
  <c r="AB67" i="428"/>
  <c r="AB85" i="428"/>
  <c r="AB70" i="458"/>
  <c r="AE58" i="464"/>
  <c r="AB71" i="415"/>
  <c r="AE71" i="430"/>
  <c r="AB86" i="426"/>
  <c r="AE60" i="470"/>
  <c r="AE60" i="444"/>
  <c r="AP83" i="448"/>
  <c r="AP77" i="412"/>
  <c r="AB88" i="448"/>
  <c r="AB54" i="474"/>
  <c r="AB88" i="434"/>
  <c r="AB86" i="460"/>
  <c r="AB71" i="438"/>
  <c r="AB60" i="458"/>
  <c r="AB82" i="426"/>
  <c r="AB66" i="444"/>
  <c r="AB66" i="415"/>
  <c r="AB79" i="410"/>
  <c r="AB62" i="426"/>
  <c r="AB68" i="424"/>
  <c r="AE84" i="415"/>
  <c r="AB62" i="420"/>
  <c r="AB66" i="472"/>
  <c r="AB80" i="411"/>
  <c r="AE74" i="436"/>
  <c r="AE63" i="415"/>
  <c r="AE69" i="411"/>
  <c r="AE79" i="420"/>
  <c r="AB71" i="452"/>
  <c r="AE70" i="456"/>
  <c r="AB68" i="388"/>
  <c r="AE61" i="468"/>
  <c r="AB84" i="440"/>
  <c r="AB88" i="428"/>
  <c r="AB76" i="426"/>
  <c r="AB81" i="472"/>
  <c r="AB62" i="432"/>
  <c r="AB59" i="414"/>
  <c r="AB75" i="448"/>
  <c r="AE88" i="454"/>
  <c r="AB80" i="438"/>
  <c r="AE59" i="442"/>
  <c r="AE68" i="416"/>
  <c r="AB81" i="436"/>
  <c r="AB66" i="416"/>
  <c r="AE55" i="416"/>
  <c r="AE60" i="454"/>
  <c r="AE72" i="454"/>
  <c r="AP80" i="426"/>
  <c r="AB81" i="464"/>
  <c r="AB71" i="442"/>
  <c r="AE74" i="474"/>
  <c r="AE53" i="388"/>
  <c r="AE79" i="452"/>
  <c r="AB75" i="436"/>
  <c r="AE82" i="420"/>
  <c r="AB62" i="428"/>
  <c r="AB75" i="420"/>
  <c r="AB81" i="417"/>
  <c r="AB80" i="388"/>
  <c r="AE83" i="460"/>
  <c r="AB54" i="428"/>
  <c r="AB70" i="414"/>
  <c r="AB65" i="442"/>
  <c r="AE57" i="438"/>
  <c r="AE61" i="466"/>
  <c r="AB82" i="440"/>
  <c r="AB54" i="438"/>
  <c r="AE66" i="415"/>
  <c r="AB63" i="426"/>
  <c r="AE85" i="426"/>
  <c r="AB75" i="462"/>
  <c r="AB80" i="474"/>
  <c r="AB71" i="456"/>
  <c r="AE61" i="415"/>
  <c r="AE71" i="454"/>
  <c r="AB54" i="476"/>
  <c r="AE85" i="432"/>
  <c r="AE53" i="476"/>
  <c r="AB53" i="424"/>
  <c r="AB72" i="388"/>
  <c r="AP82" i="454"/>
  <c r="AB74" i="430"/>
  <c r="AB55" i="430"/>
  <c r="AE78" i="424"/>
  <c r="AP79" i="444"/>
  <c r="AE56" i="448"/>
  <c r="AB61" i="440"/>
  <c r="AE84" i="418"/>
  <c r="AE56" i="438"/>
  <c r="AB59" i="472"/>
  <c r="AP78" i="464"/>
  <c r="AB59" i="399"/>
  <c r="AE55" i="432"/>
  <c r="AE69" i="422"/>
  <c r="AE61" i="472"/>
  <c r="AB59" i="436"/>
  <c r="AP86" i="412"/>
  <c r="AE88" i="474"/>
  <c r="AB61" i="470"/>
  <c r="AE58" i="414"/>
  <c r="AE53" i="448"/>
  <c r="AE58" i="470"/>
  <c r="AB60" i="422"/>
  <c r="AB80" i="415"/>
  <c r="AB70" i="448"/>
  <c r="AB55" i="462"/>
  <c r="AE69" i="442"/>
  <c r="AE59" i="464"/>
  <c r="AE66" i="466"/>
  <c r="AB58" i="462"/>
  <c r="AB72" i="430"/>
  <c r="AP85" i="442"/>
  <c r="AE64" i="462"/>
  <c r="AP84" i="466"/>
  <c r="AP88" i="413"/>
  <c r="AB85" i="472"/>
  <c r="AE85" i="454"/>
  <c r="AB58" i="460"/>
  <c r="AB75" i="414"/>
  <c r="AB60" i="430"/>
  <c r="AE79" i="476"/>
  <c r="AE62" i="452"/>
  <c r="AB85" i="414"/>
  <c r="AE65" i="472"/>
  <c r="AB59" i="434"/>
  <c r="AB87" i="410"/>
  <c r="AE62" i="438"/>
  <c r="AE53" i="434"/>
  <c r="AE81" i="436"/>
  <c r="AE87" i="413"/>
  <c r="AE86" i="448"/>
  <c r="AE61" i="413"/>
  <c r="AB83" i="468"/>
  <c r="AP81" i="436"/>
  <c r="AB85" i="417"/>
  <c r="AE72" i="446"/>
  <c r="AB78" i="434"/>
  <c r="AB64" i="414"/>
  <c r="AE72" i="422"/>
  <c r="AB88" i="420"/>
  <c r="AB58" i="428"/>
  <c r="AP82" i="452"/>
  <c r="AB53" i="422"/>
  <c r="AB71" i="468"/>
  <c r="AB66" i="388"/>
  <c r="AB87" i="458"/>
  <c r="AE60" i="458"/>
  <c r="AE60" i="410"/>
  <c r="AE64" i="446"/>
  <c r="AE69" i="416"/>
  <c r="AE84" i="388"/>
  <c r="AB54" i="452"/>
  <c r="AB58" i="436"/>
  <c r="AP77" i="411"/>
  <c r="AP78" i="446"/>
  <c r="AP85" i="413"/>
  <c r="AB54" i="470"/>
  <c r="AB85" i="438"/>
  <c r="AE81" i="424"/>
  <c r="AB63" i="430"/>
  <c r="AB86" i="450"/>
  <c r="AE54" i="415"/>
  <c r="AB69" i="414"/>
  <c r="AB60" i="436"/>
  <c r="AB61" i="428"/>
  <c r="AE79" i="410"/>
  <c r="AE82" i="430"/>
  <c r="AE69" i="432"/>
  <c r="AE84" i="411"/>
  <c r="AE86" i="476"/>
  <c r="AP80" i="415"/>
  <c r="AP79" i="413"/>
  <c r="AE61" i="442"/>
  <c r="AB58" i="454"/>
  <c r="AP88" i="466"/>
  <c r="AE59" i="458"/>
  <c r="AE62" i="416"/>
  <c r="AB82" i="428"/>
  <c r="AE63" i="446"/>
  <c r="AE86" i="430"/>
  <c r="AB64" i="399"/>
  <c r="AE58" i="430"/>
  <c r="AE81" i="415"/>
  <c r="AE66" i="430"/>
  <c r="AB62" i="434"/>
  <c r="AE71" i="399"/>
  <c r="AB54" i="442"/>
  <c r="AB65" i="414"/>
  <c r="AB53" i="476"/>
  <c r="AE61" i="420"/>
  <c r="AB58" i="430"/>
  <c r="AE75" i="414"/>
  <c r="AP78" i="414"/>
  <c r="AB72" i="428"/>
  <c r="AB87" i="450"/>
  <c r="AE76" i="422"/>
  <c r="AE69" i="468"/>
  <c r="AE77" i="411"/>
  <c r="AB61" i="424"/>
  <c r="AE71" i="426"/>
  <c r="AB55" i="434"/>
  <c r="AE85" i="413"/>
  <c r="AE60" i="460"/>
  <c r="AB61" i="462"/>
  <c r="AB76" i="470"/>
  <c r="AB56" i="454"/>
  <c r="AB70" i="388"/>
  <c r="AB76" i="428"/>
  <c r="AB74" i="399"/>
  <c r="AB84" i="470"/>
  <c r="AE74" i="442"/>
  <c r="AB79" i="456"/>
  <c r="AB55" i="424"/>
  <c r="AB64" i="470"/>
  <c r="AB74" i="388"/>
  <c r="AB77" i="426"/>
  <c r="AB69" i="472"/>
  <c r="AB73" i="454"/>
  <c r="AB86" i="454"/>
  <c r="AB81" i="399"/>
  <c r="AE68" i="462"/>
  <c r="AB86" i="416"/>
  <c r="AP88" i="442"/>
  <c r="AE64" i="388"/>
  <c r="AE67" i="468"/>
  <c r="AE74" i="410"/>
  <c r="AB77" i="462"/>
  <c r="AE73" i="434"/>
  <c r="AE57" i="417"/>
  <c r="AB66" i="410"/>
  <c r="AB74" i="472"/>
  <c r="AE59" i="454"/>
  <c r="AP77" i="456"/>
  <c r="AE86" i="460"/>
  <c r="AE87" i="472"/>
  <c r="AE66" i="458"/>
  <c r="AB81" i="454"/>
  <c r="AE55" i="426"/>
  <c r="AB78" i="450"/>
  <c r="AE71" i="411"/>
  <c r="AB71" i="470"/>
  <c r="AB78" i="416"/>
  <c r="AB83" i="460"/>
  <c r="AB56" i="430"/>
  <c r="AP86" i="456"/>
  <c r="AB73" i="456"/>
  <c r="AE58" i="417"/>
  <c r="AE63" i="412"/>
  <c r="AE61" i="436"/>
  <c r="AE60" i="411"/>
  <c r="AE71" i="413"/>
  <c r="AB63" i="417"/>
  <c r="AB73" i="438"/>
  <c r="AE82" i="434"/>
  <c r="AB66" i="446"/>
  <c r="AE75" i="415"/>
  <c r="AB84" i="460"/>
  <c r="AB77" i="442"/>
  <c r="AE74" i="411"/>
  <c r="AB83" i="415"/>
  <c r="AE53" i="438"/>
  <c r="AE62" i="426"/>
  <c r="AE65" i="462"/>
  <c r="AE60" i="424"/>
  <c r="AE77" i="448"/>
  <c r="AE54" i="464"/>
  <c r="AE83" i="412"/>
  <c r="AP88" i="432"/>
  <c r="AB63" i="446"/>
  <c r="AE65" i="422"/>
  <c r="AE58" i="436"/>
  <c r="AB75" i="460"/>
  <c r="AE71" i="440"/>
  <c r="AE55" i="422"/>
  <c r="AE59" i="417"/>
  <c r="AE71" i="422"/>
  <c r="AE65" i="415"/>
  <c r="AB65" i="430"/>
  <c r="AB56" i="448"/>
  <c r="AB79" i="448"/>
  <c r="AB79" i="388"/>
  <c r="AE61" i="411"/>
  <c r="AE84" i="412"/>
  <c r="AB84" i="436"/>
  <c r="AB72" i="442"/>
  <c r="AB70" i="422"/>
  <c r="AB69" i="458"/>
  <c r="AE70" i="440"/>
  <c r="AB75" i="444"/>
  <c r="AB86" i="438"/>
  <c r="AE78" i="434"/>
  <c r="AE84" i="420"/>
  <c r="AE69" i="388"/>
  <c r="AB56" i="440"/>
  <c r="AB80" i="430"/>
  <c r="AE61" i="430"/>
  <c r="AB83" i="424"/>
  <c r="AB81" i="462"/>
  <c r="AE75" i="476"/>
  <c r="AB87" i="422"/>
  <c r="AP84" i="412"/>
  <c r="AB86" i="458"/>
  <c r="AB83" i="436"/>
  <c r="AB59" i="430"/>
  <c r="AB79" i="415"/>
  <c r="AE79" i="442"/>
  <c r="AE71" i="414"/>
  <c r="AE82" i="424"/>
  <c r="AE68" i="411"/>
  <c r="AE60" i="399"/>
  <c r="AE81" i="446"/>
  <c r="AB59" i="410"/>
  <c r="AE67" i="438"/>
  <c r="AE66" i="436"/>
  <c r="AE78" i="436"/>
  <c r="AE71" i="434"/>
  <c r="AB87" i="399"/>
  <c r="AE68" i="417"/>
  <c r="AE70" i="412"/>
  <c r="AE82" i="472"/>
  <c r="AB67" i="412"/>
  <c r="AP84" i="410"/>
  <c r="AE53" i="436"/>
  <c r="AE80" i="454"/>
  <c r="AE78" i="432"/>
  <c r="AE57" i="414"/>
  <c r="AP83" i="399"/>
  <c r="AB59" i="476"/>
  <c r="AB81" i="418"/>
  <c r="AB88" i="432"/>
  <c r="AB60" i="415"/>
  <c r="AE58" i="434"/>
  <c r="AH58" i="434"/>
  <c r="AK58" i="434"/>
  <c r="AC81" i="418"/>
  <c r="AR83" i="399"/>
  <c r="AF57" i="414"/>
  <c r="AK57" i="414"/>
  <c r="AH78" i="432"/>
  <c r="AJ80" i="454"/>
  <c r="AH80" i="454"/>
  <c r="AF53" i="436"/>
  <c r="AT84" i="410"/>
  <c r="AQ84" i="410"/>
  <c r="AI82" i="472"/>
  <c r="AH82" i="472"/>
  <c r="AI70" i="412"/>
  <c r="AF68" i="417"/>
  <c r="AK68" i="417"/>
  <c r="AI71" i="434"/>
  <c r="AK78" i="436"/>
  <c r="AF78" i="436"/>
  <c r="AJ66" i="436"/>
  <c r="AF67" i="438"/>
  <c r="AH67" i="438"/>
  <c r="AF81" i="446"/>
  <c r="AJ81" i="446"/>
  <c r="AK60" i="399"/>
  <c r="AK68" i="411"/>
  <c r="AH68" i="411"/>
  <c r="AG82" i="424"/>
  <c r="AF71" i="414"/>
  <c r="AI71" i="414"/>
  <c r="AG79" i="442"/>
  <c r="AC59" i="430"/>
  <c r="AU84" i="412"/>
  <c r="AT84" i="412"/>
  <c r="AG75" i="476"/>
  <c r="AC81" i="462"/>
  <c r="AH61" i="430"/>
  <c r="AC80" i="430"/>
  <c r="AH69" i="388"/>
  <c r="AH84" i="420"/>
  <c r="AG84" i="420"/>
  <c r="AF78" i="434"/>
  <c r="AC86" i="438"/>
  <c r="AJ70" i="440"/>
  <c r="AC69" i="458"/>
  <c r="AH84" i="412"/>
  <c r="AG84" i="412"/>
  <c r="AF61" i="411"/>
  <c r="AC79" i="388"/>
  <c r="AI65" i="415"/>
  <c r="AH65" i="415"/>
  <c r="AI71" i="422"/>
  <c r="AG59" i="417"/>
  <c r="AK59" i="417"/>
  <c r="AH55" i="422"/>
  <c r="AI71" i="440"/>
  <c r="AJ71" i="440"/>
  <c r="AF58" i="436"/>
  <c r="AK58" i="436"/>
  <c r="AI65" i="422"/>
  <c r="AS88" i="432"/>
  <c r="AV88" i="432"/>
  <c r="AF83" i="412"/>
  <c r="AK54" i="464"/>
  <c r="AJ54" i="464"/>
  <c r="AJ77" i="448"/>
  <c r="AK60" i="424"/>
  <c r="AF60" i="424"/>
  <c r="AI65" i="462"/>
  <c r="AJ62" i="426"/>
  <c r="AH62" i="426"/>
  <c r="AI53" i="438"/>
  <c r="AC83" i="415"/>
  <c r="AJ74" i="411"/>
  <c r="AC84" i="460"/>
  <c r="AF75" i="415"/>
  <c r="AK82" i="434"/>
  <c r="AI82" i="434"/>
  <c r="AH71" i="413"/>
  <c r="AF71" i="413"/>
  <c r="AH60" i="411"/>
  <c r="AH61" i="436"/>
  <c r="AF61" i="436"/>
  <c r="AG63" i="412"/>
  <c r="AJ58" i="417"/>
  <c r="AG58" i="417"/>
  <c r="AQ86" i="456"/>
  <c r="AT86" i="456"/>
  <c r="AC71" i="470"/>
  <c r="AI71" i="411"/>
  <c r="AJ55" i="426"/>
  <c r="AH55" i="426"/>
  <c r="AF66" i="458"/>
  <c r="AI66" i="458"/>
  <c r="AG87" i="472"/>
  <c r="AI86" i="460"/>
  <c r="AG86" i="460"/>
  <c r="AV77" i="456"/>
  <c r="AK59" i="454"/>
  <c r="AJ59" i="454"/>
  <c r="AI57" i="417"/>
  <c r="AK57" i="417"/>
  <c r="AG73" i="434"/>
  <c r="AI74" i="410"/>
  <c r="AG74" i="410"/>
  <c r="AF67" i="468"/>
  <c r="AK64" i="388"/>
  <c r="AI64" i="388"/>
  <c r="AQ88" i="442"/>
  <c r="AC86" i="416"/>
  <c r="AI68" i="462"/>
  <c r="AC86" i="454"/>
  <c r="AC74" i="388"/>
  <c r="AK74" i="442"/>
  <c r="AG74" i="442"/>
  <c r="AC76" i="428"/>
  <c r="AC61" i="462"/>
  <c r="AG60" i="460"/>
  <c r="AG85" i="413"/>
  <c r="AH85" i="413"/>
  <c r="AI71" i="426"/>
  <c r="AC61" i="424"/>
  <c r="AK77" i="411"/>
  <c r="AJ69" i="468"/>
  <c r="AI69" i="468"/>
  <c r="AI76" i="422"/>
  <c r="AC72" i="428"/>
  <c r="AR78" i="414"/>
  <c r="AI75" i="414"/>
  <c r="AF75" i="414"/>
  <c r="AH61" i="420"/>
  <c r="AC53" i="476"/>
  <c r="AJ71" i="399"/>
  <c r="AK71" i="399"/>
  <c r="AK66" i="430"/>
  <c r="AI81" i="415"/>
  <c r="AG81" i="415"/>
  <c r="AH58" i="430"/>
  <c r="AC64" i="399"/>
  <c r="AK86" i="430"/>
  <c r="AG63" i="446"/>
  <c r="AH63" i="446"/>
  <c r="AF62" i="416"/>
  <c r="AG59" i="458"/>
  <c r="AK59" i="458"/>
  <c r="AR88" i="466"/>
  <c r="AC58" i="454"/>
  <c r="AJ61" i="442"/>
  <c r="AQ79" i="413"/>
  <c r="AS79" i="413"/>
  <c r="AT80" i="415"/>
  <c r="AF86" i="476"/>
  <c r="AI86" i="476"/>
  <c r="AF84" i="411"/>
  <c r="AG69" i="432"/>
  <c r="AI69" i="432"/>
  <c r="AI82" i="430"/>
  <c r="AK79" i="410"/>
  <c r="AJ79" i="410"/>
  <c r="AG54" i="415"/>
  <c r="AK54" i="415"/>
  <c r="AH81" i="424"/>
  <c r="AG81" i="424"/>
  <c r="AS85" i="413"/>
  <c r="AR85" i="413"/>
  <c r="AS78" i="446"/>
  <c r="AR77" i="411"/>
  <c r="AS77" i="411"/>
  <c r="AI84" i="388"/>
  <c r="AF84" i="388"/>
  <c r="AJ69" i="416"/>
  <c r="AF64" i="446"/>
  <c r="AI64" i="446"/>
  <c r="AG60" i="410"/>
  <c r="AK60" i="458"/>
  <c r="AG60" i="458"/>
  <c r="AC71" i="468"/>
  <c r="AQ82" i="452"/>
  <c r="AC58" i="428"/>
  <c r="AH72" i="422"/>
  <c r="AC64" i="414"/>
  <c r="AK72" i="446"/>
  <c r="AC85" i="417"/>
  <c r="AT81" i="436"/>
  <c r="AK61" i="413"/>
  <c r="AI61" i="413"/>
  <c r="AF86" i="448"/>
  <c r="AF87" i="413"/>
  <c r="AK87" i="413"/>
  <c r="AH81" i="436"/>
  <c r="AK53" i="434"/>
  <c r="AJ53" i="434"/>
  <c r="AF62" i="438"/>
  <c r="AC87" i="410"/>
  <c r="AH65" i="472"/>
  <c r="AC85" i="414"/>
  <c r="AH62" i="452"/>
  <c r="AH79" i="476"/>
  <c r="AF79" i="476"/>
  <c r="AG85" i="454"/>
  <c r="AF85" i="454"/>
  <c r="AU88" i="413"/>
  <c r="AT88" i="413"/>
  <c r="AQ84" i="466"/>
  <c r="AG64" i="462"/>
  <c r="AH64" i="462"/>
  <c r="AT85" i="442"/>
  <c r="AC58" i="462"/>
  <c r="AH66" i="466"/>
  <c r="AJ59" i="464"/>
  <c r="AK59" i="464"/>
  <c r="AJ69" i="442"/>
  <c r="AC70" i="448"/>
  <c r="AF58" i="470"/>
  <c r="AJ58" i="470"/>
  <c r="AK53" i="448"/>
  <c r="AK58" i="414"/>
  <c r="AF58" i="414"/>
  <c r="AI88" i="474"/>
  <c r="AV86" i="412"/>
  <c r="AQ86" i="412"/>
  <c r="AI61" i="472"/>
  <c r="AH61" i="472"/>
  <c r="AF69" i="422"/>
  <c r="AJ55" i="432"/>
  <c r="AF55" i="432"/>
  <c r="AU78" i="464"/>
  <c r="AC59" i="472"/>
  <c r="AF56" i="438"/>
  <c r="AK84" i="418"/>
  <c r="AJ84" i="418"/>
  <c r="AH56" i="448"/>
  <c r="AU79" i="444"/>
  <c r="AR79" i="444"/>
  <c r="AF78" i="424"/>
  <c r="AC55" i="430"/>
  <c r="AU82" i="454"/>
  <c r="AC72" i="388"/>
  <c r="AG53" i="476"/>
  <c r="AH85" i="432"/>
  <c r="AI85" i="432"/>
  <c r="AH71" i="454"/>
  <c r="AG71" i="454"/>
  <c r="AJ61" i="415"/>
  <c r="AC80" i="474"/>
  <c r="AI85" i="426"/>
  <c r="AC63" i="426"/>
  <c r="AG66" i="415"/>
  <c r="AC82" i="440"/>
  <c r="AJ61" i="466"/>
  <c r="AK57" i="438"/>
  <c r="AH57" i="438"/>
  <c r="AG83" i="460"/>
  <c r="AF83" i="460"/>
  <c r="AC75" i="420"/>
  <c r="AI82" i="420"/>
  <c r="AC75" i="436"/>
  <c r="AG79" i="452"/>
  <c r="AJ53" i="388"/>
  <c r="AI53" i="388"/>
  <c r="AK74" i="474"/>
  <c r="AC81" i="464"/>
  <c r="AV80" i="426"/>
  <c r="AI72" i="454"/>
  <c r="AH72" i="454"/>
  <c r="AK60" i="454"/>
  <c r="AG55" i="416"/>
  <c r="AK55" i="416"/>
  <c r="AJ68" i="416"/>
  <c r="AI68" i="416"/>
  <c r="AH59" i="442"/>
  <c r="AI88" i="454"/>
  <c r="AJ88" i="454"/>
  <c r="AC62" i="432"/>
  <c r="AC84" i="440"/>
  <c r="AI61" i="468"/>
  <c r="AI70" i="456"/>
  <c r="AK70" i="456"/>
  <c r="AI79" i="420"/>
  <c r="AK79" i="420"/>
  <c r="AK69" i="411"/>
  <c r="AI63" i="415"/>
  <c r="AF63" i="415"/>
  <c r="AJ74" i="436"/>
  <c r="AC66" i="472"/>
  <c r="AH84" i="415"/>
  <c r="AC68" i="424"/>
  <c r="AC66" i="444"/>
  <c r="AC86" i="460"/>
  <c r="AS77" i="412"/>
  <c r="AU77" i="412"/>
  <c r="AR83" i="448"/>
  <c r="AH60" i="444"/>
  <c r="AG60" i="444"/>
  <c r="AH60" i="470"/>
  <c r="AC86" i="426"/>
  <c r="AH71" i="430"/>
  <c r="AI58" i="464"/>
  <c r="AH58" i="464"/>
  <c r="AC67" i="428"/>
  <c r="AG54" i="442"/>
  <c r="AJ68" i="432"/>
  <c r="AG68" i="432"/>
  <c r="AF76" i="413"/>
  <c r="AI67" i="416"/>
  <c r="AH67" i="416"/>
  <c r="AH84" i="430"/>
  <c r="AC58" i="388"/>
  <c r="AJ76" i="414"/>
  <c r="AH53" i="418"/>
  <c r="AJ53" i="418"/>
  <c r="AF69" i="428"/>
  <c r="AK69" i="428"/>
  <c r="AJ72" i="410"/>
  <c r="AH72" i="410"/>
  <c r="AF76" i="430"/>
  <c r="AC57" i="440"/>
  <c r="AU87" i="434"/>
  <c r="AJ81" i="416"/>
  <c r="AH81" i="416"/>
  <c r="AK66" i="448"/>
  <c r="AJ77" i="417"/>
  <c r="AI77" i="417"/>
  <c r="AF80" i="414"/>
  <c r="AI80" i="414"/>
  <c r="AS85" i="424"/>
  <c r="AV77" i="444"/>
  <c r="AU77" i="444"/>
  <c r="AR87" i="442"/>
  <c r="AR87" i="462"/>
  <c r="AU87" i="462"/>
  <c r="AQ77" i="416"/>
  <c r="AC59" i="448"/>
  <c r="AK56" i="440"/>
  <c r="AC66" i="430"/>
  <c r="AH65" i="420"/>
  <c r="AC62" i="438"/>
  <c r="AF62" i="474"/>
  <c r="AK75" i="470"/>
  <c r="AI75" i="470"/>
  <c r="AJ86" i="454"/>
  <c r="AK79" i="454"/>
  <c r="AG79" i="454"/>
  <c r="AJ87" i="460"/>
  <c r="AI53" i="422"/>
  <c r="AK53" i="422"/>
  <c r="AF58" i="442"/>
  <c r="AJ72" i="436"/>
  <c r="AG72" i="436"/>
  <c r="AK57" i="416"/>
  <c r="AF57" i="416"/>
  <c r="AF81" i="388"/>
  <c r="AJ54" i="434"/>
  <c r="AF54" i="434"/>
  <c r="AG76" i="456"/>
  <c r="AI66" i="476"/>
  <c r="AH66" i="476"/>
  <c r="AF88" i="462"/>
  <c r="AK66" i="414"/>
  <c r="AI66" i="414"/>
  <c r="AF70" i="438"/>
  <c r="AI85" i="399"/>
  <c r="AJ85" i="399"/>
  <c r="AF73" i="438"/>
  <c r="AI73" i="438"/>
  <c r="AF71" i="418"/>
  <c r="AI86" i="413"/>
  <c r="AF86" i="413"/>
  <c r="AI74" i="456"/>
  <c r="AC68" i="446"/>
  <c r="AK84" i="428"/>
  <c r="AC77" i="454"/>
  <c r="AJ88" i="436"/>
  <c r="AI53" i="474"/>
  <c r="AJ53" i="474"/>
  <c r="AI67" i="411"/>
  <c r="AJ62" i="417"/>
  <c r="AF62" i="417"/>
  <c r="AR87" i="456"/>
  <c r="AH75" i="434"/>
  <c r="AJ75" i="434"/>
  <c r="AR82" i="448"/>
  <c r="AU82" i="448"/>
  <c r="AJ55" i="411"/>
  <c r="AC78" i="468"/>
  <c r="AF79" i="388"/>
  <c r="AI79" i="388"/>
  <c r="AK80" i="430"/>
  <c r="AC55" i="399"/>
  <c r="AK57" i="450"/>
  <c r="AR79" i="464"/>
  <c r="AT79" i="464"/>
  <c r="AH69" i="448"/>
  <c r="AG69" i="448"/>
  <c r="AH81" i="474"/>
  <c r="AI69" i="464"/>
  <c r="AK69" i="464"/>
  <c r="AC54" i="388"/>
  <c r="AR79" i="452"/>
  <c r="AJ71" i="420"/>
  <c r="AI71" i="420"/>
  <c r="AH81" i="434"/>
  <c r="AH68" i="422"/>
  <c r="AJ68" i="422"/>
  <c r="AG54" i="410"/>
  <c r="AC58" i="456"/>
  <c r="AG53" i="411"/>
  <c r="AJ88" i="415"/>
  <c r="AH88" i="415"/>
  <c r="AH63" i="417"/>
  <c r="AH86" i="472"/>
  <c r="AF86" i="472"/>
  <c r="AG67" i="444"/>
  <c r="AI67" i="444"/>
  <c r="AH64" i="436"/>
  <c r="AI71" i="450"/>
  <c r="AG71" i="450"/>
  <c r="AU86" i="474"/>
  <c r="AQ86" i="474"/>
  <c r="AJ55" i="418"/>
  <c r="AK55" i="442"/>
  <c r="AI55" i="442"/>
  <c r="AJ87" i="388"/>
  <c r="AC86" i="452"/>
  <c r="AK80" i="412"/>
  <c r="AG70" i="417"/>
  <c r="AH70" i="417"/>
  <c r="AK84" i="474"/>
  <c r="AC84" i="454"/>
  <c r="AH77" i="413"/>
  <c r="AG57" i="432"/>
  <c r="AH57" i="432"/>
  <c r="AT83" i="450"/>
  <c r="AC87" i="412"/>
  <c r="AH73" i="458"/>
  <c r="AS86" i="434"/>
  <c r="AR86" i="434"/>
  <c r="AF56" i="454"/>
  <c r="AV82" i="422"/>
  <c r="AQ82" i="422"/>
  <c r="AH56" i="399"/>
  <c r="AK88" i="446"/>
  <c r="AF88" i="446"/>
  <c r="AQ79" i="474"/>
  <c r="AU79" i="474"/>
  <c r="AG67" i="410"/>
  <c r="AF86" i="462"/>
  <c r="AI86" i="462"/>
  <c r="AU86" i="440"/>
  <c r="AC76" i="468"/>
  <c r="AJ79" i="466"/>
  <c r="AC87" i="472"/>
  <c r="AJ58" i="415"/>
  <c r="AC78" i="456"/>
  <c r="AJ55" i="413"/>
  <c r="AH88" i="472"/>
  <c r="AF88" i="472"/>
  <c r="AH75" i="460"/>
  <c r="AK75" i="460"/>
  <c r="AC81" i="450"/>
  <c r="AH64" i="428"/>
  <c r="AC76" i="434"/>
  <c r="AJ57" i="412"/>
  <c r="AG60" i="414"/>
  <c r="AK60" i="414"/>
  <c r="AI88" i="458"/>
  <c r="AC68" i="474"/>
  <c r="AV81" i="417"/>
  <c r="AH58" i="468"/>
  <c r="AG58" i="468"/>
  <c r="AC56" i="472"/>
  <c r="AF57" i="428"/>
  <c r="AC71" i="418"/>
  <c r="AH72" i="414"/>
  <c r="AH59" i="414"/>
  <c r="AK59" i="414"/>
  <c r="AH77" i="452"/>
  <c r="AJ73" i="454"/>
  <c r="AF73" i="454"/>
  <c r="AK64" i="442"/>
  <c r="AC72" i="415"/>
  <c r="AU80" i="436"/>
  <c r="AC54" i="424"/>
  <c r="AF84" i="468"/>
  <c r="AS87" i="454"/>
  <c r="AV87" i="454"/>
  <c r="AJ79" i="436"/>
  <c r="AK79" i="436"/>
  <c r="AG84" i="450"/>
  <c r="AH84" i="450"/>
  <c r="AJ53" i="413"/>
  <c r="AF61" i="388"/>
  <c r="AJ61" i="388"/>
  <c r="AG68" i="470"/>
  <c r="AC74" i="446"/>
  <c r="AI54" i="460"/>
  <c r="AH78" i="428"/>
  <c r="AI78" i="428"/>
  <c r="AJ65" i="417"/>
  <c r="AC68" i="413"/>
  <c r="AF59" i="410"/>
  <c r="AF75" i="456"/>
  <c r="AJ75" i="456"/>
  <c r="AJ80" i="418"/>
  <c r="AJ73" i="415"/>
  <c r="AK73" i="415"/>
  <c r="AG59" i="416"/>
  <c r="AG55" i="399"/>
  <c r="AF55" i="399"/>
  <c r="AF56" i="412"/>
  <c r="AK64" i="448"/>
  <c r="AH64" i="448"/>
  <c r="AR88" i="411"/>
  <c r="AJ88" i="414"/>
  <c r="AI88" i="414"/>
  <c r="AC70" i="460"/>
  <c r="AJ73" i="446"/>
  <c r="AC63" i="440"/>
  <c r="AF73" i="414"/>
  <c r="AI82" i="412"/>
  <c r="AF82" i="412"/>
  <c r="AJ71" i="438"/>
  <c r="AC53" i="456"/>
  <c r="AU80" i="413"/>
  <c r="AT80" i="413"/>
  <c r="AJ82" i="411"/>
  <c r="AI82" i="411"/>
  <c r="AF72" i="413"/>
  <c r="AG72" i="413"/>
  <c r="AR87" i="388"/>
  <c r="AQ87" i="388"/>
  <c r="AJ75" i="426"/>
  <c r="AG76" i="388"/>
  <c r="AF76" i="388"/>
  <c r="AH76" i="428"/>
  <c r="AK76" i="428"/>
  <c r="AG82" i="413"/>
  <c r="AI62" i="418"/>
  <c r="AK62" i="418"/>
  <c r="AH88" i="428"/>
  <c r="AC79" i="414"/>
  <c r="AT84" i="426"/>
  <c r="AC69" i="399"/>
  <c r="AU81" i="442"/>
  <c r="AR81" i="442"/>
  <c r="AH81" i="422"/>
  <c r="AC86" i="430"/>
  <c r="AH65" i="442"/>
  <c r="AC80" i="412"/>
  <c r="AK76" i="399"/>
  <c r="AC84" i="399"/>
  <c r="AH60" i="420"/>
  <c r="AI82" i="417"/>
  <c r="AG82" i="417"/>
  <c r="AK78" i="440"/>
  <c r="AC85" i="468"/>
  <c r="AK84" i="422"/>
  <c r="AH84" i="422"/>
  <c r="AI87" i="411"/>
  <c r="AV87" i="470"/>
  <c r="AU87" i="470"/>
  <c r="AH55" i="438"/>
  <c r="AK55" i="438"/>
  <c r="AH74" i="472"/>
  <c r="AF74" i="472"/>
  <c r="AF86" i="438"/>
  <c r="AF78" i="450"/>
  <c r="AH78" i="450"/>
  <c r="AC57" i="399"/>
  <c r="AJ70" i="444"/>
  <c r="AG77" i="414"/>
  <c r="AH77" i="414"/>
  <c r="AG67" i="412"/>
  <c r="AI68" i="436"/>
  <c r="AJ68" i="436"/>
  <c r="AK63" i="444"/>
  <c r="AC53" i="454"/>
  <c r="AK65" i="424"/>
  <c r="AK80" i="450"/>
  <c r="AH80" i="450"/>
  <c r="AG87" i="440"/>
  <c r="AK80" i="410"/>
  <c r="AG80" i="410"/>
  <c r="AK53" i="460"/>
  <c r="AG53" i="460"/>
  <c r="AK77" i="434"/>
  <c r="AH87" i="417"/>
  <c r="AK87" i="417"/>
  <c r="AU85" i="388"/>
  <c r="AK58" i="448"/>
  <c r="AF58" i="448"/>
  <c r="AJ88" i="388"/>
  <c r="AG88" i="388"/>
  <c r="AJ63" i="454"/>
  <c r="AK78" i="426"/>
  <c r="AF78" i="426"/>
  <c r="AH86" i="466"/>
  <c r="AF86" i="466"/>
  <c r="AJ84" i="456"/>
  <c r="AF84" i="456"/>
  <c r="AF67" i="413"/>
  <c r="AH73" i="428"/>
  <c r="AJ73" i="428"/>
  <c r="AI73" i="444"/>
  <c r="AU84" i="444"/>
  <c r="AV84" i="444"/>
  <c r="AK70" i="460"/>
  <c r="AR86" i="420"/>
  <c r="AS86" i="420"/>
  <c r="AI61" i="438"/>
  <c r="AJ61" i="438"/>
  <c r="AS81" i="388"/>
  <c r="AC54" i="464"/>
  <c r="AF84" i="399"/>
  <c r="AC71" i="412"/>
  <c r="AI55" i="436"/>
  <c r="AC68" i="448"/>
  <c r="AQ86" i="442"/>
  <c r="AC81" i="414"/>
  <c r="AF57" i="466"/>
  <c r="AC59" i="417"/>
  <c r="AJ65" i="470"/>
  <c r="AK82" i="454"/>
  <c r="AF82" i="454"/>
  <c r="AF79" i="450"/>
  <c r="AF62" i="436"/>
  <c r="AH62" i="436"/>
  <c r="AK61" i="418"/>
  <c r="AI61" i="418"/>
  <c r="AQ86" i="464"/>
  <c r="AH77" i="462"/>
  <c r="AI77" i="462"/>
  <c r="AH70" i="388"/>
  <c r="AC82" i="470"/>
  <c r="AG77" i="446"/>
  <c r="AK77" i="446"/>
  <c r="AG70" i="434"/>
  <c r="AF55" i="428"/>
  <c r="AI55" i="428"/>
  <c r="AH85" i="424"/>
  <c r="AF85" i="424"/>
  <c r="AG59" i="418"/>
  <c r="AJ61" i="412"/>
  <c r="AH61" i="412"/>
  <c r="AC68" i="438"/>
  <c r="AT79" i="415"/>
  <c r="AG65" i="399"/>
  <c r="AF65" i="399"/>
  <c r="AJ66" i="422"/>
  <c r="AF56" i="432"/>
  <c r="AG56" i="432"/>
  <c r="AH63" i="426"/>
  <c r="AK63" i="426"/>
  <c r="AK79" i="414"/>
  <c r="AK63" i="420"/>
  <c r="AI63" i="420"/>
  <c r="AQ81" i="422"/>
  <c r="AG64" i="426"/>
  <c r="AH64" i="426"/>
  <c r="AJ70" i="426"/>
  <c r="AF70" i="426"/>
  <c r="AC88" i="452"/>
  <c r="AG67" i="415"/>
  <c r="AC75" i="430"/>
  <c r="AJ57" i="399"/>
  <c r="AI74" i="450"/>
  <c r="AG74" i="450"/>
  <c r="AK79" i="399"/>
  <c r="AI83" i="415"/>
  <c r="AG83" i="415"/>
  <c r="AF84" i="454"/>
  <c r="AG84" i="454"/>
  <c r="AG55" i="412"/>
  <c r="AK55" i="412"/>
  <c r="AG67" i="450"/>
  <c r="AV87" i="399"/>
  <c r="AU87" i="399"/>
  <c r="AK72" i="440"/>
  <c r="AJ72" i="440"/>
  <c r="AG68" i="430"/>
  <c r="AK87" i="428"/>
  <c r="AF87" i="428"/>
  <c r="AC68" i="399"/>
  <c r="AI54" i="450"/>
  <c r="AJ62" i="428"/>
  <c r="AH62" i="428"/>
  <c r="AI86" i="458"/>
  <c r="AK86" i="458"/>
  <c r="AH61" i="450"/>
  <c r="AK61" i="450"/>
  <c r="AH64" i="452"/>
  <c r="AF63" i="464"/>
  <c r="AG63" i="464"/>
  <c r="AF71" i="417"/>
  <c r="AC64" i="440"/>
  <c r="AJ69" i="414"/>
  <c r="AJ81" i="476"/>
  <c r="AF81" i="476"/>
  <c r="AH86" i="417"/>
  <c r="AG86" i="417"/>
  <c r="AC76" i="466"/>
  <c r="AI88" i="444"/>
  <c r="AJ59" i="428"/>
  <c r="AH59" i="428"/>
  <c r="AQ83" i="428"/>
  <c r="AT83" i="428"/>
  <c r="AF59" i="424"/>
  <c r="AF63" i="438"/>
  <c r="AI63" i="438"/>
  <c r="AG71" i="432"/>
  <c r="AF61" i="426"/>
  <c r="AJ61" i="426"/>
  <c r="AG83" i="440"/>
  <c r="AS78" i="454"/>
  <c r="AT78" i="454"/>
  <c r="AS86" i="414"/>
  <c r="AF78" i="422"/>
  <c r="AK78" i="422"/>
  <c r="AK61" i="424"/>
  <c r="AG61" i="424"/>
  <c r="AU85" i="456"/>
  <c r="AT85" i="456"/>
  <c r="AC65" i="415"/>
  <c r="AJ66" i="464"/>
  <c r="AC88" i="415"/>
  <c r="AI79" i="468"/>
  <c r="AC65" i="438"/>
  <c r="AI64" i="411"/>
  <c r="AG82" i="414"/>
  <c r="AK82" i="414"/>
  <c r="AJ53" i="416"/>
  <c r="AH62" i="442"/>
  <c r="AG62" i="442"/>
  <c r="AK87" i="422"/>
  <c r="AK61" i="414"/>
  <c r="AJ61" i="414"/>
  <c r="AC77" i="436"/>
  <c r="AC57" i="426"/>
  <c r="AI56" i="416"/>
  <c r="AR82" i="428"/>
  <c r="AQ82" i="428"/>
  <c r="AG60" i="413"/>
  <c r="AH60" i="413"/>
  <c r="AF86" i="428"/>
  <c r="AJ72" i="442"/>
  <c r="AG72" i="442"/>
  <c r="AS86" i="428"/>
  <c r="AQ86" i="428"/>
  <c r="AI66" i="440"/>
  <c r="AJ74" i="415"/>
  <c r="AH74" i="415"/>
  <c r="AK85" i="438"/>
  <c r="AR77" i="399"/>
  <c r="AU77" i="399"/>
  <c r="AG58" i="413"/>
  <c r="AC68" i="417"/>
  <c r="AK74" i="417"/>
  <c r="AC67" i="464"/>
  <c r="AI88" i="410"/>
  <c r="AR79" i="446"/>
  <c r="AT79" i="446"/>
  <c r="AS78" i="399"/>
  <c r="AV78" i="399"/>
  <c r="AI71" i="476"/>
  <c r="AH71" i="476"/>
  <c r="AR78" i="442"/>
  <c r="AC74" i="450"/>
  <c r="AK83" i="432"/>
  <c r="AK60" i="434"/>
  <c r="AF60" i="434"/>
  <c r="AF58" i="440"/>
  <c r="AC75" i="432"/>
  <c r="AH79" i="470"/>
  <c r="AF61" i="460"/>
  <c r="AK61" i="460"/>
  <c r="AF80" i="460"/>
  <c r="AH80" i="460"/>
  <c r="AJ54" i="452"/>
  <c r="AI54" i="448"/>
  <c r="AG54" i="448"/>
  <c r="AC68" i="458"/>
  <c r="AR80" i="412"/>
  <c r="AF88" i="420"/>
  <c r="AI88" i="420"/>
  <c r="AI65" i="476"/>
  <c r="AJ57" i="446"/>
  <c r="AG57" i="446"/>
  <c r="AT81" i="424"/>
  <c r="AC65" i="399"/>
  <c r="AF78" i="466"/>
  <c r="AS87" i="444"/>
  <c r="AV87" i="444"/>
  <c r="AI80" i="428"/>
  <c r="AC80" i="472"/>
  <c r="AS82" i="399"/>
  <c r="AV82" i="399"/>
  <c r="AF65" i="416"/>
  <c r="AG67" i="454"/>
  <c r="AH67" i="454"/>
  <c r="AG54" i="399"/>
  <c r="AH54" i="399"/>
  <c r="AQ78" i="444"/>
  <c r="AF78" i="460"/>
  <c r="AH78" i="460"/>
  <c r="AV79" i="430"/>
  <c r="AC72" i="438"/>
  <c r="AI79" i="432"/>
  <c r="AF68" i="388"/>
  <c r="AG68" i="388"/>
  <c r="AG66" i="442"/>
  <c r="AV88" i="436"/>
  <c r="AS88" i="436"/>
  <c r="AU87" i="410"/>
  <c r="AS87" i="410"/>
  <c r="AH63" i="436"/>
  <c r="AG63" i="436"/>
  <c r="AJ57" i="456"/>
  <c r="AH83" i="416"/>
  <c r="AJ83" i="416"/>
  <c r="AV78" i="422"/>
  <c r="AC82" i="411"/>
  <c r="AI76" i="458"/>
  <c r="AK65" i="428"/>
  <c r="AI65" i="428"/>
  <c r="AR79" i="422"/>
  <c r="AT79" i="422"/>
  <c r="AF85" i="436"/>
  <c r="AH59" i="430"/>
  <c r="AG59" i="430"/>
  <c r="AH64" i="414"/>
  <c r="AI64" i="414"/>
  <c r="AI66" i="462"/>
  <c r="AT83" i="424"/>
  <c r="AV83" i="424"/>
  <c r="AI56" i="442"/>
  <c r="AC78" i="415"/>
  <c r="AK88" i="430"/>
  <c r="AC78" i="436"/>
  <c r="AG62" i="468"/>
  <c r="AK57" i="413"/>
  <c r="AH57" i="413"/>
  <c r="AF80" i="417"/>
  <c r="AC69" i="411"/>
  <c r="AF76" i="454"/>
  <c r="AR80" i="464"/>
  <c r="AV80" i="464"/>
  <c r="AK68" i="458"/>
  <c r="AU88" i="464"/>
  <c r="AQ88" i="464"/>
  <c r="AF73" i="436"/>
  <c r="AI67" i="430"/>
  <c r="AK67" i="430"/>
  <c r="AK67" i="466"/>
  <c r="AC78" i="472"/>
  <c r="AC58" i="470"/>
  <c r="AF73" i="413"/>
  <c r="AC84" i="414"/>
  <c r="AI77" i="415"/>
  <c r="AF63" i="474"/>
  <c r="AI63" i="474"/>
  <c r="AJ85" i="446"/>
  <c r="AG56" i="388"/>
  <c r="AJ56" i="388"/>
  <c r="AK63" i="430"/>
  <c r="AC54" i="448"/>
  <c r="AG57" i="460"/>
  <c r="AH65" i="452"/>
  <c r="AJ65" i="452"/>
  <c r="AI61" i="428"/>
  <c r="AJ53" i="470"/>
  <c r="AF53" i="470"/>
  <c r="AK85" i="388"/>
  <c r="AG85" i="388"/>
  <c r="AK81" i="412"/>
  <c r="AC81" i="411"/>
  <c r="AJ84" i="416"/>
  <c r="AH56" i="413"/>
  <c r="AJ56" i="413"/>
  <c r="AQ85" i="440"/>
  <c r="AG57" i="388"/>
  <c r="AF57" i="388"/>
  <c r="AT86" i="430"/>
  <c r="AC74" i="432"/>
  <c r="AK54" i="428"/>
  <c r="AC73" i="440"/>
  <c r="AH77" i="472"/>
  <c r="AK69" i="424"/>
  <c r="AH69" i="424"/>
  <c r="AJ82" i="470"/>
  <c r="AC82" i="414"/>
  <c r="AR86" i="426"/>
  <c r="AI64" i="438"/>
  <c r="AG64" i="438"/>
  <c r="AK87" i="438"/>
  <c r="AF76" i="436"/>
  <c r="AG76" i="436"/>
  <c r="AT83" i="413"/>
  <c r="AC75" i="417"/>
  <c r="AG65" i="456"/>
  <c r="AI82" i="418"/>
  <c r="AH82" i="418"/>
  <c r="AF59" i="446"/>
  <c r="AC58" i="452"/>
  <c r="AT84" i="454"/>
  <c r="AI72" i="456"/>
  <c r="AG72" i="456"/>
  <c r="AI82" i="476"/>
  <c r="AC80" i="413"/>
  <c r="AJ67" i="442"/>
  <c r="AC87" i="413"/>
  <c r="AF84" i="470"/>
  <c r="AC53" i="415"/>
  <c r="AF83" i="458"/>
  <c r="AH86" i="418"/>
  <c r="AI86" i="418"/>
  <c r="AI58" i="416"/>
  <c r="AC57" i="388"/>
  <c r="AK80" i="448"/>
  <c r="AF54" i="418"/>
  <c r="AG54" i="418"/>
  <c r="AG80" i="474"/>
  <c r="AU79" i="470"/>
  <c r="AR79" i="470"/>
  <c r="AH64" i="412"/>
  <c r="AC69" i="476"/>
  <c r="AH73" i="432"/>
  <c r="AF72" i="476"/>
  <c r="AJ72" i="476"/>
  <c r="AI80" i="456"/>
  <c r="AC75" i="415"/>
  <c r="AJ80" i="415"/>
  <c r="AC59" i="411"/>
  <c r="AH67" i="388"/>
  <c r="AJ80" i="416"/>
  <c r="AG80" i="416"/>
  <c r="AS84" i="476"/>
  <c r="AI88" i="434"/>
  <c r="AG88" i="434"/>
  <c r="AF86" i="412"/>
  <c r="AI69" i="420"/>
  <c r="AJ69" i="420"/>
  <c r="AU78" i="448"/>
  <c r="AQ78" i="448"/>
  <c r="AK60" i="442"/>
  <c r="AI60" i="442"/>
  <c r="AV85" i="458"/>
  <c r="AF83" i="456"/>
  <c r="AJ83" i="456"/>
  <c r="AH85" i="417"/>
  <c r="AJ85" i="417"/>
  <c r="AG86" i="410"/>
  <c r="AC64" i="416"/>
  <c r="AG73" i="468"/>
  <c r="AI60" i="430"/>
  <c r="AG60" i="430"/>
  <c r="AG75" i="472"/>
  <c r="AK75" i="472"/>
  <c r="AH67" i="432"/>
  <c r="AI85" i="458"/>
  <c r="AF85" i="458"/>
  <c r="AR82" i="456"/>
  <c r="AH85" i="456"/>
  <c r="AF85" i="456"/>
  <c r="AS88" i="412"/>
  <c r="AR88" i="412"/>
  <c r="AH62" i="413"/>
  <c r="AS87" i="476"/>
  <c r="AU87" i="476"/>
  <c r="AI75" i="436"/>
  <c r="AG70" i="411"/>
  <c r="AI70" i="411"/>
  <c r="AI85" i="414"/>
  <c r="AK85" i="414"/>
  <c r="AH67" i="434"/>
  <c r="AG72" i="411"/>
  <c r="AJ72" i="411"/>
  <c r="AF57" i="426"/>
  <c r="AI83" i="442"/>
  <c r="AF83" i="442"/>
  <c r="AF62" i="420"/>
  <c r="AI62" i="414"/>
  <c r="AK62" i="414"/>
  <c r="AK84" i="442"/>
  <c r="AC67" i="422"/>
  <c r="AU86" i="422"/>
  <c r="AH61" i="440"/>
  <c r="AK61" i="440"/>
  <c r="AJ58" i="388"/>
  <c r="AK72" i="464"/>
  <c r="AH72" i="464"/>
  <c r="AU85" i="428"/>
  <c r="AT85" i="428"/>
  <c r="AG60" i="462"/>
  <c r="AG76" i="466"/>
  <c r="AK76" i="466"/>
  <c r="AR79" i="476"/>
  <c r="AK75" i="422"/>
  <c r="AI75" i="422"/>
  <c r="AI85" i="420"/>
  <c r="AS79" i="426"/>
  <c r="AU79" i="426"/>
  <c r="AH64" i="468"/>
  <c r="AC64" i="412"/>
  <c r="AJ65" i="434"/>
  <c r="AG61" i="416"/>
  <c r="AH61" i="416"/>
  <c r="AC72" i="410"/>
  <c r="AH78" i="399"/>
  <c r="AC65" i="450"/>
  <c r="AI75" i="411"/>
  <c r="AC54" i="422"/>
  <c r="AC77" i="414"/>
  <c r="AF88" i="413"/>
  <c r="AJ88" i="413"/>
  <c r="AJ63" i="388"/>
  <c r="AC86" i="413"/>
  <c r="AG54" i="458"/>
  <c r="AH54" i="458"/>
  <c r="AI78" i="464"/>
  <c r="AF59" i="440"/>
  <c r="AH59" i="440"/>
  <c r="AJ80" i="411"/>
  <c r="AG80" i="411"/>
  <c r="AH86" i="452"/>
  <c r="AF54" i="420"/>
  <c r="AJ54" i="420"/>
  <c r="AF87" i="450"/>
  <c r="AK87" i="450"/>
  <c r="AJ84" i="472"/>
  <c r="AF83" i="428"/>
  <c r="AG83" i="428"/>
  <c r="AH79" i="456"/>
  <c r="AI79" i="456"/>
  <c r="AJ77" i="432"/>
  <c r="AT87" i="458"/>
  <c r="AV87" i="458"/>
  <c r="AF75" i="438"/>
  <c r="AC59" i="432"/>
  <c r="AH84" i="458"/>
  <c r="AC77" i="448"/>
  <c r="AH56" i="452"/>
  <c r="AI56" i="452"/>
  <c r="AG74" i="420"/>
  <c r="AI55" i="476"/>
  <c r="AK55" i="476"/>
  <c r="AI57" i="411"/>
  <c r="AC88" i="470"/>
  <c r="AJ66" i="412"/>
  <c r="AC60" i="420"/>
  <c r="AI78" i="454"/>
  <c r="AV80" i="432"/>
  <c r="AT80" i="432"/>
  <c r="AF58" i="434"/>
  <c r="AI58" i="434"/>
  <c r="AC59" i="476"/>
  <c r="AV83" i="399"/>
  <c r="AG57" i="414"/>
  <c r="AJ57" i="414"/>
  <c r="AK78" i="432"/>
  <c r="AK80" i="454"/>
  <c r="AG80" i="454"/>
  <c r="AK53" i="436"/>
  <c r="AS84" i="410"/>
  <c r="AU84" i="410"/>
  <c r="AJ82" i="472"/>
  <c r="AH70" i="412"/>
  <c r="AK70" i="412"/>
  <c r="AH68" i="417"/>
  <c r="AC87" i="399"/>
  <c r="AJ71" i="434"/>
  <c r="AH78" i="436"/>
  <c r="AJ78" i="436"/>
  <c r="AK66" i="436"/>
  <c r="AJ67" i="438"/>
  <c r="AI67" i="438"/>
  <c r="AI81" i="446"/>
  <c r="AJ60" i="399"/>
  <c r="AI60" i="399"/>
  <c r="AI68" i="411"/>
  <c r="AH82" i="424"/>
  <c r="AJ82" i="424"/>
  <c r="AK71" i="414"/>
  <c r="AJ79" i="442"/>
  <c r="AH79" i="442"/>
  <c r="AC83" i="436"/>
  <c r="AV84" i="412"/>
  <c r="AC87" i="422"/>
  <c r="AK75" i="476"/>
  <c r="AC83" i="424"/>
  <c r="AJ61" i="430"/>
  <c r="AC56" i="440"/>
  <c r="AJ69" i="388"/>
  <c r="AK84" i="420"/>
  <c r="AJ84" i="420"/>
  <c r="AG78" i="434"/>
  <c r="AC75" i="444"/>
  <c r="AH70" i="440"/>
  <c r="AC70" i="422"/>
  <c r="AK84" i="412"/>
  <c r="AJ84" i="412"/>
  <c r="AI61" i="411"/>
  <c r="AC79" i="448"/>
  <c r="AK65" i="415"/>
  <c r="AJ65" i="415"/>
  <c r="AJ71" i="422"/>
  <c r="AJ59" i="417"/>
  <c r="AH59" i="417"/>
  <c r="AI55" i="422"/>
  <c r="AF71" i="440"/>
  <c r="AH71" i="440"/>
  <c r="AH58" i="436"/>
  <c r="AH65" i="422"/>
  <c r="AG65" i="422"/>
  <c r="AU88" i="432"/>
  <c r="AQ88" i="432"/>
  <c r="AK83" i="412"/>
  <c r="AH54" i="464"/>
  <c r="AI54" i="464"/>
  <c r="AF77" i="448"/>
  <c r="AH60" i="424"/>
  <c r="AJ60" i="424"/>
  <c r="AK65" i="462"/>
  <c r="AI62" i="426"/>
  <c r="AG62" i="426"/>
  <c r="AG53" i="438"/>
  <c r="AH74" i="411"/>
  <c r="AK74" i="411"/>
  <c r="AK75" i="415"/>
  <c r="AH75" i="415"/>
  <c r="AJ82" i="434"/>
  <c r="AF82" i="434"/>
  <c r="AG71" i="413"/>
  <c r="AI71" i="413"/>
  <c r="AG60" i="411"/>
  <c r="AG61" i="436"/>
  <c r="AK61" i="436"/>
  <c r="AF63" i="412"/>
  <c r="AH58" i="417"/>
  <c r="AF58" i="417"/>
  <c r="AV86" i="456"/>
  <c r="AC56" i="430"/>
  <c r="AF71" i="411"/>
  <c r="AG71" i="411"/>
  <c r="AF55" i="426"/>
  <c r="AG55" i="426"/>
  <c r="AJ66" i="458"/>
  <c r="AI87" i="472"/>
  <c r="AH87" i="472"/>
  <c r="AH86" i="460"/>
  <c r="AR77" i="456"/>
  <c r="AQ77" i="456"/>
  <c r="AH59" i="454"/>
  <c r="AC74" i="472"/>
  <c r="AJ57" i="417"/>
  <c r="AJ73" i="434"/>
  <c r="AI73" i="434"/>
  <c r="AJ74" i="410"/>
  <c r="AK74" i="410"/>
  <c r="AJ67" i="468"/>
  <c r="AF64" i="388"/>
  <c r="AJ64" i="388"/>
  <c r="AV88" i="442"/>
  <c r="AK68" i="462"/>
  <c r="AF68" i="462"/>
  <c r="AC73" i="454"/>
  <c r="AC64" i="470"/>
  <c r="AI74" i="442"/>
  <c r="AJ74" i="442"/>
  <c r="AC70" i="388"/>
  <c r="AJ60" i="460"/>
  <c r="AK60" i="460"/>
  <c r="AJ85" i="413"/>
  <c r="AC55" i="434"/>
  <c r="AK71" i="426"/>
  <c r="AH77" i="411"/>
  <c r="AI77" i="411"/>
  <c r="AF69" i="468"/>
  <c r="AF76" i="422"/>
  <c r="AG76" i="422"/>
  <c r="AQ78" i="414"/>
  <c r="AT78" i="414"/>
  <c r="AH75" i="414"/>
  <c r="AC58" i="430"/>
  <c r="AK61" i="420"/>
  <c r="AC65" i="414"/>
  <c r="AG71" i="399"/>
  <c r="AC62" i="434"/>
  <c r="AJ66" i="430"/>
  <c r="AH81" i="415"/>
  <c r="AF81" i="415"/>
  <c r="AJ58" i="430"/>
  <c r="AG86" i="430"/>
  <c r="AF86" i="430"/>
  <c r="AI63" i="446"/>
  <c r="AC82" i="428"/>
  <c r="AG62" i="416"/>
  <c r="AH59" i="458"/>
  <c r="AF59" i="458"/>
  <c r="AU88" i="466"/>
  <c r="AK61" i="442"/>
  <c r="AG61" i="442"/>
  <c r="AT79" i="413"/>
  <c r="AR80" i="415"/>
  <c r="AQ80" i="415"/>
  <c r="AJ86" i="476"/>
  <c r="AG84" i="411"/>
  <c r="AH84" i="411"/>
  <c r="AH69" i="432"/>
  <c r="AK82" i="430"/>
  <c r="AH82" i="430"/>
  <c r="AG79" i="410"/>
  <c r="AC61" i="428"/>
  <c r="AH54" i="415"/>
  <c r="AF54" i="415"/>
  <c r="AK81" i="424"/>
  <c r="AI81" i="424"/>
  <c r="AU85" i="413"/>
  <c r="AT85" i="413"/>
  <c r="AQ78" i="446"/>
  <c r="AQ77" i="411"/>
  <c r="AU77" i="411"/>
  <c r="AH84" i="388"/>
  <c r="AG84" i="388"/>
  <c r="AH69" i="416"/>
  <c r="AG64" i="446"/>
  <c r="AJ64" i="446"/>
  <c r="AJ60" i="410"/>
  <c r="AI60" i="458"/>
  <c r="AF60" i="458"/>
  <c r="AC53" i="422"/>
  <c r="AR82" i="452"/>
  <c r="AC88" i="420"/>
  <c r="AF72" i="422"/>
  <c r="AC78" i="434"/>
  <c r="AI72" i="446"/>
  <c r="AV81" i="436"/>
  <c r="AS81" i="436"/>
  <c r="AF61" i="413"/>
  <c r="AG61" i="413"/>
  <c r="AK86" i="448"/>
  <c r="AJ87" i="413"/>
  <c r="AH87" i="413"/>
  <c r="AG81" i="436"/>
  <c r="AH53" i="434"/>
  <c r="AF53" i="434"/>
  <c r="AG62" i="438"/>
  <c r="AC59" i="434"/>
  <c r="AI65" i="472"/>
  <c r="AG62" i="452"/>
  <c r="AF62" i="452"/>
  <c r="AK79" i="476"/>
  <c r="AC60" i="430"/>
  <c r="AH85" i="454"/>
  <c r="AJ85" i="454"/>
  <c r="AV88" i="413"/>
  <c r="AR84" i="466"/>
  <c r="AS84" i="466"/>
  <c r="AK64" i="462"/>
  <c r="AU85" i="442"/>
  <c r="AR85" i="442"/>
  <c r="AJ66" i="466"/>
  <c r="AI66" i="466"/>
  <c r="AH59" i="464"/>
  <c r="AI69" i="442"/>
  <c r="AK69" i="442"/>
  <c r="AC80" i="415"/>
  <c r="AG58" i="470"/>
  <c r="AG53" i="448"/>
  <c r="AH53" i="448"/>
  <c r="AG58" i="414"/>
  <c r="AC61" i="470"/>
  <c r="AK88" i="474"/>
  <c r="AS86" i="412"/>
  <c r="AT86" i="412"/>
  <c r="AK61" i="472"/>
  <c r="AJ69" i="422"/>
  <c r="AK69" i="422"/>
  <c r="AH55" i="432"/>
  <c r="AC59" i="399"/>
  <c r="AT78" i="464"/>
  <c r="AJ56" i="438"/>
  <c r="AH56" i="438"/>
  <c r="AH84" i="418"/>
  <c r="AC61" i="440"/>
  <c r="AJ56" i="448"/>
  <c r="AV79" i="444"/>
  <c r="AT79" i="444"/>
  <c r="AK78" i="424"/>
  <c r="AC74" i="430"/>
  <c r="AQ82" i="454"/>
  <c r="AC53" i="424"/>
  <c r="AJ53" i="476"/>
  <c r="AF85" i="432"/>
  <c r="AK85" i="432"/>
  <c r="AI71" i="454"/>
  <c r="AG61" i="415"/>
  <c r="AH61" i="415"/>
  <c r="AC75" i="462"/>
  <c r="AG85" i="426"/>
  <c r="AK66" i="415"/>
  <c r="AJ66" i="415"/>
  <c r="AH61" i="466"/>
  <c r="AK61" i="466"/>
  <c r="AF57" i="438"/>
  <c r="AC65" i="442"/>
  <c r="AK83" i="460"/>
  <c r="AI83" i="460"/>
  <c r="AC62" i="428"/>
  <c r="AF82" i="420"/>
  <c r="AH79" i="452"/>
  <c r="AI79" i="452"/>
  <c r="AG53" i="388"/>
  <c r="AI74" i="474"/>
  <c r="AG74" i="474"/>
  <c r="AT80" i="426"/>
  <c r="AS80" i="426"/>
  <c r="AF72" i="454"/>
  <c r="AH60" i="454"/>
  <c r="AJ60" i="454"/>
  <c r="AI55" i="416"/>
  <c r="AC66" i="416"/>
  <c r="AG68" i="416"/>
  <c r="AJ59" i="442"/>
  <c r="AK59" i="442"/>
  <c r="AH88" i="454"/>
  <c r="AK88" i="454"/>
  <c r="AC81" i="472"/>
  <c r="AG61" i="468"/>
  <c r="AH61" i="468"/>
  <c r="AH70" i="456"/>
  <c r="AF70" i="456"/>
  <c r="AJ79" i="420"/>
  <c r="AH69" i="411"/>
  <c r="AG69" i="411"/>
  <c r="AK63" i="415"/>
  <c r="AG74" i="436"/>
  <c r="AI74" i="436"/>
  <c r="AC62" i="420"/>
  <c r="AG84" i="415"/>
  <c r="AC62" i="426"/>
  <c r="AC82" i="426"/>
  <c r="AC88" i="434"/>
  <c r="AV77" i="412"/>
  <c r="AR77" i="412"/>
  <c r="AV83" i="448"/>
  <c r="AF60" i="444"/>
  <c r="AJ60" i="444"/>
  <c r="AF60" i="470"/>
  <c r="AI71" i="430"/>
  <c r="AK71" i="430"/>
  <c r="AF58" i="464"/>
  <c r="AK58" i="464"/>
  <c r="AH54" i="442"/>
  <c r="AK54" i="442"/>
  <c r="AK68" i="432"/>
  <c r="AI68" i="432"/>
  <c r="AG76" i="413"/>
  <c r="AK67" i="416"/>
  <c r="AG67" i="416"/>
  <c r="AI84" i="430"/>
  <c r="AK76" i="414"/>
  <c r="AG76" i="414"/>
  <c r="AG53" i="418"/>
  <c r="AI53" i="418"/>
  <c r="AH69" i="428"/>
  <c r="AC69" i="426"/>
  <c r="AG72" i="410"/>
  <c r="AH76" i="430"/>
  <c r="AI76" i="430"/>
  <c r="AR87" i="434"/>
  <c r="AS87" i="434"/>
  <c r="AG81" i="416"/>
  <c r="AI81" i="416"/>
  <c r="AI66" i="448"/>
  <c r="AK77" i="417"/>
  <c r="AH77" i="417"/>
  <c r="AK80" i="414"/>
  <c r="AH80" i="414"/>
  <c r="AV85" i="424"/>
  <c r="AS77" i="444"/>
  <c r="AR77" i="444"/>
  <c r="AS87" i="442"/>
  <c r="AT87" i="462"/>
  <c r="AQ87" i="462"/>
  <c r="AS77" i="416"/>
  <c r="AC67" i="470"/>
  <c r="AH56" i="440"/>
  <c r="AC64" i="388"/>
  <c r="AI65" i="420"/>
  <c r="AG62" i="474"/>
  <c r="AI62" i="474"/>
  <c r="AJ75" i="470"/>
  <c r="AK86" i="454"/>
  <c r="AF86" i="454"/>
  <c r="AH79" i="454"/>
  <c r="AF87" i="460"/>
  <c r="AH87" i="460"/>
  <c r="AH53" i="422"/>
  <c r="AC55" i="422"/>
  <c r="AH58" i="442"/>
  <c r="AI72" i="436"/>
  <c r="AF72" i="436"/>
  <c r="AH57" i="416"/>
  <c r="AJ81" i="388"/>
  <c r="AH81" i="388"/>
  <c r="AG54" i="434"/>
  <c r="AC60" i="462"/>
  <c r="AH76" i="456"/>
  <c r="AF66" i="476"/>
  <c r="AG66" i="476"/>
  <c r="AH88" i="462"/>
  <c r="AF66" i="414"/>
  <c r="AH66" i="414"/>
  <c r="AI70" i="438"/>
  <c r="AK85" i="399"/>
  <c r="AG85" i="399"/>
  <c r="AJ73" i="438"/>
  <c r="AJ71" i="418"/>
  <c r="AI71" i="418"/>
  <c r="AH86" i="413"/>
  <c r="AC65" i="417"/>
  <c r="AG74" i="456"/>
  <c r="AC72" i="414"/>
  <c r="AF84" i="428"/>
  <c r="AC80" i="458"/>
  <c r="AG88" i="436"/>
  <c r="AK53" i="474"/>
  <c r="AH53" i="474"/>
  <c r="AF67" i="411"/>
  <c r="AH62" i="417"/>
  <c r="AI62" i="417"/>
  <c r="AT87" i="456"/>
  <c r="AF75" i="434"/>
  <c r="AK75" i="434"/>
  <c r="AT82" i="448"/>
  <c r="AH55" i="411"/>
  <c r="AK55" i="411"/>
  <c r="AC73" i="450"/>
  <c r="AJ79" i="388"/>
  <c r="AJ80" i="430"/>
  <c r="AH80" i="430"/>
  <c r="AJ57" i="450"/>
  <c r="AF57" i="450"/>
  <c r="AU79" i="464"/>
  <c r="AC84" i="446"/>
  <c r="AK69" i="448"/>
  <c r="AC76" i="460"/>
  <c r="AG81" i="474"/>
  <c r="AH69" i="464"/>
  <c r="AG69" i="464"/>
  <c r="AS79" i="452"/>
  <c r="AU79" i="452"/>
  <c r="AF71" i="420"/>
  <c r="AK81" i="434"/>
  <c r="AG81" i="434"/>
  <c r="AI68" i="422"/>
  <c r="AC70" i="432"/>
  <c r="AH54" i="410"/>
  <c r="AI53" i="411"/>
  <c r="AJ53" i="411"/>
  <c r="AF88" i="415"/>
  <c r="AG63" i="417"/>
  <c r="AI63" i="417"/>
  <c r="AI86" i="472"/>
  <c r="AK86" i="472"/>
  <c r="AH67" i="444"/>
  <c r="AJ67" i="444"/>
  <c r="AK64" i="436"/>
  <c r="AH71" i="450"/>
  <c r="AK71" i="450"/>
  <c r="AV86" i="474"/>
  <c r="AF55" i="418"/>
  <c r="AH55" i="418"/>
  <c r="AG55" i="442"/>
  <c r="AF87" i="388"/>
  <c r="AH87" i="388"/>
  <c r="AJ80" i="412"/>
  <c r="AG80" i="412"/>
  <c r="AK70" i="417"/>
  <c r="AI70" i="417"/>
  <c r="AI84" i="474"/>
  <c r="AC69" i="430"/>
  <c r="AF77" i="413"/>
  <c r="AF57" i="432"/>
  <c r="AK57" i="432"/>
  <c r="AS83" i="450"/>
  <c r="AG73" i="458"/>
  <c r="AI73" i="458"/>
  <c r="AV86" i="434"/>
  <c r="AK56" i="454"/>
  <c r="AG56" i="454"/>
  <c r="AT82" i="422"/>
  <c r="AI56" i="399"/>
  <c r="AF56" i="399"/>
  <c r="AJ88" i="446"/>
  <c r="AC67" i="415"/>
  <c r="AV79" i="474"/>
  <c r="AK67" i="410"/>
  <c r="AH67" i="410"/>
  <c r="AH86" i="462"/>
  <c r="AC55" i="388"/>
  <c r="AQ86" i="440"/>
  <c r="AF79" i="466"/>
  <c r="AH79" i="466"/>
  <c r="AF58" i="415"/>
  <c r="AG58" i="415"/>
  <c r="AC74" i="442"/>
  <c r="AK55" i="413"/>
  <c r="AK88" i="472"/>
  <c r="AG88" i="472"/>
  <c r="AJ75" i="460"/>
  <c r="AG75" i="460"/>
  <c r="AC78" i="448"/>
  <c r="AG64" i="428"/>
  <c r="AK57" i="412"/>
  <c r="AH57" i="412"/>
  <c r="AH60" i="414"/>
  <c r="AC85" i="420"/>
  <c r="AJ88" i="458"/>
  <c r="AC85" i="454"/>
  <c r="AU81" i="417"/>
  <c r="AJ58" i="468"/>
  <c r="AF58" i="468"/>
  <c r="AC84" i="415"/>
  <c r="AH57" i="428"/>
  <c r="AK72" i="414"/>
  <c r="AI72" i="414"/>
  <c r="AJ59" i="414"/>
  <c r="AK77" i="452"/>
  <c r="AF77" i="452"/>
  <c r="AH73" i="454"/>
  <c r="AC57" i="446"/>
  <c r="AI64" i="442"/>
  <c r="AC84" i="424"/>
  <c r="AT80" i="436"/>
  <c r="AC63" i="413"/>
  <c r="AJ84" i="468"/>
  <c r="AU87" i="454"/>
  <c r="AR87" i="454"/>
  <c r="AG79" i="436"/>
  <c r="AI79" i="436"/>
  <c r="AI84" i="450"/>
  <c r="AI53" i="413"/>
  <c r="AF53" i="413"/>
  <c r="AI61" i="388"/>
  <c r="AC73" i="476"/>
  <c r="AH68" i="470"/>
  <c r="AC58" i="420"/>
  <c r="AJ54" i="460"/>
  <c r="AG78" i="428"/>
  <c r="AJ78" i="428"/>
  <c r="AH65" i="417"/>
  <c r="AK59" i="410"/>
  <c r="AH59" i="410"/>
  <c r="AI75" i="456"/>
  <c r="AC54" i="410"/>
  <c r="AK80" i="418"/>
  <c r="AG73" i="415"/>
  <c r="AH73" i="415"/>
  <c r="AI59" i="416"/>
  <c r="AJ55" i="399"/>
  <c r="AK55" i="399"/>
  <c r="AJ56" i="412"/>
  <c r="AG64" i="448"/>
  <c r="AI64" i="448"/>
  <c r="AT88" i="411"/>
  <c r="AG88" i="414"/>
  <c r="AK88" i="414"/>
  <c r="AF73" i="446"/>
  <c r="AH73" i="446"/>
  <c r="AG73" i="414"/>
  <c r="AI73" i="414"/>
  <c r="AG82" i="412"/>
  <c r="AK82" i="412"/>
  <c r="AG71" i="438"/>
  <c r="AC85" i="422"/>
  <c r="AQ80" i="413"/>
  <c r="AV80" i="413"/>
  <c r="AH82" i="411"/>
  <c r="AC56" i="446"/>
  <c r="AK72" i="413"/>
  <c r="AH72" i="413"/>
  <c r="AV87" i="388"/>
  <c r="AT87" i="388"/>
  <c r="AG75" i="426"/>
  <c r="AH76" i="388"/>
  <c r="AI76" i="388"/>
  <c r="AG76" i="428"/>
  <c r="AF76" i="428"/>
  <c r="AJ82" i="413"/>
  <c r="AG62" i="418"/>
  <c r="AJ62" i="418"/>
  <c r="AI88" i="428"/>
  <c r="AC74" i="466"/>
  <c r="AR84" i="426"/>
  <c r="AC88" i="412"/>
  <c r="AQ81" i="442"/>
  <c r="AI81" i="422"/>
  <c r="AF81" i="422"/>
  <c r="AC69" i="438"/>
  <c r="AF65" i="442"/>
  <c r="AC56" i="444"/>
  <c r="AH76" i="399"/>
  <c r="AG60" i="420"/>
  <c r="AI60" i="420"/>
  <c r="AJ82" i="417"/>
  <c r="AF82" i="417"/>
  <c r="AI78" i="440"/>
  <c r="AC62" i="442"/>
  <c r="AG84" i="422"/>
  <c r="AJ84" i="422"/>
  <c r="AJ87" i="411"/>
  <c r="AR87" i="470"/>
  <c r="AT87" i="470"/>
  <c r="AJ55" i="438"/>
  <c r="AC78" i="446"/>
  <c r="AI74" i="472"/>
  <c r="AC56" i="411"/>
  <c r="AJ86" i="438"/>
  <c r="AJ78" i="450"/>
  <c r="AK78" i="450"/>
  <c r="AC73" i="411"/>
  <c r="AG70" i="444"/>
  <c r="AF77" i="414"/>
  <c r="AI77" i="414"/>
  <c r="AI67" i="412"/>
  <c r="AG68" i="436"/>
  <c r="AH68" i="436"/>
  <c r="AG63" i="444"/>
  <c r="AJ65" i="424"/>
  <c r="AH65" i="424"/>
  <c r="AG80" i="450"/>
  <c r="AF80" i="450"/>
  <c r="AJ87" i="440"/>
  <c r="AF80" i="410"/>
  <c r="AH80" i="410"/>
  <c r="AH53" i="460"/>
  <c r="AI77" i="434"/>
  <c r="AG77" i="434"/>
  <c r="AJ87" i="417"/>
  <c r="AC85" i="424"/>
  <c r="AV85" i="388"/>
  <c r="AI58" i="448"/>
  <c r="AJ58" i="448"/>
  <c r="AH88" i="388"/>
  <c r="AI63" i="454"/>
  <c r="AK63" i="454"/>
  <c r="AJ78" i="426"/>
  <c r="AC75" i="428"/>
  <c r="AI86" i="466"/>
  <c r="AC64" i="418"/>
  <c r="AK84" i="456"/>
  <c r="AK67" i="413"/>
  <c r="AI67" i="413"/>
  <c r="AF73" i="428"/>
  <c r="AK73" i="444"/>
  <c r="AG73" i="444"/>
  <c r="AR84" i="444"/>
  <c r="AJ70" i="460"/>
  <c r="AG70" i="460"/>
  <c r="AT86" i="420"/>
  <c r="AU86" i="420"/>
  <c r="AK61" i="438"/>
  <c r="AR81" i="388"/>
  <c r="AU81" i="388"/>
  <c r="AI84" i="399"/>
  <c r="AJ84" i="399"/>
  <c r="AC70" i="411"/>
  <c r="AG55" i="436"/>
  <c r="AV86" i="442"/>
  <c r="AS86" i="442"/>
  <c r="AC54" i="468"/>
  <c r="AH57" i="466"/>
  <c r="AK65" i="470"/>
  <c r="AF65" i="470"/>
  <c r="AJ82" i="454"/>
  <c r="AH82" i="454"/>
  <c r="AJ79" i="450"/>
  <c r="AK62" i="436"/>
  <c r="AJ62" i="436"/>
  <c r="AG61" i="418"/>
  <c r="AC74" i="413"/>
  <c r="AV86" i="464"/>
  <c r="AF77" i="462"/>
  <c r="AG77" i="462"/>
  <c r="AI70" i="388"/>
  <c r="AC88" i="446"/>
  <c r="AH77" i="446"/>
  <c r="AH70" i="434"/>
  <c r="AJ70" i="434"/>
  <c r="AH55" i="428"/>
  <c r="AG55" i="428"/>
  <c r="AJ85" i="424"/>
  <c r="AC77" i="417"/>
  <c r="AF59" i="418"/>
  <c r="AI61" i="412"/>
  <c r="AF61" i="412"/>
  <c r="AC71" i="436"/>
  <c r="AR79" i="415"/>
  <c r="AJ65" i="399"/>
  <c r="AI65" i="399"/>
  <c r="AG66" i="422"/>
  <c r="AI56" i="432"/>
  <c r="AH56" i="432"/>
  <c r="AI63" i="426"/>
  <c r="AH79" i="414"/>
  <c r="AG79" i="414"/>
  <c r="AG63" i="420"/>
  <c r="AC71" i="430"/>
  <c r="AU81" i="422"/>
  <c r="AI64" i="426"/>
  <c r="AJ64" i="426"/>
  <c r="AK70" i="426"/>
  <c r="AC59" i="444"/>
  <c r="AC72" i="452"/>
  <c r="AF67" i="415"/>
  <c r="AK57" i="399"/>
  <c r="AG57" i="399"/>
  <c r="AK74" i="450"/>
  <c r="AF74" i="450"/>
  <c r="AJ79" i="399"/>
  <c r="AF83" i="415"/>
  <c r="AJ83" i="415"/>
  <c r="AK84" i="454"/>
  <c r="AC62" i="414"/>
  <c r="AH55" i="412"/>
  <c r="AJ55" i="412"/>
  <c r="AI67" i="450"/>
  <c r="AS87" i="399"/>
  <c r="AR87" i="399"/>
  <c r="AF72" i="440"/>
  <c r="AI72" i="440"/>
  <c r="AH68" i="430"/>
  <c r="AJ87" i="428"/>
  <c r="AH87" i="428"/>
  <c r="AC80" i="420"/>
  <c r="AJ54" i="450"/>
  <c r="AK62" i="428"/>
  <c r="AF62" i="428"/>
  <c r="AJ86" i="458"/>
  <c r="AG86" i="458"/>
  <c r="AF61" i="450"/>
  <c r="AI64" i="452"/>
  <c r="AG64" i="452"/>
  <c r="AK63" i="464"/>
  <c r="AC53" i="464"/>
  <c r="AG71" i="417"/>
  <c r="AC81" i="416"/>
  <c r="AK69" i="414"/>
  <c r="AG81" i="476"/>
  <c r="AH81" i="476"/>
  <c r="AK86" i="417"/>
  <c r="AC88" i="399"/>
  <c r="AK88" i="444"/>
  <c r="AJ88" i="444"/>
  <c r="AF59" i="428"/>
  <c r="AC83" i="462"/>
  <c r="AR83" i="428"/>
  <c r="AG59" i="424"/>
  <c r="AK59" i="424"/>
  <c r="AH63" i="438"/>
  <c r="AF71" i="432"/>
  <c r="AJ71" i="432"/>
  <c r="AI61" i="426"/>
  <c r="AH61" i="426"/>
  <c r="AI83" i="440"/>
  <c r="AV78" i="454"/>
  <c r="AU78" i="454"/>
  <c r="AQ86" i="414"/>
  <c r="AG78" i="422"/>
  <c r="AJ78" i="422"/>
  <c r="AJ61" i="424"/>
  <c r="AF61" i="424"/>
  <c r="AR85" i="456"/>
  <c r="AV85" i="456"/>
  <c r="AC67" i="418"/>
  <c r="AF66" i="464"/>
  <c r="AC64" i="444"/>
  <c r="AG79" i="468"/>
  <c r="AF64" i="411"/>
  <c r="AH64" i="411"/>
  <c r="AH82" i="414"/>
  <c r="AG53" i="416"/>
  <c r="AF53" i="416"/>
  <c r="AF62" i="442"/>
  <c r="AJ87" i="422"/>
  <c r="AF87" i="422"/>
  <c r="AG61" i="414"/>
  <c r="AC88" i="466"/>
  <c r="AC69" i="410"/>
  <c r="AC87" i="428"/>
  <c r="AK56" i="416"/>
  <c r="AS82" i="428"/>
  <c r="AV82" i="428"/>
  <c r="AI60" i="413"/>
  <c r="AC85" i="399"/>
  <c r="AK86" i="428"/>
  <c r="AH72" i="442"/>
  <c r="AI72" i="442"/>
  <c r="AT86" i="428"/>
  <c r="AF66" i="440"/>
  <c r="AH66" i="440"/>
  <c r="AK74" i="415"/>
  <c r="AI85" i="438"/>
  <c r="AH85" i="438"/>
  <c r="AT77" i="399"/>
  <c r="AF58" i="413"/>
  <c r="AI58" i="413"/>
  <c r="AC53" i="418"/>
  <c r="AJ74" i="417"/>
  <c r="AH88" i="410"/>
  <c r="AJ88" i="410"/>
  <c r="AU79" i="446"/>
  <c r="AC76" i="432"/>
  <c r="AR78" i="399"/>
  <c r="AQ78" i="399"/>
  <c r="AJ71" i="476"/>
  <c r="AS78" i="442"/>
  <c r="AV78" i="442"/>
  <c r="AG83" i="432"/>
  <c r="AH83" i="432"/>
  <c r="AJ60" i="434"/>
  <c r="AH60" i="434"/>
  <c r="AK58" i="440"/>
  <c r="AC87" i="416"/>
  <c r="AG79" i="470"/>
  <c r="AH61" i="460"/>
  <c r="AJ61" i="460"/>
  <c r="AJ80" i="460"/>
  <c r="AK54" i="452"/>
  <c r="AH54" i="452"/>
  <c r="AK54" i="448"/>
  <c r="AC79" i="474"/>
  <c r="AU80" i="412"/>
  <c r="AV80" i="412"/>
  <c r="AJ88" i="420"/>
  <c r="AJ65" i="476"/>
  <c r="AF65" i="476"/>
  <c r="AH57" i="446"/>
  <c r="AK57" i="446"/>
  <c r="AU81" i="424"/>
  <c r="AH78" i="466"/>
  <c r="AG78" i="466"/>
  <c r="AR87" i="444"/>
  <c r="AQ87" i="444"/>
  <c r="AJ80" i="428"/>
  <c r="AC75" i="446"/>
  <c r="AQ82" i="399"/>
  <c r="AC78" i="430"/>
  <c r="AJ65" i="416"/>
  <c r="AK67" i="454"/>
  <c r="AJ67" i="454"/>
  <c r="AF54" i="399"/>
  <c r="AT78" i="444"/>
  <c r="AS78" i="444"/>
  <c r="AI78" i="460"/>
  <c r="AS79" i="430"/>
  <c r="AR79" i="430"/>
  <c r="AJ79" i="432"/>
  <c r="AG79" i="432"/>
  <c r="AK68" i="388"/>
  <c r="AJ66" i="442"/>
  <c r="AK66" i="442"/>
  <c r="AQ88" i="436"/>
  <c r="AT88" i="436"/>
  <c r="AV87" i="410"/>
  <c r="AC69" i="417"/>
  <c r="AK63" i="436"/>
  <c r="AI63" i="436"/>
  <c r="AI57" i="456"/>
  <c r="AF83" i="416"/>
  <c r="AI83" i="416"/>
  <c r="AR78" i="422"/>
  <c r="AH76" i="458"/>
  <c r="AJ76" i="458"/>
  <c r="AF65" i="428"/>
  <c r="AG65" i="428"/>
  <c r="AS79" i="422"/>
  <c r="AG85" i="436"/>
  <c r="AH85" i="436"/>
  <c r="AI59" i="430"/>
  <c r="AJ59" i="430"/>
  <c r="AJ64" i="414"/>
  <c r="AF66" i="462"/>
  <c r="AH66" i="462"/>
  <c r="AS83" i="424"/>
  <c r="AK56" i="442"/>
  <c r="AJ56" i="442"/>
  <c r="AG88" i="430"/>
  <c r="AF88" i="430"/>
  <c r="AI62" i="468"/>
  <c r="AH62" i="468"/>
  <c r="AG57" i="413"/>
  <c r="AH80" i="417"/>
  <c r="AI80" i="417"/>
  <c r="AC57" i="411"/>
  <c r="AH76" i="454"/>
  <c r="AS80" i="464"/>
  <c r="AU80" i="464"/>
  <c r="AJ68" i="458"/>
  <c r="AV88" i="464"/>
  <c r="AS88" i="464"/>
  <c r="AH73" i="436"/>
  <c r="AG67" i="430"/>
  <c r="AH67" i="430"/>
  <c r="AI67" i="466"/>
  <c r="AC85" i="411"/>
  <c r="AC67" i="410"/>
  <c r="AK73" i="413"/>
  <c r="AG77" i="415"/>
  <c r="AF77" i="415"/>
  <c r="AK63" i="474"/>
  <c r="AH85" i="446"/>
  <c r="AK85" i="446"/>
  <c r="AF56" i="388"/>
  <c r="AC66" i="454"/>
  <c r="AF63" i="430"/>
  <c r="AC86" i="442"/>
  <c r="AI57" i="460"/>
  <c r="AK65" i="452"/>
  <c r="AF65" i="452"/>
  <c r="AH61" i="428"/>
  <c r="AH53" i="470"/>
  <c r="AG53" i="470"/>
  <c r="AI85" i="388"/>
  <c r="AF81" i="412"/>
  <c r="AH81" i="412"/>
  <c r="AC76" i="442"/>
  <c r="AG84" i="416"/>
  <c r="AF56" i="413"/>
  <c r="AG56" i="413"/>
  <c r="AT85" i="440"/>
  <c r="AI57" i="388"/>
  <c r="AH57" i="388"/>
  <c r="AU86" i="430"/>
  <c r="AJ54" i="428"/>
  <c r="AG54" i="428"/>
  <c r="AF77" i="472"/>
  <c r="AK77" i="472"/>
  <c r="AJ69" i="424"/>
  <c r="AF82" i="470"/>
  <c r="AI82" i="470"/>
  <c r="AC53" i="399"/>
  <c r="AU86" i="426"/>
  <c r="AJ64" i="438"/>
  <c r="AH64" i="438"/>
  <c r="AG87" i="438"/>
  <c r="AJ76" i="436"/>
  <c r="AH76" i="436"/>
  <c r="AS83" i="413"/>
  <c r="AK65" i="456"/>
  <c r="AH65" i="456"/>
  <c r="AJ82" i="418"/>
  <c r="AC53" i="450"/>
  <c r="AI59" i="446"/>
  <c r="AS84" i="454"/>
  <c r="AV84" i="454"/>
  <c r="AJ72" i="456"/>
  <c r="AH82" i="476"/>
  <c r="AF82" i="476"/>
  <c r="AF67" i="442"/>
  <c r="AI67" i="442"/>
  <c r="AI84" i="470"/>
  <c r="AJ84" i="470"/>
  <c r="AJ83" i="458"/>
  <c r="AG83" i="458"/>
  <c r="AJ86" i="418"/>
  <c r="AC88" i="413"/>
  <c r="AH58" i="416"/>
  <c r="AF80" i="448"/>
  <c r="AI80" i="448"/>
  <c r="AI54" i="418"/>
  <c r="AC62" i="474"/>
  <c r="AF80" i="474"/>
  <c r="AQ79" i="470"/>
  <c r="AT79" i="470"/>
  <c r="AF64" i="412"/>
  <c r="AK73" i="432"/>
  <c r="AJ73" i="432"/>
  <c r="AG72" i="476"/>
  <c r="AC80" i="448"/>
  <c r="AK80" i="456"/>
  <c r="AC88" i="476"/>
  <c r="AG80" i="415"/>
  <c r="AI67" i="388"/>
  <c r="AJ67" i="388"/>
  <c r="AK80" i="416"/>
  <c r="AU84" i="476"/>
  <c r="AR84" i="476"/>
  <c r="AJ88" i="434"/>
  <c r="AK88" i="434"/>
  <c r="AJ86" i="412"/>
  <c r="AH69" i="420"/>
  <c r="AK69" i="420"/>
  <c r="AV78" i="448"/>
  <c r="AC55" i="444"/>
  <c r="AG60" i="442"/>
  <c r="AJ60" i="442"/>
  <c r="AS85" i="458"/>
  <c r="AH83" i="456"/>
  <c r="AK83" i="456"/>
  <c r="AI85" i="417"/>
  <c r="AC81" i="438"/>
  <c r="AF86" i="410"/>
  <c r="AC81" i="428"/>
  <c r="AK73" i="468"/>
  <c r="AJ60" i="430"/>
  <c r="AK60" i="430"/>
  <c r="AI75" i="472"/>
  <c r="AC57" i="432"/>
  <c r="AF67" i="432"/>
  <c r="AH85" i="458"/>
  <c r="AJ85" i="458"/>
  <c r="AS82" i="456"/>
  <c r="AI85" i="456"/>
  <c r="AK85" i="456"/>
  <c r="AU88" i="412"/>
  <c r="AI62" i="413"/>
  <c r="AF62" i="413"/>
  <c r="AR87" i="476"/>
  <c r="AJ75" i="436"/>
  <c r="AK75" i="436"/>
  <c r="AF70" i="411"/>
  <c r="AK70" i="411"/>
  <c r="AH85" i="414"/>
  <c r="AG67" i="434"/>
  <c r="AF67" i="434"/>
  <c r="AH72" i="411"/>
  <c r="AK57" i="426"/>
  <c r="AH57" i="426"/>
  <c r="AH83" i="442"/>
  <c r="AI62" i="420"/>
  <c r="AJ62" i="420"/>
  <c r="AF62" i="414"/>
  <c r="AJ84" i="442"/>
  <c r="AF84" i="442"/>
  <c r="AQ86" i="422"/>
  <c r="AS86" i="422"/>
  <c r="AG61" i="440"/>
  <c r="AI58" i="388"/>
  <c r="AH58" i="388"/>
  <c r="AG72" i="464"/>
  <c r="AJ72" i="464"/>
  <c r="AV85" i="428"/>
  <c r="AK60" i="462"/>
  <c r="AJ60" i="462"/>
  <c r="AH76" i="466"/>
  <c r="AT79" i="476"/>
  <c r="AQ79" i="476"/>
  <c r="AH75" i="422"/>
  <c r="AJ85" i="420"/>
  <c r="AH85" i="420"/>
  <c r="AR79" i="426"/>
  <c r="AQ79" i="426"/>
  <c r="AG64" i="468"/>
  <c r="AG65" i="434"/>
  <c r="AF65" i="434"/>
  <c r="AI61" i="416"/>
  <c r="AC73" i="434"/>
  <c r="AF78" i="399"/>
  <c r="AI78" i="399"/>
  <c r="AC88" i="430"/>
  <c r="AH75" i="411"/>
  <c r="AJ58" i="434"/>
  <c r="AC60" i="415"/>
  <c r="AT83" i="399"/>
  <c r="AU83" i="399"/>
  <c r="AH57" i="414"/>
  <c r="AG78" i="432"/>
  <c r="AI78" i="432"/>
  <c r="AF80" i="454"/>
  <c r="AG53" i="436"/>
  <c r="AI53" i="436"/>
  <c r="AV84" i="410"/>
  <c r="AC67" i="412"/>
  <c r="AF82" i="472"/>
  <c r="AJ70" i="412"/>
  <c r="AF70" i="412"/>
  <c r="AI68" i="417"/>
  <c r="AF71" i="434"/>
  <c r="AH71" i="434"/>
  <c r="AG78" i="436"/>
  <c r="AF66" i="436"/>
  <c r="AG66" i="436"/>
  <c r="AG67" i="438"/>
  <c r="AC59" i="410"/>
  <c r="AK81" i="446"/>
  <c r="AH60" i="399"/>
  <c r="AF60" i="399"/>
  <c r="AF68" i="411"/>
  <c r="AF82" i="424"/>
  <c r="AI82" i="424"/>
  <c r="AJ71" i="414"/>
  <c r="AF79" i="442"/>
  <c r="AK79" i="442"/>
  <c r="AC86" i="458"/>
  <c r="AQ84" i="412"/>
  <c r="AI75" i="476"/>
  <c r="AH75" i="476"/>
  <c r="AK61" i="430"/>
  <c r="AG61" i="430"/>
  <c r="AK69" i="388"/>
  <c r="AI69" i="388"/>
  <c r="AI84" i="420"/>
  <c r="AH78" i="434"/>
  <c r="AI78" i="434"/>
  <c r="AF70" i="440"/>
  <c r="AK70" i="440"/>
  <c r="AC72" i="442"/>
  <c r="AF84" i="412"/>
  <c r="AG61" i="411"/>
  <c r="AK61" i="411"/>
  <c r="AC56" i="448"/>
  <c r="AF65" i="415"/>
  <c r="AK71" i="422"/>
  <c r="AG71" i="422"/>
  <c r="AF59" i="417"/>
  <c r="AF55" i="422"/>
  <c r="AK55" i="422"/>
  <c r="AK71" i="440"/>
  <c r="AC75" i="460"/>
  <c r="AG58" i="436"/>
  <c r="AJ65" i="422"/>
  <c r="AK65" i="422"/>
  <c r="AR88" i="432"/>
  <c r="AJ83" i="412"/>
  <c r="AH83" i="412"/>
  <c r="AG54" i="464"/>
  <c r="AI77" i="448"/>
  <c r="AH77" i="448"/>
  <c r="AG60" i="424"/>
  <c r="AJ65" i="462"/>
  <c r="AG65" i="462"/>
  <c r="AF62" i="426"/>
  <c r="AJ53" i="438"/>
  <c r="AF53" i="438"/>
  <c r="AF74" i="411"/>
  <c r="AI74" i="411"/>
  <c r="AJ75" i="415"/>
  <c r="AI75" i="415"/>
  <c r="AG82" i="434"/>
  <c r="AC73" i="438"/>
  <c r="AJ71" i="413"/>
  <c r="AK60" i="411"/>
  <c r="AJ60" i="411"/>
  <c r="AI61" i="436"/>
  <c r="AK63" i="412"/>
  <c r="AJ63" i="412"/>
  <c r="AK58" i="417"/>
  <c r="AC73" i="456"/>
  <c r="AU86" i="456"/>
  <c r="AC83" i="460"/>
  <c r="AK71" i="411"/>
  <c r="AH71" i="411"/>
  <c r="AI55" i="426"/>
  <c r="AC81" i="454"/>
  <c r="AH66" i="458"/>
  <c r="AK87" i="472"/>
  <c r="AJ87" i="472"/>
  <c r="AK86" i="460"/>
  <c r="AT77" i="456"/>
  <c r="AU77" i="456"/>
  <c r="AI59" i="454"/>
  <c r="AC66" i="410"/>
  <c r="AG57" i="417"/>
  <c r="AH73" i="434"/>
  <c r="AF73" i="434"/>
  <c r="AH74" i="410"/>
  <c r="AI67" i="468"/>
  <c r="AK67" i="468"/>
  <c r="AG64" i="388"/>
  <c r="AU88" i="442"/>
  <c r="AT88" i="442"/>
  <c r="AG68" i="462"/>
  <c r="AJ68" i="462"/>
  <c r="AC69" i="472"/>
  <c r="AC55" i="424"/>
  <c r="AH74" i="442"/>
  <c r="AC84" i="470"/>
  <c r="AC56" i="454"/>
  <c r="AH60" i="460"/>
  <c r="AI60" i="460"/>
  <c r="AF85" i="413"/>
  <c r="AF71" i="426"/>
  <c r="AH71" i="426"/>
  <c r="AF77" i="411"/>
  <c r="AJ77" i="411"/>
  <c r="AG69" i="468"/>
  <c r="AK76" i="422"/>
  <c r="AH76" i="422"/>
  <c r="AV78" i="414"/>
  <c r="AS78" i="414"/>
  <c r="AG75" i="414"/>
  <c r="AJ61" i="420"/>
  <c r="AF61" i="420"/>
  <c r="AC54" i="442"/>
  <c r="AF71" i="399"/>
  <c r="AF66" i="430"/>
  <c r="AI66" i="430"/>
  <c r="AJ81" i="415"/>
  <c r="AF58" i="430"/>
  <c r="AG58" i="430"/>
  <c r="AJ86" i="430"/>
  <c r="AH86" i="430"/>
  <c r="AK63" i="446"/>
  <c r="AI62" i="416"/>
  <c r="AH62" i="416"/>
  <c r="AI59" i="458"/>
  <c r="AQ88" i="466"/>
  <c r="AT88" i="466"/>
  <c r="AF61" i="442"/>
  <c r="AH61" i="442"/>
  <c r="AV79" i="413"/>
  <c r="AV80" i="415"/>
  <c r="AS80" i="415"/>
  <c r="AH86" i="476"/>
  <c r="AJ84" i="411"/>
  <c r="AK84" i="411"/>
  <c r="AF69" i="432"/>
  <c r="AF82" i="430"/>
  <c r="AG82" i="430"/>
  <c r="AF79" i="410"/>
  <c r="AC60" i="436"/>
  <c r="AJ54" i="415"/>
  <c r="AC86" i="450"/>
  <c r="AJ81" i="424"/>
  <c r="AC85" i="438"/>
  <c r="AQ85" i="413"/>
  <c r="AT78" i="446"/>
  <c r="AU78" i="446"/>
  <c r="AT77" i="411"/>
  <c r="AC58" i="436"/>
  <c r="AJ84" i="388"/>
  <c r="AK69" i="416"/>
  <c r="AI69" i="416"/>
  <c r="AK64" i="446"/>
  <c r="AI60" i="410"/>
  <c r="AH60" i="410"/>
  <c r="AH60" i="458"/>
  <c r="AC87" i="458"/>
  <c r="AS82" i="452"/>
  <c r="AV82" i="452"/>
  <c r="AJ72" i="422"/>
  <c r="AG72" i="422"/>
  <c r="AG72" i="446"/>
  <c r="AF72" i="446"/>
  <c r="AR81" i="436"/>
  <c r="AQ81" i="436"/>
  <c r="AH61" i="413"/>
  <c r="AJ86" i="448"/>
  <c r="AI86" i="448"/>
  <c r="AI87" i="413"/>
  <c r="AK81" i="436"/>
  <c r="AI81" i="436"/>
  <c r="AI53" i="434"/>
  <c r="AH62" i="438"/>
  <c r="AK62" i="438"/>
  <c r="AJ65" i="472"/>
  <c r="AG65" i="472"/>
  <c r="AK62" i="452"/>
  <c r="AI62" i="452"/>
  <c r="AJ79" i="476"/>
  <c r="AC75" i="414"/>
  <c r="AI85" i="454"/>
  <c r="AC85" i="472"/>
  <c r="AS88" i="413"/>
  <c r="AT84" i="466"/>
  <c r="AV84" i="466"/>
  <c r="AF64" i="462"/>
  <c r="AV85" i="442"/>
  <c r="AQ85" i="442"/>
  <c r="AG66" i="466"/>
  <c r="AF66" i="466"/>
  <c r="AI59" i="464"/>
  <c r="AF69" i="442"/>
  <c r="AH69" i="442"/>
  <c r="AC60" i="422"/>
  <c r="AI58" i="470"/>
  <c r="AI53" i="448"/>
  <c r="AF53" i="448"/>
  <c r="AJ58" i="414"/>
  <c r="AG88" i="474"/>
  <c r="AF88" i="474"/>
  <c r="AU86" i="412"/>
  <c r="AC59" i="436"/>
  <c r="AG61" i="472"/>
  <c r="AH69" i="422"/>
  <c r="AI69" i="422"/>
  <c r="AI55" i="432"/>
  <c r="AV78" i="464"/>
  <c r="AR78" i="464"/>
  <c r="AI56" i="438"/>
  <c r="AK56" i="438"/>
  <c r="AG84" i="418"/>
  <c r="AK56" i="448"/>
  <c r="AG56" i="448"/>
  <c r="AQ79" i="444"/>
  <c r="AJ78" i="424"/>
  <c r="AI78" i="424"/>
  <c r="AV82" i="454"/>
  <c r="AT82" i="454"/>
  <c r="AI53" i="476"/>
  <c r="AK53" i="476"/>
  <c r="AJ85" i="432"/>
  <c r="AC54" i="476"/>
  <c r="AJ71" i="454"/>
  <c r="AI61" i="415"/>
  <c r="AK61" i="415"/>
  <c r="AK85" i="426"/>
  <c r="AF85" i="426"/>
  <c r="AI66" i="415"/>
  <c r="AF66" i="415"/>
  <c r="AG61" i="466"/>
  <c r="AF61" i="466"/>
  <c r="AG57" i="438"/>
  <c r="AC70" i="414"/>
  <c r="AJ83" i="460"/>
  <c r="AC80" i="388"/>
  <c r="AG82" i="420"/>
  <c r="AJ82" i="420"/>
  <c r="AF79" i="452"/>
  <c r="AJ79" i="452"/>
  <c r="AH53" i="388"/>
  <c r="AH74" i="474"/>
  <c r="AF74" i="474"/>
  <c r="AQ80" i="426"/>
  <c r="AU80" i="426"/>
  <c r="AK72" i="454"/>
  <c r="AI60" i="454"/>
  <c r="AF60" i="454"/>
  <c r="AJ55" i="416"/>
  <c r="AC81" i="436"/>
  <c r="AF68" i="416"/>
  <c r="AI59" i="442"/>
  <c r="AG59" i="442"/>
  <c r="AF88" i="454"/>
  <c r="AC75" i="448"/>
  <c r="AC76" i="426"/>
  <c r="AF61" i="468"/>
  <c r="AJ61" i="468"/>
  <c r="AJ70" i="456"/>
  <c r="AC71" i="452"/>
  <c r="AF79" i="420"/>
  <c r="AJ69" i="411"/>
  <c r="AI69" i="411"/>
  <c r="AG63" i="415"/>
  <c r="AH74" i="436"/>
  <c r="AK74" i="436"/>
  <c r="AJ84" i="415"/>
  <c r="AF84" i="415"/>
  <c r="AC79" i="410"/>
  <c r="AC60" i="458"/>
  <c r="AC54" i="474"/>
  <c r="AT77" i="412"/>
  <c r="AQ83" i="448"/>
  <c r="AT83" i="448"/>
  <c r="AI60" i="444"/>
  <c r="AG60" i="470"/>
  <c r="AK60" i="470"/>
  <c r="AJ71" i="430"/>
  <c r="AG71" i="430"/>
  <c r="AG58" i="464"/>
  <c r="AC70" i="458"/>
  <c r="AF54" i="442"/>
  <c r="AI54" i="442"/>
  <c r="AH68" i="432"/>
  <c r="AJ76" i="413"/>
  <c r="AK76" i="413"/>
  <c r="AF67" i="416"/>
  <c r="AJ84" i="430"/>
  <c r="AG84" i="430"/>
  <c r="AH76" i="414"/>
  <c r="AF76" i="414"/>
  <c r="AK53" i="418"/>
  <c r="AC82" i="442"/>
  <c r="AJ69" i="428"/>
  <c r="AC78" i="413"/>
  <c r="AF72" i="410"/>
  <c r="AK76" i="430"/>
  <c r="AJ76" i="430"/>
  <c r="AQ87" i="434"/>
  <c r="AT87" i="434"/>
  <c r="AF81" i="416"/>
  <c r="AG66" i="448"/>
  <c r="AF66" i="448"/>
  <c r="AF77" i="417"/>
  <c r="AC60" i="440"/>
  <c r="AJ80" i="414"/>
  <c r="AT85" i="424"/>
  <c r="AU85" i="424"/>
  <c r="AT77" i="444"/>
  <c r="AV87" i="442"/>
  <c r="AT87" i="442"/>
  <c r="AS87" i="462"/>
  <c r="AT77" i="416"/>
  <c r="AU77" i="416"/>
  <c r="AI56" i="440"/>
  <c r="AF56" i="440"/>
  <c r="AJ65" i="420"/>
  <c r="AF65" i="420"/>
  <c r="AJ62" i="474"/>
  <c r="AK62" i="474"/>
  <c r="AG75" i="470"/>
  <c r="AG86" i="454"/>
  <c r="AH86" i="454"/>
  <c r="AJ79" i="454"/>
  <c r="AI87" i="460"/>
  <c r="AK87" i="460"/>
  <c r="AG53" i="422"/>
  <c r="AG58" i="442"/>
  <c r="AK58" i="442"/>
  <c r="AH72" i="436"/>
  <c r="AC59" i="446"/>
  <c r="AJ57" i="416"/>
  <c r="AG81" i="388"/>
  <c r="AK81" i="388"/>
  <c r="AI54" i="434"/>
  <c r="AI76" i="456"/>
  <c r="AF76" i="456"/>
  <c r="AK66" i="476"/>
  <c r="AI88" i="462"/>
  <c r="AK88" i="462"/>
  <c r="AJ66" i="414"/>
  <c r="AG70" i="438"/>
  <c r="AK70" i="438"/>
  <c r="AH85" i="399"/>
  <c r="AC73" i="410"/>
  <c r="AG73" i="438"/>
  <c r="AK71" i="418"/>
  <c r="AH71" i="418"/>
  <c r="AJ86" i="413"/>
  <c r="AJ74" i="456"/>
  <c r="AH74" i="456"/>
  <c r="AI84" i="428"/>
  <c r="AG84" i="428"/>
  <c r="AF88" i="436"/>
  <c r="AK88" i="436"/>
  <c r="AF53" i="474"/>
  <c r="AK67" i="411"/>
  <c r="AH67" i="411"/>
  <c r="AG62" i="417"/>
  <c r="AQ87" i="456"/>
  <c r="AV87" i="456"/>
  <c r="AI75" i="434"/>
  <c r="AC55" i="426"/>
  <c r="AS82" i="448"/>
  <c r="AI55" i="411"/>
  <c r="AF55" i="411"/>
  <c r="AC82" i="454"/>
  <c r="AK79" i="388"/>
  <c r="AI80" i="430"/>
  <c r="AG80" i="430"/>
  <c r="AI57" i="450"/>
  <c r="AG57" i="450"/>
  <c r="AV79" i="464"/>
  <c r="AC70" i="410"/>
  <c r="AF69" i="448"/>
  <c r="AK81" i="474"/>
  <c r="AJ81" i="474"/>
  <c r="AF69" i="464"/>
  <c r="AC71" i="399"/>
  <c r="AT79" i="452"/>
  <c r="AV79" i="452"/>
  <c r="AK71" i="420"/>
  <c r="AI81" i="434"/>
  <c r="AJ81" i="434"/>
  <c r="AG68" i="422"/>
  <c r="AF54" i="410"/>
  <c r="AK54" i="410"/>
  <c r="AH53" i="411"/>
  <c r="AF53" i="411"/>
  <c r="AI88" i="415"/>
  <c r="AF63" i="417"/>
  <c r="AK63" i="417"/>
  <c r="AG86" i="472"/>
  <c r="AC70" i="444"/>
  <c r="AF67" i="444"/>
  <c r="AJ64" i="436"/>
  <c r="AF64" i="436"/>
  <c r="AJ71" i="450"/>
  <c r="AC56" i="432"/>
  <c r="AR86" i="474"/>
  <c r="AI55" i="418"/>
  <c r="AK55" i="418"/>
  <c r="AJ55" i="442"/>
  <c r="AG87" i="388"/>
  <c r="AK87" i="388"/>
  <c r="AF80" i="412"/>
  <c r="AI80" i="412"/>
  <c r="AF70" i="417"/>
  <c r="AJ84" i="474"/>
  <c r="AH84" i="474"/>
  <c r="AG77" i="413"/>
  <c r="AJ77" i="413"/>
  <c r="AJ57" i="432"/>
  <c r="AU83" i="450"/>
  <c r="AQ83" i="450"/>
  <c r="AJ73" i="458"/>
  <c r="AF73" i="458"/>
  <c r="AT86" i="434"/>
  <c r="AI56" i="454"/>
  <c r="AH56" i="454"/>
  <c r="AS82" i="422"/>
  <c r="AJ56" i="399"/>
  <c r="AK56" i="399"/>
  <c r="AI88" i="446"/>
  <c r="AC85" i="450"/>
  <c r="AT79" i="474"/>
  <c r="AJ67" i="410"/>
  <c r="AI67" i="410"/>
  <c r="AJ86" i="462"/>
  <c r="AV86" i="440"/>
  <c r="AT86" i="440"/>
  <c r="AG79" i="466"/>
  <c r="AK79" i="466"/>
  <c r="AH58" i="415"/>
  <c r="AI58" i="415"/>
  <c r="AF55" i="413"/>
  <c r="AI55" i="413"/>
  <c r="AI88" i="472"/>
  <c r="AC68" i="430"/>
  <c r="AF75" i="460"/>
  <c r="AC80" i="414"/>
  <c r="AF64" i="428"/>
  <c r="AJ64" i="428"/>
  <c r="AI57" i="412"/>
  <c r="AF57" i="412"/>
  <c r="AI60" i="414"/>
  <c r="AK88" i="458"/>
  <c r="AG88" i="458"/>
  <c r="AQ81" i="417"/>
  <c r="AT81" i="417"/>
  <c r="AI58" i="468"/>
  <c r="AC88" i="464"/>
  <c r="AI57" i="428"/>
  <c r="AJ57" i="428"/>
  <c r="AJ72" i="414"/>
  <c r="AG72" i="414"/>
  <c r="AF59" i="414"/>
  <c r="AI77" i="452"/>
  <c r="AJ77" i="452"/>
  <c r="AK73" i="454"/>
  <c r="AF64" i="442"/>
  <c r="AH64" i="442"/>
  <c r="AR80" i="436"/>
  <c r="AV80" i="436"/>
  <c r="AG84" i="468"/>
  <c r="AK84" i="468"/>
  <c r="AT87" i="454"/>
  <c r="AC86" i="411"/>
  <c r="AF79" i="436"/>
  <c r="AC55" i="412"/>
  <c r="AJ84" i="450"/>
  <c r="AK53" i="413"/>
  <c r="AH53" i="413"/>
  <c r="AG61" i="388"/>
  <c r="AI68" i="470"/>
  <c r="AJ68" i="470"/>
  <c r="AF54" i="460"/>
  <c r="AH54" i="460"/>
  <c r="AF78" i="428"/>
  <c r="AI65" i="417"/>
  <c r="AG65" i="417"/>
  <c r="AJ59" i="410"/>
  <c r="AG59" i="410"/>
  <c r="AG75" i="456"/>
  <c r="AI80" i="418"/>
  <c r="AH80" i="418"/>
  <c r="AI73" i="415"/>
  <c r="AH59" i="416"/>
  <c r="AK59" i="416"/>
  <c r="AH55" i="399"/>
  <c r="AG56" i="412"/>
  <c r="AK56" i="412"/>
  <c r="AF64" i="448"/>
  <c r="AU88" i="411"/>
  <c r="AS88" i="411"/>
  <c r="AF88" i="414"/>
  <c r="AC60" i="474"/>
  <c r="AI73" i="446"/>
  <c r="AK73" i="446"/>
  <c r="AJ73" i="414"/>
  <c r="AH73" i="414"/>
  <c r="AJ82" i="412"/>
  <c r="AK71" i="438"/>
  <c r="AI71" i="438"/>
  <c r="AC64" i="438"/>
  <c r="AS80" i="413"/>
  <c r="AC73" i="418"/>
  <c r="AG82" i="411"/>
  <c r="AC64" i="434"/>
  <c r="AI72" i="413"/>
  <c r="AC84" i="474"/>
  <c r="AS87" i="388"/>
  <c r="AK75" i="426"/>
  <c r="AF75" i="426"/>
  <c r="AJ76" i="388"/>
  <c r="AC72" i="434"/>
  <c r="AJ76" i="428"/>
  <c r="AF82" i="413"/>
  <c r="AK82" i="413"/>
  <c r="AH62" i="418"/>
  <c r="AJ88" i="428"/>
  <c r="AF88" i="428"/>
  <c r="AQ84" i="426"/>
  <c r="AU84" i="426"/>
  <c r="AC56" i="416"/>
  <c r="AS81" i="442"/>
  <c r="AG81" i="422"/>
  <c r="AJ81" i="422"/>
  <c r="AG65" i="442"/>
  <c r="AJ65" i="442"/>
  <c r="AI76" i="399"/>
  <c r="AJ76" i="399"/>
  <c r="AK60" i="420"/>
  <c r="AF60" i="420"/>
  <c r="AK82" i="417"/>
  <c r="AG78" i="440"/>
  <c r="AH78" i="440"/>
  <c r="AC84" i="432"/>
  <c r="AI84" i="422"/>
  <c r="AH87" i="411"/>
  <c r="AK87" i="411"/>
  <c r="AQ87" i="470"/>
  <c r="AC87" i="474"/>
  <c r="AI55" i="438"/>
  <c r="AC60" i="446"/>
  <c r="AJ74" i="472"/>
  <c r="AH86" i="438"/>
  <c r="AG86" i="438"/>
  <c r="AG78" i="450"/>
  <c r="AC85" i="464"/>
  <c r="AK70" i="444"/>
  <c r="AH70" i="444"/>
  <c r="AJ77" i="414"/>
  <c r="AK67" i="412"/>
  <c r="AH67" i="412"/>
  <c r="AK68" i="436"/>
  <c r="AH63" i="444"/>
  <c r="AI63" i="444"/>
  <c r="AF65" i="424"/>
  <c r="AI65" i="424"/>
  <c r="AI80" i="450"/>
  <c r="AH87" i="440"/>
  <c r="AF87" i="440"/>
  <c r="AI80" i="410"/>
  <c r="AC80" i="468"/>
  <c r="AF53" i="460"/>
  <c r="AJ77" i="434"/>
  <c r="AH77" i="434"/>
  <c r="AF87" i="417"/>
  <c r="AQ85" i="388"/>
  <c r="AS85" i="388"/>
  <c r="AG58" i="448"/>
  <c r="AC78" i="454"/>
  <c r="AK88" i="388"/>
  <c r="AH63" i="454"/>
  <c r="AG63" i="454"/>
  <c r="AH78" i="426"/>
  <c r="AC60" i="426"/>
  <c r="AJ86" i="466"/>
  <c r="AC58" i="448"/>
  <c r="AG84" i="456"/>
  <c r="AG67" i="413"/>
  <c r="AH67" i="413"/>
  <c r="AI73" i="428"/>
  <c r="AH73" i="444"/>
  <c r="AF73" i="444"/>
  <c r="AS84" i="444"/>
  <c r="AF70" i="460"/>
  <c r="AI70" i="460"/>
  <c r="AV86" i="420"/>
  <c r="AC84" i="444"/>
  <c r="AG61" i="438"/>
  <c r="AQ81" i="388"/>
  <c r="AT81" i="388"/>
  <c r="AG84" i="399"/>
  <c r="AK84" i="399"/>
  <c r="AJ55" i="436"/>
  <c r="AF55" i="436"/>
  <c r="AR86" i="442"/>
  <c r="AT86" i="442"/>
  <c r="AJ57" i="466"/>
  <c r="AK57" i="466"/>
  <c r="AH65" i="470"/>
  <c r="AI65" i="470"/>
  <c r="AI82" i="454"/>
  <c r="AH79" i="450"/>
  <c r="AG79" i="450"/>
  <c r="AI62" i="436"/>
  <c r="AC86" i="424"/>
  <c r="AF61" i="418"/>
  <c r="AT86" i="464"/>
  <c r="AU86" i="464"/>
  <c r="AK77" i="462"/>
  <c r="AF70" i="388"/>
  <c r="AG70" i="388"/>
  <c r="AC81" i="446"/>
  <c r="AI77" i="446"/>
  <c r="AF70" i="434"/>
  <c r="AI70" i="434"/>
  <c r="AK55" i="428"/>
  <c r="AC54" i="450"/>
  <c r="AI85" i="424"/>
  <c r="AJ59" i="418"/>
  <c r="AH59" i="418"/>
  <c r="AK61" i="412"/>
  <c r="AC53" i="436"/>
  <c r="AV79" i="415"/>
  <c r="AQ79" i="415"/>
  <c r="AK65" i="399"/>
  <c r="AH66" i="422"/>
  <c r="AI66" i="422"/>
  <c r="AK56" i="432"/>
  <c r="AC76" i="399"/>
  <c r="AF63" i="426"/>
  <c r="AJ79" i="414"/>
  <c r="AF79" i="414"/>
  <c r="AJ63" i="420"/>
  <c r="AV81" i="422"/>
  <c r="AR81" i="422"/>
  <c r="AF64" i="426"/>
  <c r="AC83" i="448"/>
  <c r="AI70" i="426"/>
  <c r="AC53" i="452"/>
  <c r="AK67" i="415"/>
  <c r="AJ67" i="415"/>
  <c r="AF57" i="399"/>
  <c r="AI57" i="399"/>
  <c r="AJ74" i="450"/>
  <c r="AG79" i="399"/>
  <c r="AH79" i="399"/>
  <c r="AH83" i="415"/>
  <c r="AC83" i="418"/>
  <c r="AJ84" i="454"/>
  <c r="AC74" i="426"/>
  <c r="AF55" i="412"/>
  <c r="AH67" i="450"/>
  <c r="AK67" i="450"/>
  <c r="AT87" i="399"/>
  <c r="AC73" i="415"/>
  <c r="AH72" i="440"/>
  <c r="AI68" i="430"/>
  <c r="AJ68" i="430"/>
  <c r="AI87" i="428"/>
  <c r="AC77" i="412"/>
  <c r="AF54" i="450"/>
  <c r="AH54" i="450"/>
  <c r="AG62" i="428"/>
  <c r="AC71" i="440"/>
  <c r="AH86" i="458"/>
  <c r="AC67" i="450"/>
  <c r="AG61" i="450"/>
  <c r="AK64" i="452"/>
  <c r="AJ64" i="452"/>
  <c r="AH63" i="464"/>
  <c r="AH71" i="417"/>
  <c r="AJ71" i="417"/>
  <c r="AH69" i="414"/>
  <c r="AI69" i="414"/>
  <c r="AK81" i="476"/>
  <c r="AC60" i="450"/>
  <c r="AF86" i="417"/>
  <c r="AC59" i="454"/>
  <c r="AG88" i="444"/>
  <c r="AF88" i="444"/>
  <c r="AK59" i="428"/>
  <c r="AC76" i="444"/>
  <c r="AU83" i="428"/>
  <c r="AH59" i="424"/>
  <c r="AI59" i="424"/>
  <c r="AK63" i="438"/>
  <c r="AI71" i="432"/>
  <c r="AH71" i="432"/>
  <c r="AG61" i="426"/>
  <c r="AK83" i="440"/>
  <c r="AH83" i="440"/>
  <c r="AR78" i="454"/>
  <c r="AR86" i="414"/>
  <c r="AU86" i="414"/>
  <c r="AI78" i="422"/>
  <c r="AC76" i="456"/>
  <c r="AI61" i="424"/>
  <c r="AC77" i="399"/>
  <c r="AS85" i="456"/>
  <c r="AC67" i="388"/>
  <c r="AI66" i="464"/>
  <c r="AG66" i="464"/>
  <c r="AF79" i="468"/>
  <c r="AK79" i="468"/>
  <c r="AG64" i="411"/>
  <c r="AK64" i="411"/>
  <c r="AI82" i="414"/>
  <c r="AH53" i="416"/>
  <c r="AI53" i="416"/>
  <c r="AI62" i="442"/>
  <c r="AH87" i="422"/>
  <c r="AI87" i="422"/>
  <c r="AH61" i="414"/>
  <c r="AC67" i="438"/>
  <c r="AC69" i="444"/>
  <c r="AG56" i="416"/>
  <c r="AF56" i="416"/>
  <c r="AU82" i="428"/>
  <c r="AC74" i="414"/>
  <c r="AJ60" i="413"/>
  <c r="AJ86" i="428"/>
  <c r="AI86" i="428"/>
  <c r="AF72" i="442"/>
  <c r="AC73" i="420"/>
  <c r="AR86" i="428"/>
  <c r="AK66" i="440"/>
  <c r="AJ66" i="440"/>
  <c r="AF74" i="415"/>
  <c r="AF85" i="438"/>
  <c r="AJ85" i="438"/>
  <c r="AS77" i="399"/>
  <c r="AH58" i="413"/>
  <c r="AK58" i="413"/>
  <c r="AF74" i="417"/>
  <c r="AG74" i="417"/>
  <c r="AK88" i="410"/>
  <c r="AF88" i="410"/>
  <c r="AQ79" i="446"/>
  <c r="AC60" i="432"/>
  <c r="AT78" i="399"/>
  <c r="AC54" i="399"/>
  <c r="AF71" i="476"/>
  <c r="AT78" i="442"/>
  <c r="AU78" i="442"/>
  <c r="AI83" i="432"/>
  <c r="AJ83" i="432"/>
  <c r="AI60" i="434"/>
  <c r="AG58" i="440"/>
  <c r="AI58" i="440"/>
  <c r="AF79" i="470"/>
  <c r="AI79" i="470"/>
  <c r="AG61" i="460"/>
  <c r="AC68" i="452"/>
  <c r="AK80" i="460"/>
  <c r="AI54" i="452"/>
  <c r="AF54" i="452"/>
  <c r="AJ54" i="448"/>
  <c r="AC63" i="444"/>
  <c r="AT80" i="412"/>
  <c r="AS80" i="412"/>
  <c r="AK88" i="420"/>
  <c r="AH65" i="476"/>
  <c r="AK65" i="476"/>
  <c r="AF57" i="446"/>
  <c r="AR81" i="424"/>
  <c r="AS81" i="424"/>
  <c r="AK78" i="466"/>
  <c r="AI78" i="466"/>
  <c r="AT87" i="444"/>
  <c r="AF80" i="428"/>
  <c r="AK80" i="428"/>
  <c r="AC79" i="446"/>
  <c r="AR82" i="399"/>
  <c r="AK65" i="416"/>
  <c r="AG65" i="416"/>
  <c r="AI67" i="454"/>
  <c r="AC59" i="415"/>
  <c r="AI54" i="399"/>
  <c r="AR78" i="444"/>
  <c r="AU78" i="444"/>
  <c r="AG78" i="460"/>
  <c r="AU79" i="430"/>
  <c r="AT79" i="430"/>
  <c r="AF79" i="432"/>
  <c r="AK79" i="432"/>
  <c r="AH68" i="388"/>
  <c r="AF66" i="442"/>
  <c r="AI66" i="442"/>
  <c r="AR88" i="436"/>
  <c r="AC67" i="442"/>
  <c r="AR87" i="410"/>
  <c r="AC55" i="448"/>
  <c r="AF63" i="436"/>
  <c r="AK57" i="456"/>
  <c r="AF57" i="456"/>
  <c r="AG83" i="416"/>
  <c r="AU78" i="422"/>
  <c r="AQ78" i="422"/>
  <c r="AK76" i="458"/>
  <c r="AF76" i="458"/>
  <c r="AJ65" i="428"/>
  <c r="AC71" i="446"/>
  <c r="AQ79" i="422"/>
  <c r="AJ85" i="436"/>
  <c r="AK85" i="436"/>
  <c r="AK59" i="430"/>
  <c r="AC77" i="446"/>
  <c r="AF64" i="414"/>
  <c r="AK66" i="462"/>
  <c r="AG66" i="462"/>
  <c r="AR83" i="424"/>
  <c r="AF56" i="442"/>
  <c r="AG56" i="442"/>
  <c r="AI88" i="430"/>
  <c r="AJ88" i="430"/>
  <c r="AJ62" i="468"/>
  <c r="AK62" i="468"/>
  <c r="AF57" i="413"/>
  <c r="AG80" i="417"/>
  <c r="AJ80" i="417"/>
  <c r="AI76" i="454"/>
  <c r="AK76" i="454"/>
  <c r="AQ80" i="464"/>
  <c r="AF68" i="458"/>
  <c r="AH68" i="458"/>
  <c r="AT88" i="464"/>
  <c r="AI73" i="436"/>
  <c r="AK73" i="436"/>
  <c r="AF67" i="430"/>
  <c r="AG67" i="466"/>
  <c r="AH67" i="466"/>
  <c r="AC60" i="424"/>
  <c r="AG73" i="413"/>
  <c r="AJ73" i="413"/>
  <c r="AJ77" i="415"/>
  <c r="AH77" i="415"/>
  <c r="AJ63" i="474"/>
  <c r="AI85" i="446"/>
  <c r="AG85" i="446"/>
  <c r="AH56" i="388"/>
  <c r="AJ63" i="430"/>
  <c r="AG63" i="430"/>
  <c r="AH57" i="460"/>
  <c r="AF57" i="460"/>
  <c r="AG65" i="452"/>
  <c r="AJ61" i="428"/>
  <c r="AG61" i="428"/>
  <c r="AI53" i="470"/>
  <c r="AC58" i="444"/>
  <c r="AJ85" i="388"/>
  <c r="AI81" i="412"/>
  <c r="AJ81" i="412"/>
  <c r="AI84" i="416"/>
  <c r="AK84" i="416"/>
  <c r="AK56" i="413"/>
  <c r="AV85" i="440"/>
  <c r="AU85" i="440"/>
  <c r="AK57" i="388"/>
  <c r="AR86" i="430"/>
  <c r="AV86" i="430"/>
  <c r="AH54" i="428"/>
  <c r="AI54" i="428"/>
  <c r="AG77" i="472"/>
  <c r="AJ77" i="472"/>
  <c r="AF69" i="424"/>
  <c r="AH82" i="470"/>
  <c r="AG82" i="470"/>
  <c r="AQ86" i="426"/>
  <c r="AV86" i="426"/>
  <c r="AK64" i="438"/>
  <c r="AH87" i="438"/>
  <c r="AI87" i="438"/>
  <c r="AI76" i="436"/>
  <c r="AQ83" i="413"/>
  <c r="AV83" i="413"/>
  <c r="AI65" i="456"/>
  <c r="AJ65" i="456"/>
  <c r="AF82" i="418"/>
  <c r="AG59" i="446"/>
  <c r="AJ59" i="446"/>
  <c r="AU84" i="454"/>
  <c r="AR84" i="454"/>
  <c r="AF72" i="456"/>
  <c r="AK82" i="476"/>
  <c r="AJ82" i="476"/>
  <c r="AG67" i="442"/>
  <c r="AH67" i="442"/>
  <c r="AK84" i="470"/>
  <c r="AG84" i="470"/>
  <c r="AH83" i="458"/>
  <c r="AK83" i="458"/>
  <c r="AG86" i="418"/>
  <c r="AK58" i="416"/>
  <c r="AF58" i="416"/>
  <c r="AJ80" i="448"/>
  <c r="AH80" i="448"/>
  <c r="AK54" i="418"/>
  <c r="AH80" i="474"/>
  <c r="AI80" i="474"/>
  <c r="AS79" i="470"/>
  <c r="AK64" i="412"/>
  <c r="AI64" i="412"/>
  <c r="AF73" i="432"/>
  <c r="AI73" i="432"/>
  <c r="AH72" i="476"/>
  <c r="AG80" i="456"/>
  <c r="AJ80" i="456"/>
  <c r="AF80" i="415"/>
  <c r="AH80" i="415"/>
  <c r="AK67" i="388"/>
  <c r="AG67" i="388"/>
  <c r="AH80" i="416"/>
  <c r="AQ84" i="476"/>
  <c r="AT84" i="476"/>
  <c r="AF88" i="434"/>
  <c r="AK86" i="412"/>
  <c r="AH86" i="412"/>
  <c r="AG69" i="420"/>
  <c r="AC65" i="413"/>
  <c r="AS78" i="448"/>
  <c r="AC58" i="426"/>
  <c r="AF60" i="442"/>
  <c r="AU85" i="458"/>
  <c r="AR85" i="458"/>
  <c r="AG83" i="456"/>
  <c r="AC82" i="432"/>
  <c r="AF85" i="417"/>
  <c r="AI86" i="410"/>
  <c r="AK86" i="410"/>
  <c r="AH73" i="468"/>
  <c r="AI73" i="468"/>
  <c r="AH60" i="430"/>
  <c r="AC61" i="452"/>
  <c r="AJ75" i="472"/>
  <c r="AJ67" i="432"/>
  <c r="AK67" i="432"/>
  <c r="AK85" i="458"/>
  <c r="AQ82" i="456"/>
  <c r="AT82" i="456"/>
  <c r="AJ85" i="456"/>
  <c r="AC69" i="436"/>
  <c r="AT88" i="412"/>
  <c r="AJ62" i="413"/>
  <c r="AG62" i="413"/>
  <c r="AT87" i="476"/>
  <c r="AF75" i="436"/>
  <c r="AG75" i="436"/>
  <c r="AH70" i="411"/>
  <c r="AC58" i="476"/>
  <c r="AJ85" i="414"/>
  <c r="AJ67" i="434"/>
  <c r="AI67" i="434"/>
  <c r="AK72" i="411"/>
  <c r="AJ57" i="426"/>
  <c r="AI57" i="426"/>
  <c r="AJ83" i="442"/>
  <c r="AG62" i="420"/>
  <c r="AK62" i="420"/>
  <c r="AG62" i="414"/>
  <c r="AG84" i="442"/>
  <c r="AH84" i="442"/>
  <c r="AV86" i="422"/>
  <c r="AR86" i="422"/>
  <c r="AF61" i="440"/>
  <c r="AK58" i="388"/>
  <c r="AF58" i="388"/>
  <c r="AF72" i="464"/>
  <c r="AC73" i="448"/>
  <c r="AS85" i="428"/>
  <c r="AI60" i="462"/>
  <c r="AH60" i="462"/>
  <c r="AF76" i="466"/>
  <c r="AU79" i="476"/>
  <c r="AS79" i="476"/>
  <c r="AJ75" i="422"/>
  <c r="AF85" i="420"/>
  <c r="AK85" i="420"/>
  <c r="AT79" i="426"/>
  <c r="AI64" i="468"/>
  <c r="AJ64" i="468"/>
  <c r="AH65" i="434"/>
  <c r="AI65" i="434"/>
  <c r="AF61" i="416"/>
  <c r="AC66" i="424"/>
  <c r="AK78" i="399"/>
  <c r="AJ78" i="399"/>
  <c r="AF75" i="411"/>
  <c r="AK75" i="411"/>
  <c r="AC75" i="450"/>
  <c r="AC84" i="450"/>
  <c r="AI88" i="413"/>
  <c r="AF63" i="388"/>
  <c r="AG63" i="388"/>
  <c r="AC69" i="466"/>
  <c r="AK54" i="458"/>
  <c r="AG78" i="464"/>
  <c r="AH78" i="464"/>
  <c r="AK59" i="440"/>
  <c r="AC66" i="428"/>
  <c r="AK80" i="411"/>
  <c r="AG58" i="434"/>
  <c r="AC88" i="432"/>
  <c r="AQ83" i="399"/>
  <c r="AS83" i="399"/>
  <c r="AI57" i="414"/>
  <c r="AF78" i="432"/>
  <c r="AJ78" i="432"/>
  <c r="AI80" i="454"/>
  <c r="AJ53" i="436"/>
  <c r="AH53" i="436"/>
  <c r="AR84" i="410"/>
  <c r="AK82" i="472"/>
  <c r="AG82" i="472"/>
  <c r="AG70" i="412"/>
  <c r="AJ68" i="417"/>
  <c r="AG68" i="417"/>
  <c r="AG71" i="434"/>
  <c r="AK71" i="434"/>
  <c r="AI78" i="436"/>
  <c r="AH66" i="436"/>
  <c r="AI66" i="436"/>
  <c r="AK67" i="438"/>
  <c r="AG81" i="446"/>
  <c r="AH81" i="446"/>
  <c r="AG60" i="399"/>
  <c r="AG68" i="411"/>
  <c r="AJ68" i="411"/>
  <c r="AK82" i="424"/>
  <c r="AH71" i="414"/>
  <c r="AG71" i="414"/>
  <c r="AI79" i="442"/>
  <c r="AC79" i="415"/>
  <c r="AS84" i="412"/>
  <c r="AR84" i="412"/>
  <c r="AJ75" i="476"/>
  <c r="AF75" i="476"/>
  <c r="AF61" i="430"/>
  <c r="AI61" i="430"/>
  <c r="AG69" i="388"/>
  <c r="AF69" i="388"/>
  <c r="AF84" i="420"/>
  <c r="AJ78" i="434"/>
  <c r="AK78" i="434"/>
  <c r="AG70" i="440"/>
  <c r="AI70" i="440"/>
  <c r="AC84" i="436"/>
  <c r="AI84" i="412"/>
  <c r="AJ61" i="411"/>
  <c r="AH61" i="411"/>
  <c r="AC65" i="430"/>
  <c r="AG65" i="415"/>
  <c r="AH71" i="422"/>
  <c r="AF71" i="422"/>
  <c r="AI59" i="417"/>
  <c r="AJ55" i="422"/>
  <c r="AG55" i="422"/>
  <c r="AG71" i="440"/>
  <c r="AJ58" i="436"/>
  <c r="AI58" i="436"/>
  <c r="AF65" i="422"/>
  <c r="AC63" i="446"/>
  <c r="AT88" i="432"/>
  <c r="AG83" i="412"/>
  <c r="AI83" i="412"/>
  <c r="AF54" i="464"/>
  <c r="AK77" i="448"/>
  <c r="AG77" i="448"/>
  <c r="AI60" i="424"/>
  <c r="AH65" i="462"/>
  <c r="AF65" i="462"/>
  <c r="AK62" i="426"/>
  <c r="AH53" i="438"/>
  <c r="AK53" i="438"/>
  <c r="AG74" i="411"/>
  <c r="AC77" i="442"/>
  <c r="AG75" i="415"/>
  <c r="AC66" i="446"/>
  <c r="AH82" i="434"/>
  <c r="AC63" i="417"/>
  <c r="AK71" i="413"/>
  <c r="AF60" i="411"/>
  <c r="AI60" i="411"/>
  <c r="AJ61" i="436"/>
  <c r="AI63" i="412"/>
  <c r="AH63" i="412"/>
  <c r="AI58" i="417"/>
  <c r="AR86" i="456"/>
  <c r="AS86" i="456"/>
  <c r="AC78" i="416"/>
  <c r="AJ71" i="411"/>
  <c r="AC78" i="450"/>
  <c r="AK55" i="426"/>
  <c r="AK66" i="458"/>
  <c r="AG66" i="458"/>
  <c r="AF87" i="472"/>
  <c r="AJ86" i="460"/>
  <c r="AF86" i="460"/>
  <c r="AS77" i="456"/>
  <c r="AF59" i="454"/>
  <c r="AG59" i="454"/>
  <c r="AF57" i="417"/>
  <c r="AH57" i="417"/>
  <c r="AK73" i="434"/>
  <c r="AC77" i="462"/>
  <c r="AF74" i="410"/>
  <c r="AG67" i="468"/>
  <c r="AH67" i="468"/>
  <c r="AH64" i="388"/>
  <c r="AR88" i="442"/>
  <c r="AS88" i="442"/>
  <c r="AH68" i="462"/>
  <c r="AC81" i="399"/>
  <c r="AC77" i="426"/>
  <c r="AC79" i="456"/>
  <c r="AF74" i="442"/>
  <c r="AC74" i="399"/>
  <c r="AC76" i="470"/>
  <c r="AF60" i="460"/>
  <c r="AK85" i="413"/>
  <c r="AI85" i="413"/>
  <c r="AJ71" i="426"/>
  <c r="AG71" i="426"/>
  <c r="AG77" i="411"/>
  <c r="AH69" i="468"/>
  <c r="AK69" i="468"/>
  <c r="AJ76" i="422"/>
  <c r="AC87" i="450"/>
  <c r="AU78" i="414"/>
  <c r="AJ75" i="414"/>
  <c r="AK75" i="414"/>
  <c r="AG61" i="420"/>
  <c r="AI61" i="420"/>
  <c r="AH71" i="399"/>
  <c r="AI71" i="399"/>
  <c r="AH66" i="430"/>
  <c r="AG66" i="430"/>
  <c r="AK81" i="415"/>
  <c r="AI58" i="430"/>
  <c r="AK58" i="430"/>
  <c r="AI86" i="430"/>
  <c r="AJ63" i="446"/>
  <c r="AF63" i="446"/>
  <c r="AK62" i="416"/>
  <c r="AJ62" i="416"/>
  <c r="AJ59" i="458"/>
  <c r="AS88" i="466"/>
  <c r="AV88" i="466"/>
  <c r="AI61" i="442"/>
  <c r="AU79" i="413"/>
  <c r="AR79" i="413"/>
  <c r="AU80" i="415"/>
  <c r="AG86" i="476"/>
  <c r="AK86" i="476"/>
  <c r="AI84" i="411"/>
  <c r="AJ69" i="432"/>
  <c r="AK69" i="432"/>
  <c r="AJ82" i="430"/>
  <c r="AH79" i="410"/>
  <c r="AI79" i="410"/>
  <c r="AC69" i="414"/>
  <c r="AI54" i="415"/>
  <c r="AC63" i="430"/>
  <c r="AF81" i="424"/>
  <c r="AC54" i="470"/>
  <c r="AV85" i="413"/>
  <c r="AV78" i="446"/>
  <c r="AR78" i="446"/>
  <c r="AV77" i="411"/>
  <c r="AC54" i="452"/>
  <c r="AK84" i="388"/>
  <c r="AG69" i="416"/>
  <c r="AF69" i="416"/>
  <c r="AH64" i="446"/>
  <c r="AF60" i="410"/>
  <c r="AK60" i="410"/>
  <c r="AJ60" i="458"/>
  <c r="AC66" i="388"/>
  <c r="AU82" i="452"/>
  <c r="AT82" i="452"/>
  <c r="AK72" i="422"/>
  <c r="AI72" i="422"/>
  <c r="AH72" i="446"/>
  <c r="AJ72" i="446"/>
  <c r="AU81" i="436"/>
  <c r="AC83" i="468"/>
  <c r="AJ61" i="413"/>
  <c r="AG86" i="448"/>
  <c r="AH86" i="448"/>
  <c r="AG87" i="413"/>
  <c r="AF81" i="436"/>
  <c r="AJ81" i="436"/>
  <c r="AG53" i="434"/>
  <c r="AI62" i="438"/>
  <c r="AJ62" i="438"/>
  <c r="AK65" i="472"/>
  <c r="AF65" i="472"/>
  <c r="AJ62" i="452"/>
  <c r="AG79" i="476"/>
  <c r="AI79" i="476"/>
  <c r="AC58" i="460"/>
  <c r="AK85" i="454"/>
  <c r="AR88" i="413"/>
  <c r="AQ88" i="413"/>
  <c r="AU84" i="466"/>
  <c r="AI64" i="462"/>
  <c r="AJ64" i="462"/>
  <c r="AS85" i="442"/>
  <c r="AC72" i="430"/>
  <c r="AK66" i="466"/>
  <c r="AF59" i="464"/>
  <c r="AG59" i="464"/>
  <c r="AG69" i="442"/>
  <c r="AC55" i="462"/>
  <c r="AK58" i="470"/>
  <c r="AH58" i="470"/>
  <c r="AJ53" i="448"/>
  <c r="AI58" i="414"/>
  <c r="AH58" i="414"/>
  <c r="AH88" i="474"/>
  <c r="AJ88" i="474"/>
  <c r="AR86" i="412"/>
  <c r="AF61" i="472"/>
  <c r="AJ61" i="472"/>
  <c r="AG69" i="422"/>
  <c r="AG55" i="432"/>
  <c r="AK55" i="432"/>
  <c r="AQ78" i="464"/>
  <c r="AS78" i="464"/>
  <c r="AG56" i="438"/>
  <c r="AF84" i="418"/>
  <c r="AI84" i="418"/>
  <c r="AI56" i="448"/>
  <c r="AF56" i="448"/>
  <c r="AS79" i="444"/>
  <c r="AG78" i="424"/>
  <c r="AH78" i="424"/>
  <c r="AS82" i="454"/>
  <c r="AR82" i="454"/>
  <c r="AH53" i="476"/>
  <c r="AF53" i="476"/>
  <c r="AG85" i="432"/>
  <c r="AF71" i="454"/>
  <c r="AK71" i="454"/>
  <c r="AF61" i="415"/>
  <c r="AC71" i="456"/>
  <c r="AJ85" i="426"/>
  <c r="AH85" i="426"/>
  <c r="AH66" i="415"/>
  <c r="AC54" i="438"/>
  <c r="AI61" i="466"/>
  <c r="AJ57" i="438"/>
  <c r="AI57" i="438"/>
  <c r="AC54" i="428"/>
  <c r="AH83" i="460"/>
  <c r="AC81" i="417"/>
  <c r="AK82" i="420"/>
  <c r="AH82" i="420"/>
  <c r="AK79" i="452"/>
  <c r="AF53" i="388"/>
  <c r="AK53" i="388"/>
  <c r="AJ74" i="474"/>
  <c r="AC71" i="442"/>
  <c r="AR80" i="426"/>
  <c r="AJ72" i="454"/>
  <c r="AG72" i="454"/>
  <c r="AG60" i="454"/>
  <c r="AH55" i="416"/>
  <c r="AF55" i="416"/>
  <c r="AK68" i="416"/>
  <c r="AH68" i="416"/>
  <c r="AF59" i="442"/>
  <c r="AC80" i="438"/>
  <c r="AG88" i="454"/>
  <c r="AC59" i="414"/>
  <c r="AC88" i="428"/>
  <c r="AK61" i="468"/>
  <c r="AC68" i="388"/>
  <c r="AG70" i="456"/>
  <c r="AG79" i="420"/>
  <c r="AH79" i="420"/>
  <c r="AF69" i="411"/>
  <c r="AH63" i="415"/>
  <c r="AJ63" i="415"/>
  <c r="AF74" i="436"/>
  <c r="AC80" i="411"/>
  <c r="AI84" i="415"/>
  <c r="AK84" i="415"/>
  <c r="AC66" i="415"/>
  <c r="AC71" i="438"/>
  <c r="AC88" i="448"/>
  <c r="AQ77" i="412"/>
  <c r="AS83" i="448"/>
  <c r="AU83" i="448"/>
  <c r="AK60" i="444"/>
  <c r="AJ60" i="470"/>
  <c r="AI60" i="470"/>
  <c r="AF71" i="430"/>
  <c r="AC71" i="415"/>
  <c r="AJ58" i="464"/>
  <c r="AC85" i="428"/>
  <c r="AJ54" i="442"/>
  <c r="AC87" i="446"/>
  <c r="AF68" i="432"/>
  <c r="AI76" i="413"/>
  <c r="AH76" i="413"/>
  <c r="AJ67" i="416"/>
  <c r="AK84" i="430"/>
  <c r="AF84" i="430"/>
  <c r="AI76" i="414"/>
  <c r="AC53" i="446"/>
  <c r="AF53" i="418"/>
  <c r="AI69" i="428"/>
  <c r="AG69" i="428"/>
  <c r="AK72" i="410"/>
  <c r="AI72" i="410"/>
  <c r="AG76" i="430"/>
  <c r="AC56" i="388"/>
  <c r="AV87" i="434"/>
  <c r="AC74" i="416"/>
  <c r="AK81" i="416"/>
  <c r="AH66" i="448"/>
  <c r="AJ66" i="448"/>
  <c r="AG77" i="417"/>
  <c r="AC73" i="436"/>
  <c r="AG80" i="414"/>
  <c r="AR85" i="424"/>
  <c r="AQ85" i="424"/>
  <c r="AQ77" i="444"/>
  <c r="AQ87" i="442"/>
  <c r="AU87" i="442"/>
  <c r="AV87" i="462"/>
  <c r="AV77" i="416"/>
  <c r="AR77" i="416"/>
  <c r="AG56" i="440"/>
  <c r="AJ56" i="440"/>
  <c r="AG65" i="420"/>
  <c r="AK65" i="420"/>
  <c r="AH62" i="474"/>
  <c r="AF75" i="470"/>
  <c r="AH75" i="470"/>
  <c r="AI86" i="454"/>
  <c r="AI79" i="454"/>
  <c r="AF79" i="454"/>
  <c r="AG87" i="460"/>
  <c r="AF53" i="422"/>
  <c r="AJ53" i="422"/>
  <c r="AJ58" i="442"/>
  <c r="AI58" i="442"/>
  <c r="AK72" i="436"/>
  <c r="AG57" i="416"/>
  <c r="AI57" i="416"/>
  <c r="AI81" i="388"/>
  <c r="AH54" i="434"/>
  <c r="AK54" i="434"/>
  <c r="AK76" i="456"/>
  <c r="AJ76" i="456"/>
  <c r="AJ66" i="476"/>
  <c r="AG88" i="462"/>
  <c r="AJ88" i="462"/>
  <c r="AG66" i="414"/>
  <c r="AJ70" i="438"/>
  <c r="AH70" i="438"/>
  <c r="AF85" i="399"/>
  <c r="AK73" i="438"/>
  <c r="AH73" i="438"/>
  <c r="AG71" i="418"/>
  <c r="AK86" i="413"/>
  <c r="AG86" i="413"/>
  <c r="AK74" i="456"/>
  <c r="AF74" i="456"/>
  <c r="AJ84" i="428"/>
  <c r="AH84" i="428"/>
  <c r="AH88" i="436"/>
  <c r="AI88" i="436"/>
  <c r="AG53" i="474"/>
  <c r="AG67" i="411"/>
  <c r="AJ67" i="411"/>
  <c r="AK62" i="417"/>
  <c r="AS87" i="456"/>
  <c r="AU87" i="456"/>
  <c r="AG75" i="434"/>
  <c r="AV82" i="448"/>
  <c r="AQ82" i="448"/>
  <c r="AG55" i="411"/>
  <c r="AC82" i="448"/>
  <c r="AG79" i="388"/>
  <c r="AH79" i="388"/>
  <c r="AF80" i="430"/>
  <c r="AC66" i="466"/>
  <c r="AH57" i="450"/>
  <c r="AS79" i="464"/>
  <c r="AQ79" i="464"/>
  <c r="AI69" i="448"/>
  <c r="AJ69" i="448"/>
  <c r="AI81" i="474"/>
  <c r="AF81" i="474"/>
  <c r="AJ69" i="464"/>
  <c r="AC71" i="414"/>
  <c r="AQ79" i="452"/>
  <c r="AH71" i="420"/>
  <c r="AG71" i="420"/>
  <c r="AF81" i="434"/>
  <c r="AK68" i="422"/>
  <c r="AF68" i="422"/>
  <c r="AI54" i="410"/>
  <c r="AJ54" i="410"/>
  <c r="AK53" i="411"/>
  <c r="AK88" i="415"/>
  <c r="AG88" i="415"/>
  <c r="AJ63" i="417"/>
  <c r="AC81" i="432"/>
  <c r="AJ86" i="472"/>
  <c r="AC69" i="424"/>
  <c r="AK67" i="444"/>
  <c r="AI64" i="436"/>
  <c r="AG64" i="436"/>
  <c r="AF71" i="450"/>
  <c r="AT86" i="474"/>
  <c r="AS86" i="474"/>
  <c r="AG55" i="418"/>
  <c r="AH55" i="442"/>
  <c r="AF55" i="442"/>
  <c r="AI87" i="388"/>
  <c r="AC74" i="444"/>
  <c r="AH80" i="412"/>
  <c r="AC57" i="430"/>
  <c r="AJ70" i="417"/>
  <c r="AF84" i="474"/>
  <c r="AG84" i="474"/>
  <c r="AK77" i="413"/>
  <c r="AI77" i="413"/>
  <c r="AI57" i="432"/>
  <c r="AR83" i="450"/>
  <c r="AV83" i="450"/>
  <c r="AK73" i="458"/>
  <c r="AQ86" i="434"/>
  <c r="AU86" i="434"/>
  <c r="AJ56" i="454"/>
  <c r="AR82" i="422"/>
  <c r="AU82" i="422"/>
  <c r="AG56" i="399"/>
  <c r="AH88" i="446"/>
  <c r="AG88" i="446"/>
  <c r="AS79" i="474"/>
  <c r="AR79" i="474"/>
  <c r="AF67" i="410"/>
  <c r="AK86" i="462"/>
  <c r="AG86" i="462"/>
  <c r="AR86" i="440"/>
  <c r="AS86" i="440"/>
  <c r="AI79" i="466"/>
  <c r="AC85" i="442"/>
  <c r="AK58" i="415"/>
  <c r="AC59" i="460"/>
  <c r="AH55" i="413"/>
  <c r="AG55" i="413"/>
  <c r="AJ88" i="472"/>
  <c r="AC88" i="442"/>
  <c r="AI75" i="460"/>
  <c r="AC81" i="388"/>
  <c r="AI64" i="428"/>
  <c r="AK64" i="428"/>
  <c r="AG57" i="412"/>
  <c r="AJ60" i="414"/>
  <c r="AF60" i="414"/>
  <c r="AF88" i="458"/>
  <c r="AH88" i="458"/>
  <c r="AR81" i="417"/>
  <c r="AS81" i="417"/>
  <c r="AK58" i="468"/>
  <c r="AC82" i="415"/>
  <c r="AG57" i="428"/>
  <c r="AK57" i="428"/>
  <c r="AF72" i="414"/>
  <c r="AG59" i="414"/>
  <c r="AI59" i="414"/>
  <c r="AG77" i="452"/>
  <c r="AG73" i="454"/>
  <c r="AI73" i="454"/>
  <c r="AG64" i="442"/>
  <c r="AJ64" i="442"/>
  <c r="AQ80" i="436"/>
  <c r="AS80" i="436"/>
  <c r="AI84" i="468"/>
  <c r="AH84" i="468"/>
  <c r="AQ87" i="454"/>
  <c r="AC79" i="470"/>
  <c r="AH79" i="436"/>
  <c r="AK84" i="450"/>
  <c r="AF84" i="450"/>
  <c r="AG53" i="413"/>
  <c r="AH61" i="388"/>
  <c r="AK61" i="388"/>
  <c r="AF68" i="470"/>
  <c r="AK68" i="470"/>
  <c r="AG54" i="460"/>
  <c r="AK54" i="460"/>
  <c r="AK78" i="428"/>
  <c r="AK65" i="417"/>
  <c r="AF65" i="417"/>
  <c r="AI59" i="410"/>
  <c r="AH75" i="456"/>
  <c r="AK75" i="456"/>
  <c r="AG80" i="418"/>
  <c r="AF80" i="418"/>
  <c r="AF73" i="415"/>
  <c r="AF59" i="416"/>
  <c r="AJ59" i="416"/>
  <c r="AI55" i="399"/>
  <c r="AH56" i="412"/>
  <c r="AI56" i="412"/>
  <c r="AJ64" i="448"/>
  <c r="AQ88" i="411"/>
  <c r="AV88" i="411"/>
  <c r="AH88" i="414"/>
  <c r="AC78" i="414"/>
  <c r="AG73" i="446"/>
  <c r="AC64" i="426"/>
  <c r="AK73" i="414"/>
  <c r="AC76" i="422"/>
  <c r="AH82" i="412"/>
  <c r="AF71" i="438"/>
  <c r="AH71" i="438"/>
  <c r="AC71" i="424"/>
  <c r="AR80" i="413"/>
  <c r="AF82" i="411"/>
  <c r="AK82" i="411"/>
  <c r="AC61" i="450"/>
  <c r="AJ72" i="413"/>
  <c r="AC68" i="420"/>
  <c r="AU87" i="388"/>
  <c r="AI75" i="426"/>
  <c r="AH75" i="426"/>
  <c r="AK76" i="388"/>
  <c r="AC76" i="448"/>
  <c r="AI76" i="428"/>
  <c r="AH82" i="413"/>
  <c r="AI82" i="413"/>
  <c r="AF62" i="418"/>
  <c r="AK88" i="428"/>
  <c r="AG88" i="428"/>
  <c r="AS84" i="426"/>
  <c r="AV84" i="426"/>
  <c r="AV81" i="442"/>
  <c r="AT81" i="442"/>
  <c r="AK81" i="422"/>
  <c r="AC84" i="417"/>
  <c r="AK65" i="442"/>
  <c r="AI65" i="442"/>
  <c r="AF76" i="399"/>
  <c r="AG76" i="399"/>
  <c r="AJ60" i="420"/>
  <c r="AC85" i="444"/>
  <c r="AH82" i="417"/>
  <c r="AJ78" i="440"/>
  <c r="AF78" i="440"/>
  <c r="AC60" i="454"/>
  <c r="AF84" i="422"/>
  <c r="AF87" i="411"/>
  <c r="AG87" i="411"/>
  <c r="AS87" i="470"/>
  <c r="AG55" i="438"/>
  <c r="AF55" i="438"/>
  <c r="AK74" i="472"/>
  <c r="AG74" i="472"/>
  <c r="AI86" i="438"/>
  <c r="AK86" i="438"/>
  <c r="AI78" i="450"/>
  <c r="AC62" i="418"/>
  <c r="AF70" i="444"/>
  <c r="AI70" i="444"/>
  <c r="AK77" i="414"/>
  <c r="AF67" i="412"/>
  <c r="AJ67" i="412"/>
  <c r="AF68" i="436"/>
  <c r="AF63" i="444"/>
  <c r="AJ63" i="444"/>
  <c r="AG65" i="424"/>
  <c r="AC66" i="458"/>
  <c r="AJ80" i="450"/>
  <c r="AI87" i="440"/>
  <c r="AK87" i="440"/>
  <c r="AJ80" i="410"/>
  <c r="AJ53" i="460"/>
  <c r="AI53" i="460"/>
  <c r="AF77" i="434"/>
  <c r="AI87" i="417"/>
  <c r="AG87" i="417"/>
  <c r="AT85" i="388"/>
  <c r="AR85" i="388"/>
  <c r="AH58" i="448"/>
  <c r="AI88" i="388"/>
  <c r="AF88" i="388"/>
  <c r="AF63" i="454"/>
  <c r="AG78" i="426"/>
  <c r="AI78" i="426"/>
  <c r="AG86" i="466"/>
  <c r="AK86" i="466"/>
  <c r="AI84" i="456"/>
  <c r="AH84" i="456"/>
  <c r="AJ67" i="413"/>
  <c r="AG73" i="428"/>
  <c r="AK73" i="428"/>
  <c r="AJ73" i="444"/>
  <c r="AQ84" i="444"/>
  <c r="AT84" i="444"/>
  <c r="AH70" i="460"/>
  <c r="AC59" i="416"/>
  <c r="AQ86" i="420"/>
  <c r="AF61" i="438"/>
  <c r="AH61" i="438"/>
  <c r="AV81" i="388"/>
  <c r="AC63" i="464"/>
  <c r="AH84" i="399"/>
  <c r="AC79" i="399"/>
  <c r="AH55" i="436"/>
  <c r="AK55" i="436"/>
  <c r="AU86" i="442"/>
  <c r="AC54" i="434"/>
  <c r="AI57" i="466"/>
  <c r="AG57" i="466"/>
  <c r="AG65" i="470"/>
  <c r="AC61" i="472"/>
  <c r="AG82" i="454"/>
  <c r="AI79" i="450"/>
  <c r="AK79" i="450"/>
  <c r="AG62" i="436"/>
  <c r="AH61" i="418"/>
  <c r="AJ61" i="418"/>
  <c r="AS86" i="464"/>
  <c r="AR86" i="464"/>
  <c r="AJ77" i="462"/>
  <c r="AJ70" i="388"/>
  <c r="AK70" i="388"/>
  <c r="AJ77" i="446"/>
  <c r="AF77" i="446"/>
  <c r="AK70" i="434"/>
  <c r="AC54" i="411"/>
  <c r="AJ55" i="428"/>
  <c r="AK85" i="424"/>
  <c r="AG85" i="424"/>
  <c r="AI59" i="418"/>
  <c r="AK59" i="418"/>
  <c r="AG61" i="412"/>
  <c r="AC84" i="412"/>
  <c r="AU79" i="415"/>
  <c r="AS79" i="415"/>
  <c r="AH65" i="399"/>
  <c r="AF66" i="422"/>
  <c r="AK66" i="422"/>
  <c r="AJ56" i="432"/>
  <c r="AG63" i="426"/>
  <c r="AJ63" i="426"/>
  <c r="AI79" i="414"/>
  <c r="AF63" i="420"/>
  <c r="AH63" i="420"/>
  <c r="AS81" i="422"/>
  <c r="AT81" i="422"/>
  <c r="AK64" i="426"/>
  <c r="AG70" i="426"/>
  <c r="AH70" i="426"/>
  <c r="AC56" i="418"/>
  <c r="AH67" i="415"/>
  <c r="AI67" i="415"/>
  <c r="AH57" i="399"/>
  <c r="AC74" i="417"/>
  <c r="AH74" i="450"/>
  <c r="AI79" i="399"/>
  <c r="AF79" i="399"/>
  <c r="AK83" i="415"/>
  <c r="AI84" i="454"/>
  <c r="AH84" i="454"/>
  <c r="AC83" i="422"/>
  <c r="AI55" i="412"/>
  <c r="AF67" i="450"/>
  <c r="AJ67" i="450"/>
  <c r="AQ87" i="399"/>
  <c r="AC82" i="420"/>
  <c r="AG72" i="440"/>
  <c r="AF68" i="430"/>
  <c r="AK68" i="430"/>
  <c r="AG87" i="428"/>
  <c r="AC88" i="436"/>
  <c r="AK54" i="450"/>
  <c r="AG54" i="450"/>
  <c r="AI62" i="428"/>
  <c r="AC83" i="446"/>
  <c r="AF86" i="458"/>
  <c r="AJ61" i="450"/>
  <c r="AI61" i="450"/>
  <c r="AF64" i="452"/>
  <c r="AJ63" i="464"/>
  <c r="AI63" i="464"/>
  <c r="AK71" i="417"/>
  <c r="AI71" i="417"/>
  <c r="AF69" i="414"/>
  <c r="AG69" i="414"/>
  <c r="AI81" i="476"/>
  <c r="AJ86" i="417"/>
  <c r="AI86" i="417"/>
  <c r="AC66" i="474"/>
  <c r="AH88" i="444"/>
  <c r="AI59" i="428"/>
  <c r="AG59" i="428"/>
  <c r="AV83" i="428"/>
  <c r="AS83" i="428"/>
  <c r="AJ59" i="424"/>
  <c r="AJ63" i="438"/>
  <c r="AG63" i="438"/>
  <c r="AK71" i="432"/>
  <c r="AC66" i="436"/>
  <c r="AK61" i="426"/>
  <c r="AJ83" i="440"/>
  <c r="AF83" i="440"/>
  <c r="AQ78" i="454"/>
  <c r="AV86" i="414"/>
  <c r="AT86" i="414"/>
  <c r="AH78" i="422"/>
  <c r="AC58" i="434"/>
  <c r="AH61" i="424"/>
  <c r="AC78" i="428"/>
  <c r="AQ85" i="456"/>
  <c r="AC86" i="399"/>
  <c r="AK66" i="464"/>
  <c r="AH66" i="464"/>
  <c r="AH79" i="468"/>
  <c r="AJ79" i="468"/>
  <c r="AJ64" i="411"/>
  <c r="AJ82" i="414"/>
  <c r="AF82" i="414"/>
  <c r="AK53" i="416"/>
  <c r="AK62" i="442"/>
  <c r="AJ62" i="442"/>
  <c r="AG87" i="422"/>
  <c r="AF61" i="414"/>
  <c r="AI61" i="414"/>
  <c r="AC64" i="452"/>
  <c r="AC79" i="444"/>
  <c r="AH56" i="416"/>
  <c r="AJ56" i="416"/>
  <c r="AT82" i="428"/>
  <c r="AK60" i="413"/>
  <c r="AF60" i="413"/>
  <c r="AG86" i="428"/>
  <c r="AH86" i="428"/>
  <c r="AK72" i="442"/>
  <c r="AU86" i="428"/>
  <c r="AV86" i="428"/>
  <c r="AG66" i="440"/>
  <c r="AG74" i="415"/>
  <c r="AI74" i="415"/>
  <c r="AG85" i="438"/>
  <c r="AQ77" i="399"/>
  <c r="AV77" i="399"/>
  <c r="AJ58" i="413"/>
  <c r="AC66" i="456"/>
  <c r="AI74" i="417"/>
  <c r="AH74" i="417"/>
  <c r="AG88" i="410"/>
  <c r="AV79" i="446"/>
  <c r="AS79" i="446"/>
  <c r="AC84" i="456"/>
  <c r="AU78" i="399"/>
  <c r="AG71" i="476"/>
  <c r="AK71" i="476"/>
  <c r="AQ78" i="442"/>
  <c r="AC70" i="412"/>
  <c r="AF83" i="432"/>
  <c r="AC61" i="438"/>
  <c r="AG60" i="434"/>
  <c r="AH58" i="440"/>
  <c r="AJ58" i="440"/>
  <c r="AJ79" i="470"/>
  <c r="AK79" i="470"/>
  <c r="AI61" i="460"/>
  <c r="AI80" i="460"/>
  <c r="AG80" i="460"/>
  <c r="AG54" i="452"/>
  <c r="AH54" i="448"/>
  <c r="AF54" i="448"/>
  <c r="AC60" i="412"/>
  <c r="AQ80" i="412"/>
  <c r="AG88" i="420"/>
  <c r="AH88" i="420"/>
  <c r="AG65" i="476"/>
  <c r="AC78" i="460"/>
  <c r="AI57" i="446"/>
  <c r="AQ81" i="424"/>
  <c r="AV81" i="424"/>
  <c r="AJ78" i="466"/>
  <c r="AC60" i="388"/>
  <c r="AU87" i="444"/>
  <c r="AH80" i="428"/>
  <c r="AG80" i="428"/>
  <c r="AT82" i="399"/>
  <c r="AU82" i="399"/>
  <c r="AI65" i="416"/>
  <c r="AH65" i="416"/>
  <c r="AF67" i="454"/>
  <c r="AJ54" i="399"/>
  <c r="AK54" i="399"/>
  <c r="AV78" i="444"/>
  <c r="AJ78" i="460"/>
  <c r="AK78" i="460"/>
  <c r="AQ79" i="430"/>
  <c r="AC57" i="454"/>
  <c r="AH79" i="432"/>
  <c r="AI68" i="388"/>
  <c r="AJ68" i="388"/>
  <c r="AH66" i="442"/>
  <c r="AC56" i="456"/>
  <c r="AU88" i="436"/>
  <c r="AT87" i="410"/>
  <c r="AQ87" i="410"/>
  <c r="AC78" i="412"/>
  <c r="AJ63" i="436"/>
  <c r="AG57" i="456"/>
  <c r="AH57" i="456"/>
  <c r="AK83" i="416"/>
  <c r="AS78" i="422"/>
  <c r="AT78" i="422"/>
  <c r="AG76" i="458"/>
  <c r="AC55" i="420"/>
  <c r="AH65" i="428"/>
  <c r="AV79" i="422"/>
  <c r="AU79" i="422"/>
  <c r="AI85" i="436"/>
  <c r="AC66" i="412"/>
  <c r="AF59" i="430"/>
  <c r="AG64" i="414"/>
  <c r="AK64" i="414"/>
  <c r="AJ66" i="462"/>
  <c r="AQ83" i="424"/>
  <c r="AU83" i="424"/>
  <c r="AH56" i="442"/>
  <c r="AC87" i="438"/>
  <c r="AH88" i="430"/>
  <c r="AC58" i="418"/>
  <c r="AF62" i="468"/>
  <c r="AJ57" i="413"/>
  <c r="AI57" i="413"/>
  <c r="AK80" i="417"/>
  <c r="AC62" i="412"/>
  <c r="AG76" i="454"/>
  <c r="AJ76" i="454"/>
  <c r="AT80" i="464"/>
  <c r="AG68" i="458"/>
  <c r="AI68" i="458"/>
  <c r="AR88" i="464"/>
  <c r="AJ73" i="436"/>
  <c r="AG73" i="436"/>
  <c r="AJ67" i="430"/>
  <c r="AF67" i="466"/>
  <c r="AJ67" i="466"/>
  <c r="AC59" i="413"/>
  <c r="AH73" i="413"/>
  <c r="AI73" i="413"/>
  <c r="AK77" i="415"/>
  <c r="AH63" i="474"/>
  <c r="AG63" i="474"/>
  <c r="AF85" i="446"/>
  <c r="AI56" i="388"/>
  <c r="AK56" i="388"/>
  <c r="AI63" i="430"/>
  <c r="AH63" i="430"/>
  <c r="AJ57" i="460"/>
  <c r="AK57" i="460"/>
  <c r="AI65" i="452"/>
  <c r="AK61" i="428"/>
  <c r="AF61" i="428"/>
  <c r="AK53" i="470"/>
  <c r="AF85" i="388"/>
  <c r="AH85" i="388"/>
  <c r="AG81" i="412"/>
  <c r="AC86" i="440"/>
  <c r="AF84" i="416"/>
  <c r="AH84" i="416"/>
  <c r="AI56" i="413"/>
  <c r="AS85" i="440"/>
  <c r="AR85" i="440"/>
  <c r="AJ57" i="388"/>
  <c r="AQ86" i="430"/>
  <c r="AS86" i="430"/>
  <c r="AF54" i="428"/>
  <c r="AC85" i="416"/>
  <c r="AI77" i="472"/>
  <c r="AG69" i="424"/>
  <c r="AI69" i="424"/>
  <c r="AK82" i="470"/>
  <c r="AC82" i="388"/>
  <c r="AT86" i="426"/>
  <c r="AS86" i="426"/>
  <c r="AF64" i="438"/>
  <c r="AF87" i="438"/>
  <c r="AJ87" i="438"/>
  <c r="AK76" i="436"/>
  <c r="AR83" i="413"/>
  <c r="AU83" i="413"/>
  <c r="AF65" i="456"/>
  <c r="AK82" i="418"/>
  <c r="AG82" i="418"/>
  <c r="AK59" i="446"/>
  <c r="AH59" i="446"/>
  <c r="AQ84" i="454"/>
  <c r="AK72" i="456"/>
  <c r="AH72" i="456"/>
  <c r="AG82" i="476"/>
  <c r="AC85" i="412"/>
  <c r="AK67" i="442"/>
  <c r="AC70" i="438"/>
  <c r="AH84" i="470"/>
  <c r="AC69" i="432"/>
  <c r="AI83" i="458"/>
  <c r="AF86" i="418"/>
  <c r="AK86" i="418"/>
  <c r="AJ58" i="416"/>
  <c r="AG58" i="416"/>
  <c r="AG80" i="448"/>
  <c r="AH54" i="418"/>
  <c r="AJ54" i="418"/>
  <c r="AK80" i="474"/>
  <c r="AJ80" i="474"/>
  <c r="AV79" i="470"/>
  <c r="AJ64" i="412"/>
  <c r="AG64" i="412"/>
  <c r="AG73" i="432"/>
  <c r="AK72" i="476"/>
  <c r="AI72" i="476"/>
  <c r="AH80" i="456"/>
  <c r="AF80" i="456"/>
  <c r="AI80" i="415"/>
  <c r="AK80" i="415"/>
  <c r="AF67" i="388"/>
  <c r="AI80" i="416"/>
  <c r="AF80" i="416"/>
  <c r="AV84" i="476"/>
  <c r="AC53" i="438"/>
  <c r="AH88" i="434"/>
  <c r="AI86" i="412"/>
  <c r="AG86" i="412"/>
  <c r="AF69" i="420"/>
  <c r="AR78" i="448"/>
  <c r="AT78" i="448"/>
  <c r="AC88" i="458"/>
  <c r="AH60" i="442"/>
  <c r="AT85" i="458"/>
  <c r="AQ85" i="458"/>
  <c r="AI83" i="456"/>
  <c r="AK85" i="417"/>
  <c r="AG85" i="417"/>
  <c r="AJ86" i="410"/>
  <c r="AH86" i="410"/>
  <c r="AF73" i="468"/>
  <c r="AJ73" i="468"/>
  <c r="AF60" i="430"/>
  <c r="AH75" i="472"/>
  <c r="AF75" i="472"/>
  <c r="AI67" i="432"/>
  <c r="AG67" i="432"/>
  <c r="AG85" i="458"/>
  <c r="AU82" i="456"/>
  <c r="AV82" i="456"/>
  <c r="AG85" i="456"/>
  <c r="AQ88" i="412"/>
  <c r="AV88" i="412"/>
  <c r="AK62" i="413"/>
  <c r="AV87" i="476"/>
  <c r="AQ87" i="476"/>
  <c r="AH75" i="436"/>
  <c r="AC54" i="446"/>
  <c r="AJ70" i="411"/>
  <c r="AF85" i="414"/>
  <c r="AG85" i="414"/>
  <c r="AK67" i="434"/>
  <c r="AF72" i="411"/>
  <c r="AI72" i="411"/>
  <c r="AG57" i="426"/>
  <c r="AG83" i="442"/>
  <c r="AK83" i="442"/>
  <c r="AH62" i="420"/>
  <c r="AJ62" i="414"/>
  <c r="AH62" i="414"/>
  <c r="AI84" i="442"/>
  <c r="AC87" i="418"/>
  <c r="AT86" i="422"/>
  <c r="AI61" i="440"/>
  <c r="AJ61" i="440"/>
  <c r="AG58" i="388"/>
  <c r="AC87" i="462"/>
  <c r="AI72" i="464"/>
  <c r="AQ85" i="428"/>
  <c r="AR85" i="428"/>
  <c r="AF60" i="462"/>
  <c r="AJ76" i="466"/>
  <c r="AI76" i="466"/>
  <c r="AV79" i="476"/>
  <c r="AF75" i="422"/>
  <c r="AG75" i="422"/>
  <c r="AG85" i="420"/>
  <c r="AC77" i="411"/>
  <c r="AV79" i="426"/>
  <c r="AK64" i="468"/>
  <c r="AF64" i="468"/>
  <c r="AK65" i="434"/>
  <c r="AK61" i="416"/>
  <c r="AJ61" i="416"/>
  <c r="AC53" i="428"/>
  <c r="AG78" i="399"/>
  <c r="AC68" i="436"/>
  <c r="AJ75" i="411"/>
  <c r="AG75" i="411"/>
  <c r="AC70" i="468"/>
  <c r="AK88" i="413"/>
  <c r="AG88" i="413"/>
  <c r="AI63" i="388"/>
  <c r="AC79" i="472"/>
  <c r="AI54" i="458"/>
  <c r="AJ54" i="458"/>
  <c r="AJ78" i="464"/>
  <c r="AK78" i="464"/>
  <c r="AG59" i="440"/>
  <c r="AI80" i="411"/>
  <c r="AF80" i="411"/>
  <c r="AI86" i="452"/>
  <c r="AG86" i="452"/>
  <c r="AI54" i="420"/>
  <c r="AH87" i="450"/>
  <c r="AJ87" i="450"/>
  <c r="AG84" i="472"/>
  <c r="AC60" i="442"/>
  <c r="AK83" i="428"/>
  <c r="AJ79" i="456"/>
  <c r="AF79" i="456"/>
  <c r="AK77" i="432"/>
  <c r="AU87" i="458"/>
  <c r="AR87" i="458"/>
  <c r="AK75" i="438"/>
  <c r="AC86" i="448"/>
  <c r="AJ84" i="458"/>
  <c r="AF84" i="458"/>
  <c r="AK56" i="452"/>
  <c r="AJ56" i="452"/>
  <c r="AJ74" i="420"/>
  <c r="AH74" i="420"/>
  <c r="AH55" i="476"/>
  <c r="AF57" i="411"/>
  <c r="AJ57" i="411"/>
  <c r="AG66" i="412"/>
  <c r="AC73" i="462"/>
  <c r="AG78" i="454"/>
  <c r="AH78" i="454"/>
  <c r="AS80" i="432"/>
  <c r="AH87" i="399"/>
  <c r="AG87" i="399"/>
  <c r="AK75" i="418"/>
  <c r="AG75" i="418"/>
  <c r="AC83" i="432"/>
  <c r="AH88" i="426"/>
  <c r="AI75" i="442"/>
  <c r="AF75" i="442"/>
  <c r="AI67" i="414"/>
  <c r="AF67" i="414"/>
  <c r="AK75" i="428"/>
  <c r="AC61" i="458"/>
  <c r="AF73" i="472"/>
  <c r="AC86" i="422"/>
  <c r="AI59" i="388"/>
  <c r="AJ68" i="444"/>
  <c r="AH68" i="444"/>
  <c r="AI69" i="434"/>
  <c r="AG69" i="434"/>
  <c r="AI59" i="432"/>
  <c r="AF57" i="422"/>
  <c r="AI57" i="422"/>
  <c r="AK86" i="424"/>
  <c r="AJ75" i="448"/>
  <c r="AH75" i="448"/>
  <c r="AU80" i="450"/>
  <c r="AC56" i="466"/>
  <c r="AJ53" i="412"/>
  <c r="AG76" i="452"/>
  <c r="AF76" i="452"/>
  <c r="AT79" i="460"/>
  <c r="AT84" i="413"/>
  <c r="AQ84" i="413"/>
  <c r="AH85" i="464"/>
  <c r="AG80" i="413"/>
  <c r="AJ80" i="413"/>
  <c r="AF71" i="452"/>
  <c r="AC59" i="464"/>
  <c r="AC63" i="399"/>
  <c r="AK63" i="388"/>
  <c r="AF78" i="464"/>
  <c r="AC81" i="470"/>
  <c r="AH54" i="420"/>
  <c r="AG87" i="450"/>
  <c r="AI84" i="472"/>
  <c r="AH83" i="428"/>
  <c r="AI77" i="432"/>
  <c r="AS87" i="458"/>
  <c r="AJ75" i="438"/>
  <c r="AI84" i="458"/>
  <c r="AG56" i="452"/>
  <c r="AF74" i="420"/>
  <c r="AG55" i="476"/>
  <c r="AF66" i="412"/>
  <c r="AC76" i="462"/>
  <c r="AU80" i="432"/>
  <c r="AK87" i="399"/>
  <c r="AC64" i="448"/>
  <c r="AF75" i="418"/>
  <c r="AK88" i="426"/>
  <c r="AI88" i="426"/>
  <c r="AH75" i="442"/>
  <c r="AG67" i="414"/>
  <c r="AJ75" i="428"/>
  <c r="AH75" i="428"/>
  <c r="AK73" i="472"/>
  <c r="AK59" i="388"/>
  <c r="AH59" i="388"/>
  <c r="AF68" i="444"/>
  <c r="AK69" i="434"/>
  <c r="AK59" i="432"/>
  <c r="AJ57" i="422"/>
  <c r="AG86" i="424"/>
  <c r="AJ86" i="424"/>
  <c r="AF75" i="448"/>
  <c r="AR80" i="450"/>
  <c r="AH53" i="412"/>
  <c r="AJ76" i="452"/>
  <c r="AR79" i="460"/>
  <c r="AS84" i="413"/>
  <c r="AF85" i="464"/>
  <c r="AJ85" i="464"/>
  <c r="AI80" i="413"/>
  <c r="AI71" i="452"/>
  <c r="AS83" i="460"/>
  <c r="AV83" i="460"/>
  <c r="AF59" i="468"/>
  <c r="AK54" i="426"/>
  <c r="AF54" i="426"/>
  <c r="AJ74" i="438"/>
  <c r="AK74" i="438"/>
  <c r="AF85" i="466"/>
  <c r="AF85" i="444"/>
  <c r="AG85" i="444"/>
  <c r="AG68" i="452"/>
  <c r="AI80" i="476"/>
  <c r="AH80" i="476"/>
  <c r="AI70" i="428"/>
  <c r="AH70" i="415"/>
  <c r="AJ70" i="415"/>
  <c r="AG59" i="438"/>
  <c r="AJ77" i="460"/>
  <c r="AG77" i="460"/>
  <c r="AR79" i="434"/>
  <c r="AF64" i="470"/>
  <c r="AI64" i="470"/>
  <c r="AF65" i="436"/>
  <c r="AK65" i="436"/>
  <c r="AH61" i="454"/>
  <c r="AK61" i="454"/>
  <c r="AG82" i="442"/>
  <c r="AC79" i="464"/>
  <c r="AI54" i="444"/>
  <c r="AJ82" i="422"/>
  <c r="AI82" i="422"/>
  <c r="AJ67" i="399"/>
  <c r="AC63" i="450"/>
  <c r="AJ61" i="444"/>
  <c r="AU78" i="468"/>
  <c r="AR78" i="468"/>
  <c r="AS78" i="415"/>
  <c r="AC73" i="422"/>
  <c r="AC61" i="415"/>
  <c r="AJ59" i="426"/>
  <c r="AU83" i="414"/>
  <c r="AQ83" i="414"/>
  <c r="AI67" i="460"/>
  <c r="AJ67" i="460"/>
  <c r="AF53" i="414"/>
  <c r="AC62" i="422"/>
  <c r="AI54" i="436"/>
  <c r="AC72" i="417"/>
  <c r="AI59" i="413"/>
  <c r="AI71" i="412"/>
  <c r="AG71" i="412"/>
  <c r="AC53" i="416"/>
  <c r="AF80" i="466"/>
  <c r="AC78" i="424"/>
  <c r="AC77" i="428"/>
  <c r="AJ62" i="466"/>
  <c r="AF63" i="472"/>
  <c r="AH63" i="472"/>
  <c r="AH77" i="456"/>
  <c r="AC74" i="424"/>
  <c r="AI86" i="442"/>
  <c r="AC72" i="418"/>
  <c r="AK71" i="470"/>
  <c r="AH71" i="470"/>
  <c r="AJ56" i="444"/>
  <c r="AK81" i="440"/>
  <c r="AJ81" i="440"/>
  <c r="AK58" i="438"/>
  <c r="AF71" i="424"/>
  <c r="AJ71" i="424"/>
  <c r="AJ62" i="415"/>
  <c r="AK62" i="415"/>
  <c r="AQ88" i="414"/>
  <c r="AH87" i="414"/>
  <c r="AF87" i="414"/>
  <c r="AI61" i="422"/>
  <c r="AJ61" i="422"/>
  <c r="AI58" i="420"/>
  <c r="AK58" i="420"/>
  <c r="AU82" i="472"/>
  <c r="AI72" i="412"/>
  <c r="AJ72" i="412"/>
  <c r="AF67" i="417"/>
  <c r="AF63" i="470"/>
  <c r="AJ63" i="470"/>
  <c r="AG82" i="464"/>
  <c r="AJ54" i="417"/>
  <c r="AG54" i="417"/>
  <c r="AK79" i="417"/>
  <c r="AF53" i="446"/>
  <c r="AG53" i="446"/>
  <c r="AC62" i="470"/>
  <c r="AH85" i="428"/>
  <c r="AV84" i="460"/>
  <c r="AU84" i="460"/>
  <c r="AI82" i="416"/>
  <c r="AC57" i="413"/>
  <c r="AF84" i="413"/>
  <c r="AI85" i="442"/>
  <c r="AJ85" i="442"/>
  <c r="AJ78" i="412"/>
  <c r="AC63" i="454"/>
  <c r="AI86" i="446"/>
  <c r="AJ57" i="444"/>
  <c r="AG57" i="444"/>
  <c r="AF65" i="412"/>
  <c r="AF75" i="446"/>
  <c r="AH75" i="446"/>
  <c r="AH53" i="464"/>
  <c r="AF86" i="388"/>
  <c r="AH86" i="388"/>
  <c r="AJ82" i="450"/>
  <c r="AC58" i="474"/>
  <c r="AH77" i="416"/>
  <c r="AJ58" i="426"/>
  <c r="AH58" i="426"/>
  <c r="AQ80" i="418"/>
  <c r="AC64" i="428"/>
  <c r="AF74" i="448"/>
  <c r="AJ53" i="415"/>
  <c r="AF53" i="415"/>
  <c r="AK60" i="456"/>
  <c r="AG66" i="460"/>
  <c r="AJ66" i="460"/>
  <c r="AH63" i="432"/>
  <c r="AG63" i="432"/>
  <c r="AJ68" i="413"/>
  <c r="AK68" i="413"/>
  <c r="AF82" i="432"/>
  <c r="AF88" i="470"/>
  <c r="AI88" i="470"/>
  <c r="AK82" i="436"/>
  <c r="AG73" i="412"/>
  <c r="AF73" i="412"/>
  <c r="AF55" i="410"/>
  <c r="AV82" i="476"/>
  <c r="AQ82" i="476"/>
  <c r="AC56" i="438"/>
  <c r="AF77" i="436"/>
  <c r="AG83" i="434"/>
  <c r="AJ83" i="434"/>
  <c r="AK64" i="432"/>
  <c r="AR77" i="424"/>
  <c r="AV77" i="424"/>
  <c r="AF55" i="460"/>
  <c r="AJ56" i="450"/>
  <c r="AG56" i="450"/>
  <c r="AG88" i="412"/>
  <c r="AC85" i="426"/>
  <c r="AG88" i="438"/>
  <c r="AG54" i="416"/>
  <c r="AF54" i="416"/>
  <c r="AF57" i="454"/>
  <c r="AJ57" i="454"/>
  <c r="AH68" i="434"/>
  <c r="AG63" i="414"/>
  <c r="AH63" i="414"/>
  <c r="AF54" i="432"/>
  <c r="AC72" i="444"/>
  <c r="AJ86" i="450"/>
  <c r="AC53" i="442"/>
  <c r="AI63" i="466"/>
  <c r="AH63" i="466"/>
  <c r="AV80" i="468"/>
  <c r="AH75" i="420"/>
  <c r="AF75" i="420"/>
  <c r="AH60" i="415"/>
  <c r="AC70" i="424"/>
  <c r="AK83" i="413"/>
  <c r="AF82" i="452"/>
  <c r="AG82" i="452"/>
  <c r="AK74" i="412"/>
  <c r="AC84" i="430"/>
  <c r="AJ60" i="474"/>
  <c r="AK64" i="415"/>
  <c r="AJ64" i="415"/>
  <c r="AI77" i="422"/>
  <c r="AS81" i="444"/>
  <c r="AQ81" i="444"/>
  <c r="AF71" i="444"/>
  <c r="AH56" i="456"/>
  <c r="AJ56" i="456"/>
  <c r="AC70" i="450"/>
  <c r="AH64" i="430"/>
  <c r="AH65" i="388"/>
  <c r="AK65" i="388"/>
  <c r="AK70" i="413"/>
  <c r="AG70" i="413"/>
  <c r="AK71" i="464"/>
  <c r="AI81" i="417"/>
  <c r="AK81" i="417"/>
  <c r="AG53" i="417"/>
  <c r="AJ53" i="417"/>
  <c r="AI66" i="424"/>
  <c r="AH77" i="466"/>
  <c r="AG77" i="466"/>
  <c r="AH72" i="426"/>
  <c r="AC70" i="399"/>
  <c r="AJ58" i="456"/>
  <c r="AI58" i="456"/>
  <c r="AJ64" i="440"/>
  <c r="AH61" i="399"/>
  <c r="AK61" i="399"/>
  <c r="AJ75" i="424"/>
  <c r="AC69" i="428"/>
  <c r="AQ81" i="432"/>
  <c r="AI77" i="430"/>
  <c r="AK77" i="430"/>
  <c r="AC71" i="458"/>
  <c r="AK83" i="466"/>
  <c r="AC87" i="430"/>
  <c r="AF74" i="432"/>
  <c r="AG56" i="430"/>
  <c r="AH56" i="430"/>
  <c r="AC60" i="411"/>
  <c r="AJ83" i="454"/>
  <c r="AI83" i="454"/>
  <c r="AK61" i="470"/>
  <c r="AK67" i="418"/>
  <c r="AG67" i="418"/>
  <c r="AH87" i="412"/>
  <c r="AH54" i="438"/>
  <c r="AJ54" i="438"/>
  <c r="AH73" i="440"/>
  <c r="AF73" i="440"/>
  <c r="AR79" i="418"/>
  <c r="AQ79" i="418"/>
  <c r="AI83" i="388"/>
  <c r="AS83" i="422"/>
  <c r="AV83" i="422"/>
  <c r="AK67" i="476"/>
  <c r="AC55" i="428"/>
  <c r="AH86" i="434"/>
  <c r="AI82" i="410"/>
  <c r="AK82" i="410"/>
  <c r="AC53" i="434"/>
  <c r="AF76" i="412"/>
  <c r="AI86" i="422"/>
  <c r="AH86" i="422"/>
  <c r="AK54" i="412"/>
  <c r="AF57" i="440"/>
  <c r="AH57" i="440"/>
  <c r="AF54" i="422"/>
  <c r="AC74" i="448"/>
  <c r="AF85" i="416"/>
  <c r="AJ53" i="456"/>
  <c r="AK53" i="456"/>
  <c r="AU84" i="399"/>
  <c r="AH69" i="458"/>
  <c r="AK69" i="458"/>
  <c r="AJ62" i="448"/>
  <c r="AH62" i="462"/>
  <c r="AG62" i="462"/>
  <c r="AK74" i="424"/>
  <c r="AF74" i="424"/>
  <c r="AJ81" i="466"/>
  <c r="AC71" i="466"/>
  <c r="AK66" i="388"/>
  <c r="AJ58" i="424"/>
  <c r="AF58" i="424"/>
  <c r="AC76" i="464"/>
  <c r="AJ57" i="415"/>
  <c r="AJ62" i="411"/>
  <c r="AF62" i="411"/>
  <c r="AG56" i="446"/>
  <c r="AU78" i="416"/>
  <c r="AR78" i="416"/>
  <c r="AK73" i="470"/>
  <c r="AC66" i="470"/>
  <c r="AI88" i="456"/>
  <c r="AJ88" i="456"/>
  <c r="AI56" i="414"/>
  <c r="AC84" i="410"/>
  <c r="AG75" i="413"/>
  <c r="AK75" i="413"/>
  <c r="AH65" i="413"/>
  <c r="AI78" i="468"/>
  <c r="AF78" i="468"/>
  <c r="AK68" i="456"/>
  <c r="AK54" i="440"/>
  <c r="AJ54" i="440"/>
  <c r="AI60" i="388"/>
  <c r="AG65" i="466"/>
  <c r="AK65" i="466"/>
  <c r="AG88" i="417"/>
  <c r="AF82" i="438"/>
  <c r="AH82" i="438"/>
  <c r="AK66" i="450"/>
  <c r="AC55" i="466"/>
  <c r="AK77" i="476"/>
  <c r="AI77" i="476"/>
  <c r="AG69" i="430"/>
  <c r="AH69" i="430"/>
  <c r="AJ70" i="416"/>
  <c r="AI70" i="416"/>
  <c r="AJ70" i="446"/>
  <c r="AK87" i="458"/>
  <c r="AJ87" i="458"/>
  <c r="AK69" i="450"/>
  <c r="AG69" i="450"/>
  <c r="AG55" i="472"/>
  <c r="AH55" i="472"/>
  <c r="AI74" i="414"/>
  <c r="AC74" i="452"/>
  <c r="AC76" i="412"/>
  <c r="AF77" i="440"/>
  <c r="AT79" i="399"/>
  <c r="AU79" i="399"/>
  <c r="AH78" i="448"/>
  <c r="AK71" i="448"/>
  <c r="AG71" i="448"/>
  <c r="AF75" i="466"/>
  <c r="AJ85" i="460"/>
  <c r="AG85" i="460"/>
  <c r="AF87" i="456"/>
  <c r="AC82" i="446"/>
  <c r="AF70" i="432"/>
  <c r="AJ70" i="432"/>
  <c r="AC82" i="462"/>
  <c r="AK75" i="474"/>
  <c r="AT87" i="438"/>
  <c r="AR87" i="438"/>
  <c r="AF55" i="450"/>
  <c r="AG68" i="474"/>
  <c r="AF68" i="474"/>
  <c r="AJ65" i="414"/>
  <c r="AI58" i="450"/>
  <c r="AK58" i="450"/>
  <c r="AJ68" i="440"/>
  <c r="AC86" i="415"/>
  <c r="AF53" i="432"/>
  <c r="AF57" i="420"/>
  <c r="AG57" i="420"/>
  <c r="AR83" i="474"/>
  <c r="AG63" i="458"/>
  <c r="AK63" i="458"/>
  <c r="AI73" i="426"/>
  <c r="AF63" i="460"/>
  <c r="AG63" i="460"/>
  <c r="AG82" i="399"/>
  <c r="AV77" i="414"/>
  <c r="AT77" i="414"/>
  <c r="AH85" i="422"/>
  <c r="AG57" i="452"/>
  <c r="AK57" i="452"/>
  <c r="AK64" i="434"/>
  <c r="AF74" i="446"/>
  <c r="AG74" i="446"/>
  <c r="AT81" i="460"/>
  <c r="AG80" i="388"/>
  <c r="AH80" i="388"/>
  <c r="AI72" i="458"/>
  <c r="AJ72" i="458"/>
  <c r="AJ70" i="450"/>
  <c r="AF79" i="444"/>
  <c r="AG79" i="444"/>
  <c r="AG74" i="426"/>
  <c r="AC70" i="440"/>
  <c r="AC81" i="415"/>
  <c r="AI73" i="420"/>
  <c r="AF68" i="414"/>
  <c r="AI68" i="414"/>
  <c r="AS88" i="388"/>
  <c r="AT88" i="388"/>
  <c r="AK61" i="446"/>
  <c r="AI61" i="446"/>
  <c r="AH59" i="452"/>
  <c r="AF59" i="452"/>
  <c r="AF85" i="411"/>
  <c r="AG60" i="412"/>
  <c r="AI60" i="412"/>
  <c r="AQ81" i="452"/>
  <c r="AC60" i="448"/>
  <c r="AJ55" i="417"/>
  <c r="AI65" i="454"/>
  <c r="AH65" i="454"/>
  <c r="AH65" i="440"/>
  <c r="AK77" i="426"/>
  <c r="AI77" i="426"/>
  <c r="AH56" i="422"/>
  <c r="AH72" i="399"/>
  <c r="AG72" i="399"/>
  <c r="AH84" i="414"/>
  <c r="AC67" i="456"/>
  <c r="AI65" i="438"/>
  <c r="AG59" i="420"/>
  <c r="AJ59" i="420"/>
  <c r="AH65" i="410"/>
  <c r="AK66" i="420"/>
  <c r="AH66" i="420"/>
  <c r="AF67" i="436"/>
  <c r="AC70" i="420"/>
  <c r="AT83" i="472"/>
  <c r="AC57" i="417"/>
  <c r="AG55" i="420"/>
  <c r="AJ82" i="388"/>
  <c r="AH82" i="388"/>
  <c r="AI61" i="462"/>
  <c r="AH54" i="454"/>
  <c r="AI54" i="454"/>
  <c r="AU80" i="414"/>
  <c r="AJ88" i="468"/>
  <c r="AG88" i="468"/>
  <c r="AF80" i="470"/>
  <c r="AJ53" i="472"/>
  <c r="AH53" i="472"/>
  <c r="AJ87" i="462"/>
  <c r="AC80" i="434"/>
  <c r="AK72" i="417"/>
  <c r="AI66" i="452"/>
  <c r="AF66" i="452"/>
  <c r="AG88" i="450"/>
  <c r="AT83" i="426"/>
  <c r="AQ83" i="426"/>
  <c r="AI77" i="464"/>
  <c r="AC85" i="440"/>
  <c r="AF67" i="452"/>
  <c r="AV86" i="452"/>
  <c r="AS86" i="452"/>
  <c r="AI70" i="418"/>
  <c r="AH70" i="418"/>
  <c r="AG63" i="434"/>
  <c r="AI66" i="399"/>
  <c r="AG66" i="399"/>
  <c r="AK53" i="399"/>
  <c r="AF53" i="399"/>
  <c r="AK85" i="450"/>
  <c r="AI85" i="450"/>
  <c r="AH80" i="438"/>
  <c r="AF71" i="415"/>
  <c r="AK71" i="415"/>
  <c r="AI72" i="388"/>
  <c r="AC75" i="422"/>
  <c r="AJ59" i="412"/>
  <c r="AC66" i="450"/>
  <c r="AK61" i="432"/>
  <c r="AC67" i="426"/>
  <c r="AF76" i="417"/>
  <c r="AH64" i="417"/>
  <c r="AK64" i="417"/>
  <c r="AG81" i="411"/>
  <c r="AR88" i="476"/>
  <c r="AV88" i="476"/>
  <c r="AQ77" i="450"/>
  <c r="AI56" i="470"/>
  <c r="AK56" i="470"/>
  <c r="AJ55" i="440"/>
  <c r="AT85" i="454"/>
  <c r="AV85" i="454"/>
  <c r="AF54" i="456"/>
  <c r="AJ54" i="456"/>
  <c r="AJ74" i="399"/>
  <c r="AC65" i="432"/>
  <c r="AV77" i="470"/>
  <c r="AI55" i="444"/>
  <c r="AH55" i="444"/>
  <c r="AG59" i="460"/>
  <c r="AH59" i="460"/>
  <c r="AF62" i="458"/>
  <c r="AC56" i="460"/>
  <c r="AJ65" i="444"/>
  <c r="AC63" i="432"/>
  <c r="AV80" i="440"/>
  <c r="AC67" i="411"/>
  <c r="AF76" i="426"/>
  <c r="AF54" i="411"/>
  <c r="AJ54" i="411"/>
  <c r="AC61" i="434"/>
  <c r="AC66" i="432"/>
  <c r="AT83" i="416"/>
  <c r="AR83" i="416"/>
  <c r="AI69" i="413"/>
  <c r="AI88" i="452"/>
  <c r="AF88" i="452"/>
  <c r="AK54" i="424"/>
  <c r="AH54" i="424"/>
  <c r="AC66" i="414"/>
  <c r="AI67" i="456"/>
  <c r="AK66" i="413"/>
  <c r="AJ66" i="413"/>
  <c r="AV80" i="438"/>
  <c r="AG73" i="411"/>
  <c r="AI73" i="411"/>
  <c r="AQ83" i="476"/>
  <c r="AV77" i="418"/>
  <c r="AU77" i="418"/>
  <c r="AU80" i="448"/>
  <c r="AJ86" i="426"/>
  <c r="AI86" i="426"/>
  <c r="AJ76" i="472"/>
  <c r="AF76" i="472"/>
  <c r="AG70" i="448"/>
  <c r="AK82" i="440"/>
  <c r="AI82" i="440"/>
  <c r="AJ55" i="462"/>
  <c r="AC62" i="388"/>
  <c r="AG86" i="436"/>
  <c r="AF77" i="428"/>
  <c r="AH77" i="428"/>
  <c r="AK83" i="450"/>
  <c r="AI83" i="450"/>
  <c r="AK54" i="462"/>
  <c r="AI54" i="462"/>
  <c r="AG83" i="420"/>
  <c r="AC74" i="428"/>
  <c r="AI69" i="412"/>
  <c r="AH55" i="424"/>
  <c r="AF55" i="424"/>
  <c r="AG75" i="444"/>
  <c r="AG76" i="410"/>
  <c r="AH76" i="410"/>
  <c r="AH54" i="470"/>
  <c r="AC72" i="450"/>
  <c r="AI69" i="415"/>
  <c r="AK69" i="415"/>
  <c r="AK58" i="428"/>
  <c r="AJ58" i="428"/>
  <c r="AV82" i="430"/>
  <c r="AU82" i="430"/>
  <c r="AF61" i="417"/>
  <c r="AG71" i="388"/>
  <c r="AJ71" i="388"/>
  <c r="AH60" i="417"/>
  <c r="AK60" i="417"/>
  <c r="AH64" i="413"/>
  <c r="AC54" i="430"/>
  <c r="AR88" i="456"/>
  <c r="AC74" i="412"/>
  <c r="AK56" i="420"/>
  <c r="AI84" i="410"/>
  <c r="AJ84" i="410"/>
  <c r="AI87" i="444"/>
  <c r="AF87" i="444"/>
  <c r="AT84" i="420"/>
  <c r="AC55" i="456"/>
  <c r="AH79" i="430"/>
  <c r="AC78" i="444"/>
  <c r="AV77" i="452"/>
  <c r="AF87" i="426"/>
  <c r="AG87" i="426"/>
  <c r="AH69" i="460"/>
  <c r="AI69" i="460"/>
  <c r="AF75" i="417"/>
  <c r="AH58" i="452"/>
  <c r="AI58" i="452"/>
  <c r="AH66" i="411"/>
  <c r="AC72" i="412"/>
  <c r="AG74" i="452"/>
  <c r="AI86" i="415"/>
  <c r="AG86" i="415"/>
  <c r="AJ57" i="474"/>
  <c r="AG82" i="448"/>
  <c r="AH82" i="448"/>
  <c r="AQ88" i="462"/>
  <c r="AV88" i="462"/>
  <c r="AF64" i="422"/>
  <c r="AH59" i="466"/>
  <c r="AJ59" i="466"/>
  <c r="AR79" i="436"/>
  <c r="AQ78" i="472"/>
  <c r="AT78" i="472"/>
  <c r="AG74" i="434"/>
  <c r="AJ74" i="434"/>
  <c r="AF63" i="416"/>
  <c r="AJ63" i="416"/>
  <c r="AG87" i="464"/>
  <c r="AC82" i="430"/>
  <c r="AI69" i="438"/>
  <c r="AC62" i="460"/>
  <c r="AG62" i="388"/>
  <c r="AI71" i="456"/>
  <c r="AJ71" i="456"/>
  <c r="AH55" i="464"/>
  <c r="AS78" i="417"/>
  <c r="AT78" i="417"/>
  <c r="AK80" i="422"/>
  <c r="AC79" i="426"/>
  <c r="AI75" i="432"/>
  <c r="AJ66" i="418"/>
  <c r="AG66" i="418"/>
  <c r="AG70" i="424"/>
  <c r="AH68" i="438"/>
  <c r="AG68" i="438"/>
  <c r="AK85" i="440"/>
  <c r="AF85" i="440"/>
  <c r="AG70" i="436"/>
  <c r="AJ72" i="460"/>
  <c r="AG72" i="460"/>
  <c r="AF61" i="456"/>
  <c r="AH61" i="456"/>
  <c r="AJ84" i="438"/>
  <c r="AH84" i="438"/>
  <c r="AI68" i="450"/>
  <c r="AF53" i="462"/>
  <c r="AK53" i="462"/>
  <c r="AF76" i="450"/>
  <c r="AK76" i="450"/>
  <c r="AK80" i="440"/>
  <c r="AI80" i="452"/>
  <c r="AH80" i="452"/>
  <c r="AG78" i="420"/>
  <c r="AI72" i="418"/>
  <c r="AF72" i="418"/>
  <c r="AK77" i="399"/>
  <c r="AJ77" i="399"/>
  <c r="AK68" i="418"/>
  <c r="AC88" i="410"/>
  <c r="AK78" i="430"/>
  <c r="AV77" i="448"/>
  <c r="AR77" i="448"/>
  <c r="AF55" i="388"/>
  <c r="AC57" i="442"/>
  <c r="AI54" i="474"/>
  <c r="AC81" i="420"/>
  <c r="AK71" i="462"/>
  <c r="AC55" i="436"/>
  <c r="AS78" i="476"/>
  <c r="AF84" i="444"/>
  <c r="AG84" i="444"/>
  <c r="AF72" i="424"/>
  <c r="AG81" i="430"/>
  <c r="AK81" i="430"/>
  <c r="AG68" i="442"/>
  <c r="AJ77" i="420"/>
  <c r="AH77" i="420"/>
  <c r="AJ71" i="446"/>
  <c r="AS87" i="468"/>
  <c r="AU87" i="468"/>
  <c r="AK86" i="440"/>
  <c r="AC56" i="410"/>
  <c r="AH68" i="426"/>
  <c r="AC55" i="418"/>
  <c r="AG53" i="428"/>
  <c r="AK76" i="440"/>
  <c r="AG76" i="440"/>
  <c r="AT88" i="410"/>
  <c r="AU88" i="410"/>
  <c r="AT86" i="417"/>
  <c r="AK80" i="446"/>
  <c r="AH80" i="446"/>
  <c r="AI81" i="454"/>
  <c r="AT81" i="470"/>
  <c r="AV81" i="470"/>
  <c r="AJ72" i="420"/>
  <c r="AH72" i="420"/>
  <c r="AG78" i="442"/>
  <c r="AJ78" i="442"/>
  <c r="AI73" i="452"/>
  <c r="AJ66" i="446"/>
  <c r="AK66" i="446"/>
  <c r="AJ79" i="428"/>
  <c r="AK53" i="430"/>
  <c r="AH53" i="430"/>
  <c r="AI75" i="388"/>
  <c r="AC80" i="466"/>
  <c r="AF83" i="470"/>
  <c r="AF84" i="434"/>
  <c r="AJ84" i="434"/>
  <c r="AC84" i="422"/>
  <c r="AU81" i="411"/>
  <c r="AR81" i="411"/>
  <c r="AG54" i="472"/>
  <c r="AK54" i="472"/>
  <c r="AC74" i="422"/>
  <c r="AT81" i="426"/>
  <c r="AG63" i="411"/>
  <c r="AK63" i="411"/>
  <c r="AR82" i="388"/>
  <c r="AG73" i="410"/>
  <c r="AK73" i="410"/>
  <c r="AJ78" i="411"/>
  <c r="AC73" i="428"/>
  <c r="AI56" i="424"/>
  <c r="AC63" i="410"/>
  <c r="AK82" i="444"/>
  <c r="AI67" i="420"/>
  <c r="AG67" i="420"/>
  <c r="AF69" i="474"/>
  <c r="AG57" i="464"/>
  <c r="AK57" i="464"/>
  <c r="AU86" i="432"/>
  <c r="AC64" i="432"/>
  <c r="AG80" i="432"/>
  <c r="AJ60" i="440"/>
  <c r="AK60" i="440"/>
  <c r="AT86" i="446"/>
  <c r="AC77" i="444"/>
  <c r="AH87" i="454"/>
  <c r="AI87" i="454"/>
  <c r="AF78" i="416"/>
  <c r="AI64" i="458"/>
  <c r="AG64" i="458"/>
  <c r="AG76" i="446"/>
  <c r="AF76" i="446"/>
  <c r="AS88" i="468"/>
  <c r="AJ87" i="466"/>
  <c r="AK87" i="466"/>
  <c r="AG64" i="444"/>
  <c r="AC58" i="450"/>
  <c r="AK61" i="448"/>
  <c r="AG83" i="422"/>
  <c r="AJ83" i="422"/>
  <c r="AU82" i="420"/>
  <c r="AF83" i="448"/>
  <c r="AH83" i="448"/>
  <c r="AC62" i="413"/>
  <c r="AI67" i="448"/>
  <c r="AF79" i="458"/>
  <c r="AG79" i="458"/>
  <c r="AR85" i="422"/>
  <c r="AU84" i="474"/>
  <c r="AQ84" i="474"/>
  <c r="AK63" i="452"/>
  <c r="AI63" i="452"/>
  <c r="AK57" i="434"/>
  <c r="AG72" i="472"/>
  <c r="AF72" i="472"/>
  <c r="AJ66" i="474"/>
  <c r="AQ83" i="438"/>
  <c r="AS83" i="438"/>
  <c r="AK64" i="464"/>
  <c r="AF65" i="474"/>
  <c r="AH65" i="474"/>
  <c r="AK77" i="424"/>
  <c r="AI77" i="424"/>
  <c r="AS78" i="430"/>
  <c r="AC77" i="415"/>
  <c r="AV85" i="472"/>
  <c r="AT85" i="472"/>
  <c r="AQ81" i="434"/>
  <c r="AS87" i="413"/>
  <c r="AQ87" i="413"/>
  <c r="AJ87" i="446"/>
  <c r="AF87" i="446"/>
  <c r="AF69" i="454"/>
  <c r="AG63" i="428"/>
  <c r="AI63" i="428"/>
  <c r="AV80" i="444"/>
  <c r="AC61" i="446"/>
  <c r="AH60" i="418"/>
  <c r="AJ72" i="474"/>
  <c r="AK72" i="474"/>
  <c r="AT84" i="415"/>
  <c r="AG81" i="418"/>
  <c r="AK81" i="418"/>
  <c r="AC65" i="434"/>
  <c r="AR88" i="428"/>
  <c r="AU88" i="428"/>
  <c r="AI86" i="399"/>
  <c r="AK86" i="399"/>
  <c r="AK80" i="468"/>
  <c r="AC75" i="456"/>
  <c r="AF58" i="422"/>
  <c r="AC69" i="413"/>
  <c r="AU86" i="462"/>
  <c r="AT86" i="462"/>
  <c r="AF57" i="458"/>
  <c r="AI83" i="430"/>
  <c r="AH83" i="430"/>
  <c r="AU78" i="418"/>
  <c r="AQ78" i="418"/>
  <c r="AJ87" i="418"/>
  <c r="AS88" i="448"/>
  <c r="AR88" i="448"/>
  <c r="AH71" i="410"/>
  <c r="AG72" i="450"/>
  <c r="AH72" i="450"/>
  <c r="AT87" i="436"/>
  <c r="AS77" i="462"/>
  <c r="AT77" i="462"/>
  <c r="AJ67" i="426"/>
  <c r="AH67" i="426"/>
  <c r="AV81" i="415"/>
  <c r="AG78" i="474"/>
  <c r="AJ78" i="474"/>
  <c r="AH63" i="456"/>
  <c r="AH75" i="454"/>
  <c r="AG75" i="454"/>
  <c r="AC81" i="458"/>
  <c r="AG66" i="426"/>
  <c r="AJ56" i="415"/>
  <c r="AI56" i="415"/>
  <c r="AJ66" i="468"/>
  <c r="AK73" i="466"/>
  <c r="AJ73" i="466"/>
  <c r="AJ65" i="446"/>
  <c r="AC80" i="454"/>
  <c r="AS83" i="432"/>
  <c r="AC75" i="411"/>
  <c r="AI68" i="410"/>
  <c r="AR87" i="440"/>
  <c r="AV87" i="440"/>
  <c r="AK77" i="438"/>
  <c r="AH77" i="438"/>
  <c r="AI69" i="456"/>
  <c r="AH58" i="432"/>
  <c r="AF58" i="432"/>
  <c r="AG72" i="432"/>
  <c r="AH72" i="432"/>
  <c r="AI74" i="470"/>
  <c r="AH58" i="466"/>
  <c r="AG58" i="466"/>
  <c r="AS84" i="416"/>
  <c r="AH62" i="424"/>
  <c r="AJ62" i="424"/>
  <c r="AG67" i="446"/>
  <c r="AT77" i="442"/>
  <c r="AS77" i="442"/>
  <c r="AF86" i="411"/>
  <c r="AH72" i="448"/>
  <c r="AJ72" i="448"/>
  <c r="AJ78" i="415"/>
  <c r="AC55" i="414"/>
  <c r="AJ74" i="388"/>
  <c r="AI62" i="412"/>
  <c r="AH62" i="412"/>
  <c r="AH80" i="442"/>
  <c r="AI76" i="434"/>
  <c r="AF76" i="434"/>
  <c r="AJ77" i="450"/>
  <c r="AF72" i="438"/>
  <c r="AG72" i="438"/>
  <c r="AF75" i="458"/>
  <c r="AC67" i="399"/>
  <c r="AJ64" i="420"/>
  <c r="AF64" i="420"/>
  <c r="AC73" i="430"/>
  <c r="AR82" i="413"/>
  <c r="AC66" i="440"/>
  <c r="AF56" i="411"/>
  <c r="AH56" i="472"/>
  <c r="AK56" i="472"/>
  <c r="AG78" i="472"/>
  <c r="AF60" i="438"/>
  <c r="AH60" i="438"/>
  <c r="AR77" i="468"/>
  <c r="AQ77" i="468"/>
  <c r="AH74" i="462"/>
  <c r="AJ74" i="462"/>
  <c r="AH81" i="426"/>
  <c r="AK53" i="420"/>
  <c r="AI53" i="420"/>
  <c r="AI54" i="446"/>
  <c r="AG87" i="442"/>
  <c r="AJ87" i="442"/>
  <c r="AR80" i="430"/>
  <c r="AC54" i="444"/>
  <c r="AF59" i="474"/>
  <c r="AH59" i="474"/>
  <c r="AH70" i="430"/>
  <c r="AG73" i="388"/>
  <c r="AI73" i="388"/>
  <c r="AJ85" i="452"/>
  <c r="AG84" i="432"/>
  <c r="AF84" i="432"/>
  <c r="AK55" i="458"/>
  <c r="AJ55" i="458"/>
  <c r="AI71" i="416"/>
  <c r="AJ71" i="416"/>
  <c r="AH78" i="452"/>
  <c r="AU82" i="460"/>
  <c r="AR82" i="460"/>
  <c r="AJ63" i="422"/>
  <c r="AV78" i="420"/>
  <c r="AT78" i="420"/>
  <c r="AI68" i="460"/>
  <c r="AF68" i="460"/>
  <c r="AF79" i="416"/>
  <c r="AI79" i="416"/>
  <c r="AG72" i="468"/>
  <c r="AG62" i="476"/>
  <c r="AH62" i="476"/>
  <c r="AG84" i="466"/>
  <c r="AI57" i="442"/>
  <c r="AK57" i="442"/>
  <c r="AG65" i="468"/>
  <c r="AC67" i="416"/>
  <c r="AF83" i="464"/>
  <c r="AR88" i="444"/>
  <c r="AT88" i="444"/>
  <c r="AF70" i="452"/>
  <c r="AC83" i="464"/>
  <c r="AF79" i="446"/>
  <c r="AC56" i="426"/>
  <c r="AS78" i="436"/>
  <c r="AV78" i="436"/>
  <c r="AG61" i="458"/>
  <c r="AV86" i="415"/>
  <c r="AS86" i="415"/>
  <c r="AQ81" i="438"/>
  <c r="AR81" i="438"/>
  <c r="AQ82" i="417"/>
  <c r="AG55" i="430"/>
  <c r="AJ55" i="430"/>
  <c r="AK85" i="470"/>
  <c r="AK57" i="476"/>
  <c r="AJ57" i="476"/>
  <c r="AG87" i="448"/>
  <c r="AJ80" i="472"/>
  <c r="AF80" i="472"/>
  <c r="AH88" i="424"/>
  <c r="AC83" i="413"/>
  <c r="AF60" i="448"/>
  <c r="AV84" i="464"/>
  <c r="AR84" i="464"/>
  <c r="AS85" i="438"/>
  <c r="AC53" i="458"/>
  <c r="AG75" i="452"/>
  <c r="AJ75" i="452"/>
  <c r="AG64" i="454"/>
  <c r="AH86" i="416"/>
  <c r="AF86" i="416"/>
  <c r="AC60" i="466"/>
  <c r="AJ80" i="399"/>
  <c r="AC81" i="413"/>
  <c r="AJ70" i="476"/>
  <c r="AI55" i="414"/>
  <c r="AJ55" i="414"/>
  <c r="AF59" i="415"/>
  <c r="AG59" i="415"/>
  <c r="AH73" i="476"/>
  <c r="AF73" i="476"/>
  <c r="AT79" i="450"/>
  <c r="AQ79" i="450"/>
  <c r="AH68" i="448"/>
  <c r="AG78" i="414"/>
  <c r="AK78" i="414"/>
  <c r="AI86" i="444"/>
  <c r="AH86" i="444"/>
  <c r="AF82" i="474"/>
  <c r="AK56" i="418"/>
  <c r="AG56" i="418"/>
  <c r="AF55" i="434"/>
  <c r="AJ55" i="434"/>
  <c r="AF84" i="436"/>
  <c r="AJ87" i="476"/>
  <c r="AI87" i="476"/>
  <c r="AK71" i="474"/>
  <c r="AI71" i="474"/>
  <c r="AF60" i="466"/>
  <c r="AK60" i="466"/>
  <c r="AK80" i="420"/>
  <c r="AG80" i="420"/>
  <c r="AG70" i="399"/>
  <c r="AJ70" i="399"/>
  <c r="AF59" i="472"/>
  <c r="AK59" i="472"/>
  <c r="AF79" i="424"/>
  <c r="AC86" i="444"/>
  <c r="AK57" i="424"/>
  <c r="AI82" i="456"/>
  <c r="AJ82" i="456"/>
  <c r="AF69" i="418"/>
  <c r="AC57" i="434"/>
  <c r="AG81" i="450"/>
  <c r="AG72" i="462"/>
  <c r="AF72" i="462"/>
  <c r="AI70" i="458"/>
  <c r="AG76" i="416"/>
  <c r="AJ76" i="416"/>
  <c r="AR78" i="452"/>
  <c r="AU85" i="399"/>
  <c r="AS85" i="399"/>
  <c r="AF58" i="476"/>
  <c r="AI58" i="476"/>
  <c r="AJ80" i="444"/>
  <c r="AC56" i="420"/>
  <c r="AV81" i="399"/>
  <c r="AI63" i="424"/>
  <c r="AJ63" i="424"/>
  <c r="AH81" i="428"/>
  <c r="AI57" i="430"/>
  <c r="AJ57" i="430"/>
  <c r="AH61" i="410"/>
  <c r="AF65" i="430"/>
  <c r="AH65" i="430"/>
  <c r="AG79" i="434"/>
  <c r="AC58" i="413"/>
  <c r="AU87" i="418"/>
  <c r="AI62" i="440"/>
  <c r="AJ62" i="440"/>
  <c r="AH86" i="432"/>
  <c r="AK80" i="464"/>
  <c r="AF80" i="464"/>
  <c r="AR80" i="460"/>
  <c r="AU84" i="458"/>
  <c r="AR84" i="458"/>
  <c r="AH83" i="399"/>
  <c r="AG53" i="410"/>
  <c r="AJ53" i="410"/>
  <c r="AJ78" i="438"/>
  <c r="AF78" i="438"/>
  <c r="AJ69" i="426"/>
  <c r="AC67" i="454"/>
  <c r="AG81" i="472"/>
  <c r="AK57" i="462"/>
  <c r="AF57" i="462"/>
  <c r="AK75" i="450"/>
  <c r="AI85" i="468"/>
  <c r="AJ85" i="468"/>
  <c r="AF56" i="410"/>
  <c r="AG56" i="410"/>
  <c r="AH77" i="412"/>
  <c r="AK77" i="412"/>
  <c r="AH76" i="438"/>
  <c r="AI76" i="438"/>
  <c r="AJ70" i="470"/>
  <c r="AI70" i="470"/>
  <c r="AJ81" i="432"/>
  <c r="AC74" i="440"/>
  <c r="AK62" i="422"/>
  <c r="AI62" i="422"/>
  <c r="AG83" i="446"/>
  <c r="AH73" i="456"/>
  <c r="AF73" i="456"/>
  <c r="AJ69" i="410"/>
  <c r="AK84" i="424"/>
  <c r="AI84" i="424"/>
  <c r="AH76" i="420"/>
  <c r="AC73" i="424"/>
  <c r="AI64" i="456"/>
  <c r="AF64" i="450"/>
  <c r="AI64" i="450"/>
  <c r="AT88" i="440"/>
  <c r="AC72" i="476"/>
  <c r="AH54" i="414"/>
  <c r="AC84" i="411"/>
  <c r="AJ68" i="412"/>
  <c r="AH68" i="412"/>
  <c r="AV84" i="442"/>
  <c r="AC73" i="444"/>
  <c r="AJ56" i="464"/>
  <c r="AR84" i="432"/>
  <c r="AU84" i="432"/>
  <c r="AC77" i="388"/>
  <c r="AF81" i="462"/>
  <c r="AG81" i="462"/>
  <c r="AG87" i="436"/>
  <c r="AJ85" i="448"/>
  <c r="AF85" i="448"/>
  <c r="AQ87" i="426"/>
  <c r="AR87" i="426"/>
  <c r="AJ79" i="438"/>
  <c r="AF79" i="438"/>
  <c r="AI67" i="422"/>
  <c r="AF69" i="440"/>
  <c r="AG69" i="440"/>
  <c r="AF71" i="466"/>
  <c r="AC60" i="413"/>
  <c r="AK74" i="464"/>
  <c r="AF64" i="416"/>
  <c r="AH64" i="416"/>
  <c r="AK76" i="470"/>
  <c r="AJ74" i="428"/>
  <c r="AI74" i="428"/>
  <c r="AU83" i="464"/>
  <c r="AG74" i="430"/>
  <c r="AK74" i="430"/>
  <c r="AG78" i="458"/>
  <c r="AG56" i="474"/>
  <c r="AH56" i="474"/>
  <c r="AF81" i="413"/>
  <c r="AJ80" i="436"/>
  <c r="AI80" i="436"/>
  <c r="AF73" i="417"/>
  <c r="AK73" i="417"/>
  <c r="AJ73" i="422"/>
  <c r="AG73" i="422"/>
  <c r="AK59" i="462"/>
  <c r="AC85" i="448"/>
  <c r="AJ53" i="424"/>
  <c r="AJ85" i="412"/>
  <c r="AF85" i="412"/>
  <c r="AI87" i="415"/>
  <c r="AS83" i="417"/>
  <c r="AT83" i="417"/>
  <c r="AI70" i="454"/>
  <c r="AH70" i="454"/>
  <c r="AV86" i="388"/>
  <c r="AQ79" i="442"/>
  <c r="AR79" i="442"/>
  <c r="AG79" i="412"/>
  <c r="AF73" i="416"/>
  <c r="AK73" i="416"/>
  <c r="AG64" i="418"/>
  <c r="AF68" i="466"/>
  <c r="AH68" i="466"/>
  <c r="AF70" i="466"/>
  <c r="AC56" i="458"/>
  <c r="AJ70" i="414"/>
  <c r="AG77" i="388"/>
  <c r="AK77" i="388"/>
  <c r="AF78" i="388"/>
  <c r="AG78" i="388"/>
  <c r="AH53" i="468"/>
  <c r="AI53" i="468"/>
  <c r="AG84" i="446"/>
  <c r="AJ79" i="411"/>
  <c r="AF79" i="411"/>
  <c r="AG76" i="442"/>
  <c r="AH59" i="470"/>
  <c r="AF59" i="470"/>
  <c r="AG75" i="412"/>
  <c r="AC75" i="424"/>
  <c r="AK60" i="428"/>
  <c r="AK84" i="452"/>
  <c r="AJ84" i="452"/>
  <c r="AV86" i="466"/>
  <c r="AS81" i="410"/>
  <c r="AT81" i="410"/>
  <c r="AI53" i="450"/>
  <c r="AG76" i="415"/>
  <c r="AH76" i="415"/>
  <c r="AK69" i="436"/>
  <c r="AJ69" i="436"/>
  <c r="AH78" i="444"/>
  <c r="AG78" i="444"/>
  <c r="AK56" i="434"/>
  <c r="AJ73" i="424"/>
  <c r="AG73" i="424"/>
  <c r="AQ77" i="436"/>
  <c r="AT77" i="436"/>
  <c r="AI54" i="413"/>
  <c r="AG54" i="413"/>
  <c r="AF83" i="436"/>
  <c r="AK83" i="436"/>
  <c r="AK71" i="468"/>
  <c r="AJ82" i="466"/>
  <c r="AF82" i="466"/>
  <c r="AT79" i="420"/>
  <c r="AQ79" i="420"/>
  <c r="AG85" i="430"/>
  <c r="AC57" i="464"/>
  <c r="AI75" i="399"/>
  <c r="AK59" i="422"/>
  <c r="AI59" i="422"/>
  <c r="AF66" i="416"/>
  <c r="AK68" i="415"/>
  <c r="AH68" i="415"/>
  <c r="AF63" i="450"/>
  <c r="AC77" i="438"/>
  <c r="AI76" i="448"/>
  <c r="AF68" i="454"/>
  <c r="AJ68" i="454"/>
  <c r="AV77" i="388"/>
  <c r="AU77" i="388"/>
  <c r="AI69" i="476"/>
  <c r="AC79" i="432"/>
  <c r="AH55" i="454"/>
  <c r="AG88" i="422"/>
  <c r="AI88" i="422"/>
  <c r="AH78" i="456"/>
  <c r="AC57" i="414"/>
  <c r="AJ80" i="426"/>
  <c r="AF65" i="448"/>
  <c r="AG65" i="448"/>
  <c r="AF74" i="418"/>
  <c r="AC69" i="454"/>
  <c r="AG53" i="444"/>
  <c r="AK79" i="462"/>
  <c r="AJ79" i="462"/>
  <c r="AF82" i="458"/>
  <c r="AF86" i="414"/>
  <c r="AJ86" i="414"/>
  <c r="AG88" i="440"/>
  <c r="AV83" i="440"/>
  <c r="AT83" i="440"/>
  <c r="AS84" i="428"/>
  <c r="AF83" i="417"/>
  <c r="AK83" i="417"/>
  <c r="AK78" i="413"/>
  <c r="AG86" i="464"/>
  <c r="AF86" i="464"/>
  <c r="AH81" i="468"/>
  <c r="AK81" i="468"/>
  <c r="AU77" i="474"/>
  <c r="AK68" i="420"/>
  <c r="AG68" i="420"/>
  <c r="AK64" i="472"/>
  <c r="AH64" i="472"/>
  <c r="AT87" i="474"/>
  <c r="AC80" i="418"/>
  <c r="AF82" i="428"/>
  <c r="AQ80" i="446"/>
  <c r="AV80" i="446"/>
  <c r="AK75" i="440"/>
  <c r="AJ75" i="440"/>
  <c r="AC83" i="411"/>
  <c r="AG83" i="424"/>
  <c r="AG79" i="418"/>
  <c r="AK79" i="418"/>
  <c r="AH73" i="474"/>
  <c r="AC83" i="399"/>
  <c r="AH73" i="430"/>
  <c r="AR77" i="422"/>
  <c r="AV77" i="422"/>
  <c r="AJ69" i="466"/>
  <c r="AK55" i="474"/>
  <c r="AG55" i="474"/>
  <c r="AI56" i="460"/>
  <c r="AC55" i="410"/>
  <c r="AR78" i="424"/>
  <c r="AJ83" i="468"/>
  <c r="AK83" i="468"/>
  <c r="AS83" i="454"/>
  <c r="AJ73" i="442"/>
  <c r="AF73" i="442"/>
  <c r="AT77" i="458"/>
  <c r="AU77" i="458"/>
  <c r="AJ60" i="452"/>
  <c r="AF68" i="472"/>
  <c r="AH68" i="472"/>
  <c r="AT84" i="417"/>
  <c r="AV84" i="417"/>
  <c r="AG88" i="399"/>
  <c r="AH54" i="430"/>
  <c r="AJ54" i="430"/>
  <c r="AH77" i="468"/>
  <c r="AC86" i="420"/>
  <c r="AK85" i="462"/>
  <c r="AC76" i="476"/>
  <c r="AG77" i="444"/>
  <c r="AG81" i="438"/>
  <c r="AF81" i="438"/>
  <c r="AQ82" i="424"/>
  <c r="AF58" i="444"/>
  <c r="AI58" i="444"/>
  <c r="AU86" i="424"/>
  <c r="AC59" i="470"/>
  <c r="AS77" i="476"/>
  <c r="AS87" i="417"/>
  <c r="AT87" i="417"/>
  <c r="AK87" i="410"/>
  <c r="AT78" i="440"/>
  <c r="AQ78" i="440"/>
  <c r="AG65" i="460"/>
  <c r="AG60" i="436"/>
  <c r="AJ60" i="436"/>
  <c r="AJ73" i="418"/>
  <c r="AH87" i="452"/>
  <c r="AG87" i="452"/>
  <c r="AQ82" i="446"/>
  <c r="AT82" i="446"/>
  <c r="AU77" i="426"/>
  <c r="AC82" i="413"/>
  <c r="AF60" i="426"/>
  <c r="AI60" i="426"/>
  <c r="AH85" i="474"/>
  <c r="AQ83" i="456"/>
  <c r="AV83" i="456"/>
  <c r="AF70" i="468"/>
  <c r="AI85" i="434"/>
  <c r="AK85" i="434"/>
  <c r="AT85" i="416"/>
  <c r="AC54" i="458"/>
  <c r="AS81" i="462"/>
  <c r="AI57" i="472"/>
  <c r="AF57" i="472"/>
  <c r="AK84" i="460"/>
  <c r="AF66" i="438"/>
  <c r="AI66" i="438"/>
  <c r="AR79" i="424"/>
  <c r="AS78" i="412"/>
  <c r="AT78" i="412"/>
  <c r="AG88" i="476"/>
  <c r="AJ88" i="476"/>
  <c r="AQ80" i="466"/>
  <c r="AS80" i="466"/>
  <c r="AJ81" i="458"/>
  <c r="AU77" i="420"/>
  <c r="AR77" i="420"/>
  <c r="AH66" i="456"/>
  <c r="AQ78" i="462"/>
  <c r="AU78" i="462"/>
  <c r="AI78" i="470"/>
  <c r="AK81" i="410"/>
  <c r="AF81" i="410"/>
  <c r="AR82" i="444"/>
  <c r="AU81" i="474"/>
  <c r="AS81" i="474"/>
  <c r="AV79" i="410"/>
  <c r="AU79" i="410"/>
  <c r="AI73" i="450"/>
  <c r="AG73" i="460"/>
  <c r="AF73" i="460"/>
  <c r="AU85" i="468"/>
  <c r="AH74" i="476"/>
  <c r="AJ74" i="476"/>
  <c r="AI55" i="446"/>
  <c r="AG66" i="417"/>
  <c r="AI66" i="417"/>
  <c r="AF61" i="434"/>
  <c r="AK55" i="452"/>
  <c r="AH55" i="452"/>
  <c r="AV81" i="468"/>
  <c r="AU77" i="413"/>
  <c r="AQ77" i="413"/>
  <c r="AK71" i="436"/>
  <c r="AC77" i="468"/>
  <c r="AV84" i="452"/>
  <c r="AG74" i="444"/>
  <c r="AK74" i="444"/>
  <c r="AF53" i="440"/>
  <c r="AG60" i="416"/>
  <c r="AI60" i="416"/>
  <c r="AK79" i="413"/>
  <c r="AJ63" i="468"/>
  <c r="AH63" i="468"/>
  <c r="AU77" i="472"/>
  <c r="AT77" i="472"/>
  <c r="AK61" i="464"/>
  <c r="AS85" i="470"/>
  <c r="AQ85" i="470"/>
  <c r="AQ87" i="430"/>
  <c r="AT87" i="430"/>
  <c r="AI83" i="452"/>
  <c r="AV83" i="430"/>
  <c r="AQ83" i="430"/>
  <c r="AI61" i="452"/>
  <c r="AC68" i="454"/>
  <c r="AI58" i="399"/>
  <c r="AV88" i="416"/>
  <c r="AS88" i="416"/>
  <c r="AF59" i="411"/>
  <c r="AG76" i="462"/>
  <c r="AK76" i="462"/>
  <c r="AT83" i="446"/>
  <c r="AC62" i="450"/>
  <c r="AH74" i="413"/>
  <c r="AG79" i="440"/>
  <c r="AI79" i="440"/>
  <c r="AI58" i="412"/>
  <c r="AQ84" i="436"/>
  <c r="AR84" i="436"/>
  <c r="AJ76" i="460"/>
  <c r="AC87" i="456"/>
  <c r="AK69" i="470"/>
  <c r="AS79" i="454"/>
  <c r="AT79" i="454"/>
  <c r="AG82" i="460"/>
  <c r="AH77" i="410"/>
  <c r="AJ77" i="410"/>
  <c r="AH80" i="462"/>
  <c r="AF80" i="462"/>
  <c r="AG77" i="418"/>
  <c r="AC77" i="420"/>
  <c r="AF65" i="432"/>
  <c r="AU79" i="472"/>
  <c r="AV79" i="472"/>
  <c r="AV85" i="412"/>
  <c r="AI87" i="432"/>
  <c r="AF87" i="432"/>
  <c r="AJ72" i="430"/>
  <c r="AC82" i="416"/>
  <c r="AK83" i="444"/>
  <c r="AF81" i="452"/>
  <c r="AK81" i="452"/>
  <c r="AF69" i="399"/>
  <c r="AI69" i="399"/>
  <c r="AC83" i="440"/>
  <c r="AF58" i="458"/>
  <c r="AV86" i="448"/>
  <c r="AU86" i="448"/>
  <c r="AG78" i="410"/>
  <c r="AC86" i="446"/>
  <c r="AS88" i="446"/>
  <c r="AU81" i="464"/>
  <c r="AT81" i="464"/>
  <c r="AS77" i="415"/>
  <c r="AK59" i="476"/>
  <c r="AF59" i="476"/>
  <c r="AK56" i="458"/>
  <c r="AQ80" i="472"/>
  <c r="AT80" i="472"/>
  <c r="AF59" i="399"/>
  <c r="AQ82" i="442"/>
  <c r="AS82" i="442"/>
  <c r="AH62" i="434"/>
  <c r="AU86" i="470"/>
  <c r="AS86" i="470"/>
  <c r="AC68" i="410"/>
  <c r="AG87" i="420"/>
  <c r="AK87" i="420"/>
  <c r="AF62" i="410"/>
  <c r="AI83" i="410"/>
  <c r="AG83" i="410"/>
  <c r="AS81" i="416"/>
  <c r="AH53" i="452"/>
  <c r="AK53" i="452"/>
  <c r="AC69" i="418"/>
  <c r="AC87" i="466"/>
  <c r="AS85" i="414"/>
  <c r="AK63" i="410"/>
  <c r="AF63" i="410"/>
  <c r="AR84" i="470"/>
  <c r="AK63" i="440"/>
  <c r="AF63" i="440"/>
  <c r="AQ86" i="476"/>
  <c r="AC71" i="410"/>
  <c r="AT87" i="446"/>
  <c r="AF64" i="460"/>
  <c r="AJ64" i="460"/>
  <c r="AH83" i="438"/>
  <c r="AJ83" i="438"/>
  <c r="AF67" i="458"/>
  <c r="AF63" i="462"/>
  <c r="AH63" i="462"/>
  <c r="AI61" i="476"/>
  <c r="AF61" i="476"/>
  <c r="AG64" i="474"/>
  <c r="AI64" i="474"/>
  <c r="AI59" i="434"/>
  <c r="AC57" i="428"/>
  <c r="AC80" i="428"/>
  <c r="AJ79" i="474"/>
  <c r="AK70" i="472"/>
  <c r="AF70" i="472"/>
  <c r="AI87" i="434"/>
  <c r="AJ87" i="468"/>
  <c r="AF87" i="468"/>
  <c r="AR78" i="410"/>
  <c r="AC78" i="417"/>
  <c r="AR82" i="462"/>
  <c r="AV82" i="462"/>
  <c r="AH78" i="417"/>
  <c r="AR88" i="474"/>
  <c r="AS88" i="474"/>
  <c r="AU79" i="428"/>
  <c r="AC61" i="448"/>
  <c r="AH62" i="446"/>
  <c r="AC61" i="411"/>
  <c r="AG59" i="448"/>
  <c r="AI59" i="448"/>
  <c r="AS80" i="474"/>
  <c r="AG84" i="440"/>
  <c r="AJ84" i="440"/>
  <c r="AF70" i="422"/>
  <c r="AK70" i="422"/>
  <c r="AG74" i="466"/>
  <c r="AJ67" i="462"/>
  <c r="AG67" i="462"/>
  <c r="AK76" i="432"/>
  <c r="AC58" i="412"/>
  <c r="AT83" i="462"/>
  <c r="AI71" i="442"/>
  <c r="AF71" i="442"/>
  <c r="AU82" i="474"/>
  <c r="AC56" i="474"/>
  <c r="AT78" i="428"/>
  <c r="AQ80" i="388"/>
  <c r="AV80" i="388"/>
  <c r="AT78" i="466"/>
  <c r="AK65" i="411"/>
  <c r="AF65" i="411"/>
  <c r="AG64" i="424"/>
  <c r="AS87" i="448"/>
  <c r="AV87" i="448"/>
  <c r="AQ85" i="410"/>
  <c r="AF80" i="434"/>
  <c r="AJ80" i="434"/>
  <c r="AF79" i="422"/>
  <c r="AS86" i="436"/>
  <c r="AU86" i="436"/>
  <c r="AQ84" i="411"/>
  <c r="AC63" i="438"/>
  <c r="AS78" i="474"/>
  <c r="AU85" i="436"/>
  <c r="AS85" i="436"/>
  <c r="AG72" i="415"/>
  <c r="AJ72" i="415"/>
  <c r="AJ74" i="416"/>
  <c r="AG74" i="416"/>
  <c r="AK73" i="448"/>
  <c r="AC83" i="420"/>
  <c r="AR85" i="432"/>
  <c r="AC84" i="388"/>
  <c r="AR82" i="414"/>
  <c r="AV82" i="414"/>
  <c r="AU85" i="430"/>
  <c r="AF68" i="468"/>
  <c r="AG68" i="468"/>
  <c r="AQ79" i="411"/>
  <c r="AV85" i="420"/>
  <c r="AU85" i="420"/>
  <c r="AT85" i="464"/>
  <c r="AU79" i="458"/>
  <c r="AR79" i="458"/>
  <c r="AH79" i="472"/>
  <c r="AV81" i="412"/>
  <c r="AS81" i="412"/>
  <c r="AI87" i="470"/>
  <c r="AG76" i="464"/>
  <c r="AK76" i="464"/>
  <c r="AT88" i="424"/>
  <c r="AG81" i="442"/>
  <c r="AF81" i="442"/>
  <c r="AG55" i="456"/>
  <c r="AR86" i="411"/>
  <c r="AT86" i="411"/>
  <c r="AK85" i="472"/>
  <c r="AG62" i="460"/>
  <c r="AF62" i="460"/>
  <c r="AH68" i="476"/>
  <c r="AQ80" i="462"/>
  <c r="AU80" i="462"/>
  <c r="AS87" i="420"/>
  <c r="AJ55" i="470"/>
  <c r="AK55" i="470"/>
  <c r="AK83" i="411"/>
  <c r="AI83" i="411"/>
  <c r="AS87" i="422"/>
  <c r="AT87" i="422"/>
  <c r="AS80" i="470"/>
  <c r="AC59" i="474"/>
  <c r="AF68" i="428"/>
  <c r="AQ80" i="416"/>
  <c r="AV80" i="416"/>
  <c r="AT79" i="416"/>
  <c r="AU86" i="472"/>
  <c r="AR86" i="472"/>
  <c r="AU87" i="460"/>
  <c r="AC57" i="458"/>
  <c r="AH60" i="450"/>
  <c r="AC76" i="474"/>
  <c r="AV82" i="426"/>
  <c r="AQ85" i="466"/>
  <c r="AS85" i="466"/>
  <c r="AT80" i="458"/>
  <c r="AV84" i="430"/>
  <c r="AQ84" i="430"/>
  <c r="AV80" i="452"/>
  <c r="AI79" i="415"/>
  <c r="AH79" i="415"/>
  <c r="AC76" i="424"/>
  <c r="AJ56" i="462"/>
  <c r="AV84" i="414"/>
  <c r="AT84" i="414"/>
  <c r="AH53" i="466"/>
  <c r="AJ53" i="466"/>
  <c r="AJ87" i="430"/>
  <c r="AH54" i="466"/>
  <c r="AG54" i="466"/>
  <c r="AR79" i="468"/>
  <c r="AV79" i="468"/>
  <c r="AU80" i="399"/>
  <c r="AC63" i="462"/>
  <c r="AK74" i="440"/>
  <c r="AS80" i="424"/>
  <c r="AT80" i="424"/>
  <c r="AU87" i="416"/>
  <c r="AT85" i="446"/>
  <c r="AV85" i="446"/>
  <c r="AK75" i="410"/>
  <c r="AC78" i="440"/>
  <c r="AF56" i="426"/>
  <c r="AV85" i="415"/>
  <c r="AT85" i="415"/>
  <c r="AH56" i="436"/>
  <c r="AH73" i="399"/>
  <c r="AI73" i="399"/>
  <c r="AK76" i="411"/>
  <c r="AC86" i="474"/>
  <c r="AF54" i="388"/>
  <c r="AC61" i="454"/>
  <c r="AS84" i="438"/>
  <c r="AI65" i="458"/>
  <c r="AH65" i="458"/>
  <c r="AI68" i="446"/>
  <c r="AS81" i="413"/>
  <c r="AU81" i="413"/>
  <c r="AF69" i="462"/>
  <c r="AI76" i="476"/>
  <c r="AK76" i="476"/>
  <c r="AQ84" i="450"/>
  <c r="AH67" i="428"/>
  <c r="AK67" i="428"/>
  <c r="AG88" i="416"/>
  <c r="AI88" i="416"/>
  <c r="AT82" i="434"/>
  <c r="AG78" i="418"/>
  <c r="AI78" i="418"/>
  <c r="AR79" i="388"/>
  <c r="AC82" i="464"/>
  <c r="AV83" i="434"/>
  <c r="AQ82" i="432"/>
  <c r="AR82" i="432"/>
  <c r="AQ86" i="438"/>
  <c r="AV85" i="452"/>
  <c r="AR85" i="452"/>
  <c r="AV79" i="456"/>
  <c r="AC62" i="464"/>
  <c r="AT79" i="432"/>
  <c r="AV79" i="432"/>
  <c r="AH77" i="474"/>
  <c r="AI77" i="474"/>
  <c r="AF53" i="426"/>
  <c r="AC72" i="458"/>
  <c r="AI83" i="462"/>
  <c r="AC79" i="418"/>
  <c r="AI63" i="476"/>
  <c r="AK63" i="476"/>
  <c r="AU86" i="416"/>
  <c r="AI68" i="424"/>
  <c r="AG68" i="424"/>
  <c r="AG70" i="420"/>
  <c r="AH88" i="464"/>
  <c r="AF88" i="464"/>
  <c r="AG74" i="422"/>
  <c r="AI84" i="464"/>
  <c r="AK84" i="464"/>
  <c r="AR83" i="466"/>
  <c r="AC71" i="460"/>
  <c r="AQ81" i="450"/>
  <c r="AJ74" i="458"/>
  <c r="AF74" i="458"/>
  <c r="AJ58" i="472"/>
  <c r="AC84" i="416"/>
  <c r="AF74" i="454"/>
  <c r="AJ74" i="454"/>
  <c r="AR82" i="412"/>
  <c r="AF56" i="428"/>
  <c r="AG56" i="428"/>
  <c r="AJ62" i="456"/>
  <c r="AI64" i="410"/>
  <c r="AK64" i="410"/>
  <c r="AK78" i="462"/>
  <c r="AC70" i="456"/>
  <c r="AG57" i="436"/>
  <c r="AJ57" i="436"/>
  <c r="AI87" i="474"/>
  <c r="AS83" i="444"/>
  <c r="AR83" i="444"/>
  <c r="AK72" i="444"/>
  <c r="AI72" i="444"/>
  <c r="AR77" i="428"/>
  <c r="AV77" i="428"/>
  <c r="AI81" i="464"/>
  <c r="AQ84" i="472"/>
  <c r="AV84" i="472"/>
  <c r="AG85" i="415"/>
  <c r="AT83" i="411"/>
  <c r="AQ83" i="411"/>
  <c r="AK58" i="454"/>
  <c r="AV88" i="472"/>
  <c r="AT88" i="472"/>
  <c r="AK58" i="462"/>
  <c r="AC73" i="472"/>
  <c r="AS82" i="440"/>
  <c r="AS85" i="411"/>
  <c r="AT85" i="411"/>
  <c r="AI72" i="452"/>
  <c r="AH72" i="452"/>
  <c r="AK70" i="464"/>
  <c r="AQ81" i="454"/>
  <c r="AR81" i="454"/>
  <c r="AH80" i="424"/>
  <c r="AJ80" i="424"/>
  <c r="AJ56" i="466"/>
  <c r="AU88" i="426"/>
  <c r="AQ88" i="426"/>
  <c r="AU78" i="458"/>
  <c r="AU80" i="456"/>
  <c r="AR80" i="456"/>
  <c r="AK67" i="424"/>
  <c r="AJ67" i="424"/>
  <c r="AQ79" i="440"/>
  <c r="AF70" i="462"/>
  <c r="AJ70" i="462"/>
  <c r="AC65" i="428"/>
  <c r="AR78" i="438"/>
  <c r="AF68" i="399"/>
  <c r="AH68" i="399"/>
  <c r="AH86" i="420"/>
  <c r="AC61" i="466"/>
  <c r="AF54" i="476"/>
  <c r="AJ54" i="476"/>
  <c r="AF85" i="418"/>
  <c r="AQ77" i="434"/>
  <c r="AT77" i="434"/>
  <c r="AK56" i="417"/>
  <c r="AJ56" i="417"/>
  <c r="AH63" i="413"/>
  <c r="AC66" i="462"/>
  <c r="AG65" i="464"/>
  <c r="AU87" i="414"/>
  <c r="AR87" i="414"/>
  <c r="AI67" i="470"/>
  <c r="AR77" i="440"/>
  <c r="AV77" i="440"/>
  <c r="AJ63" i="442"/>
  <c r="AC88" i="418"/>
  <c r="AT86" i="454"/>
  <c r="AS79" i="438"/>
  <c r="AV79" i="438"/>
  <c r="AF77" i="458"/>
  <c r="AS81" i="446"/>
  <c r="AV81" i="446"/>
  <c r="AS82" i="470"/>
  <c r="AC77" i="422"/>
  <c r="AQ85" i="434"/>
  <c r="AG60" i="432"/>
  <c r="AJ60" i="432"/>
  <c r="AT80" i="454"/>
  <c r="AC67" i="452"/>
  <c r="AF70" i="474"/>
  <c r="AT83" i="470"/>
  <c r="AQ83" i="470"/>
  <c r="AG75" i="468"/>
  <c r="AV82" i="436"/>
  <c r="AQ82" i="436"/>
  <c r="AR88" i="460"/>
  <c r="AI59" i="444"/>
  <c r="AG59" i="444"/>
  <c r="AG88" i="460"/>
  <c r="AK88" i="411"/>
  <c r="AH88" i="411"/>
  <c r="AG88" i="466"/>
  <c r="AS77" i="410"/>
  <c r="AU77" i="410"/>
  <c r="AI65" i="418"/>
  <c r="AJ65" i="418"/>
  <c r="AV77" i="446"/>
  <c r="AQ87" i="450"/>
  <c r="AU87" i="450"/>
  <c r="AT87" i="411"/>
  <c r="AQ87" i="411"/>
  <c r="AV88" i="438"/>
  <c r="AS88" i="417"/>
  <c r="AQ88" i="417"/>
  <c r="AR83" i="458"/>
  <c r="AJ88" i="432"/>
  <c r="AF88" i="432"/>
  <c r="AH80" i="458"/>
  <c r="AG71" i="458"/>
  <c r="AK71" i="458"/>
  <c r="AI63" i="448"/>
  <c r="AS85" i="462"/>
  <c r="AR85" i="462"/>
  <c r="AQ85" i="444"/>
  <c r="AG54" i="468"/>
  <c r="AF54" i="468"/>
  <c r="AI81" i="456"/>
  <c r="AF81" i="456"/>
  <c r="AJ81" i="414"/>
  <c r="AI81" i="414"/>
  <c r="AR85" i="426"/>
  <c r="AU80" i="420"/>
  <c r="AV80" i="420"/>
  <c r="AR77" i="432"/>
  <c r="AC57" i="424"/>
  <c r="AU77" i="464"/>
  <c r="AV87" i="415"/>
  <c r="AS87" i="415"/>
  <c r="AQ86" i="450"/>
  <c r="AT86" i="450"/>
  <c r="AJ69" i="444"/>
  <c r="AU78" i="434"/>
  <c r="AV78" i="434"/>
  <c r="AR82" i="458"/>
  <c r="AS82" i="458"/>
  <c r="AQ80" i="428"/>
  <c r="AG67" i="440"/>
  <c r="AK67" i="440"/>
  <c r="AR84" i="446"/>
  <c r="AK69" i="446"/>
  <c r="AF69" i="446"/>
  <c r="AV86" i="460"/>
  <c r="AC88" i="472"/>
  <c r="AG57" i="470"/>
  <c r="AV81" i="458"/>
  <c r="AS81" i="458"/>
  <c r="AF66" i="432"/>
  <c r="AS79" i="417"/>
  <c r="AT79" i="417"/>
  <c r="AS88" i="418"/>
  <c r="AC87" i="470"/>
  <c r="AU82" i="415"/>
  <c r="AF86" i="456"/>
  <c r="AG86" i="456"/>
  <c r="AU80" i="442"/>
  <c r="AC81" i="410"/>
  <c r="AR88" i="454"/>
  <c r="AT88" i="454"/>
  <c r="AQ85" i="460"/>
  <c r="AC66" i="422"/>
  <c r="AI53" i="458"/>
  <c r="AC55" i="452"/>
  <c r="AH62" i="472"/>
  <c r="AH58" i="474"/>
  <c r="AG58" i="474"/>
  <c r="AI71" i="472"/>
  <c r="AH71" i="472"/>
  <c r="AT84" i="440"/>
  <c r="AH82" i="468"/>
  <c r="AI82" i="468"/>
  <c r="AK85" i="410"/>
  <c r="AC71" i="476"/>
  <c r="AK83" i="418"/>
  <c r="AC74" i="474"/>
  <c r="AV81" i="472"/>
  <c r="AJ67" i="474"/>
  <c r="AG67" i="474"/>
  <c r="AT88" i="399"/>
  <c r="AR88" i="399"/>
  <c r="AF66" i="444"/>
  <c r="AU78" i="388"/>
  <c r="AV78" i="388"/>
  <c r="AS82" i="468"/>
  <c r="AV78" i="411"/>
  <c r="AS78" i="411"/>
  <c r="AK65" i="450"/>
  <c r="AG65" i="450"/>
  <c r="AH85" i="476"/>
  <c r="AJ66" i="454"/>
  <c r="AK66" i="454"/>
  <c r="AI71" i="460"/>
  <c r="AV80" i="411"/>
  <c r="AS80" i="411"/>
  <c r="AS81" i="430"/>
  <c r="AQ81" i="466"/>
  <c r="AT81" i="466"/>
  <c r="AU87" i="472"/>
  <c r="AS87" i="412"/>
  <c r="AQ87" i="412"/>
  <c r="AC83" i="438"/>
  <c r="AR85" i="474"/>
  <c r="AS85" i="474"/>
  <c r="AC57" i="415"/>
  <c r="AU78" i="426"/>
  <c r="AC82" i="468"/>
  <c r="AK86" i="470"/>
  <c r="AQ86" i="468"/>
  <c r="AV86" i="468"/>
  <c r="AK75" i="464"/>
  <c r="AC57" i="420"/>
  <c r="AV87" i="428"/>
  <c r="AS87" i="428"/>
  <c r="AG67" i="472"/>
  <c r="AF67" i="472"/>
  <c r="AK72" i="466"/>
  <c r="AU83" i="418"/>
  <c r="AQ83" i="418"/>
  <c r="AS77" i="430"/>
  <c r="AV78" i="450"/>
  <c r="AT78" i="450"/>
  <c r="AF81" i="470"/>
  <c r="AU85" i="476"/>
  <c r="AT85" i="476"/>
  <c r="AK81" i="399"/>
  <c r="AK56" i="476"/>
  <c r="AF56" i="476"/>
  <c r="AT86" i="399"/>
  <c r="AC71" i="434"/>
  <c r="AC84" i="464"/>
  <c r="AF71" i="428"/>
  <c r="AU81" i="418"/>
  <c r="AT81" i="418"/>
  <c r="AU88" i="458"/>
  <c r="AK74" i="460"/>
  <c r="AG74" i="460"/>
  <c r="AV86" i="410"/>
  <c r="AT79" i="448"/>
  <c r="AU79" i="448"/>
  <c r="AH56" i="468"/>
  <c r="AU84" i="462"/>
  <c r="AS84" i="462"/>
  <c r="AF83" i="472"/>
  <c r="AV79" i="466"/>
  <c r="AS79" i="466"/>
  <c r="AK84" i="417"/>
  <c r="AJ82" i="415"/>
  <c r="AF82" i="415"/>
  <c r="AS78" i="432"/>
  <c r="AR78" i="432"/>
  <c r="AS88" i="434"/>
  <c r="AI60" i="422"/>
  <c r="AK60" i="422"/>
  <c r="AK79" i="426"/>
  <c r="AR88" i="430"/>
  <c r="AT88" i="430"/>
  <c r="AI76" i="444"/>
  <c r="AV87" i="466"/>
  <c r="AU87" i="466"/>
  <c r="AH60" i="464"/>
  <c r="AG66" i="470"/>
  <c r="AF66" i="470"/>
  <c r="AR84" i="388"/>
  <c r="AV84" i="388"/>
  <c r="AV87" i="432"/>
  <c r="AF58" i="446"/>
  <c r="AK58" i="446"/>
  <c r="AF55" i="466"/>
  <c r="AC75" i="476"/>
  <c r="AG62" i="464"/>
  <c r="AV85" i="450"/>
  <c r="AU85" i="450"/>
  <c r="AH62" i="470"/>
  <c r="AT78" i="460"/>
  <c r="AR78" i="460"/>
  <c r="AH61" i="474"/>
  <c r="AF61" i="474"/>
  <c r="AI66" i="434"/>
  <c r="AK53" i="454"/>
  <c r="AI53" i="454"/>
  <c r="AH81" i="420"/>
  <c r="AH55" i="468"/>
  <c r="AI55" i="468"/>
  <c r="AV87" i="452"/>
  <c r="AQ82" i="450"/>
  <c r="AV82" i="450"/>
  <c r="AF88" i="418"/>
  <c r="AK88" i="418"/>
  <c r="AJ57" i="410"/>
  <c r="AC86" i="428"/>
  <c r="AG81" i="448"/>
  <c r="AK88" i="448"/>
  <c r="AI88" i="448"/>
  <c r="AF59" i="450"/>
  <c r="AK59" i="450"/>
  <c r="AF68" i="464"/>
  <c r="AS81" i="414"/>
  <c r="AT81" i="414"/>
  <c r="AK62" i="432"/>
  <c r="AK77" i="470"/>
  <c r="AF77" i="470"/>
  <c r="AK77" i="442"/>
  <c r="AK87" i="416"/>
  <c r="AF87" i="416"/>
  <c r="AR84" i="448"/>
  <c r="AV83" i="436"/>
  <c r="AQ83" i="436"/>
  <c r="AU82" i="438"/>
  <c r="AF78" i="476"/>
  <c r="AK78" i="476"/>
  <c r="AQ83" i="388"/>
  <c r="AF84" i="476"/>
  <c r="AI84" i="476"/>
  <c r="AH62" i="450"/>
  <c r="AF60" i="472"/>
  <c r="AJ60" i="472"/>
  <c r="AJ81" i="444"/>
  <c r="AF81" i="444"/>
  <c r="AS82" i="464"/>
  <c r="AV82" i="464"/>
  <c r="AG79" i="464"/>
  <c r="AJ75" i="430"/>
  <c r="AH75" i="430"/>
  <c r="AJ83" i="414"/>
  <c r="AC80" i="460"/>
  <c r="AQ81" i="428"/>
  <c r="AT80" i="422"/>
  <c r="AU80" i="422"/>
  <c r="AK69" i="452"/>
  <c r="AJ69" i="452"/>
  <c r="AG73" i="462"/>
  <c r="AC86" i="476"/>
  <c r="AG83" i="474"/>
  <c r="AU87" i="424"/>
  <c r="AQ87" i="424"/>
  <c r="AV84" i="456"/>
  <c r="AV79" i="462"/>
  <c r="AU79" i="462"/>
  <c r="AH57" i="418"/>
  <c r="AG64" i="476"/>
  <c r="AJ64" i="476"/>
  <c r="AI84" i="426"/>
  <c r="AH84" i="426"/>
  <c r="AT82" i="416"/>
  <c r="AC68" i="440"/>
  <c r="AF60" i="468"/>
  <c r="AQ80" i="417"/>
  <c r="AS80" i="417"/>
  <c r="AS88" i="452"/>
  <c r="AK66" i="410"/>
  <c r="AJ66" i="410"/>
  <c r="AJ65" i="426"/>
  <c r="AS77" i="454"/>
  <c r="AV77" i="454"/>
  <c r="AS83" i="468"/>
  <c r="AV83" i="468"/>
  <c r="AT83" i="412"/>
  <c r="AV81" i="440"/>
  <c r="AT81" i="440"/>
  <c r="AS88" i="470"/>
  <c r="AC83" i="412"/>
  <c r="AF75" i="462"/>
  <c r="AF66" i="472"/>
  <c r="AK66" i="472"/>
  <c r="AH60" i="476"/>
  <c r="AJ82" i="426"/>
  <c r="AG82" i="426"/>
  <c r="AC66" i="464"/>
  <c r="AQ84" i="418"/>
  <c r="AC77" i="460"/>
  <c r="AK84" i="448"/>
  <c r="AR86" i="413"/>
  <c r="AU86" i="413"/>
  <c r="AV82" i="410"/>
  <c r="AI72" i="434"/>
  <c r="AJ72" i="434"/>
  <c r="AT85" i="448"/>
  <c r="AC79" i="460"/>
  <c r="AC68" i="432"/>
  <c r="AI59" i="440"/>
  <c r="AF86" i="452"/>
  <c r="AK54" i="420"/>
  <c r="AI87" i="450"/>
  <c r="AF84" i="472"/>
  <c r="AC69" i="412"/>
  <c r="AH77" i="432"/>
  <c r="AQ87" i="458"/>
  <c r="AI75" i="438"/>
  <c r="AK84" i="458"/>
  <c r="AF56" i="452"/>
  <c r="AI74" i="420"/>
  <c r="AH57" i="411"/>
  <c r="AK66" i="412"/>
  <c r="AF78" i="454"/>
  <c r="AQ80" i="432"/>
  <c r="AF87" i="399"/>
  <c r="AC88" i="416"/>
  <c r="AJ75" i="418"/>
  <c r="AJ88" i="426"/>
  <c r="AJ75" i="442"/>
  <c r="AC62" i="440"/>
  <c r="AK67" i="414"/>
  <c r="AG75" i="428"/>
  <c r="AG73" i="472"/>
  <c r="AI73" i="472"/>
  <c r="AF59" i="388"/>
  <c r="AI68" i="444"/>
  <c r="AC68" i="470"/>
  <c r="AF69" i="434"/>
  <c r="AH59" i="432"/>
  <c r="AH57" i="422"/>
  <c r="AH86" i="424"/>
  <c r="AK75" i="448"/>
  <c r="AT80" i="450"/>
  <c r="AV80" i="450"/>
  <c r="AI53" i="412"/>
  <c r="AH76" i="452"/>
  <c r="AU79" i="460"/>
  <c r="AV84" i="413"/>
  <c r="AG85" i="464"/>
  <c r="AC72" i="456"/>
  <c r="AF80" i="413"/>
  <c r="AK71" i="452"/>
  <c r="AR83" i="460"/>
  <c r="AG59" i="468"/>
  <c r="AK59" i="468"/>
  <c r="AH54" i="426"/>
  <c r="AC57" i="460"/>
  <c r="AG74" i="438"/>
  <c r="AH85" i="466"/>
  <c r="AJ85" i="466"/>
  <c r="AK85" i="444"/>
  <c r="AF68" i="452"/>
  <c r="AH68" i="452"/>
  <c r="AF80" i="476"/>
  <c r="AJ70" i="428"/>
  <c r="AF70" i="428"/>
  <c r="AI70" i="415"/>
  <c r="AF70" i="415"/>
  <c r="AK59" i="438"/>
  <c r="AH77" i="460"/>
  <c r="AF77" i="460"/>
  <c r="AV79" i="434"/>
  <c r="AK64" i="470"/>
  <c r="AH64" i="470"/>
  <c r="AH65" i="436"/>
  <c r="AC66" i="417"/>
  <c r="AF61" i="454"/>
  <c r="AH82" i="442"/>
  <c r="AK82" i="442"/>
  <c r="AF54" i="444"/>
  <c r="AG54" i="444"/>
  <c r="AK82" i="422"/>
  <c r="AG67" i="399"/>
  <c r="AF67" i="399"/>
  <c r="AI61" i="444"/>
  <c r="AG61" i="444"/>
  <c r="AT78" i="468"/>
  <c r="AC61" i="414"/>
  <c r="AQ78" i="415"/>
  <c r="AC57" i="418"/>
  <c r="AF59" i="426"/>
  <c r="AG59" i="426"/>
  <c r="AT83" i="414"/>
  <c r="AC61" i="426"/>
  <c r="AG67" i="460"/>
  <c r="AG53" i="414"/>
  <c r="AK53" i="414"/>
  <c r="AC59" i="388"/>
  <c r="AF54" i="436"/>
  <c r="AH59" i="413"/>
  <c r="AF59" i="413"/>
  <c r="AH71" i="412"/>
  <c r="AC76" i="452"/>
  <c r="AC69" i="420"/>
  <c r="AJ80" i="466"/>
  <c r="AC84" i="468"/>
  <c r="AG62" i="466"/>
  <c r="AI62" i="466"/>
  <c r="AI63" i="472"/>
  <c r="AJ77" i="456"/>
  <c r="AK77" i="456"/>
  <c r="AC56" i="428"/>
  <c r="AF86" i="442"/>
  <c r="AC71" i="432"/>
  <c r="AF71" i="470"/>
  <c r="AC82" i="438"/>
  <c r="AF56" i="444"/>
  <c r="AI81" i="440"/>
  <c r="AG81" i="440"/>
  <c r="AH58" i="438"/>
  <c r="AG71" i="424"/>
  <c r="AI71" i="424"/>
  <c r="AI62" i="415"/>
  <c r="AV88" i="414"/>
  <c r="AT88" i="414"/>
  <c r="AJ87" i="414"/>
  <c r="AK87" i="414"/>
  <c r="AG61" i="422"/>
  <c r="AC75" i="388"/>
  <c r="AH58" i="420"/>
  <c r="AQ82" i="472"/>
  <c r="AV82" i="472"/>
  <c r="AF72" i="412"/>
  <c r="AK67" i="417"/>
  <c r="AH67" i="417"/>
  <c r="AK63" i="470"/>
  <c r="AJ82" i="464"/>
  <c r="AI82" i="464"/>
  <c r="AH54" i="417"/>
  <c r="AI79" i="417"/>
  <c r="AH79" i="417"/>
  <c r="AH53" i="446"/>
  <c r="AC76" i="388"/>
  <c r="AG85" i="428"/>
  <c r="AK85" i="428"/>
  <c r="AQ84" i="460"/>
  <c r="AG82" i="416"/>
  <c r="AF82" i="416"/>
  <c r="AC65" i="418"/>
  <c r="AJ84" i="413"/>
  <c r="AK85" i="442"/>
  <c r="AH85" i="442"/>
  <c r="AF78" i="412"/>
  <c r="AK86" i="446"/>
  <c r="AJ86" i="446"/>
  <c r="AI57" i="444"/>
  <c r="AJ65" i="412"/>
  <c r="AG65" i="412"/>
  <c r="AJ75" i="446"/>
  <c r="AC88" i="417"/>
  <c r="AI53" i="464"/>
  <c r="AG86" i="388"/>
  <c r="AJ86" i="388"/>
  <c r="AF82" i="450"/>
  <c r="AK77" i="416"/>
  <c r="AG77" i="416"/>
  <c r="AF58" i="426"/>
  <c r="AC64" i="474"/>
  <c r="AT80" i="418"/>
  <c r="AJ74" i="448"/>
  <c r="AH74" i="448"/>
  <c r="AI53" i="415"/>
  <c r="AF60" i="456"/>
  <c r="AI60" i="456"/>
  <c r="AF66" i="460"/>
  <c r="AC82" i="450"/>
  <c r="AI63" i="432"/>
  <c r="AC62" i="415"/>
  <c r="AH68" i="413"/>
  <c r="AJ82" i="432"/>
  <c r="AH82" i="432"/>
  <c r="AG88" i="470"/>
  <c r="AC60" i="428"/>
  <c r="AG82" i="436"/>
  <c r="AI73" i="412"/>
  <c r="AH73" i="412"/>
  <c r="AG55" i="410"/>
  <c r="AT82" i="476"/>
  <c r="AU82" i="476"/>
  <c r="AH77" i="436"/>
  <c r="AG77" i="436"/>
  <c r="AK83" i="434"/>
  <c r="AF64" i="432"/>
  <c r="AJ64" i="432"/>
  <c r="AQ77" i="424"/>
  <c r="AT77" i="424"/>
  <c r="AH55" i="460"/>
  <c r="AK56" i="450"/>
  <c r="AH56" i="450"/>
  <c r="AK88" i="412"/>
  <c r="AK88" i="438"/>
  <c r="AJ88" i="438"/>
  <c r="AH54" i="416"/>
  <c r="AC77" i="450"/>
  <c r="AI57" i="454"/>
  <c r="AG57" i="454"/>
  <c r="AI68" i="434"/>
  <c r="AI63" i="414"/>
  <c r="AF63" i="414"/>
  <c r="AK54" i="432"/>
  <c r="AC68" i="415"/>
  <c r="AF86" i="450"/>
  <c r="AC87" i="414"/>
  <c r="AG63" i="466"/>
  <c r="AC54" i="440"/>
  <c r="AT80" i="468"/>
  <c r="AJ75" i="420"/>
  <c r="AK75" i="420"/>
  <c r="AG60" i="415"/>
  <c r="AC64" i="454"/>
  <c r="AH83" i="413"/>
  <c r="AK82" i="452"/>
  <c r="AI82" i="452"/>
  <c r="AH74" i="412"/>
  <c r="AK60" i="474"/>
  <c r="AG60" i="474"/>
  <c r="AG64" i="415"/>
  <c r="AG77" i="422"/>
  <c r="AJ77" i="422"/>
  <c r="AT81" i="444"/>
  <c r="AU81" i="444"/>
  <c r="AG71" i="444"/>
  <c r="AK56" i="456"/>
  <c r="AI56" i="456"/>
  <c r="AC57" i="476"/>
  <c r="AF64" i="430"/>
  <c r="AJ65" i="388"/>
  <c r="AI65" i="388"/>
  <c r="AI70" i="413"/>
  <c r="AF71" i="464"/>
  <c r="AI71" i="464"/>
  <c r="AG81" i="417"/>
  <c r="AJ81" i="417"/>
  <c r="AF53" i="417"/>
  <c r="AJ66" i="424"/>
  <c r="AF66" i="424"/>
  <c r="AK77" i="466"/>
  <c r="AG72" i="426"/>
  <c r="AF72" i="426"/>
  <c r="AC75" i="399"/>
  <c r="AG58" i="456"/>
  <c r="AG64" i="440"/>
  <c r="AH64" i="440"/>
  <c r="AG61" i="399"/>
  <c r="AJ61" i="399"/>
  <c r="AH75" i="424"/>
  <c r="AR81" i="432"/>
  <c r="AS81" i="432"/>
  <c r="AH77" i="430"/>
  <c r="AC59" i="426"/>
  <c r="AG83" i="466"/>
  <c r="AH83" i="466"/>
  <c r="AK74" i="432"/>
  <c r="AI74" i="432"/>
  <c r="AI56" i="430"/>
  <c r="AF56" i="430"/>
  <c r="AC61" i="474"/>
  <c r="AK83" i="454"/>
  <c r="AH61" i="470"/>
  <c r="AG61" i="470"/>
  <c r="AI67" i="418"/>
  <c r="AJ87" i="412"/>
  <c r="AI87" i="412"/>
  <c r="AK54" i="438"/>
  <c r="AF54" i="438"/>
  <c r="AG73" i="440"/>
  <c r="AC60" i="468"/>
  <c r="AV79" i="418"/>
  <c r="AG83" i="388"/>
  <c r="AK83" i="388"/>
  <c r="AT83" i="422"/>
  <c r="AH67" i="476"/>
  <c r="AJ67" i="476"/>
  <c r="AJ86" i="434"/>
  <c r="AG86" i="434"/>
  <c r="AG82" i="410"/>
  <c r="AC72" i="424"/>
  <c r="AJ76" i="412"/>
  <c r="AK76" i="412"/>
  <c r="AF86" i="422"/>
  <c r="AH54" i="412"/>
  <c r="AG54" i="412"/>
  <c r="AJ57" i="440"/>
  <c r="AI54" i="422"/>
  <c r="AH54" i="422"/>
  <c r="AH85" i="416"/>
  <c r="AJ85" i="416"/>
  <c r="AI53" i="456"/>
  <c r="AT84" i="399"/>
  <c r="AV84" i="399"/>
  <c r="AF69" i="458"/>
  <c r="AC60" i="456"/>
  <c r="AI62" i="448"/>
  <c r="AF62" i="462"/>
  <c r="AI62" i="462"/>
  <c r="AG74" i="424"/>
  <c r="AC64" i="472"/>
  <c r="AG81" i="466"/>
  <c r="AH66" i="388"/>
  <c r="AI66" i="388"/>
  <c r="AG58" i="424"/>
  <c r="AI58" i="424"/>
  <c r="AK57" i="415"/>
  <c r="AH57" i="415"/>
  <c r="AH62" i="411"/>
  <c r="AI62" i="411"/>
  <c r="AJ56" i="446"/>
  <c r="AQ78" i="416"/>
  <c r="AV78" i="416"/>
  <c r="AJ73" i="470"/>
  <c r="AC83" i="458"/>
  <c r="AH88" i="456"/>
  <c r="AG88" i="456"/>
  <c r="AK56" i="414"/>
  <c r="AC58" i="422"/>
  <c r="AI75" i="413"/>
  <c r="AF65" i="413"/>
  <c r="AJ65" i="413"/>
  <c r="AJ78" i="468"/>
  <c r="AJ68" i="456"/>
  <c r="AF68" i="456"/>
  <c r="AI54" i="440"/>
  <c r="AC54" i="413"/>
  <c r="AK60" i="388"/>
  <c r="AH65" i="466"/>
  <c r="AF65" i="466"/>
  <c r="AH88" i="417"/>
  <c r="AI82" i="438"/>
  <c r="AJ82" i="438"/>
  <c r="AG66" i="450"/>
  <c r="AC75" i="438"/>
  <c r="AF77" i="476"/>
  <c r="AJ77" i="476"/>
  <c r="AF69" i="430"/>
  <c r="AC63" i="448"/>
  <c r="AK70" i="416"/>
  <c r="AF70" i="416"/>
  <c r="AF70" i="446"/>
  <c r="AG87" i="458"/>
  <c r="AI87" i="458"/>
  <c r="AJ69" i="450"/>
  <c r="AC88" i="422"/>
  <c r="AK55" i="472"/>
  <c r="AC64" i="460"/>
  <c r="AF74" i="414"/>
  <c r="AC67" i="430"/>
  <c r="AG77" i="440"/>
  <c r="AI77" i="440"/>
  <c r="AQ79" i="399"/>
  <c r="AI78" i="448"/>
  <c r="AJ78" i="448"/>
  <c r="AJ71" i="448"/>
  <c r="AC64" i="413"/>
  <c r="AK75" i="466"/>
  <c r="AK85" i="460"/>
  <c r="AI85" i="460"/>
  <c r="AG87" i="456"/>
  <c r="AC85" i="452"/>
  <c r="AK70" i="432"/>
  <c r="AC83" i="416"/>
  <c r="AG75" i="474"/>
  <c r="AH75" i="474"/>
  <c r="AV87" i="438"/>
  <c r="AH55" i="450"/>
  <c r="AI55" i="450"/>
  <c r="AI68" i="474"/>
  <c r="AC88" i="460"/>
  <c r="AH65" i="414"/>
  <c r="AJ58" i="450"/>
  <c r="AF58" i="450"/>
  <c r="AH68" i="440"/>
  <c r="AJ53" i="432"/>
  <c r="AG53" i="432"/>
  <c r="AJ57" i="420"/>
  <c r="AS83" i="474"/>
  <c r="AU83" i="474"/>
  <c r="AH63" i="458"/>
  <c r="AC57" i="416"/>
  <c r="AH73" i="426"/>
  <c r="AI63" i="460"/>
  <c r="AK63" i="460"/>
  <c r="AH82" i="399"/>
  <c r="AR77" i="414"/>
  <c r="AQ77" i="414"/>
  <c r="AK85" i="422"/>
  <c r="AF57" i="452"/>
  <c r="AI57" i="452"/>
  <c r="AF64" i="434"/>
  <c r="AK74" i="446"/>
  <c r="AI74" i="446"/>
  <c r="AR81" i="460"/>
  <c r="AJ80" i="388"/>
  <c r="AK80" i="388"/>
  <c r="AH72" i="458"/>
  <c r="AI70" i="450"/>
  <c r="AH70" i="450"/>
  <c r="AI79" i="444"/>
  <c r="AH79" i="444"/>
  <c r="AJ74" i="426"/>
  <c r="AC53" i="466"/>
  <c r="AG73" i="420"/>
  <c r="AH73" i="420"/>
  <c r="AK68" i="414"/>
  <c r="AC76" i="415"/>
  <c r="AR88" i="388"/>
  <c r="AC60" i="416"/>
  <c r="AH61" i="446"/>
  <c r="AF61" i="446"/>
  <c r="AK59" i="452"/>
  <c r="AJ85" i="411"/>
  <c r="AH85" i="411"/>
  <c r="AF60" i="412"/>
  <c r="AK60" i="412"/>
  <c r="AT81" i="452"/>
  <c r="AK55" i="417"/>
  <c r="AF55" i="417"/>
  <c r="AG65" i="454"/>
  <c r="AC61" i="412"/>
  <c r="AJ65" i="440"/>
  <c r="AH77" i="426"/>
  <c r="AF77" i="426"/>
  <c r="AK56" i="422"/>
  <c r="AK72" i="399"/>
  <c r="AJ72" i="399"/>
  <c r="AK84" i="414"/>
  <c r="AH65" i="438"/>
  <c r="AG65" i="438"/>
  <c r="AI59" i="420"/>
  <c r="AJ65" i="410"/>
  <c r="AF65" i="410"/>
  <c r="AJ66" i="420"/>
  <c r="AH67" i="436"/>
  <c r="AK67" i="436"/>
  <c r="AC72" i="462"/>
  <c r="AS83" i="472"/>
  <c r="AJ55" i="420"/>
  <c r="AK55" i="420"/>
  <c r="AG82" i="388"/>
  <c r="AC74" i="456"/>
  <c r="AG61" i="462"/>
  <c r="AJ54" i="454"/>
  <c r="AG54" i="454"/>
  <c r="AR80" i="414"/>
  <c r="AF88" i="468"/>
  <c r="AI88" i="468"/>
  <c r="AJ80" i="470"/>
  <c r="AK53" i="472"/>
  <c r="AI53" i="472"/>
  <c r="AH87" i="462"/>
  <c r="AC83" i="466"/>
  <c r="AG72" i="417"/>
  <c r="AJ66" i="452"/>
  <c r="AK66" i="452"/>
  <c r="AJ88" i="450"/>
  <c r="AR83" i="426"/>
  <c r="AS83" i="426"/>
  <c r="AG77" i="464"/>
  <c r="AJ67" i="452"/>
  <c r="AH67" i="452"/>
  <c r="AR86" i="452"/>
  <c r="AT86" i="452"/>
  <c r="AJ70" i="418"/>
  <c r="AK70" i="418"/>
  <c r="AK63" i="434"/>
  <c r="AH66" i="399"/>
  <c r="AJ66" i="399"/>
  <c r="AJ53" i="399"/>
  <c r="AC81" i="440"/>
  <c r="AG85" i="450"/>
  <c r="AH85" i="450"/>
  <c r="AK80" i="438"/>
  <c r="AJ71" i="415"/>
  <c r="AI71" i="415"/>
  <c r="AJ72" i="388"/>
  <c r="AC57" i="410"/>
  <c r="AG59" i="412"/>
  <c r="AJ61" i="432"/>
  <c r="AH61" i="432"/>
  <c r="AI76" i="417"/>
  <c r="AJ76" i="417"/>
  <c r="AF64" i="417"/>
  <c r="AG64" i="417"/>
  <c r="AF81" i="411"/>
  <c r="AQ88" i="476"/>
  <c r="AU88" i="476"/>
  <c r="AS77" i="450"/>
  <c r="AJ56" i="470"/>
  <c r="AH56" i="470"/>
  <c r="AH55" i="440"/>
  <c r="AR85" i="454"/>
  <c r="AS85" i="454"/>
  <c r="AK54" i="456"/>
  <c r="AC75" i="410"/>
  <c r="AH74" i="399"/>
  <c r="AS77" i="470"/>
  <c r="AU77" i="470"/>
  <c r="AG55" i="444"/>
  <c r="AF55" i="444"/>
  <c r="AK59" i="460"/>
  <c r="AC61" i="430"/>
  <c r="AJ62" i="458"/>
  <c r="AC62" i="436"/>
  <c r="AG65" i="444"/>
  <c r="AC53" i="388"/>
  <c r="AR80" i="440"/>
  <c r="AG76" i="426"/>
  <c r="AI76" i="426"/>
  <c r="AI54" i="411"/>
  <c r="AC59" i="424"/>
  <c r="AC54" i="418"/>
  <c r="AC79" i="420"/>
  <c r="AQ83" i="416"/>
  <c r="AJ69" i="413"/>
  <c r="AH69" i="413"/>
  <c r="AJ88" i="452"/>
  <c r="AK88" i="452"/>
  <c r="AI54" i="424"/>
  <c r="AG54" i="424"/>
  <c r="AF67" i="456"/>
  <c r="AG67" i="456"/>
  <c r="AI66" i="413"/>
  <c r="AU80" i="438"/>
  <c r="AT80" i="438"/>
  <c r="AK73" i="411"/>
  <c r="AC70" i="434"/>
  <c r="AR83" i="476"/>
  <c r="AR77" i="418"/>
  <c r="AQ77" i="418"/>
  <c r="AQ80" i="448"/>
  <c r="AH86" i="426"/>
  <c r="AK86" i="426"/>
  <c r="AG76" i="472"/>
  <c r="AH76" i="472"/>
  <c r="AH70" i="448"/>
  <c r="AH82" i="440"/>
  <c r="AJ82" i="440"/>
  <c r="AH55" i="462"/>
  <c r="AJ86" i="436"/>
  <c r="AF86" i="436"/>
  <c r="AG77" i="428"/>
  <c r="AC62" i="444"/>
  <c r="AG83" i="450"/>
  <c r="AC77" i="458"/>
  <c r="AH54" i="462"/>
  <c r="AC79" i="438"/>
  <c r="AJ83" i="420"/>
  <c r="AC59" i="438"/>
  <c r="AF69" i="412"/>
  <c r="AJ55" i="424"/>
  <c r="AK55" i="424"/>
  <c r="AJ75" i="444"/>
  <c r="AF76" i="410"/>
  <c r="AJ76" i="410"/>
  <c r="AF54" i="470"/>
  <c r="AC58" i="464"/>
  <c r="AF69" i="415"/>
  <c r="AH69" i="415"/>
  <c r="AH58" i="428"/>
  <c r="AC71" i="413"/>
  <c r="AR82" i="430"/>
  <c r="AI61" i="417"/>
  <c r="AK61" i="417"/>
  <c r="AK71" i="388"/>
  <c r="AC83" i="426"/>
  <c r="AF60" i="417"/>
  <c r="AC63" i="460"/>
  <c r="AF64" i="413"/>
  <c r="AC77" i="418"/>
  <c r="AT88" i="456"/>
  <c r="AC67" i="417"/>
  <c r="AH56" i="420"/>
  <c r="AH84" i="410"/>
  <c r="AF84" i="410"/>
  <c r="AH87" i="444"/>
  <c r="AC72" i="440"/>
  <c r="AS84" i="420"/>
  <c r="AC56" i="413"/>
  <c r="AK79" i="430"/>
  <c r="AC77" i="452"/>
  <c r="AQ77" i="452"/>
  <c r="AK87" i="426"/>
  <c r="AJ87" i="426"/>
  <c r="AF69" i="460"/>
  <c r="AG69" i="460"/>
  <c r="AG75" i="417"/>
  <c r="AK58" i="452"/>
  <c r="AJ58" i="452"/>
  <c r="AF66" i="411"/>
  <c r="AH74" i="452"/>
  <c r="AF74" i="452"/>
  <c r="AJ86" i="415"/>
  <c r="AC57" i="438"/>
  <c r="AH57" i="474"/>
  <c r="AJ82" i="448"/>
  <c r="AI82" i="448"/>
  <c r="AR88" i="462"/>
  <c r="AU88" i="462"/>
  <c r="AG64" i="422"/>
  <c r="AG59" i="466"/>
  <c r="AI59" i="466"/>
  <c r="AU79" i="436"/>
  <c r="AV78" i="472"/>
  <c r="AR78" i="472"/>
  <c r="AF74" i="434"/>
  <c r="AH74" i="434"/>
  <c r="AK63" i="416"/>
  <c r="AH63" i="416"/>
  <c r="AF87" i="464"/>
  <c r="AF69" i="438"/>
  <c r="AK69" i="438"/>
  <c r="AF62" i="388"/>
  <c r="AK62" i="388"/>
  <c r="AK71" i="456"/>
  <c r="AC84" i="448"/>
  <c r="AF55" i="464"/>
  <c r="AU78" i="417"/>
  <c r="AQ78" i="417"/>
  <c r="AH80" i="422"/>
  <c r="AC53" i="430"/>
  <c r="AJ75" i="432"/>
  <c r="AF66" i="418"/>
  <c r="AK66" i="418"/>
  <c r="AJ70" i="424"/>
  <c r="AF68" i="438"/>
  <c r="AK68" i="438"/>
  <c r="AG85" i="440"/>
  <c r="AC82" i="434"/>
  <c r="AF70" i="436"/>
  <c r="AK72" i="460"/>
  <c r="AH72" i="460"/>
  <c r="AJ61" i="456"/>
  <c r="AC72" i="436"/>
  <c r="AF84" i="438"/>
  <c r="AJ68" i="450"/>
  <c r="AK68" i="450"/>
  <c r="AH53" i="462"/>
  <c r="AJ53" i="462"/>
  <c r="AH76" i="450"/>
  <c r="AI76" i="450"/>
  <c r="AI80" i="440"/>
  <c r="AG80" i="452"/>
  <c r="AK80" i="452"/>
  <c r="AJ78" i="420"/>
  <c r="AK72" i="418"/>
  <c r="AH72" i="418"/>
  <c r="AI77" i="399"/>
  <c r="AC68" i="434"/>
  <c r="AG68" i="418"/>
  <c r="AF78" i="430"/>
  <c r="AH78" i="430"/>
  <c r="AS77" i="448"/>
  <c r="AC71" i="464"/>
  <c r="AK55" i="388"/>
  <c r="AJ54" i="474"/>
  <c r="AG54" i="474"/>
  <c r="AF71" i="462"/>
  <c r="AJ71" i="462"/>
  <c r="AT78" i="476"/>
  <c r="AR78" i="476"/>
  <c r="AH84" i="444"/>
  <c r="AG72" i="424"/>
  <c r="AH72" i="424"/>
  <c r="AJ81" i="430"/>
  <c r="AF68" i="442"/>
  <c r="AJ68" i="442"/>
  <c r="AF77" i="420"/>
  <c r="AI77" i="420"/>
  <c r="AH71" i="446"/>
  <c r="AQ87" i="468"/>
  <c r="AR87" i="468"/>
  <c r="AF86" i="440"/>
  <c r="AC66" i="399"/>
  <c r="AK68" i="426"/>
  <c r="AJ53" i="428"/>
  <c r="AF53" i="428"/>
  <c r="AH76" i="440"/>
  <c r="AI76" i="440"/>
  <c r="AQ88" i="410"/>
  <c r="AR86" i="417"/>
  <c r="AU86" i="417"/>
  <c r="AJ80" i="446"/>
  <c r="AH81" i="454"/>
  <c r="AF81" i="454"/>
  <c r="AU81" i="470"/>
  <c r="AS81" i="470"/>
  <c r="AI72" i="420"/>
  <c r="AC77" i="424"/>
  <c r="AF78" i="442"/>
  <c r="AK73" i="452"/>
  <c r="AG73" i="452"/>
  <c r="AH66" i="446"/>
  <c r="AC67" i="448"/>
  <c r="AF79" i="428"/>
  <c r="AG53" i="430"/>
  <c r="AJ53" i="430"/>
  <c r="AJ75" i="388"/>
  <c r="AH83" i="470"/>
  <c r="AK83" i="470"/>
  <c r="AG84" i="434"/>
  <c r="AH84" i="434"/>
  <c r="AC80" i="416"/>
  <c r="AQ81" i="411"/>
  <c r="AV81" i="411"/>
  <c r="AI54" i="472"/>
  <c r="AH54" i="472"/>
  <c r="AC65" i="422"/>
  <c r="AR81" i="426"/>
  <c r="AH63" i="411"/>
  <c r="AF63" i="411"/>
  <c r="AS82" i="388"/>
  <c r="AF73" i="410"/>
  <c r="AJ73" i="410"/>
  <c r="AI78" i="411"/>
  <c r="AJ56" i="424"/>
  <c r="AH56" i="424"/>
  <c r="AC55" i="438"/>
  <c r="AF82" i="444"/>
  <c r="AJ67" i="420"/>
  <c r="AK67" i="420"/>
  <c r="AG69" i="474"/>
  <c r="AI57" i="464"/>
  <c r="AJ57" i="464"/>
  <c r="AV86" i="432"/>
  <c r="AH80" i="432"/>
  <c r="AI80" i="432"/>
  <c r="AF60" i="440"/>
  <c r="AI60" i="440"/>
  <c r="AS86" i="446"/>
  <c r="AC72" i="422"/>
  <c r="AJ87" i="454"/>
  <c r="AG78" i="416"/>
  <c r="AJ78" i="416"/>
  <c r="AJ64" i="458"/>
  <c r="AC54" i="432"/>
  <c r="AI76" i="446"/>
  <c r="AQ88" i="468"/>
  <c r="AV88" i="468"/>
  <c r="AG87" i="466"/>
  <c r="AF64" i="444"/>
  <c r="AI64" i="444"/>
  <c r="AH61" i="448"/>
  <c r="AF61" i="448"/>
  <c r="AH83" i="422"/>
  <c r="AQ82" i="420"/>
  <c r="AT82" i="420"/>
  <c r="AJ83" i="448"/>
  <c r="AC62" i="424"/>
  <c r="AF67" i="448"/>
  <c r="AH67" i="448"/>
  <c r="AI79" i="458"/>
  <c r="AJ79" i="458"/>
  <c r="AT85" i="422"/>
  <c r="AT84" i="474"/>
  <c r="AV84" i="474"/>
  <c r="AH63" i="452"/>
  <c r="AF57" i="434"/>
  <c r="AI57" i="434"/>
  <c r="AI72" i="472"/>
  <c r="AH72" i="472"/>
  <c r="AF66" i="474"/>
  <c r="AT83" i="438"/>
  <c r="AR83" i="438"/>
  <c r="AF64" i="464"/>
  <c r="AJ65" i="474"/>
  <c r="AK65" i="474"/>
  <c r="AH77" i="424"/>
  <c r="AC85" i="474"/>
  <c r="AT78" i="430"/>
  <c r="AC57" i="412"/>
  <c r="AS85" i="472"/>
  <c r="AU81" i="434"/>
  <c r="AR81" i="434"/>
  <c r="AT87" i="413"/>
  <c r="AC65" i="466"/>
  <c r="AI87" i="446"/>
  <c r="AK69" i="454"/>
  <c r="AJ69" i="454"/>
  <c r="AK63" i="428"/>
  <c r="AJ63" i="428"/>
  <c r="AU80" i="444"/>
  <c r="AF60" i="418"/>
  <c r="AK60" i="418"/>
  <c r="AF72" i="474"/>
  <c r="AS84" i="415"/>
  <c r="AR84" i="415"/>
  <c r="AI81" i="418"/>
  <c r="AC61" i="460"/>
  <c r="AC65" i="472"/>
  <c r="AQ88" i="428"/>
  <c r="AT88" i="428"/>
  <c r="AF86" i="399"/>
  <c r="AJ86" i="399"/>
  <c r="AF80" i="468"/>
  <c r="AC62" i="468"/>
  <c r="AJ58" i="422"/>
  <c r="AC88" i="388"/>
  <c r="AR86" i="462"/>
  <c r="AH57" i="458"/>
  <c r="AJ57" i="458"/>
  <c r="AG83" i="430"/>
  <c r="AC76" i="420"/>
  <c r="AR78" i="418"/>
  <c r="AH87" i="418"/>
  <c r="AI87" i="418"/>
  <c r="AU88" i="448"/>
  <c r="AT88" i="448"/>
  <c r="AG71" i="410"/>
  <c r="AI72" i="450"/>
  <c r="AJ72" i="450"/>
  <c r="AR87" i="436"/>
  <c r="AU77" i="462"/>
  <c r="AR77" i="462"/>
  <c r="AK67" i="426"/>
  <c r="AQ81" i="415"/>
  <c r="AU81" i="415"/>
  <c r="AI78" i="474"/>
  <c r="AF63" i="456"/>
  <c r="AJ63" i="456"/>
  <c r="AJ75" i="454"/>
  <c r="AC74" i="476"/>
  <c r="AC72" i="446"/>
  <c r="AJ66" i="426"/>
  <c r="AK56" i="415"/>
  <c r="AH56" i="415"/>
  <c r="AK66" i="468"/>
  <c r="AH73" i="466"/>
  <c r="AG73" i="466"/>
  <c r="AF65" i="446"/>
  <c r="AC67" i="440"/>
  <c r="AU83" i="432"/>
  <c r="AG68" i="410"/>
  <c r="AK68" i="410"/>
  <c r="AQ87" i="440"/>
  <c r="AC73" i="412"/>
  <c r="AG77" i="438"/>
  <c r="AC87" i="411"/>
  <c r="AJ69" i="456"/>
  <c r="AJ58" i="432"/>
  <c r="AK58" i="432"/>
  <c r="AI72" i="432"/>
  <c r="AJ74" i="470"/>
  <c r="AG74" i="470"/>
  <c r="AK58" i="466"/>
  <c r="AT84" i="416"/>
  <c r="AU84" i="416"/>
  <c r="AK62" i="424"/>
  <c r="AF62" i="424"/>
  <c r="AJ67" i="446"/>
  <c r="AV77" i="442"/>
  <c r="AQ77" i="442"/>
  <c r="AK86" i="411"/>
  <c r="AF72" i="448"/>
  <c r="AG72" i="448"/>
  <c r="AG78" i="415"/>
  <c r="AC63" i="412"/>
  <c r="AI74" i="388"/>
  <c r="AG62" i="412"/>
  <c r="AK62" i="412"/>
  <c r="AI80" i="442"/>
  <c r="AG76" i="434"/>
  <c r="AK76" i="434"/>
  <c r="AH77" i="450"/>
  <c r="AI72" i="438"/>
  <c r="AJ72" i="438"/>
  <c r="AK75" i="458"/>
  <c r="AC85" i="446"/>
  <c r="AH64" i="420"/>
  <c r="AC79" i="430"/>
  <c r="AC70" i="476"/>
  <c r="AV82" i="413"/>
  <c r="AJ56" i="411"/>
  <c r="AG56" i="411"/>
  <c r="AI56" i="472"/>
  <c r="AI78" i="472"/>
  <c r="AJ78" i="472"/>
  <c r="AJ60" i="438"/>
  <c r="AC73" i="432"/>
  <c r="AT77" i="468"/>
  <c r="AC67" i="476"/>
  <c r="AF74" i="462"/>
  <c r="AK81" i="426"/>
  <c r="AI81" i="426"/>
  <c r="AH53" i="420"/>
  <c r="AC53" i="440"/>
  <c r="AG54" i="446"/>
  <c r="AI87" i="442"/>
  <c r="AK87" i="442"/>
  <c r="AQ80" i="430"/>
  <c r="AC86" i="417"/>
  <c r="AK59" i="474"/>
  <c r="AG70" i="430"/>
  <c r="AI70" i="430"/>
  <c r="AK73" i="388"/>
  <c r="AF73" i="388"/>
  <c r="AF85" i="452"/>
  <c r="AK84" i="432"/>
  <c r="AH84" i="432"/>
  <c r="AI55" i="458"/>
  <c r="AF55" i="458"/>
  <c r="AG71" i="416"/>
  <c r="AC59" i="428"/>
  <c r="AG78" i="452"/>
  <c r="AQ82" i="460"/>
  <c r="AT82" i="460"/>
  <c r="AI63" i="422"/>
  <c r="AR78" i="420"/>
  <c r="AQ78" i="420"/>
  <c r="AJ68" i="460"/>
  <c r="AC86" i="414"/>
  <c r="AH79" i="416"/>
  <c r="AK72" i="468"/>
  <c r="AH72" i="468"/>
  <c r="AJ62" i="476"/>
  <c r="AC73" i="458"/>
  <c r="AF84" i="466"/>
  <c r="AJ57" i="442"/>
  <c r="AH57" i="442"/>
  <c r="AH65" i="468"/>
  <c r="AC56" i="442"/>
  <c r="AK83" i="464"/>
  <c r="AQ88" i="444"/>
  <c r="AV88" i="444"/>
  <c r="AH70" i="452"/>
  <c r="AC64" i="430"/>
  <c r="AH79" i="446"/>
  <c r="AC78" i="432"/>
  <c r="AQ78" i="436"/>
  <c r="AT78" i="436"/>
  <c r="AF61" i="458"/>
  <c r="AR86" i="415"/>
  <c r="AQ86" i="415"/>
  <c r="AU81" i="438"/>
  <c r="AR82" i="417"/>
  <c r="AS82" i="417"/>
  <c r="AK55" i="430"/>
  <c r="AG85" i="470"/>
  <c r="AJ85" i="470"/>
  <c r="AI57" i="476"/>
  <c r="AG57" i="476"/>
  <c r="AJ87" i="448"/>
  <c r="AK80" i="472"/>
  <c r="AH80" i="472"/>
  <c r="AF88" i="424"/>
  <c r="AI60" i="448"/>
  <c r="AH60" i="448"/>
  <c r="AT84" i="464"/>
  <c r="AU84" i="464"/>
  <c r="AR85" i="438"/>
  <c r="AC86" i="432"/>
  <c r="AH75" i="452"/>
  <c r="AF64" i="454"/>
  <c r="AJ64" i="454"/>
  <c r="AJ86" i="416"/>
  <c r="AC79" i="462"/>
  <c r="AK80" i="399"/>
  <c r="AI80" i="399"/>
  <c r="AC70" i="462"/>
  <c r="AF70" i="476"/>
  <c r="AG55" i="414"/>
  <c r="AH55" i="414"/>
  <c r="AK59" i="415"/>
  <c r="AH59" i="415"/>
  <c r="AI73" i="476"/>
  <c r="AG73" i="476"/>
  <c r="AV79" i="450"/>
  <c r="AJ68" i="448"/>
  <c r="AF68" i="448"/>
  <c r="AI78" i="414"/>
  <c r="AH78" i="414"/>
  <c r="AJ86" i="444"/>
  <c r="AK86" i="444"/>
  <c r="AJ82" i="474"/>
  <c r="AI56" i="418"/>
  <c r="AF56" i="418"/>
  <c r="AG55" i="434"/>
  <c r="AK84" i="436"/>
  <c r="AJ84" i="436"/>
  <c r="AK87" i="476"/>
  <c r="AC68" i="428"/>
  <c r="AJ71" i="474"/>
  <c r="AC64" i="458"/>
  <c r="AJ60" i="466"/>
  <c r="AI60" i="466"/>
  <c r="AF80" i="420"/>
  <c r="AJ80" i="420"/>
  <c r="AK70" i="399"/>
  <c r="AC77" i="474"/>
  <c r="AG59" i="472"/>
  <c r="AK79" i="424"/>
  <c r="AG79" i="424"/>
  <c r="AF57" i="424"/>
  <c r="AI57" i="424"/>
  <c r="AF82" i="456"/>
  <c r="AC63" i="434"/>
  <c r="AJ69" i="418"/>
  <c r="AF81" i="450"/>
  <c r="AI81" i="450"/>
  <c r="AK72" i="462"/>
  <c r="AF70" i="458"/>
  <c r="AJ70" i="458"/>
  <c r="AI76" i="416"/>
  <c r="AU78" i="452"/>
  <c r="AT78" i="452"/>
  <c r="AQ85" i="399"/>
  <c r="AC61" i="399"/>
  <c r="AK58" i="476"/>
  <c r="AG80" i="444"/>
  <c r="AK80" i="444"/>
  <c r="AU81" i="399"/>
  <c r="AQ81" i="399"/>
  <c r="AF63" i="424"/>
  <c r="AG81" i="428"/>
  <c r="AJ81" i="428"/>
  <c r="AF57" i="430"/>
  <c r="AG61" i="410"/>
  <c r="AI61" i="410"/>
  <c r="AJ65" i="430"/>
  <c r="AK79" i="434"/>
  <c r="AF79" i="434"/>
  <c r="AQ87" i="418"/>
  <c r="AS87" i="418"/>
  <c r="AH62" i="440"/>
  <c r="AF86" i="432"/>
  <c r="AG86" i="432"/>
  <c r="AJ80" i="464"/>
  <c r="AT80" i="460"/>
  <c r="AV80" i="460"/>
  <c r="AQ84" i="458"/>
  <c r="AI83" i="399"/>
  <c r="AG83" i="399"/>
  <c r="AH53" i="410"/>
  <c r="AK53" i="410"/>
  <c r="AK78" i="438"/>
  <c r="AG78" i="438"/>
  <c r="AG69" i="426"/>
  <c r="AF81" i="472"/>
  <c r="AI81" i="472"/>
  <c r="AJ57" i="462"/>
  <c r="AI57" i="462"/>
  <c r="AI75" i="450"/>
  <c r="AF85" i="468"/>
  <c r="AG85" i="468"/>
  <c r="AI56" i="410"/>
  <c r="AH56" i="410"/>
  <c r="AG77" i="412"/>
  <c r="AJ77" i="412"/>
  <c r="AF76" i="438"/>
  <c r="AC68" i="444"/>
  <c r="AG70" i="470"/>
  <c r="AK70" i="470"/>
  <c r="AH81" i="432"/>
  <c r="AC62" i="399"/>
  <c r="AH62" i="422"/>
  <c r="AF83" i="446"/>
  <c r="AK83" i="446"/>
  <c r="AJ73" i="456"/>
  <c r="AC63" i="424"/>
  <c r="AK69" i="410"/>
  <c r="AJ84" i="424"/>
  <c r="AH84" i="424"/>
  <c r="AJ76" i="420"/>
  <c r="AH64" i="456"/>
  <c r="AG64" i="456"/>
  <c r="AG64" i="450"/>
  <c r="AC82" i="460"/>
  <c r="AU88" i="440"/>
  <c r="AC71" i="420"/>
  <c r="AG54" i="414"/>
  <c r="AC82" i="422"/>
  <c r="AG68" i="412"/>
  <c r="AQ84" i="442"/>
  <c r="AR84" i="442"/>
  <c r="AC63" i="468"/>
  <c r="AF56" i="464"/>
  <c r="AQ84" i="432"/>
  <c r="AS84" i="432"/>
  <c r="AC76" i="446"/>
  <c r="AI81" i="462"/>
  <c r="AH87" i="436"/>
  <c r="AK87" i="436"/>
  <c r="AI85" i="448"/>
  <c r="AH85" i="448"/>
  <c r="AV87" i="426"/>
  <c r="AU87" i="426"/>
  <c r="AI79" i="438"/>
  <c r="AH67" i="422"/>
  <c r="AG67" i="422"/>
  <c r="AH69" i="440"/>
  <c r="AC82" i="466"/>
  <c r="AI71" i="466"/>
  <c r="AG74" i="464"/>
  <c r="AI74" i="464"/>
  <c r="AG64" i="416"/>
  <c r="AK64" i="416"/>
  <c r="AI76" i="470"/>
  <c r="AH74" i="428"/>
  <c r="AF74" i="428"/>
  <c r="AT83" i="464"/>
  <c r="AF74" i="430"/>
  <c r="AJ74" i="430"/>
  <c r="AK78" i="458"/>
  <c r="AF56" i="474"/>
  <c r="AJ56" i="474"/>
  <c r="AK81" i="413"/>
  <c r="AF80" i="436"/>
  <c r="AH80" i="436"/>
  <c r="AJ73" i="417"/>
  <c r="AI73" i="417"/>
  <c r="AF73" i="422"/>
  <c r="AH59" i="462"/>
  <c r="AF59" i="462"/>
  <c r="AK53" i="424"/>
  <c r="AI53" i="424"/>
  <c r="AI85" i="412"/>
  <c r="AJ87" i="415"/>
  <c r="AK87" i="415"/>
  <c r="AQ83" i="417"/>
  <c r="AU83" i="417"/>
  <c r="AJ70" i="454"/>
  <c r="AU86" i="388"/>
  <c r="AT86" i="388"/>
  <c r="AU79" i="442"/>
  <c r="AH79" i="412"/>
  <c r="AK79" i="412"/>
  <c r="AJ73" i="416"/>
  <c r="AC63" i="470"/>
  <c r="AJ64" i="418"/>
  <c r="AI68" i="466"/>
  <c r="AG68" i="466"/>
  <c r="AG70" i="466"/>
  <c r="AC58" i="414"/>
  <c r="AI70" i="414"/>
  <c r="AF77" i="388"/>
  <c r="AJ77" i="388"/>
  <c r="AI78" i="388"/>
  <c r="AJ78" i="388"/>
  <c r="AK53" i="468"/>
  <c r="AC83" i="414"/>
  <c r="AJ84" i="446"/>
  <c r="AG79" i="411"/>
  <c r="AH79" i="411"/>
  <c r="AK76" i="442"/>
  <c r="AG59" i="470"/>
  <c r="AJ59" i="470"/>
  <c r="AI75" i="412"/>
  <c r="AG60" i="428"/>
  <c r="AJ60" i="428"/>
  <c r="AF84" i="452"/>
  <c r="AU86" i="466"/>
  <c r="AS86" i="466"/>
  <c r="AU81" i="410"/>
  <c r="AC64" i="476"/>
  <c r="AG53" i="450"/>
  <c r="AF76" i="415"/>
  <c r="AJ76" i="415"/>
  <c r="AI69" i="436"/>
  <c r="AC56" i="450"/>
  <c r="AI78" i="444"/>
  <c r="AF78" i="444"/>
  <c r="AG56" i="434"/>
  <c r="AK73" i="424"/>
  <c r="AF73" i="424"/>
  <c r="AV77" i="436"/>
  <c r="AC71" i="416"/>
  <c r="AH54" i="413"/>
  <c r="AC54" i="454"/>
  <c r="AI83" i="436"/>
  <c r="AF71" i="468"/>
  <c r="AH71" i="468"/>
  <c r="AH82" i="466"/>
  <c r="AC55" i="415"/>
  <c r="AU79" i="420"/>
  <c r="AV79" i="420"/>
  <c r="AK85" i="430"/>
  <c r="AJ75" i="399"/>
  <c r="AH75" i="399"/>
  <c r="AG59" i="422"/>
  <c r="AJ66" i="416"/>
  <c r="AI66" i="416"/>
  <c r="AF68" i="415"/>
  <c r="AK63" i="450"/>
  <c r="AI63" i="450"/>
  <c r="AH76" i="448"/>
  <c r="AK76" i="448"/>
  <c r="AH68" i="454"/>
  <c r="AI68" i="454"/>
  <c r="AR77" i="388"/>
  <c r="AK69" i="476"/>
  <c r="AH69" i="476"/>
  <c r="AC85" i="466"/>
  <c r="AI55" i="454"/>
  <c r="AJ88" i="422"/>
  <c r="AH88" i="422"/>
  <c r="AF78" i="456"/>
  <c r="AH80" i="426"/>
  <c r="AG80" i="426"/>
  <c r="AJ65" i="448"/>
  <c r="AC85" i="432"/>
  <c r="AI74" i="418"/>
  <c r="AH53" i="444"/>
  <c r="AF53" i="444"/>
  <c r="AF79" i="462"/>
  <c r="AC62" i="410"/>
  <c r="AG82" i="458"/>
  <c r="AH86" i="414"/>
  <c r="AK86" i="414"/>
  <c r="AJ88" i="440"/>
  <c r="AU83" i="440"/>
  <c r="AR83" i="440"/>
  <c r="AQ84" i="428"/>
  <c r="AG83" i="417"/>
  <c r="AJ83" i="417"/>
  <c r="AH78" i="413"/>
  <c r="AH86" i="464"/>
  <c r="AI86" i="464"/>
  <c r="AG81" i="468"/>
  <c r="AV77" i="474"/>
  <c r="AR77" i="474"/>
  <c r="AF68" i="420"/>
  <c r="AH68" i="420"/>
  <c r="AI64" i="472"/>
  <c r="AR87" i="474"/>
  <c r="AS87" i="474"/>
  <c r="AC67" i="472"/>
  <c r="AI82" i="428"/>
  <c r="AR80" i="446"/>
  <c r="AU80" i="446"/>
  <c r="AF75" i="440"/>
  <c r="AC55" i="442"/>
  <c r="AI83" i="424"/>
  <c r="AJ83" i="424"/>
  <c r="AJ79" i="418"/>
  <c r="AI79" i="418"/>
  <c r="AF73" i="474"/>
  <c r="AK73" i="430"/>
  <c r="AF73" i="430"/>
  <c r="AT77" i="422"/>
  <c r="AC83" i="430"/>
  <c r="AI69" i="466"/>
  <c r="AH55" i="474"/>
  <c r="AF55" i="474"/>
  <c r="AF56" i="460"/>
  <c r="AC80" i="399"/>
  <c r="AV78" i="424"/>
  <c r="AF83" i="468"/>
  <c r="AH83" i="468"/>
  <c r="AT83" i="454"/>
  <c r="AH73" i="442"/>
  <c r="AG73" i="442"/>
  <c r="AQ77" i="458"/>
  <c r="AC64" i="468"/>
  <c r="AG60" i="452"/>
  <c r="AI68" i="472"/>
  <c r="AK68" i="472"/>
  <c r="AU84" i="417"/>
  <c r="AR84" i="417"/>
  <c r="AK88" i="399"/>
  <c r="AG54" i="430"/>
  <c r="AI54" i="430"/>
  <c r="AK77" i="468"/>
  <c r="AJ85" i="462"/>
  <c r="AG85" i="462"/>
  <c r="AH77" i="444"/>
  <c r="AJ77" i="444"/>
  <c r="AJ81" i="438"/>
  <c r="AT82" i="424"/>
  <c r="AS82" i="424"/>
  <c r="AJ58" i="444"/>
  <c r="AG58" i="444"/>
  <c r="AV86" i="424"/>
  <c r="AU77" i="476"/>
  <c r="AR77" i="476"/>
  <c r="AU87" i="417"/>
  <c r="AQ87" i="417"/>
  <c r="AF87" i="410"/>
  <c r="AU78" i="440"/>
  <c r="AR78" i="440"/>
  <c r="AF65" i="460"/>
  <c r="AK60" i="436"/>
  <c r="AI60" i="436"/>
  <c r="AG73" i="418"/>
  <c r="AF87" i="452"/>
  <c r="AK87" i="452"/>
  <c r="AS82" i="446"/>
  <c r="AV82" i="446"/>
  <c r="AR77" i="426"/>
  <c r="AC63" i="418"/>
  <c r="AJ60" i="426"/>
  <c r="AG60" i="426"/>
  <c r="AI85" i="474"/>
  <c r="AR83" i="456"/>
  <c r="AS83" i="456"/>
  <c r="AI70" i="468"/>
  <c r="AJ85" i="434"/>
  <c r="AF85" i="434"/>
  <c r="AR85" i="416"/>
  <c r="AV81" i="462"/>
  <c r="AT81" i="462"/>
  <c r="AH57" i="472"/>
  <c r="AC86" i="466"/>
  <c r="AF84" i="460"/>
  <c r="AK66" i="438"/>
  <c r="AG66" i="438"/>
  <c r="AS79" i="424"/>
  <c r="AU78" i="412"/>
  <c r="AR78" i="412"/>
  <c r="AK88" i="476"/>
  <c r="AC58" i="410"/>
  <c r="AU80" i="466"/>
  <c r="AG81" i="458"/>
  <c r="AI81" i="458"/>
  <c r="AT77" i="420"/>
  <c r="AI66" i="456"/>
  <c r="AF66" i="456"/>
  <c r="AS78" i="462"/>
  <c r="AF78" i="470"/>
  <c r="AJ78" i="470"/>
  <c r="AH81" i="410"/>
  <c r="AI81" i="410"/>
  <c r="AQ82" i="444"/>
  <c r="AR81" i="474"/>
  <c r="AV81" i="474"/>
  <c r="AS79" i="410"/>
  <c r="AH73" i="450"/>
  <c r="AG73" i="450"/>
  <c r="AH73" i="460"/>
  <c r="AR85" i="468"/>
  <c r="AT85" i="468"/>
  <c r="AI74" i="476"/>
  <c r="AH55" i="446"/>
  <c r="AJ55" i="446"/>
  <c r="AK66" i="417"/>
  <c r="AF66" i="417"/>
  <c r="AI61" i="434"/>
  <c r="AG55" i="452"/>
  <c r="AF55" i="452"/>
  <c r="AR81" i="468"/>
  <c r="AR77" i="413"/>
  <c r="AS77" i="413"/>
  <c r="AG71" i="436"/>
  <c r="AQ84" i="452"/>
  <c r="AR84" i="452"/>
  <c r="AI74" i="444"/>
  <c r="AG53" i="440"/>
  <c r="AH53" i="440"/>
  <c r="AF60" i="416"/>
  <c r="AC82" i="456"/>
  <c r="AG79" i="413"/>
  <c r="AI63" i="468"/>
  <c r="AG63" i="468"/>
  <c r="AR77" i="472"/>
  <c r="AV77" i="472"/>
  <c r="AI61" i="464"/>
  <c r="AV85" i="470"/>
  <c r="AR85" i="470"/>
  <c r="AR87" i="430"/>
  <c r="AG83" i="452"/>
  <c r="AF83" i="452"/>
  <c r="AU83" i="430"/>
  <c r="AR83" i="430"/>
  <c r="AJ61" i="452"/>
  <c r="AK58" i="399"/>
  <c r="AG58" i="399"/>
  <c r="AT88" i="416"/>
  <c r="AR88" i="416"/>
  <c r="AI59" i="411"/>
  <c r="AH76" i="462"/>
  <c r="AF76" i="462"/>
  <c r="AV83" i="446"/>
  <c r="AK74" i="413"/>
  <c r="AI74" i="413"/>
  <c r="AF79" i="440"/>
  <c r="AC58" i="472"/>
  <c r="AH58" i="412"/>
  <c r="AV84" i="436"/>
  <c r="AS84" i="436"/>
  <c r="AH76" i="460"/>
  <c r="AF69" i="470"/>
  <c r="AH69" i="470"/>
  <c r="AR79" i="454"/>
  <c r="AC65" i="448"/>
  <c r="AF82" i="460"/>
  <c r="AI77" i="410"/>
  <c r="AF77" i="410"/>
  <c r="AJ80" i="462"/>
  <c r="AJ77" i="418"/>
  <c r="AF77" i="418"/>
  <c r="AI65" i="432"/>
  <c r="AJ65" i="432"/>
  <c r="AQ79" i="472"/>
  <c r="AU85" i="412"/>
  <c r="AR85" i="412"/>
  <c r="AG87" i="432"/>
  <c r="AC68" i="411"/>
  <c r="AK72" i="430"/>
  <c r="AH83" i="444"/>
  <c r="AG83" i="444"/>
  <c r="AG81" i="452"/>
  <c r="AC79" i="458"/>
  <c r="AK69" i="399"/>
  <c r="AJ69" i="399"/>
  <c r="AC59" i="466"/>
  <c r="AK58" i="458"/>
  <c r="AT86" i="448"/>
  <c r="AR86" i="448"/>
  <c r="AF78" i="410"/>
  <c r="AR88" i="446"/>
  <c r="AT88" i="446"/>
  <c r="AS81" i="464"/>
  <c r="AU77" i="415"/>
  <c r="AR77" i="415"/>
  <c r="AG59" i="476"/>
  <c r="AH56" i="458"/>
  <c r="AG56" i="458"/>
  <c r="AS80" i="472"/>
  <c r="AJ59" i="399"/>
  <c r="AI59" i="399"/>
  <c r="AV82" i="442"/>
  <c r="AF62" i="434"/>
  <c r="AI62" i="434"/>
  <c r="AR86" i="470"/>
  <c r="AC63" i="442"/>
  <c r="AC82" i="472"/>
  <c r="AH87" i="420"/>
  <c r="AG62" i="410"/>
  <c r="AK62" i="410"/>
  <c r="AK83" i="410"/>
  <c r="AU81" i="416"/>
  <c r="AV81" i="416"/>
  <c r="AJ53" i="452"/>
  <c r="AC79" i="417"/>
  <c r="AC71" i="388"/>
  <c r="AU85" i="414"/>
  <c r="AQ85" i="414"/>
  <c r="AH63" i="410"/>
  <c r="AC65" i="476"/>
  <c r="AT84" i="470"/>
  <c r="AJ63" i="440"/>
  <c r="AH63" i="440"/>
  <c r="AR86" i="476"/>
  <c r="AU87" i="446"/>
  <c r="AR87" i="446"/>
  <c r="AH64" i="460"/>
  <c r="AI64" i="460"/>
  <c r="AK83" i="438"/>
  <c r="AG67" i="458"/>
  <c r="AH67" i="458"/>
  <c r="AI63" i="462"/>
  <c r="AC82" i="424"/>
  <c r="AG61" i="476"/>
  <c r="AC83" i="417"/>
  <c r="AF64" i="474"/>
  <c r="AK64" i="474"/>
  <c r="AG59" i="434"/>
  <c r="AC67" i="434"/>
  <c r="AG79" i="474"/>
  <c r="AK79" i="474"/>
  <c r="AI70" i="472"/>
  <c r="AJ87" i="434"/>
  <c r="AF87" i="434"/>
  <c r="AG87" i="468"/>
  <c r="AQ78" i="410"/>
  <c r="AT78" i="410"/>
  <c r="AC72" i="454"/>
  <c r="AQ82" i="462"/>
  <c r="AF78" i="417"/>
  <c r="AI78" i="417"/>
  <c r="AQ88" i="474"/>
  <c r="AV79" i="428"/>
  <c r="AQ79" i="428"/>
  <c r="AC80" i="422"/>
  <c r="AI62" i="446"/>
  <c r="AC88" i="456"/>
  <c r="AH59" i="448"/>
  <c r="AU80" i="474"/>
  <c r="AQ80" i="474"/>
  <c r="AI84" i="440"/>
  <c r="AF84" i="440"/>
  <c r="AH70" i="422"/>
  <c r="AK74" i="466"/>
  <c r="AH74" i="466"/>
  <c r="AF67" i="462"/>
  <c r="AC53" i="448"/>
  <c r="AJ76" i="432"/>
  <c r="AC70" i="464"/>
  <c r="AR83" i="462"/>
  <c r="AJ71" i="442"/>
  <c r="AK71" i="442"/>
  <c r="AR82" i="474"/>
  <c r="AC60" i="438"/>
  <c r="AS78" i="428"/>
  <c r="AR80" i="388"/>
  <c r="AS80" i="388"/>
  <c r="AV78" i="466"/>
  <c r="AG65" i="411"/>
  <c r="AH65" i="411"/>
  <c r="AK64" i="424"/>
  <c r="AQ87" i="448"/>
  <c r="AT87" i="448"/>
  <c r="AS85" i="410"/>
  <c r="AI80" i="434"/>
  <c r="AH80" i="434"/>
  <c r="AI79" i="422"/>
  <c r="AT86" i="436"/>
  <c r="AQ86" i="436"/>
  <c r="AS84" i="411"/>
  <c r="AT78" i="474"/>
  <c r="AR78" i="474"/>
  <c r="AR85" i="436"/>
  <c r="AC64" i="410"/>
  <c r="AF72" i="415"/>
  <c r="AK72" i="415"/>
  <c r="AK74" i="416"/>
  <c r="AC61" i="413"/>
  <c r="AH73" i="448"/>
  <c r="AT85" i="432"/>
  <c r="AU85" i="432"/>
  <c r="AC54" i="456"/>
  <c r="AS82" i="414"/>
  <c r="AT85" i="430"/>
  <c r="AV85" i="430"/>
  <c r="AH68" i="468"/>
  <c r="AS79" i="411"/>
  <c r="AU79" i="411"/>
  <c r="AR85" i="420"/>
  <c r="AR85" i="464"/>
  <c r="AS85" i="464"/>
  <c r="AQ79" i="458"/>
  <c r="AJ79" i="472"/>
  <c r="AK79" i="472"/>
  <c r="AT81" i="412"/>
  <c r="AF87" i="470"/>
  <c r="AH87" i="470"/>
  <c r="AH76" i="464"/>
  <c r="AR88" i="424"/>
  <c r="AV88" i="424"/>
  <c r="AH81" i="442"/>
  <c r="AK55" i="456"/>
  <c r="AI55" i="456"/>
  <c r="AU86" i="411"/>
  <c r="AG85" i="472"/>
  <c r="AF85" i="472"/>
  <c r="AI62" i="460"/>
  <c r="AI68" i="476"/>
  <c r="AJ68" i="476"/>
  <c r="AS80" i="462"/>
  <c r="AQ87" i="420"/>
  <c r="AU87" i="420"/>
  <c r="AG55" i="470"/>
  <c r="AH55" i="470"/>
  <c r="AJ83" i="411"/>
  <c r="AF83" i="411"/>
  <c r="AU87" i="422"/>
  <c r="AC70" i="426"/>
  <c r="AU80" i="470"/>
  <c r="AH68" i="428"/>
  <c r="AI68" i="428"/>
  <c r="AU80" i="416"/>
  <c r="AT80" i="416"/>
  <c r="AS79" i="416"/>
  <c r="AS86" i="472"/>
  <c r="AV86" i="472"/>
  <c r="AT87" i="460"/>
  <c r="AC73" i="468"/>
  <c r="AI60" i="450"/>
  <c r="AQ82" i="426"/>
  <c r="AT82" i="426"/>
  <c r="AV85" i="466"/>
  <c r="AQ80" i="458"/>
  <c r="AU80" i="458"/>
  <c r="AT84" i="430"/>
  <c r="AR80" i="452"/>
  <c r="AS80" i="452"/>
  <c r="AJ79" i="415"/>
  <c r="AC75" i="413"/>
  <c r="AF56" i="462"/>
  <c r="AI56" i="462"/>
  <c r="AR84" i="414"/>
  <c r="AC53" i="412"/>
  <c r="AK53" i="466"/>
  <c r="AF87" i="430"/>
  <c r="AK87" i="430"/>
  <c r="AI54" i="466"/>
  <c r="AC65" i="452"/>
  <c r="AU79" i="468"/>
  <c r="AQ80" i="399"/>
  <c r="AS80" i="399"/>
  <c r="AG74" i="440"/>
  <c r="AI74" i="440"/>
  <c r="AR80" i="424"/>
  <c r="AQ87" i="416"/>
  <c r="AS87" i="416"/>
  <c r="AQ85" i="446"/>
  <c r="AR85" i="446"/>
  <c r="AI75" i="410"/>
  <c r="AK56" i="426"/>
  <c r="AG56" i="426"/>
  <c r="AR85" i="415"/>
  <c r="AS85" i="415"/>
  <c r="AJ56" i="436"/>
  <c r="AF73" i="399"/>
  <c r="AK73" i="399"/>
  <c r="AI76" i="411"/>
  <c r="AC87" i="415"/>
  <c r="AI54" i="388"/>
  <c r="AT84" i="438"/>
  <c r="AV84" i="438"/>
  <c r="AG65" i="458"/>
  <c r="AF65" i="458"/>
  <c r="AG68" i="446"/>
  <c r="AT81" i="413"/>
  <c r="AV81" i="413"/>
  <c r="AG69" i="462"/>
  <c r="AG76" i="476"/>
  <c r="AJ76" i="476"/>
  <c r="AT84" i="450"/>
  <c r="AG67" i="428"/>
  <c r="AF67" i="428"/>
  <c r="AJ88" i="416"/>
  <c r="AR82" i="434"/>
  <c r="AS82" i="434"/>
  <c r="AH78" i="418"/>
  <c r="AC83" i="450"/>
  <c r="AT79" i="388"/>
  <c r="AS83" i="434"/>
  <c r="AT83" i="434"/>
  <c r="AS82" i="432"/>
  <c r="AV82" i="432"/>
  <c r="AR86" i="438"/>
  <c r="AU85" i="452"/>
  <c r="AT85" i="452"/>
  <c r="AU79" i="456"/>
  <c r="AC70" i="413"/>
  <c r="AS79" i="432"/>
  <c r="AU79" i="432"/>
  <c r="AK77" i="474"/>
  <c r="AJ77" i="474"/>
  <c r="AG53" i="426"/>
  <c r="AC73" i="464"/>
  <c r="AF83" i="462"/>
  <c r="AC53" i="426"/>
  <c r="AH63" i="476"/>
  <c r="AS86" i="416"/>
  <c r="AQ86" i="416"/>
  <c r="AH68" i="424"/>
  <c r="AH70" i="420"/>
  <c r="AI70" i="420"/>
  <c r="AK88" i="464"/>
  <c r="AJ74" i="422"/>
  <c r="AF74" i="422"/>
  <c r="AF84" i="464"/>
  <c r="AC85" i="476"/>
  <c r="AS83" i="466"/>
  <c r="AC83" i="442"/>
  <c r="AS81" i="450"/>
  <c r="AH74" i="458"/>
  <c r="AI74" i="458"/>
  <c r="AF58" i="472"/>
  <c r="AC53" i="432"/>
  <c r="AH74" i="454"/>
  <c r="AT82" i="412"/>
  <c r="AS82" i="412"/>
  <c r="AJ56" i="428"/>
  <c r="AF62" i="456"/>
  <c r="AK62" i="456"/>
  <c r="AH64" i="410"/>
  <c r="AJ64" i="410"/>
  <c r="AJ78" i="462"/>
  <c r="AC54" i="412"/>
  <c r="AK57" i="436"/>
  <c r="AC86" i="434"/>
  <c r="AK87" i="474"/>
  <c r="AT83" i="444"/>
  <c r="AV83" i="444"/>
  <c r="AH72" i="444"/>
  <c r="AF72" i="444"/>
  <c r="AQ77" i="428"/>
  <c r="AF81" i="464"/>
  <c r="AG81" i="464"/>
  <c r="AR84" i="472"/>
  <c r="AJ85" i="415"/>
  <c r="AI85" i="415"/>
  <c r="AS83" i="411"/>
  <c r="AC73" i="460"/>
  <c r="AH58" i="454"/>
  <c r="AQ88" i="472"/>
  <c r="AU88" i="472"/>
  <c r="AG58" i="462"/>
  <c r="AU82" i="440"/>
  <c r="AR82" i="440"/>
  <c r="AQ85" i="411"/>
  <c r="AC65" i="464"/>
  <c r="AG72" i="452"/>
  <c r="AG70" i="464"/>
  <c r="AH70" i="464"/>
  <c r="AT81" i="454"/>
  <c r="AC80" i="442"/>
  <c r="AF80" i="424"/>
  <c r="AC70" i="428"/>
  <c r="AK56" i="466"/>
  <c r="AS88" i="426"/>
  <c r="AT88" i="426"/>
  <c r="AR78" i="458"/>
  <c r="AQ80" i="456"/>
  <c r="AV80" i="456"/>
  <c r="AF67" i="424"/>
  <c r="AC66" i="413"/>
  <c r="AV79" i="440"/>
  <c r="AG70" i="462"/>
  <c r="AK70" i="462"/>
  <c r="AC68" i="476"/>
  <c r="AS78" i="438"/>
  <c r="AG68" i="399"/>
  <c r="AJ68" i="399"/>
  <c r="AK86" i="420"/>
  <c r="AC60" i="470"/>
  <c r="AG54" i="476"/>
  <c r="AC66" i="452"/>
  <c r="AG85" i="418"/>
  <c r="AV77" i="434"/>
  <c r="AS77" i="434"/>
  <c r="AH56" i="417"/>
  <c r="AC73" i="474"/>
  <c r="AJ63" i="413"/>
  <c r="AJ65" i="464"/>
  <c r="AH65" i="464"/>
  <c r="AT87" i="414"/>
  <c r="AQ87" i="414"/>
  <c r="AF67" i="470"/>
  <c r="AU77" i="440"/>
  <c r="AQ77" i="440"/>
  <c r="AK63" i="442"/>
  <c r="AS86" i="454"/>
  <c r="AV86" i="454"/>
  <c r="AR79" i="438"/>
  <c r="AT79" i="438"/>
  <c r="AI77" i="458"/>
  <c r="AT81" i="446"/>
  <c r="AR81" i="446"/>
  <c r="AT82" i="470"/>
  <c r="AT85" i="434"/>
  <c r="AV85" i="434"/>
  <c r="AF60" i="432"/>
  <c r="AC81" i="448"/>
  <c r="AV80" i="454"/>
  <c r="AJ70" i="474"/>
  <c r="AG70" i="474"/>
  <c r="AR83" i="470"/>
  <c r="AH75" i="468"/>
  <c r="AI75" i="468"/>
  <c r="AT82" i="436"/>
  <c r="AU88" i="460"/>
  <c r="AS88" i="460"/>
  <c r="AK59" i="444"/>
  <c r="AF88" i="460"/>
  <c r="AI88" i="460"/>
  <c r="AI88" i="411"/>
  <c r="AH88" i="466"/>
  <c r="AJ88" i="466"/>
  <c r="AT77" i="410"/>
  <c r="AV77" i="410"/>
  <c r="AG65" i="418"/>
  <c r="AF65" i="418"/>
  <c r="AT77" i="446"/>
  <c r="AT87" i="450"/>
  <c r="AR87" i="450"/>
  <c r="AR87" i="411"/>
  <c r="AR88" i="438"/>
  <c r="AS88" i="438"/>
  <c r="AR88" i="417"/>
  <c r="AQ83" i="458"/>
  <c r="AT83" i="458"/>
  <c r="AG88" i="432"/>
  <c r="AJ80" i="458"/>
  <c r="AF80" i="458"/>
  <c r="AF71" i="458"/>
  <c r="AJ63" i="448"/>
  <c r="AK63" i="448"/>
  <c r="AT85" i="462"/>
  <c r="AQ85" i="462"/>
  <c r="AU85" i="444"/>
  <c r="AJ54" i="468"/>
  <c r="AH54" i="468"/>
  <c r="AG81" i="456"/>
  <c r="AC72" i="470"/>
  <c r="AH81" i="414"/>
  <c r="AU85" i="426"/>
  <c r="AV85" i="426"/>
  <c r="AR80" i="420"/>
  <c r="AV77" i="432"/>
  <c r="AQ77" i="432"/>
  <c r="AR77" i="464"/>
  <c r="AT77" i="464"/>
  <c r="AT87" i="415"/>
  <c r="AU87" i="415"/>
  <c r="AU86" i="450"/>
  <c r="AS86" i="450"/>
  <c r="AI69" i="444"/>
  <c r="AT78" i="434"/>
  <c r="AS78" i="434"/>
  <c r="AU82" i="458"/>
  <c r="AR80" i="428"/>
  <c r="AU80" i="428"/>
  <c r="AI67" i="440"/>
  <c r="AV84" i="446"/>
  <c r="AQ84" i="446"/>
  <c r="AG69" i="446"/>
  <c r="AQ86" i="460"/>
  <c r="AS86" i="460"/>
  <c r="AK57" i="470"/>
  <c r="AI57" i="470"/>
  <c r="AQ81" i="458"/>
  <c r="AH66" i="432"/>
  <c r="AI66" i="432"/>
  <c r="AV79" i="417"/>
  <c r="AV88" i="418"/>
  <c r="AT88" i="418"/>
  <c r="AQ82" i="415"/>
  <c r="AS82" i="415"/>
  <c r="AH86" i="456"/>
  <c r="AC56" i="464"/>
  <c r="AT80" i="442"/>
  <c r="AC59" i="440"/>
  <c r="AS88" i="454"/>
  <c r="AV88" i="454"/>
  <c r="AU85" i="460"/>
  <c r="AJ53" i="458"/>
  <c r="AG53" i="458"/>
  <c r="AC73" i="414"/>
  <c r="AF62" i="472"/>
  <c r="AI58" i="474"/>
  <c r="AF58" i="474"/>
  <c r="AG71" i="472"/>
  <c r="AV84" i="440"/>
  <c r="AU84" i="440"/>
  <c r="AJ82" i="468"/>
  <c r="AK82" i="468"/>
  <c r="AH85" i="410"/>
  <c r="AC68" i="472"/>
  <c r="AF83" i="418"/>
  <c r="AR81" i="472"/>
  <c r="AU81" i="472"/>
  <c r="AH67" i="474"/>
  <c r="AI67" i="474"/>
  <c r="AV88" i="399"/>
  <c r="AK66" i="444"/>
  <c r="AI66" i="444"/>
  <c r="AS78" i="388"/>
  <c r="AC74" i="454"/>
  <c r="AV82" i="468"/>
  <c r="AU78" i="411"/>
  <c r="AR78" i="411"/>
  <c r="AH65" i="450"/>
  <c r="AF85" i="476"/>
  <c r="AJ85" i="476"/>
  <c r="AG66" i="454"/>
  <c r="AF71" i="460"/>
  <c r="AK71" i="460"/>
  <c r="AU80" i="411"/>
  <c r="AC62" i="456"/>
  <c r="AV81" i="430"/>
  <c r="AR81" i="466"/>
  <c r="AS81" i="466"/>
  <c r="AV87" i="472"/>
  <c r="AR87" i="412"/>
  <c r="AT87" i="412"/>
  <c r="AC74" i="470"/>
  <c r="AT85" i="474"/>
  <c r="AU85" i="474"/>
  <c r="AC76" i="450"/>
  <c r="AV78" i="426"/>
  <c r="AF86" i="470"/>
  <c r="AI86" i="470"/>
  <c r="AS86" i="468"/>
  <c r="AG75" i="464"/>
  <c r="AJ75" i="464"/>
  <c r="AC73" i="446"/>
  <c r="AQ87" i="428"/>
  <c r="AT87" i="428"/>
  <c r="AK67" i="472"/>
  <c r="AF72" i="466"/>
  <c r="AJ72" i="466"/>
  <c r="AS83" i="418"/>
  <c r="AT77" i="430"/>
  <c r="AR77" i="430"/>
  <c r="AQ78" i="450"/>
  <c r="AI81" i="470"/>
  <c r="AH81" i="470"/>
  <c r="AS85" i="476"/>
  <c r="AH81" i="399"/>
  <c r="AI81" i="399"/>
  <c r="AG56" i="476"/>
  <c r="AH56" i="476"/>
  <c r="AS86" i="399"/>
  <c r="AC55" i="470"/>
  <c r="AH71" i="428"/>
  <c r="AJ71" i="428"/>
  <c r="AV81" i="418"/>
  <c r="AR88" i="458"/>
  <c r="AQ88" i="458"/>
  <c r="AF74" i="460"/>
  <c r="AU86" i="410"/>
  <c r="AR86" i="410"/>
  <c r="AQ79" i="448"/>
  <c r="AK56" i="468"/>
  <c r="AI56" i="468"/>
  <c r="AV84" i="462"/>
  <c r="AG83" i="472"/>
  <c r="AI83" i="472"/>
  <c r="AQ79" i="466"/>
  <c r="AG84" i="417"/>
  <c r="AF84" i="417"/>
  <c r="AH82" i="415"/>
  <c r="AC54" i="420"/>
  <c r="AT78" i="432"/>
  <c r="AT88" i="434"/>
  <c r="AV88" i="434"/>
  <c r="AJ60" i="422"/>
  <c r="AH79" i="426"/>
  <c r="AI79" i="426"/>
  <c r="AQ88" i="430"/>
  <c r="AH76" i="444"/>
  <c r="AG76" i="444"/>
  <c r="AQ87" i="466"/>
  <c r="AJ60" i="464"/>
  <c r="AF60" i="464"/>
  <c r="AJ66" i="470"/>
  <c r="AC77" i="470"/>
  <c r="AU84" i="388"/>
  <c r="AU87" i="432"/>
  <c r="AR87" i="432"/>
  <c r="AJ58" i="446"/>
  <c r="AC74" i="436"/>
  <c r="AI55" i="466"/>
  <c r="AH62" i="464"/>
  <c r="AI62" i="464"/>
  <c r="AS85" i="450"/>
  <c r="AT85" i="450"/>
  <c r="AK62" i="470"/>
  <c r="AV78" i="460"/>
  <c r="AS78" i="460"/>
  <c r="AI61" i="474"/>
  <c r="AJ66" i="434"/>
  <c r="AF66" i="434"/>
  <c r="AG53" i="454"/>
  <c r="AF81" i="420"/>
  <c r="AK81" i="420"/>
  <c r="AF55" i="468"/>
  <c r="AC75" i="466"/>
  <c r="AR87" i="452"/>
  <c r="AS82" i="450"/>
  <c r="AT82" i="450"/>
  <c r="AI88" i="418"/>
  <c r="AJ88" i="418"/>
  <c r="AG57" i="410"/>
  <c r="AH81" i="448"/>
  <c r="AF81" i="448"/>
  <c r="AF88" i="448"/>
  <c r="AC61" i="388"/>
  <c r="AG59" i="450"/>
  <c r="AH68" i="464"/>
  <c r="AG68" i="464"/>
  <c r="AR81" i="414"/>
  <c r="AG62" i="432"/>
  <c r="AF62" i="432"/>
  <c r="AJ77" i="470"/>
  <c r="AF77" i="442"/>
  <c r="AJ77" i="442"/>
  <c r="AJ87" i="416"/>
  <c r="AU84" i="448"/>
  <c r="AT84" i="448"/>
  <c r="AU83" i="436"/>
  <c r="AS83" i="436"/>
  <c r="AS82" i="438"/>
  <c r="AH78" i="476"/>
  <c r="AI78" i="476"/>
  <c r="AS83" i="388"/>
  <c r="AG84" i="476"/>
  <c r="AK84" i="476"/>
  <c r="AJ62" i="450"/>
  <c r="AK60" i="472"/>
  <c r="AH60" i="472"/>
  <c r="AH81" i="444"/>
  <c r="AG81" i="444"/>
  <c r="AT82" i="464"/>
  <c r="AK79" i="464"/>
  <c r="AJ79" i="464"/>
  <c r="AK75" i="430"/>
  <c r="AI75" i="430"/>
  <c r="AF83" i="414"/>
  <c r="AC57" i="470"/>
  <c r="AV81" i="428"/>
  <c r="AV80" i="422"/>
  <c r="AR80" i="422"/>
  <c r="AH69" i="452"/>
  <c r="AF69" i="452"/>
  <c r="AK73" i="462"/>
  <c r="AF83" i="474"/>
  <c r="AI83" i="474"/>
  <c r="AR87" i="424"/>
  <c r="AR84" i="456"/>
  <c r="AQ84" i="456"/>
  <c r="AR79" i="462"/>
  <c r="AC74" i="420"/>
  <c r="AG57" i="418"/>
  <c r="AI64" i="476"/>
  <c r="AF64" i="476"/>
  <c r="AK84" i="426"/>
  <c r="AJ84" i="426"/>
  <c r="AU82" i="416"/>
  <c r="AG60" i="468"/>
  <c r="AH60" i="468"/>
  <c r="AV80" i="417"/>
  <c r="AT88" i="452"/>
  <c r="AV88" i="452"/>
  <c r="AG66" i="410"/>
  <c r="AI65" i="426"/>
  <c r="AH65" i="426"/>
  <c r="AR77" i="454"/>
  <c r="AC55" i="446"/>
  <c r="AR83" i="468"/>
  <c r="AU83" i="412"/>
  <c r="AV83" i="412"/>
  <c r="AU81" i="440"/>
  <c r="AQ81" i="440"/>
  <c r="AT88" i="470"/>
  <c r="AH75" i="462"/>
  <c r="AI75" i="462"/>
  <c r="AJ66" i="472"/>
  <c r="AG66" i="472"/>
  <c r="AG60" i="476"/>
  <c r="AF82" i="426"/>
  <c r="AI82" i="426"/>
  <c r="AC81" i="466"/>
  <c r="AT84" i="418"/>
  <c r="AF84" i="448"/>
  <c r="AJ84" i="448"/>
  <c r="AV86" i="413"/>
  <c r="AU82" i="410"/>
  <c r="AT82" i="410"/>
  <c r="AK72" i="434"/>
  <c r="AS85" i="448"/>
  <c r="AR85" i="448"/>
  <c r="AH88" i="413"/>
  <c r="AF54" i="458"/>
  <c r="AJ59" i="440"/>
  <c r="AK86" i="452"/>
  <c r="AG54" i="420"/>
  <c r="AK84" i="472"/>
  <c r="AJ83" i="428"/>
  <c r="AK79" i="456"/>
  <c r="AG77" i="432"/>
  <c r="AG75" i="438"/>
  <c r="AC84" i="428"/>
  <c r="AC65" i="462"/>
  <c r="AC80" i="432"/>
  <c r="AJ55" i="476"/>
  <c r="AG57" i="411"/>
  <c r="AI66" i="412"/>
  <c r="AJ78" i="454"/>
  <c r="AR80" i="432"/>
  <c r="AJ87" i="399"/>
  <c r="AH75" i="418"/>
  <c r="AC60" i="434"/>
  <c r="AF88" i="426"/>
  <c r="AK75" i="442"/>
  <c r="AC87" i="440"/>
  <c r="AJ67" i="414"/>
  <c r="AF75" i="428"/>
  <c r="AJ73" i="472"/>
  <c r="AC77" i="440"/>
  <c r="AG59" i="388"/>
  <c r="AK68" i="444"/>
  <c r="AH69" i="434"/>
  <c r="AC58" i="399"/>
  <c r="AJ59" i="432"/>
  <c r="AG57" i="422"/>
  <c r="AI86" i="424"/>
  <c r="AI75" i="448"/>
  <c r="AQ80" i="450"/>
  <c r="AK53" i="412"/>
  <c r="AF53" i="412"/>
  <c r="AK76" i="452"/>
  <c r="AS79" i="460"/>
  <c r="AU84" i="413"/>
  <c r="AK85" i="464"/>
  <c r="AK80" i="413"/>
  <c r="AJ71" i="452"/>
  <c r="AG71" i="452"/>
  <c r="AU83" i="460"/>
  <c r="AH59" i="468"/>
  <c r="AJ59" i="468"/>
  <c r="AJ54" i="426"/>
  <c r="AC71" i="426"/>
  <c r="AI74" i="438"/>
  <c r="AG85" i="466"/>
  <c r="AI85" i="466"/>
  <c r="AI85" i="444"/>
  <c r="AI68" i="452"/>
  <c r="AJ68" i="452"/>
  <c r="AG80" i="476"/>
  <c r="AK70" i="428"/>
  <c r="AG70" i="428"/>
  <c r="AK70" i="415"/>
  <c r="AI59" i="438"/>
  <c r="AH59" i="438"/>
  <c r="AI77" i="460"/>
  <c r="AQ79" i="434"/>
  <c r="AU79" i="434"/>
  <c r="AJ64" i="470"/>
  <c r="AC83" i="474"/>
  <c r="AJ65" i="436"/>
  <c r="AC53" i="444"/>
  <c r="AG61" i="454"/>
  <c r="AI82" i="442"/>
  <c r="AJ82" i="442"/>
  <c r="AJ54" i="444"/>
  <c r="AH54" i="444"/>
  <c r="AG82" i="422"/>
  <c r="AI67" i="399"/>
  <c r="AH67" i="399"/>
  <c r="AF61" i="444"/>
  <c r="AH61" i="444"/>
  <c r="AS78" i="468"/>
  <c r="AR78" i="415"/>
  <c r="AT78" i="415"/>
  <c r="AC81" i="430"/>
  <c r="AH59" i="426"/>
  <c r="AI59" i="426"/>
  <c r="AV83" i="414"/>
  <c r="AC70" i="415"/>
  <c r="AH67" i="460"/>
  <c r="AJ53" i="414"/>
  <c r="AH53" i="414"/>
  <c r="AJ54" i="436"/>
  <c r="AH54" i="436"/>
  <c r="AK59" i="413"/>
  <c r="AJ59" i="413"/>
  <c r="AK71" i="412"/>
  <c r="AC79" i="452"/>
  <c r="AI80" i="466"/>
  <c r="AK80" i="466"/>
  <c r="AC85" i="418"/>
  <c r="AF62" i="466"/>
  <c r="AK62" i="466"/>
  <c r="AK63" i="472"/>
  <c r="AI77" i="456"/>
  <c r="AG77" i="456"/>
  <c r="AH86" i="442"/>
  <c r="AK86" i="442"/>
  <c r="AC56" i="422"/>
  <c r="AI71" i="470"/>
  <c r="AG56" i="444"/>
  <c r="AH56" i="444"/>
  <c r="AF81" i="440"/>
  <c r="AI58" i="438"/>
  <c r="AF58" i="438"/>
  <c r="AH71" i="424"/>
  <c r="AC73" i="388"/>
  <c r="AF62" i="415"/>
  <c r="AR88" i="414"/>
  <c r="AS88" i="414"/>
  <c r="AI87" i="414"/>
  <c r="AC69" i="415"/>
  <c r="AK61" i="422"/>
  <c r="AC54" i="414"/>
  <c r="AF58" i="420"/>
  <c r="AT82" i="472"/>
  <c r="AS82" i="472"/>
  <c r="AK72" i="412"/>
  <c r="AJ67" i="417"/>
  <c r="AG67" i="417"/>
  <c r="AI63" i="470"/>
  <c r="AH82" i="464"/>
  <c r="AF82" i="464"/>
  <c r="AI54" i="417"/>
  <c r="AF79" i="417"/>
  <c r="AG79" i="417"/>
  <c r="AK53" i="446"/>
  <c r="AC68" i="418"/>
  <c r="AJ85" i="428"/>
  <c r="AI85" i="428"/>
  <c r="AT84" i="460"/>
  <c r="AK82" i="416"/>
  <c r="AH82" i="416"/>
  <c r="AG84" i="413"/>
  <c r="AK84" i="413"/>
  <c r="AG85" i="442"/>
  <c r="AI78" i="412"/>
  <c r="AG78" i="412"/>
  <c r="AG86" i="446"/>
  <c r="AF86" i="446"/>
  <c r="AK57" i="444"/>
  <c r="AI65" i="412"/>
  <c r="AH65" i="412"/>
  <c r="AI75" i="446"/>
  <c r="AF53" i="464"/>
  <c r="AK53" i="464"/>
  <c r="AI86" i="388"/>
  <c r="AI82" i="450"/>
  <c r="AK82" i="450"/>
  <c r="AF77" i="416"/>
  <c r="AI77" i="416"/>
  <c r="AG58" i="426"/>
  <c r="AU80" i="418"/>
  <c r="AV80" i="418"/>
  <c r="AG74" i="448"/>
  <c r="AI74" i="448"/>
  <c r="AG53" i="415"/>
  <c r="AG60" i="456"/>
  <c r="AH60" i="456"/>
  <c r="AH66" i="460"/>
  <c r="AC84" i="462"/>
  <c r="AJ63" i="432"/>
  <c r="AC75" i="416"/>
  <c r="AI68" i="413"/>
  <c r="AK82" i="432"/>
  <c r="AG82" i="432"/>
  <c r="AK88" i="470"/>
  <c r="AJ82" i="436"/>
  <c r="AH82" i="436"/>
  <c r="AJ73" i="412"/>
  <c r="AH55" i="410"/>
  <c r="AK55" i="410"/>
  <c r="AR82" i="476"/>
  <c r="AC84" i="458"/>
  <c r="AJ77" i="436"/>
  <c r="AK77" i="436"/>
  <c r="AH83" i="434"/>
  <c r="AG64" i="432"/>
  <c r="AH64" i="432"/>
  <c r="AU77" i="424"/>
  <c r="AI55" i="460"/>
  <c r="AG55" i="460"/>
  <c r="AF56" i="450"/>
  <c r="AJ88" i="412"/>
  <c r="AI88" i="412"/>
  <c r="AI88" i="438"/>
  <c r="AF88" i="438"/>
  <c r="AJ54" i="416"/>
  <c r="AC81" i="426"/>
  <c r="AK57" i="454"/>
  <c r="AF68" i="434"/>
  <c r="AK68" i="434"/>
  <c r="AK63" i="414"/>
  <c r="AI54" i="432"/>
  <c r="AG54" i="432"/>
  <c r="AH86" i="450"/>
  <c r="AI86" i="450"/>
  <c r="AC65" i="440"/>
  <c r="AF63" i="466"/>
  <c r="AU80" i="468"/>
  <c r="AQ80" i="468"/>
  <c r="AG75" i="420"/>
  <c r="AF60" i="415"/>
  <c r="AI60" i="415"/>
  <c r="AF83" i="413"/>
  <c r="AI83" i="413"/>
  <c r="AJ82" i="452"/>
  <c r="AG74" i="412"/>
  <c r="AF74" i="412"/>
  <c r="AF60" i="474"/>
  <c r="AH60" i="474"/>
  <c r="AI64" i="415"/>
  <c r="AF77" i="422"/>
  <c r="AK77" i="422"/>
  <c r="AR81" i="444"/>
  <c r="AJ71" i="444"/>
  <c r="AI71" i="444"/>
  <c r="AF56" i="456"/>
  <c r="AC58" i="411"/>
  <c r="AI64" i="430"/>
  <c r="AJ64" i="430"/>
  <c r="AF65" i="388"/>
  <c r="AC61" i="417"/>
  <c r="AJ70" i="413"/>
  <c r="AJ71" i="464"/>
  <c r="AH71" i="464"/>
  <c r="AH81" i="417"/>
  <c r="AC73" i="417"/>
  <c r="AK53" i="417"/>
  <c r="AK66" i="424"/>
  <c r="AH66" i="424"/>
  <c r="AJ77" i="466"/>
  <c r="AI72" i="426"/>
  <c r="AK72" i="426"/>
  <c r="AC77" i="456"/>
  <c r="AH58" i="456"/>
  <c r="AI64" i="440"/>
  <c r="AF64" i="440"/>
  <c r="AF61" i="399"/>
  <c r="AI75" i="424"/>
  <c r="AF75" i="424"/>
  <c r="AV81" i="432"/>
  <c r="AT81" i="432"/>
  <c r="AJ77" i="430"/>
  <c r="AC76" i="417"/>
  <c r="AF83" i="466"/>
  <c r="AI83" i="466"/>
  <c r="AG74" i="432"/>
  <c r="AH74" i="432"/>
  <c r="AK56" i="430"/>
  <c r="AC87" i="426"/>
  <c r="AC71" i="417"/>
  <c r="AG83" i="454"/>
  <c r="AJ61" i="470"/>
  <c r="AF61" i="470"/>
  <c r="AF67" i="418"/>
  <c r="AG87" i="412"/>
  <c r="AK87" i="412"/>
  <c r="AG54" i="438"/>
  <c r="AC64" i="411"/>
  <c r="AK73" i="440"/>
  <c r="AC59" i="412"/>
  <c r="AT79" i="418"/>
  <c r="AF83" i="388"/>
  <c r="AH83" i="388"/>
  <c r="AR83" i="422"/>
  <c r="AI67" i="476"/>
  <c r="AG67" i="476"/>
  <c r="AF86" i="434"/>
  <c r="AK86" i="434"/>
  <c r="AF82" i="410"/>
  <c r="AC83" i="388"/>
  <c r="AH76" i="412"/>
  <c r="AI76" i="412"/>
  <c r="AJ86" i="422"/>
  <c r="AI54" i="412"/>
  <c r="AF54" i="412"/>
  <c r="AK57" i="440"/>
  <c r="AK54" i="422"/>
  <c r="AJ54" i="422"/>
  <c r="AI85" i="416"/>
  <c r="AK85" i="416"/>
  <c r="AH53" i="456"/>
  <c r="AS84" i="399"/>
  <c r="AQ84" i="399"/>
  <c r="AJ69" i="458"/>
  <c r="AG62" i="448"/>
  <c r="AH62" i="448"/>
  <c r="AK62" i="462"/>
  <c r="AC63" i="411"/>
  <c r="AJ74" i="424"/>
  <c r="AF81" i="466"/>
  <c r="AK81" i="466"/>
  <c r="AJ66" i="388"/>
  <c r="AG66" i="388"/>
  <c r="AK58" i="424"/>
  <c r="AC58" i="442"/>
  <c r="AI57" i="415"/>
  <c r="AG57" i="415"/>
  <c r="AG62" i="411"/>
  <c r="AK56" i="446"/>
  <c r="AH56" i="446"/>
  <c r="AS78" i="416"/>
  <c r="AI73" i="470"/>
  <c r="AH73" i="470"/>
  <c r="AC82" i="412"/>
  <c r="AF88" i="456"/>
  <c r="AJ56" i="414"/>
  <c r="AH56" i="414"/>
  <c r="AC62" i="458"/>
  <c r="AH75" i="413"/>
  <c r="AI65" i="413"/>
  <c r="AG65" i="413"/>
  <c r="AK78" i="468"/>
  <c r="AG68" i="456"/>
  <c r="AI68" i="456"/>
  <c r="AH54" i="440"/>
  <c r="AG60" i="388"/>
  <c r="AH60" i="388"/>
  <c r="AI65" i="466"/>
  <c r="AJ88" i="417"/>
  <c r="AI88" i="417"/>
  <c r="AK82" i="438"/>
  <c r="AF66" i="450"/>
  <c r="AH66" i="450"/>
  <c r="AC60" i="418"/>
  <c r="AG77" i="476"/>
  <c r="AC81" i="476"/>
  <c r="AK69" i="430"/>
  <c r="AC80" i="452"/>
  <c r="AH70" i="416"/>
  <c r="AK70" i="446"/>
  <c r="AI70" i="446"/>
  <c r="AH87" i="458"/>
  <c r="AC65" i="468"/>
  <c r="AI69" i="450"/>
  <c r="AC56" i="468"/>
  <c r="AF55" i="472"/>
  <c r="AH74" i="414"/>
  <c r="AG74" i="414"/>
  <c r="AC63" i="428"/>
  <c r="AH77" i="440"/>
  <c r="AK77" i="440"/>
  <c r="AS79" i="399"/>
  <c r="AK78" i="448"/>
  <c r="AG78" i="448"/>
  <c r="AH71" i="448"/>
  <c r="AG75" i="466"/>
  <c r="AH75" i="466"/>
  <c r="AF85" i="460"/>
  <c r="AH87" i="456"/>
  <c r="AJ87" i="456"/>
  <c r="AC67" i="458"/>
  <c r="AH70" i="432"/>
  <c r="AC76" i="436"/>
  <c r="AJ75" i="474"/>
  <c r="AF75" i="474"/>
  <c r="AU87" i="438"/>
  <c r="AG55" i="450"/>
  <c r="AJ55" i="450"/>
  <c r="AJ68" i="474"/>
  <c r="AF65" i="414"/>
  <c r="AI65" i="414"/>
  <c r="AH58" i="450"/>
  <c r="AF68" i="440"/>
  <c r="AI68" i="440"/>
  <c r="AH53" i="432"/>
  <c r="AK53" i="432"/>
  <c r="AI57" i="420"/>
  <c r="AT83" i="474"/>
  <c r="AQ83" i="474"/>
  <c r="AI63" i="458"/>
  <c r="AG73" i="426"/>
  <c r="AK73" i="426"/>
  <c r="AJ63" i="460"/>
  <c r="AF82" i="399"/>
  <c r="AI82" i="399"/>
  <c r="AU77" i="414"/>
  <c r="AF85" i="422"/>
  <c r="AJ85" i="422"/>
  <c r="AH57" i="452"/>
  <c r="AG64" i="434"/>
  <c r="AI64" i="434"/>
  <c r="AJ74" i="446"/>
  <c r="AQ81" i="460"/>
  <c r="AV81" i="460"/>
  <c r="AF80" i="388"/>
  <c r="AC63" i="414"/>
  <c r="AF72" i="458"/>
  <c r="AG70" i="450"/>
  <c r="AF70" i="450"/>
  <c r="AJ79" i="444"/>
  <c r="AI74" i="426"/>
  <c r="AH74" i="426"/>
  <c r="AC63" i="415"/>
  <c r="AF73" i="420"/>
  <c r="AJ73" i="420"/>
  <c r="AJ68" i="414"/>
  <c r="AC74" i="418"/>
  <c r="AQ88" i="388"/>
  <c r="AC86" i="412"/>
  <c r="AJ61" i="446"/>
  <c r="AC72" i="464"/>
  <c r="AG59" i="452"/>
  <c r="AK85" i="411"/>
  <c r="AI85" i="411"/>
  <c r="AJ60" i="412"/>
  <c r="AR81" i="452"/>
  <c r="AV81" i="452"/>
  <c r="AG55" i="417"/>
  <c r="AH55" i="417"/>
  <c r="AK65" i="454"/>
  <c r="AF65" i="440"/>
  <c r="AI65" i="440"/>
  <c r="AJ77" i="426"/>
  <c r="AJ56" i="422"/>
  <c r="AI56" i="422"/>
  <c r="AF72" i="399"/>
  <c r="AF84" i="414"/>
  <c r="AJ84" i="414"/>
  <c r="AF65" i="438"/>
  <c r="AJ65" i="438"/>
  <c r="AF59" i="420"/>
  <c r="AK65" i="410"/>
  <c r="AG65" i="410"/>
  <c r="AF66" i="420"/>
  <c r="AG67" i="436"/>
  <c r="AJ67" i="436"/>
  <c r="AR83" i="472"/>
  <c r="AU83" i="472"/>
  <c r="AH55" i="420"/>
  <c r="AI55" i="420"/>
  <c r="AK82" i="388"/>
  <c r="AH61" i="462"/>
  <c r="AK61" i="462"/>
  <c r="AF54" i="454"/>
  <c r="AQ80" i="414"/>
  <c r="AV80" i="414"/>
  <c r="AK88" i="468"/>
  <c r="AK80" i="470"/>
  <c r="AI80" i="470"/>
  <c r="AG53" i="472"/>
  <c r="AF87" i="462"/>
  <c r="AI87" i="462"/>
  <c r="AF72" i="417"/>
  <c r="AH72" i="417"/>
  <c r="AG66" i="452"/>
  <c r="AI88" i="450"/>
  <c r="AK88" i="450"/>
  <c r="AU83" i="426"/>
  <c r="AF77" i="464"/>
  <c r="AK77" i="464"/>
  <c r="AK67" i="452"/>
  <c r="AG67" i="452"/>
  <c r="AQ86" i="452"/>
  <c r="AC69" i="440"/>
  <c r="AG70" i="418"/>
  <c r="AH63" i="434"/>
  <c r="AI63" i="434"/>
  <c r="AF66" i="399"/>
  <c r="AC72" i="399"/>
  <c r="AH53" i="399"/>
  <c r="AC55" i="458"/>
  <c r="AF85" i="450"/>
  <c r="AG80" i="438"/>
  <c r="AJ80" i="438"/>
  <c r="AH71" i="415"/>
  <c r="AK72" i="388"/>
  <c r="AG72" i="388"/>
  <c r="AF59" i="412"/>
  <c r="AH59" i="412"/>
  <c r="AF61" i="432"/>
  <c r="AI61" i="432"/>
  <c r="AK76" i="417"/>
  <c r="AH76" i="417"/>
  <c r="AJ64" i="417"/>
  <c r="AJ81" i="411"/>
  <c r="AI81" i="411"/>
  <c r="AS88" i="476"/>
  <c r="AU77" i="450"/>
  <c r="AV77" i="450"/>
  <c r="AG56" i="470"/>
  <c r="AF55" i="440"/>
  <c r="AI55" i="440"/>
  <c r="AQ85" i="454"/>
  <c r="AC80" i="476"/>
  <c r="AG54" i="456"/>
  <c r="AI74" i="399"/>
  <c r="AG74" i="399"/>
  <c r="AQ77" i="470"/>
  <c r="AR77" i="470"/>
  <c r="AK55" i="444"/>
  <c r="AC80" i="446"/>
  <c r="AJ59" i="460"/>
  <c r="AG62" i="458"/>
  <c r="AI62" i="458"/>
  <c r="AH65" i="444"/>
  <c r="AI65" i="444"/>
  <c r="AQ80" i="440"/>
  <c r="AS80" i="440"/>
  <c r="AH76" i="426"/>
  <c r="AK76" i="426"/>
  <c r="AG54" i="411"/>
  <c r="AC60" i="414"/>
  <c r="AC88" i="414"/>
  <c r="AC65" i="411"/>
  <c r="AU83" i="416"/>
  <c r="AG69" i="413"/>
  <c r="AK69" i="413"/>
  <c r="AG88" i="452"/>
  <c r="AC85" i="470"/>
  <c r="AF54" i="424"/>
  <c r="AC78" i="474"/>
  <c r="AJ67" i="456"/>
  <c r="AH67" i="456"/>
  <c r="AF66" i="413"/>
  <c r="AR80" i="438"/>
  <c r="AQ80" i="438"/>
  <c r="AJ73" i="411"/>
  <c r="AS83" i="476"/>
  <c r="AT83" i="476"/>
  <c r="AS77" i="418"/>
  <c r="AR80" i="448"/>
  <c r="AS80" i="448"/>
  <c r="AF86" i="426"/>
  <c r="AC56" i="415"/>
  <c r="AI76" i="472"/>
  <c r="AJ70" i="448"/>
  <c r="AF70" i="448"/>
  <c r="AG82" i="440"/>
  <c r="AG55" i="462"/>
  <c r="AF55" i="462"/>
  <c r="AK86" i="436"/>
  <c r="AI86" i="436"/>
  <c r="AJ77" i="428"/>
  <c r="AC71" i="448"/>
  <c r="AH83" i="450"/>
  <c r="AC55" i="416"/>
  <c r="AJ54" i="462"/>
  <c r="AF83" i="420"/>
  <c r="AK83" i="420"/>
  <c r="AG69" i="412"/>
  <c r="AJ69" i="412"/>
  <c r="AI55" i="424"/>
  <c r="AF75" i="444"/>
  <c r="AI75" i="444"/>
  <c r="AK76" i="410"/>
  <c r="AK54" i="470"/>
  <c r="AI54" i="470"/>
  <c r="AC74" i="460"/>
  <c r="AG69" i="415"/>
  <c r="AC87" i="464"/>
  <c r="AG58" i="428"/>
  <c r="AC56" i="452"/>
  <c r="AQ82" i="430"/>
  <c r="AJ61" i="417"/>
  <c r="AG61" i="417"/>
  <c r="AF71" i="388"/>
  <c r="AC64" i="415"/>
  <c r="AJ60" i="417"/>
  <c r="AK64" i="413"/>
  <c r="AJ64" i="413"/>
  <c r="AQ88" i="456"/>
  <c r="AV88" i="456"/>
  <c r="AJ56" i="420"/>
  <c r="AI56" i="420"/>
  <c r="AK84" i="410"/>
  <c r="AC59" i="456"/>
  <c r="AJ87" i="444"/>
  <c r="AQ84" i="420"/>
  <c r="AU84" i="420"/>
  <c r="AG79" i="430"/>
  <c r="AI79" i="430"/>
  <c r="AS77" i="452"/>
  <c r="AT77" i="452"/>
  <c r="AI87" i="426"/>
  <c r="AC63" i="388"/>
  <c r="AK69" i="460"/>
  <c r="AH75" i="417"/>
  <c r="AK75" i="417"/>
  <c r="AG58" i="452"/>
  <c r="AG66" i="411"/>
  <c r="AK66" i="411"/>
  <c r="AI74" i="452"/>
  <c r="AK74" i="452"/>
  <c r="AF86" i="415"/>
  <c r="AG57" i="474"/>
  <c r="AF57" i="474"/>
  <c r="AK82" i="448"/>
  <c r="AC63" i="456"/>
  <c r="AS88" i="462"/>
  <c r="AJ64" i="422"/>
  <c r="AK64" i="422"/>
  <c r="AK59" i="466"/>
  <c r="AT79" i="436"/>
  <c r="AS79" i="436"/>
  <c r="AS78" i="472"/>
  <c r="AC81" i="422"/>
  <c r="AI74" i="434"/>
  <c r="AC62" i="446"/>
  <c r="AI63" i="416"/>
  <c r="AJ87" i="464"/>
  <c r="AI87" i="464"/>
  <c r="AH69" i="438"/>
  <c r="AG69" i="438"/>
  <c r="AH62" i="388"/>
  <c r="AJ62" i="388"/>
  <c r="AH71" i="456"/>
  <c r="AI55" i="464"/>
  <c r="AG55" i="464"/>
  <c r="AR78" i="417"/>
  <c r="AF80" i="422"/>
  <c r="AJ80" i="422"/>
  <c r="AG75" i="432"/>
  <c r="AH75" i="432"/>
  <c r="AH66" i="418"/>
  <c r="AI70" i="424"/>
  <c r="AH70" i="424"/>
  <c r="AJ68" i="438"/>
  <c r="AC67" i="432"/>
  <c r="AJ85" i="440"/>
  <c r="AK70" i="436"/>
  <c r="AI70" i="436"/>
  <c r="AI72" i="460"/>
  <c r="AC61" i="422"/>
  <c r="AK61" i="456"/>
  <c r="AC74" i="434"/>
  <c r="AG84" i="438"/>
  <c r="AH68" i="450"/>
  <c r="AG68" i="450"/>
  <c r="AG53" i="462"/>
  <c r="AC83" i="456"/>
  <c r="AG76" i="450"/>
  <c r="AF80" i="440"/>
  <c r="AG80" i="440"/>
  <c r="AJ80" i="452"/>
  <c r="AF78" i="420"/>
  <c r="AK78" i="420"/>
  <c r="AG72" i="418"/>
  <c r="AC57" i="450"/>
  <c r="AG77" i="399"/>
  <c r="AJ68" i="418"/>
  <c r="AF68" i="418"/>
  <c r="AI78" i="430"/>
  <c r="AG78" i="430"/>
  <c r="AT77" i="448"/>
  <c r="AH55" i="388"/>
  <c r="AI55" i="388"/>
  <c r="AH54" i="474"/>
  <c r="AK54" i="474"/>
  <c r="AG71" i="462"/>
  <c r="AH71" i="462"/>
  <c r="AU78" i="476"/>
  <c r="AQ78" i="476"/>
  <c r="AK84" i="444"/>
  <c r="AI72" i="424"/>
  <c r="AJ72" i="424"/>
  <c r="AH81" i="430"/>
  <c r="AK68" i="442"/>
  <c r="AH68" i="442"/>
  <c r="AK77" i="420"/>
  <c r="AK71" i="446"/>
  <c r="AG71" i="446"/>
  <c r="AT87" i="468"/>
  <c r="AJ86" i="440"/>
  <c r="AG86" i="440"/>
  <c r="AF68" i="426"/>
  <c r="AJ68" i="426"/>
  <c r="AK53" i="428"/>
  <c r="AH53" i="428"/>
  <c r="AJ76" i="440"/>
  <c r="AC68" i="426"/>
  <c r="AR88" i="410"/>
  <c r="AS86" i="417"/>
  <c r="AQ86" i="417"/>
  <c r="AF80" i="446"/>
  <c r="AK81" i="454"/>
  <c r="AG81" i="454"/>
  <c r="AQ81" i="470"/>
  <c r="AC68" i="464"/>
  <c r="AF72" i="420"/>
  <c r="AC69" i="474"/>
  <c r="AK78" i="442"/>
  <c r="AH73" i="452"/>
  <c r="AF73" i="452"/>
  <c r="AF66" i="446"/>
  <c r="AG79" i="428"/>
  <c r="AH79" i="428"/>
  <c r="AI53" i="430"/>
  <c r="AG75" i="388"/>
  <c r="AF75" i="388"/>
  <c r="AG83" i="470"/>
  <c r="AJ83" i="470"/>
  <c r="AK84" i="434"/>
  <c r="AC78" i="411"/>
  <c r="AC66" i="411"/>
  <c r="AS81" i="411"/>
  <c r="AC79" i="416"/>
  <c r="AF54" i="472"/>
  <c r="AC78" i="420"/>
  <c r="AU81" i="426"/>
  <c r="AS81" i="426"/>
  <c r="AI63" i="411"/>
  <c r="AU82" i="388"/>
  <c r="AV82" i="388"/>
  <c r="AI73" i="410"/>
  <c r="AK78" i="411"/>
  <c r="AF78" i="411"/>
  <c r="AF56" i="424"/>
  <c r="AG56" i="424"/>
  <c r="AG82" i="444"/>
  <c r="AJ82" i="444"/>
  <c r="AH67" i="420"/>
  <c r="AI69" i="474"/>
  <c r="AJ69" i="474"/>
  <c r="AF57" i="464"/>
  <c r="AR86" i="432"/>
  <c r="AT86" i="432"/>
  <c r="AJ80" i="432"/>
  <c r="AK80" i="432"/>
  <c r="AH60" i="440"/>
  <c r="AV86" i="446"/>
  <c r="AR86" i="446"/>
  <c r="AC57" i="456"/>
  <c r="AF87" i="454"/>
  <c r="AI78" i="416"/>
  <c r="AH78" i="416"/>
  <c r="AF64" i="458"/>
  <c r="AC80" i="464"/>
  <c r="AK76" i="446"/>
  <c r="AR88" i="468"/>
  <c r="AT88" i="468"/>
  <c r="AH87" i="466"/>
  <c r="AK64" i="444"/>
  <c r="AH64" i="444"/>
  <c r="AI61" i="448"/>
  <c r="AG61" i="448"/>
  <c r="AI83" i="422"/>
  <c r="AS82" i="420"/>
  <c r="AR82" i="420"/>
  <c r="AG83" i="448"/>
  <c r="AC66" i="442"/>
  <c r="AJ67" i="448"/>
  <c r="AK67" i="448"/>
  <c r="AH79" i="458"/>
  <c r="AQ85" i="422"/>
  <c r="AU85" i="422"/>
  <c r="AR84" i="474"/>
  <c r="AC54" i="462"/>
  <c r="AG63" i="452"/>
  <c r="AG57" i="434"/>
  <c r="AJ57" i="434"/>
  <c r="AK72" i="472"/>
  <c r="AK66" i="474"/>
  <c r="AI66" i="474"/>
  <c r="AU83" i="438"/>
  <c r="AG64" i="464"/>
  <c r="AI64" i="464"/>
  <c r="AI65" i="474"/>
  <c r="AC62" i="476"/>
  <c r="AJ77" i="424"/>
  <c r="AR78" i="430"/>
  <c r="AU78" i="430"/>
  <c r="AC68" i="422"/>
  <c r="AQ85" i="472"/>
  <c r="AV81" i="434"/>
  <c r="AT81" i="434"/>
  <c r="AR87" i="413"/>
  <c r="AC58" i="440"/>
  <c r="AG87" i="446"/>
  <c r="AI69" i="454"/>
  <c r="AH69" i="454"/>
  <c r="AH63" i="428"/>
  <c r="AQ80" i="444"/>
  <c r="AT80" i="444"/>
  <c r="AG60" i="418"/>
  <c r="AI60" i="418"/>
  <c r="AG72" i="474"/>
  <c r="AU84" i="415"/>
  <c r="AQ84" i="415"/>
  <c r="AF81" i="418"/>
  <c r="AC87" i="388"/>
  <c r="AC53" i="410"/>
  <c r="AV88" i="428"/>
  <c r="AC67" i="446"/>
  <c r="AH86" i="399"/>
  <c r="AJ80" i="468"/>
  <c r="AI80" i="468"/>
  <c r="AK58" i="422"/>
  <c r="AI58" i="422"/>
  <c r="AC68" i="412"/>
  <c r="AQ86" i="462"/>
  <c r="AG57" i="458"/>
  <c r="AI57" i="458"/>
  <c r="AF83" i="430"/>
  <c r="AC73" i="442"/>
  <c r="AT78" i="418"/>
  <c r="AF87" i="418"/>
  <c r="AG87" i="418"/>
  <c r="AQ88" i="448"/>
  <c r="AF71" i="410"/>
  <c r="AI71" i="410"/>
  <c r="AK72" i="450"/>
  <c r="AV87" i="436"/>
  <c r="AU87" i="436"/>
  <c r="AV77" i="462"/>
  <c r="AC69" i="448"/>
  <c r="AF67" i="426"/>
  <c r="AT81" i="415"/>
  <c r="AS81" i="415"/>
  <c r="AK78" i="474"/>
  <c r="AK63" i="456"/>
  <c r="AI63" i="456"/>
  <c r="AK75" i="454"/>
  <c r="AC61" i="464"/>
  <c r="AH66" i="426"/>
  <c r="AK66" i="426"/>
  <c r="AF56" i="415"/>
  <c r="AF66" i="468"/>
  <c r="AI66" i="468"/>
  <c r="AI73" i="466"/>
  <c r="AG65" i="446"/>
  <c r="AK65" i="446"/>
  <c r="AQ83" i="432"/>
  <c r="AT83" i="432"/>
  <c r="AF68" i="410"/>
  <c r="AJ68" i="410"/>
  <c r="AT87" i="440"/>
  <c r="AC72" i="413"/>
  <c r="AF77" i="438"/>
  <c r="AH69" i="456"/>
  <c r="AF69" i="456"/>
  <c r="AG58" i="432"/>
  <c r="AC69" i="456"/>
  <c r="AJ72" i="432"/>
  <c r="AK74" i="470"/>
  <c r="AF74" i="470"/>
  <c r="AF58" i="466"/>
  <c r="AQ84" i="416"/>
  <c r="AR84" i="416"/>
  <c r="AI62" i="424"/>
  <c r="AK67" i="446"/>
  <c r="AH67" i="446"/>
  <c r="AR77" i="442"/>
  <c r="AG86" i="411"/>
  <c r="AJ86" i="411"/>
  <c r="AI72" i="448"/>
  <c r="AH78" i="415"/>
  <c r="AI78" i="415"/>
  <c r="AH74" i="388"/>
  <c r="AG74" i="388"/>
  <c r="AJ62" i="412"/>
  <c r="AF80" i="442"/>
  <c r="AG80" i="442"/>
  <c r="AJ76" i="434"/>
  <c r="AF77" i="450"/>
  <c r="AK77" i="450"/>
  <c r="AH72" i="438"/>
  <c r="AI75" i="458"/>
  <c r="AJ75" i="458"/>
  <c r="AC56" i="436"/>
  <c r="AK64" i="420"/>
  <c r="AC82" i="458"/>
  <c r="AU82" i="413"/>
  <c r="AQ82" i="413"/>
  <c r="AI56" i="411"/>
  <c r="AK56" i="411"/>
  <c r="AJ56" i="472"/>
  <c r="AF78" i="472"/>
  <c r="AK78" i="472"/>
  <c r="AI60" i="438"/>
  <c r="AC66" i="460"/>
  <c r="AU77" i="468"/>
  <c r="AC87" i="444"/>
  <c r="AI74" i="462"/>
  <c r="AG81" i="426"/>
  <c r="AJ81" i="426"/>
  <c r="AG53" i="420"/>
  <c r="AF54" i="446"/>
  <c r="AJ54" i="446"/>
  <c r="AF87" i="442"/>
  <c r="AT80" i="430"/>
  <c r="AU80" i="430"/>
  <c r="AC83" i="444"/>
  <c r="AI59" i="474"/>
  <c r="AJ70" i="430"/>
  <c r="AK70" i="430"/>
  <c r="AJ73" i="388"/>
  <c r="AH85" i="452"/>
  <c r="AK85" i="452"/>
  <c r="AJ84" i="432"/>
  <c r="AC67" i="420"/>
  <c r="AG55" i="458"/>
  <c r="AC59" i="422"/>
  <c r="AF71" i="416"/>
  <c r="AI78" i="452"/>
  <c r="AK78" i="452"/>
  <c r="AS82" i="460"/>
  <c r="AH63" i="422"/>
  <c r="AG63" i="422"/>
  <c r="AS78" i="420"/>
  <c r="AC60" i="452"/>
  <c r="AK68" i="460"/>
  <c r="AC65" i="436"/>
  <c r="AG79" i="416"/>
  <c r="AF72" i="468"/>
  <c r="AJ72" i="468"/>
  <c r="AK62" i="476"/>
  <c r="AK84" i="466"/>
  <c r="AJ84" i="466"/>
  <c r="AG57" i="442"/>
  <c r="AF65" i="468"/>
  <c r="AK65" i="468"/>
  <c r="AI83" i="464"/>
  <c r="AJ83" i="464"/>
  <c r="AS88" i="444"/>
  <c r="AI70" i="452"/>
  <c r="AG70" i="452"/>
  <c r="AG79" i="446"/>
  <c r="AJ79" i="446"/>
  <c r="AC85" i="436"/>
  <c r="AR78" i="436"/>
  <c r="AH61" i="458"/>
  <c r="AI61" i="458"/>
  <c r="AU86" i="415"/>
  <c r="AC66" i="426"/>
  <c r="AS81" i="438"/>
  <c r="AV82" i="417"/>
  <c r="AT82" i="417"/>
  <c r="AF55" i="430"/>
  <c r="AF85" i="470"/>
  <c r="AH85" i="470"/>
  <c r="AH57" i="476"/>
  <c r="AH87" i="448"/>
  <c r="AK87" i="448"/>
  <c r="AI80" i="472"/>
  <c r="AJ88" i="424"/>
  <c r="AI88" i="424"/>
  <c r="AK60" i="448"/>
  <c r="AG60" i="448"/>
  <c r="AQ84" i="464"/>
  <c r="AT85" i="438"/>
  <c r="AQ85" i="438"/>
  <c r="AC78" i="399"/>
  <c r="AI75" i="452"/>
  <c r="AI64" i="454"/>
  <c r="AH64" i="454"/>
  <c r="AK86" i="416"/>
  <c r="AC55" i="413"/>
  <c r="AG80" i="399"/>
  <c r="AH80" i="399"/>
  <c r="AK70" i="476"/>
  <c r="AH70" i="476"/>
  <c r="AK55" i="414"/>
  <c r="AC58" i="417"/>
  <c r="AJ59" i="415"/>
  <c r="AC77" i="416"/>
  <c r="AJ73" i="476"/>
  <c r="AC88" i="454"/>
  <c r="AU79" i="450"/>
  <c r="AI68" i="448"/>
  <c r="AK68" i="448"/>
  <c r="AJ78" i="414"/>
  <c r="AC72" i="432"/>
  <c r="AG86" i="444"/>
  <c r="AG82" i="474"/>
  <c r="AI82" i="474"/>
  <c r="AJ56" i="418"/>
  <c r="AC82" i="410"/>
  <c r="AH55" i="434"/>
  <c r="AG84" i="436"/>
  <c r="AH84" i="436"/>
  <c r="AH87" i="476"/>
  <c r="AC61" i="410"/>
  <c r="AF71" i="474"/>
  <c r="AC72" i="448"/>
  <c r="AH60" i="466"/>
  <c r="AC80" i="470"/>
  <c r="AH80" i="420"/>
  <c r="AC69" i="452"/>
  <c r="AH70" i="399"/>
  <c r="AC54" i="426"/>
  <c r="AH59" i="472"/>
  <c r="AH79" i="424"/>
  <c r="AI79" i="424"/>
  <c r="AJ57" i="424"/>
  <c r="AH57" i="424"/>
  <c r="AK82" i="456"/>
  <c r="AI69" i="418"/>
  <c r="AK69" i="418"/>
  <c r="AJ81" i="450"/>
  <c r="AK81" i="450"/>
  <c r="AJ72" i="462"/>
  <c r="AH70" i="458"/>
  <c r="AG70" i="458"/>
  <c r="AH76" i="416"/>
  <c r="AQ78" i="452"/>
  <c r="AV78" i="452"/>
  <c r="AV85" i="399"/>
  <c r="AC71" i="428"/>
  <c r="AJ58" i="476"/>
  <c r="AI80" i="444"/>
  <c r="AH80" i="444"/>
  <c r="AS81" i="399"/>
  <c r="AR81" i="399"/>
  <c r="AK63" i="424"/>
  <c r="AI81" i="428"/>
  <c r="AF81" i="428"/>
  <c r="AH57" i="430"/>
  <c r="AF61" i="410"/>
  <c r="AK61" i="410"/>
  <c r="AI65" i="430"/>
  <c r="AH79" i="434"/>
  <c r="AJ79" i="434"/>
  <c r="AV87" i="418"/>
  <c r="AT87" i="418"/>
  <c r="AK62" i="440"/>
  <c r="AK86" i="432"/>
  <c r="AJ86" i="432"/>
  <c r="AH80" i="464"/>
  <c r="AS80" i="460"/>
  <c r="AQ80" i="460"/>
  <c r="AV84" i="458"/>
  <c r="AJ83" i="399"/>
  <c r="AF83" i="399"/>
  <c r="AF53" i="410"/>
  <c r="AC75" i="468"/>
  <c r="AI78" i="438"/>
  <c r="AI69" i="426"/>
  <c r="AF69" i="426"/>
  <c r="AK81" i="472"/>
  <c r="AJ81" i="472"/>
  <c r="AH57" i="462"/>
  <c r="AJ75" i="450"/>
  <c r="AH75" i="450"/>
  <c r="AH85" i="468"/>
  <c r="AC84" i="418"/>
  <c r="AK56" i="410"/>
  <c r="AC81" i="424"/>
  <c r="AI77" i="412"/>
  <c r="AC81" i="444"/>
  <c r="AK76" i="438"/>
  <c r="AC74" i="410"/>
  <c r="AH70" i="470"/>
  <c r="AG81" i="432"/>
  <c r="AI81" i="432"/>
  <c r="AC54" i="417"/>
  <c r="AJ62" i="422"/>
  <c r="AH83" i="446"/>
  <c r="AI83" i="446"/>
  <c r="AK73" i="456"/>
  <c r="AH69" i="410"/>
  <c r="AI69" i="410"/>
  <c r="AG84" i="424"/>
  <c r="AG76" i="420"/>
  <c r="AF76" i="420"/>
  <c r="AF64" i="456"/>
  <c r="AK64" i="456"/>
  <c r="AK64" i="450"/>
  <c r="AV88" i="440"/>
  <c r="AS88" i="440"/>
  <c r="AI54" i="414"/>
  <c r="AK54" i="414"/>
  <c r="AC55" i="411"/>
  <c r="AF68" i="412"/>
  <c r="AT84" i="442"/>
  <c r="AU84" i="442"/>
  <c r="AI56" i="464"/>
  <c r="AG56" i="464"/>
  <c r="AT84" i="432"/>
  <c r="AC69" i="442"/>
  <c r="AC69" i="434"/>
  <c r="AH81" i="462"/>
  <c r="AJ87" i="436"/>
  <c r="AI87" i="436"/>
  <c r="AG85" i="448"/>
  <c r="AC62" i="416"/>
  <c r="AT87" i="426"/>
  <c r="AC87" i="476"/>
  <c r="AK79" i="438"/>
  <c r="AF67" i="422"/>
  <c r="AK67" i="422"/>
  <c r="AK69" i="440"/>
  <c r="AK71" i="466"/>
  <c r="AJ71" i="466"/>
  <c r="AJ74" i="464"/>
  <c r="AF74" i="464"/>
  <c r="AJ64" i="416"/>
  <c r="AG76" i="470"/>
  <c r="AJ76" i="470"/>
  <c r="AG74" i="428"/>
  <c r="AS83" i="464"/>
  <c r="AQ83" i="464"/>
  <c r="AH74" i="430"/>
  <c r="AI78" i="458"/>
  <c r="AJ78" i="458"/>
  <c r="AI56" i="474"/>
  <c r="AI81" i="413"/>
  <c r="AH81" i="413"/>
  <c r="AK80" i="436"/>
  <c r="AC55" i="432"/>
  <c r="AH73" i="417"/>
  <c r="AC74" i="411"/>
  <c r="AH73" i="422"/>
  <c r="AJ59" i="462"/>
  <c r="AG59" i="462"/>
  <c r="AH53" i="424"/>
  <c r="AF53" i="424"/>
  <c r="AK85" i="412"/>
  <c r="AF87" i="415"/>
  <c r="AG87" i="415"/>
  <c r="AV83" i="417"/>
  <c r="AC86" i="418"/>
  <c r="AF70" i="454"/>
  <c r="AQ86" i="388"/>
  <c r="AR86" i="388"/>
  <c r="AT79" i="442"/>
  <c r="AI79" i="412"/>
  <c r="AJ79" i="412"/>
  <c r="AI73" i="416"/>
  <c r="AF64" i="418"/>
  <c r="AK64" i="418"/>
  <c r="AJ68" i="466"/>
  <c r="AI70" i="466"/>
  <c r="AK70" i="466"/>
  <c r="AH70" i="414"/>
  <c r="AG70" i="414"/>
  <c r="AI77" i="388"/>
  <c r="AC70" i="418"/>
  <c r="AH78" i="388"/>
  <c r="AC78" i="422"/>
  <c r="AF53" i="468"/>
  <c r="AK84" i="446"/>
  <c r="AI84" i="446"/>
  <c r="AI79" i="411"/>
  <c r="AJ76" i="442"/>
  <c r="AI76" i="442"/>
  <c r="AI59" i="470"/>
  <c r="AK75" i="412"/>
  <c r="AF75" i="412"/>
  <c r="AF60" i="428"/>
  <c r="AI60" i="428"/>
  <c r="AG84" i="452"/>
  <c r="AR86" i="466"/>
  <c r="AT86" i="466"/>
  <c r="AR81" i="410"/>
  <c r="AH53" i="450"/>
  <c r="AF53" i="450"/>
  <c r="AI76" i="415"/>
  <c r="AC88" i="444"/>
  <c r="AH69" i="436"/>
  <c r="AC70" i="466"/>
  <c r="AJ78" i="444"/>
  <c r="AF56" i="434"/>
  <c r="AH56" i="434"/>
  <c r="AH73" i="424"/>
  <c r="AC57" i="448"/>
  <c r="AR77" i="436"/>
  <c r="AC88" i="440"/>
  <c r="AJ54" i="413"/>
  <c r="AC79" i="434"/>
  <c r="AG83" i="436"/>
  <c r="AI71" i="468"/>
  <c r="AG71" i="468"/>
  <c r="AG82" i="466"/>
  <c r="AC79" i="413"/>
  <c r="AR79" i="420"/>
  <c r="AF85" i="430"/>
  <c r="AI85" i="430"/>
  <c r="AK75" i="399"/>
  <c r="AG75" i="399"/>
  <c r="AH59" i="422"/>
  <c r="AH66" i="416"/>
  <c r="AG66" i="416"/>
  <c r="AJ68" i="415"/>
  <c r="AH63" i="450"/>
  <c r="AG63" i="450"/>
  <c r="AG76" i="448"/>
  <c r="AF76" i="448"/>
  <c r="AG68" i="454"/>
  <c r="AC79" i="450"/>
  <c r="AS77" i="388"/>
  <c r="AJ69" i="476"/>
  <c r="AF69" i="476"/>
  <c r="AK55" i="454"/>
  <c r="AG55" i="454"/>
  <c r="AF88" i="422"/>
  <c r="AG78" i="456"/>
  <c r="AJ78" i="456"/>
  <c r="AF80" i="426"/>
  <c r="AK80" i="426"/>
  <c r="AH65" i="448"/>
  <c r="AK74" i="418"/>
  <c r="AG74" i="418"/>
  <c r="AI53" i="444"/>
  <c r="AJ53" i="444"/>
  <c r="AG79" i="462"/>
  <c r="AH82" i="458"/>
  <c r="AK82" i="458"/>
  <c r="AI86" i="414"/>
  <c r="AK88" i="440"/>
  <c r="AF88" i="440"/>
  <c r="AQ83" i="440"/>
  <c r="AU84" i="428"/>
  <c r="AV84" i="428"/>
  <c r="AH83" i="417"/>
  <c r="AF78" i="413"/>
  <c r="AJ78" i="413"/>
  <c r="AK86" i="464"/>
  <c r="AC81" i="442"/>
  <c r="AF81" i="468"/>
  <c r="AQ77" i="474"/>
  <c r="AS77" i="474"/>
  <c r="AI68" i="420"/>
  <c r="AC70" i="470"/>
  <c r="AF64" i="472"/>
  <c r="AQ87" i="474"/>
  <c r="AU87" i="474"/>
  <c r="AK82" i="428"/>
  <c r="AH82" i="428"/>
  <c r="AT80" i="446"/>
  <c r="AC57" i="468"/>
  <c r="AH75" i="440"/>
  <c r="AC87" i="434"/>
  <c r="AH83" i="424"/>
  <c r="AF83" i="424"/>
  <c r="AH79" i="418"/>
  <c r="AJ73" i="474"/>
  <c r="AK73" i="474"/>
  <c r="AJ73" i="430"/>
  <c r="AI73" i="430"/>
  <c r="AQ77" i="422"/>
  <c r="AH69" i="466"/>
  <c r="AF69" i="466"/>
  <c r="AI55" i="474"/>
  <c r="AG56" i="460"/>
  <c r="AK56" i="460"/>
  <c r="AS78" i="424"/>
  <c r="AU78" i="424"/>
  <c r="AI83" i="468"/>
  <c r="AV83" i="454"/>
  <c r="AQ83" i="454"/>
  <c r="AI73" i="442"/>
  <c r="AC75" i="440"/>
  <c r="AR77" i="458"/>
  <c r="AF60" i="452"/>
  <c r="AI60" i="452"/>
  <c r="AJ68" i="472"/>
  <c r="AC71" i="454"/>
  <c r="AQ84" i="417"/>
  <c r="AF88" i="399"/>
  <c r="AH88" i="399"/>
  <c r="AF54" i="430"/>
  <c r="AJ77" i="468"/>
  <c r="AF77" i="468"/>
  <c r="AF85" i="462"/>
  <c r="AI85" i="462"/>
  <c r="AK77" i="444"/>
  <c r="AF77" i="444"/>
  <c r="AK81" i="438"/>
  <c r="AR82" i="424"/>
  <c r="AV82" i="424"/>
  <c r="AK58" i="444"/>
  <c r="AS86" i="424"/>
  <c r="AR86" i="424"/>
  <c r="AV77" i="476"/>
  <c r="AQ77" i="476"/>
  <c r="AR87" i="417"/>
  <c r="AJ87" i="410"/>
  <c r="AH87" i="410"/>
  <c r="AS78" i="440"/>
  <c r="AH65" i="460"/>
  <c r="AJ65" i="460"/>
  <c r="AH60" i="436"/>
  <c r="AI73" i="418"/>
  <c r="AF73" i="418"/>
  <c r="AJ87" i="452"/>
  <c r="AC69" i="460"/>
  <c r="AR82" i="446"/>
  <c r="AQ77" i="426"/>
  <c r="AT77" i="426"/>
  <c r="AC88" i="426"/>
  <c r="AH60" i="426"/>
  <c r="AF85" i="474"/>
  <c r="AK85" i="474"/>
  <c r="AT83" i="456"/>
  <c r="AG70" i="468"/>
  <c r="AK70" i="468"/>
  <c r="AH85" i="434"/>
  <c r="AV85" i="416"/>
  <c r="AS85" i="416"/>
  <c r="AU81" i="462"/>
  <c r="AQ81" i="462"/>
  <c r="AG57" i="472"/>
  <c r="AI84" i="460"/>
  <c r="AH84" i="460"/>
  <c r="AJ66" i="438"/>
  <c r="AT79" i="424"/>
  <c r="AU79" i="424"/>
  <c r="AQ78" i="412"/>
  <c r="AC72" i="416"/>
  <c r="AH88" i="476"/>
  <c r="AC72" i="420"/>
  <c r="AT80" i="466"/>
  <c r="AK81" i="458"/>
  <c r="AH81" i="458"/>
  <c r="AS77" i="420"/>
  <c r="AJ66" i="456"/>
  <c r="AG66" i="456"/>
  <c r="AR78" i="462"/>
  <c r="AH78" i="470"/>
  <c r="AK78" i="470"/>
  <c r="AJ81" i="410"/>
  <c r="AV82" i="444"/>
  <c r="AU82" i="444"/>
  <c r="AQ81" i="474"/>
  <c r="AC64" i="456"/>
  <c r="AQ79" i="410"/>
  <c r="AJ73" i="450"/>
  <c r="AF73" i="450"/>
  <c r="AJ73" i="460"/>
  <c r="AS85" i="468"/>
  <c r="AQ85" i="468"/>
  <c r="AG74" i="476"/>
  <c r="AG55" i="446"/>
  <c r="AK55" i="446"/>
  <c r="AJ66" i="417"/>
  <c r="AH61" i="434"/>
  <c r="AJ61" i="434"/>
  <c r="AI55" i="452"/>
  <c r="AU81" i="468"/>
  <c r="AT81" i="468"/>
  <c r="AT77" i="413"/>
  <c r="AI71" i="436"/>
  <c r="AH71" i="436"/>
  <c r="AU84" i="452"/>
  <c r="AS84" i="452"/>
  <c r="AF74" i="444"/>
  <c r="AK53" i="440"/>
  <c r="AI53" i="440"/>
  <c r="AJ60" i="416"/>
  <c r="AJ79" i="413"/>
  <c r="AH79" i="413"/>
  <c r="AF63" i="468"/>
  <c r="AC77" i="476"/>
  <c r="AQ77" i="472"/>
  <c r="AG61" i="464"/>
  <c r="AH61" i="464"/>
  <c r="AU85" i="470"/>
  <c r="AC76" i="454"/>
  <c r="AU87" i="430"/>
  <c r="AJ83" i="452"/>
  <c r="AH83" i="452"/>
  <c r="AT83" i="430"/>
  <c r="AH61" i="452"/>
  <c r="AF61" i="452"/>
  <c r="AF58" i="399"/>
  <c r="AH58" i="399"/>
  <c r="AQ88" i="416"/>
  <c r="AH59" i="411"/>
  <c r="AG59" i="411"/>
  <c r="AI76" i="462"/>
  <c r="AQ83" i="446"/>
  <c r="AU83" i="446"/>
  <c r="AJ74" i="413"/>
  <c r="AF74" i="413"/>
  <c r="AJ79" i="440"/>
  <c r="AK58" i="412"/>
  <c r="AJ58" i="412"/>
  <c r="AU84" i="436"/>
  <c r="AF76" i="460"/>
  <c r="AI76" i="460"/>
  <c r="AJ69" i="470"/>
  <c r="AG69" i="470"/>
  <c r="AV79" i="454"/>
  <c r="AJ82" i="460"/>
  <c r="AH82" i="460"/>
  <c r="AK77" i="410"/>
  <c r="AC78" i="458"/>
  <c r="AI80" i="462"/>
  <c r="AK77" i="418"/>
  <c r="AH77" i="418"/>
  <c r="AK65" i="432"/>
  <c r="AG65" i="432"/>
  <c r="AT79" i="472"/>
  <c r="AS85" i="412"/>
  <c r="AT85" i="412"/>
  <c r="AK87" i="432"/>
  <c r="AF72" i="430"/>
  <c r="AH72" i="430"/>
  <c r="AI83" i="444"/>
  <c r="AF83" i="444"/>
  <c r="AH81" i="452"/>
  <c r="AC65" i="474"/>
  <c r="AH69" i="399"/>
  <c r="AC55" i="440"/>
  <c r="AH58" i="458"/>
  <c r="AJ58" i="458"/>
  <c r="AQ86" i="448"/>
  <c r="AJ78" i="410"/>
  <c r="AH78" i="410"/>
  <c r="AU88" i="446"/>
  <c r="AQ88" i="446"/>
  <c r="AV81" i="464"/>
  <c r="AT77" i="415"/>
  <c r="AQ77" i="415"/>
  <c r="AH59" i="476"/>
  <c r="AI56" i="458"/>
  <c r="AJ56" i="458"/>
  <c r="AU80" i="472"/>
  <c r="AK59" i="399"/>
  <c r="AG59" i="399"/>
  <c r="AT82" i="442"/>
  <c r="AJ62" i="434"/>
  <c r="AK62" i="434"/>
  <c r="AT86" i="470"/>
  <c r="AC54" i="416"/>
  <c r="AC60" i="410"/>
  <c r="AI87" i="420"/>
  <c r="AI62" i="410"/>
  <c r="AJ62" i="410"/>
  <c r="AF83" i="410"/>
  <c r="AQ81" i="416"/>
  <c r="AR81" i="416"/>
  <c r="AF53" i="452"/>
  <c r="AC75" i="426"/>
  <c r="AC69" i="450"/>
  <c r="AT85" i="414"/>
  <c r="AR85" i="414"/>
  <c r="AG63" i="410"/>
  <c r="AS84" i="470"/>
  <c r="AV84" i="470"/>
  <c r="AG63" i="440"/>
  <c r="AU86" i="476"/>
  <c r="AS86" i="476"/>
  <c r="AS87" i="446"/>
  <c r="AV87" i="446"/>
  <c r="AG64" i="460"/>
  <c r="AC64" i="420"/>
  <c r="AI83" i="438"/>
  <c r="AK67" i="458"/>
  <c r="AI67" i="458"/>
  <c r="AK63" i="462"/>
  <c r="AC57" i="436"/>
  <c r="AK61" i="476"/>
  <c r="AC84" i="476"/>
  <c r="AH64" i="474"/>
  <c r="AH59" i="434"/>
  <c r="AK59" i="434"/>
  <c r="AC75" i="470"/>
  <c r="AF79" i="474"/>
  <c r="AH79" i="474"/>
  <c r="AG70" i="472"/>
  <c r="AK87" i="434"/>
  <c r="AH87" i="434"/>
  <c r="AI87" i="468"/>
  <c r="AU78" i="410"/>
  <c r="AV78" i="410"/>
  <c r="AC80" i="462"/>
  <c r="AS82" i="462"/>
  <c r="AG78" i="417"/>
  <c r="AK78" i="417"/>
  <c r="AU88" i="474"/>
  <c r="AR79" i="428"/>
  <c r="AT79" i="428"/>
  <c r="AK62" i="446"/>
  <c r="AF62" i="446"/>
  <c r="AC84" i="420"/>
  <c r="AF59" i="448"/>
  <c r="AV80" i="474"/>
  <c r="AT80" i="474"/>
  <c r="AH84" i="440"/>
  <c r="AC88" i="468"/>
  <c r="AI70" i="422"/>
  <c r="AI74" i="466"/>
  <c r="AF74" i="466"/>
  <c r="AI67" i="462"/>
  <c r="AI76" i="432"/>
  <c r="AF76" i="432"/>
  <c r="AU83" i="462"/>
  <c r="AS83" i="462"/>
  <c r="AH71" i="442"/>
  <c r="AS82" i="474"/>
  <c r="AV82" i="474"/>
  <c r="AQ78" i="428"/>
  <c r="AR78" i="428"/>
  <c r="AU80" i="388"/>
  <c r="AQ78" i="466"/>
  <c r="AR78" i="466"/>
  <c r="AI65" i="411"/>
  <c r="AF64" i="424"/>
  <c r="AJ64" i="424"/>
  <c r="AU87" i="448"/>
  <c r="AU85" i="410"/>
  <c r="AV85" i="410"/>
  <c r="AG80" i="434"/>
  <c r="AG79" i="422"/>
  <c r="AK79" i="422"/>
  <c r="AR86" i="436"/>
  <c r="AT84" i="411"/>
  <c r="AU84" i="411"/>
  <c r="AV78" i="474"/>
  <c r="AQ78" i="474"/>
  <c r="AV85" i="436"/>
  <c r="AC56" i="417"/>
  <c r="AH72" i="415"/>
  <c r="AC84" i="442"/>
  <c r="AH74" i="416"/>
  <c r="AI73" i="448"/>
  <c r="AF73" i="448"/>
  <c r="AV85" i="432"/>
  <c r="AQ85" i="432"/>
  <c r="AC53" i="468"/>
  <c r="AU82" i="414"/>
  <c r="AQ85" i="430"/>
  <c r="AS85" i="430"/>
  <c r="AJ68" i="468"/>
  <c r="AR79" i="411"/>
  <c r="AT79" i="411"/>
  <c r="AS85" i="420"/>
  <c r="AQ85" i="464"/>
  <c r="AU85" i="464"/>
  <c r="AS79" i="458"/>
  <c r="AG79" i="472"/>
  <c r="AF79" i="472"/>
  <c r="AR81" i="412"/>
  <c r="AG87" i="470"/>
  <c r="AJ87" i="470"/>
  <c r="AF76" i="464"/>
  <c r="AU88" i="424"/>
  <c r="AS88" i="424"/>
  <c r="AI81" i="442"/>
  <c r="AH55" i="456"/>
  <c r="AJ55" i="456"/>
  <c r="AQ86" i="411"/>
  <c r="AI85" i="472"/>
  <c r="AJ85" i="472"/>
  <c r="AK62" i="460"/>
  <c r="AG68" i="476"/>
  <c r="AK68" i="476"/>
  <c r="AV80" i="462"/>
  <c r="AT87" i="420"/>
  <c r="AV87" i="420"/>
  <c r="AI55" i="470"/>
  <c r="AC85" i="410"/>
  <c r="AG83" i="411"/>
  <c r="AC62" i="466"/>
  <c r="AV87" i="422"/>
  <c r="AT80" i="470"/>
  <c r="AR80" i="470"/>
  <c r="AG68" i="428"/>
  <c r="AK68" i="428"/>
  <c r="AS80" i="416"/>
  <c r="AV79" i="416"/>
  <c r="AU79" i="416"/>
  <c r="AQ86" i="472"/>
  <c r="AQ87" i="460"/>
  <c r="AR87" i="460"/>
  <c r="AK60" i="450"/>
  <c r="AF60" i="450"/>
  <c r="AU82" i="426"/>
  <c r="AS82" i="426"/>
  <c r="AT85" i="466"/>
  <c r="AS80" i="458"/>
  <c r="AV80" i="458"/>
  <c r="AU84" i="430"/>
  <c r="AU80" i="452"/>
  <c r="AT80" i="452"/>
  <c r="AK79" i="415"/>
  <c r="AC83" i="428"/>
  <c r="AK56" i="462"/>
  <c r="AG56" i="462"/>
  <c r="AQ84" i="414"/>
  <c r="AC53" i="420"/>
  <c r="AI53" i="466"/>
  <c r="AH87" i="430"/>
  <c r="AI87" i="430"/>
  <c r="AF54" i="466"/>
  <c r="AC78" i="464"/>
  <c r="AT79" i="468"/>
  <c r="AT80" i="399"/>
  <c r="AV80" i="399"/>
  <c r="AH74" i="440"/>
  <c r="AJ74" i="440"/>
  <c r="AQ80" i="424"/>
  <c r="AV87" i="416"/>
  <c r="AT87" i="416"/>
  <c r="AS85" i="446"/>
  <c r="AJ75" i="410"/>
  <c r="AG75" i="410"/>
  <c r="AI56" i="426"/>
  <c r="AJ56" i="426"/>
  <c r="AU85" i="415"/>
  <c r="AI56" i="436"/>
  <c r="AK56" i="436"/>
  <c r="AJ73" i="399"/>
  <c r="AH76" i="411"/>
  <c r="AF76" i="411"/>
  <c r="AH54" i="388"/>
  <c r="AG54" i="388"/>
  <c r="AU84" i="438"/>
  <c r="AQ84" i="438"/>
  <c r="AK65" i="458"/>
  <c r="AF68" i="446"/>
  <c r="AJ68" i="446"/>
  <c r="AQ81" i="413"/>
  <c r="AJ69" i="462"/>
  <c r="AI69" i="462"/>
  <c r="AF76" i="476"/>
  <c r="AS84" i="450"/>
  <c r="AV84" i="450"/>
  <c r="AJ67" i="428"/>
  <c r="AC85" i="430"/>
  <c r="AH88" i="416"/>
  <c r="AU82" i="434"/>
  <c r="AQ82" i="434"/>
  <c r="AF78" i="418"/>
  <c r="AQ79" i="388"/>
  <c r="AS79" i="388"/>
  <c r="AR83" i="434"/>
  <c r="AQ83" i="434"/>
  <c r="AT82" i="432"/>
  <c r="AT86" i="438"/>
  <c r="AV86" i="438"/>
  <c r="AS85" i="452"/>
  <c r="AS79" i="456"/>
  <c r="AT79" i="456"/>
  <c r="AC63" i="452"/>
  <c r="AR79" i="432"/>
  <c r="AC73" i="413"/>
  <c r="AG77" i="474"/>
  <c r="AK53" i="426"/>
  <c r="AH53" i="426"/>
  <c r="AG83" i="462"/>
  <c r="AK83" i="462"/>
  <c r="AC64" i="422"/>
  <c r="AF63" i="476"/>
  <c r="AT86" i="416"/>
  <c r="AV86" i="416"/>
  <c r="AJ68" i="424"/>
  <c r="AK70" i="420"/>
  <c r="AJ70" i="420"/>
  <c r="AI88" i="464"/>
  <c r="AH74" i="422"/>
  <c r="AK74" i="422"/>
  <c r="AJ84" i="464"/>
  <c r="AU83" i="466"/>
  <c r="AQ83" i="466"/>
  <c r="AU81" i="450"/>
  <c r="AR81" i="450"/>
  <c r="AK74" i="458"/>
  <c r="AI58" i="472"/>
  <c r="AH58" i="472"/>
  <c r="AC58" i="424"/>
  <c r="AG74" i="454"/>
  <c r="AV82" i="412"/>
  <c r="AQ82" i="412"/>
  <c r="AH56" i="428"/>
  <c r="AH62" i="456"/>
  <c r="AI62" i="456"/>
  <c r="AG64" i="410"/>
  <c r="AG78" i="462"/>
  <c r="AF78" i="462"/>
  <c r="AC69" i="446"/>
  <c r="AI57" i="436"/>
  <c r="AG87" i="474"/>
  <c r="AH87" i="474"/>
  <c r="AQ83" i="444"/>
  <c r="AC84" i="413"/>
  <c r="AJ72" i="444"/>
  <c r="AC63" i="436"/>
  <c r="AU77" i="428"/>
  <c r="AK81" i="464"/>
  <c r="AH81" i="464"/>
  <c r="AU84" i="472"/>
  <c r="AH85" i="415"/>
  <c r="AF85" i="415"/>
  <c r="AV83" i="411"/>
  <c r="AJ58" i="454"/>
  <c r="AF58" i="454"/>
  <c r="AR88" i="472"/>
  <c r="AJ58" i="462"/>
  <c r="AH58" i="462"/>
  <c r="AV82" i="440"/>
  <c r="AQ82" i="440"/>
  <c r="AR85" i="411"/>
  <c r="AC61" i="436"/>
  <c r="AK72" i="452"/>
  <c r="AI70" i="464"/>
  <c r="AJ70" i="464"/>
  <c r="AV81" i="454"/>
  <c r="AC73" i="426"/>
  <c r="AK80" i="424"/>
  <c r="AG56" i="466"/>
  <c r="AF56" i="466"/>
  <c r="AR88" i="426"/>
  <c r="AV78" i="458"/>
  <c r="AT78" i="458"/>
  <c r="AT80" i="456"/>
  <c r="AC67" i="444"/>
  <c r="AG67" i="424"/>
  <c r="AR79" i="440"/>
  <c r="AT79" i="440"/>
  <c r="AH70" i="462"/>
  <c r="AC67" i="436"/>
  <c r="AQ78" i="438"/>
  <c r="AU78" i="438"/>
  <c r="AI68" i="399"/>
  <c r="AG86" i="420"/>
  <c r="AJ86" i="420"/>
  <c r="AC87" i="436"/>
  <c r="AH54" i="476"/>
  <c r="AJ85" i="418"/>
  <c r="AI85" i="418"/>
  <c r="AU77" i="434"/>
  <c r="AC65" i="458"/>
  <c r="AG56" i="417"/>
  <c r="AI63" i="413"/>
  <c r="AK63" i="413"/>
  <c r="AF65" i="464"/>
  <c r="AI65" i="464"/>
  <c r="AS87" i="414"/>
  <c r="AG67" i="470"/>
  <c r="AH67" i="470"/>
  <c r="AT77" i="440"/>
  <c r="AH63" i="442"/>
  <c r="AG63" i="442"/>
  <c r="AU86" i="454"/>
  <c r="AR86" i="454"/>
  <c r="AU79" i="438"/>
  <c r="AJ77" i="458"/>
  <c r="AK77" i="458"/>
  <c r="AU81" i="446"/>
  <c r="AU82" i="470"/>
  <c r="AV82" i="470"/>
  <c r="AU85" i="434"/>
  <c r="AS85" i="434"/>
  <c r="AK60" i="432"/>
  <c r="AQ80" i="454"/>
  <c r="AU80" i="454"/>
  <c r="AK70" i="474"/>
  <c r="AI70" i="474"/>
  <c r="AV83" i="470"/>
  <c r="AF75" i="468"/>
  <c r="AJ75" i="468"/>
  <c r="AR82" i="436"/>
  <c r="AT88" i="460"/>
  <c r="AV88" i="460"/>
  <c r="AJ59" i="444"/>
  <c r="AJ88" i="460"/>
  <c r="AK88" i="460"/>
  <c r="AG88" i="411"/>
  <c r="AK88" i="466"/>
  <c r="AI88" i="466"/>
  <c r="AQ77" i="410"/>
  <c r="AC73" i="470"/>
  <c r="AH65" i="418"/>
  <c r="AQ77" i="446"/>
  <c r="AS77" i="446"/>
  <c r="AV87" i="450"/>
  <c r="AC75" i="472"/>
  <c r="AU87" i="411"/>
  <c r="AQ88" i="438"/>
  <c r="AT88" i="438"/>
  <c r="AU88" i="417"/>
  <c r="AU83" i="458"/>
  <c r="AS83" i="458"/>
  <c r="AK88" i="432"/>
  <c r="AG80" i="458"/>
  <c r="AK80" i="458"/>
  <c r="AJ71" i="458"/>
  <c r="AH63" i="448"/>
  <c r="AG63" i="448"/>
  <c r="AU85" i="462"/>
  <c r="AV85" i="444"/>
  <c r="AR85" i="444"/>
  <c r="AK54" i="468"/>
  <c r="AC77" i="472"/>
  <c r="AK81" i="456"/>
  <c r="AC82" i="474"/>
  <c r="AF81" i="414"/>
  <c r="AT85" i="426"/>
  <c r="AQ85" i="426"/>
  <c r="AS80" i="420"/>
  <c r="AU77" i="432"/>
  <c r="AT77" i="432"/>
  <c r="AS77" i="464"/>
  <c r="AV77" i="464"/>
  <c r="AR87" i="415"/>
  <c r="AC63" i="458"/>
  <c r="AV86" i="450"/>
  <c r="AH69" i="444"/>
  <c r="AF69" i="444"/>
  <c r="AQ78" i="434"/>
  <c r="AC79" i="476"/>
  <c r="AT82" i="458"/>
  <c r="AS80" i="428"/>
  <c r="AT80" i="428"/>
  <c r="AJ67" i="440"/>
  <c r="AS84" i="446"/>
  <c r="AT84" i="446"/>
  <c r="AI69" i="446"/>
  <c r="AR86" i="460"/>
  <c r="AT86" i="460"/>
  <c r="AJ57" i="470"/>
  <c r="AF57" i="470"/>
  <c r="AU81" i="458"/>
  <c r="AK66" i="432"/>
  <c r="AG66" i="432"/>
  <c r="AU79" i="417"/>
  <c r="AQ88" i="418"/>
  <c r="AR88" i="418"/>
  <c r="AV82" i="415"/>
  <c r="AT82" i="415"/>
  <c r="AI86" i="456"/>
  <c r="AV80" i="442"/>
  <c r="AQ80" i="442"/>
  <c r="AC60" i="460"/>
  <c r="AQ88" i="454"/>
  <c r="AV85" i="460"/>
  <c r="AS85" i="460"/>
  <c r="AK53" i="458"/>
  <c r="AF53" i="458"/>
  <c r="AG62" i="472"/>
  <c r="AJ62" i="472"/>
  <c r="AJ58" i="474"/>
  <c r="AC65" i="424"/>
  <c r="AF71" i="472"/>
  <c r="AQ84" i="440"/>
  <c r="AS84" i="440"/>
  <c r="AF82" i="468"/>
  <c r="AJ85" i="410"/>
  <c r="AI85" i="410"/>
  <c r="AH83" i="418"/>
  <c r="AJ83" i="418"/>
  <c r="AS81" i="472"/>
  <c r="AQ81" i="472"/>
  <c r="AF67" i="474"/>
  <c r="AC81" i="474"/>
  <c r="AQ88" i="399"/>
  <c r="AH66" i="444"/>
  <c r="AG66" i="444"/>
  <c r="AQ78" i="388"/>
  <c r="AR82" i="468"/>
  <c r="AT82" i="468"/>
  <c r="AQ78" i="411"/>
  <c r="AC60" i="476"/>
  <c r="AI65" i="450"/>
  <c r="AI85" i="476"/>
  <c r="AK85" i="476"/>
  <c r="AH66" i="454"/>
  <c r="AG71" i="460"/>
  <c r="AH71" i="460"/>
  <c r="AR80" i="411"/>
  <c r="AQ81" i="430"/>
  <c r="AU81" i="430"/>
  <c r="AV81" i="466"/>
  <c r="AQ87" i="472"/>
  <c r="AT87" i="472"/>
  <c r="AU87" i="412"/>
  <c r="AC55" i="464"/>
  <c r="AC56" i="476"/>
  <c r="AQ85" i="474"/>
  <c r="AC72" i="460"/>
  <c r="AQ78" i="426"/>
  <c r="AT78" i="426"/>
  <c r="AG86" i="470"/>
  <c r="AJ86" i="470"/>
  <c r="AR86" i="468"/>
  <c r="AF75" i="464"/>
  <c r="AI75" i="464"/>
  <c r="AC71" i="462"/>
  <c r="AU87" i="428"/>
  <c r="AC71" i="474"/>
  <c r="AI67" i="472"/>
  <c r="AI72" i="466"/>
  <c r="AH72" i="466"/>
  <c r="AV83" i="418"/>
  <c r="AQ77" i="430"/>
  <c r="AU77" i="430"/>
  <c r="AS78" i="450"/>
  <c r="AK81" i="470"/>
  <c r="AG81" i="470"/>
  <c r="AR85" i="476"/>
  <c r="AF81" i="399"/>
  <c r="AJ81" i="399"/>
  <c r="AI56" i="476"/>
  <c r="AQ86" i="399"/>
  <c r="AU86" i="399"/>
  <c r="AC86" i="464"/>
  <c r="AK71" i="428"/>
  <c r="AI71" i="428"/>
  <c r="AQ81" i="418"/>
  <c r="AT88" i="458"/>
  <c r="AV88" i="458"/>
  <c r="AH74" i="460"/>
  <c r="AS86" i="410"/>
  <c r="AQ86" i="410"/>
  <c r="AV79" i="448"/>
  <c r="AF56" i="468"/>
  <c r="AJ56" i="468"/>
  <c r="AT84" i="462"/>
  <c r="AK83" i="472"/>
  <c r="AH83" i="472"/>
  <c r="AR79" i="466"/>
  <c r="AJ84" i="417"/>
  <c r="AH84" i="417"/>
  <c r="AI82" i="415"/>
  <c r="AC73" i="416"/>
  <c r="AU78" i="432"/>
  <c r="AQ88" i="434"/>
  <c r="AU88" i="434"/>
  <c r="AG60" i="422"/>
  <c r="AG79" i="426"/>
  <c r="AF79" i="426"/>
  <c r="AV88" i="430"/>
  <c r="AF76" i="444"/>
  <c r="AK76" i="444"/>
  <c r="AS87" i="466"/>
  <c r="AK60" i="464"/>
  <c r="AG60" i="464"/>
  <c r="AH66" i="470"/>
  <c r="AC66" i="420"/>
  <c r="AQ84" i="388"/>
  <c r="AQ87" i="432"/>
  <c r="AT87" i="432"/>
  <c r="AG58" i="446"/>
  <c r="AK55" i="466"/>
  <c r="AJ55" i="466"/>
  <c r="AJ62" i="464"/>
  <c r="AF62" i="464"/>
  <c r="AR85" i="450"/>
  <c r="AG62" i="470"/>
  <c r="AJ62" i="470"/>
  <c r="AU78" i="460"/>
  <c r="AC74" i="464"/>
  <c r="AG61" i="474"/>
  <c r="AK66" i="434"/>
  <c r="AG66" i="434"/>
  <c r="AF53" i="454"/>
  <c r="AI81" i="420"/>
  <c r="AG81" i="420"/>
  <c r="AJ55" i="468"/>
  <c r="AT87" i="452"/>
  <c r="AU87" i="452"/>
  <c r="AR82" i="450"/>
  <c r="AC59" i="418"/>
  <c r="AH88" i="418"/>
  <c r="AH57" i="410"/>
  <c r="AK57" i="410"/>
  <c r="AJ81" i="448"/>
  <c r="AI81" i="448"/>
  <c r="AH88" i="448"/>
  <c r="AC69" i="468"/>
  <c r="AJ59" i="450"/>
  <c r="AJ68" i="464"/>
  <c r="AI68" i="464"/>
  <c r="AV81" i="414"/>
  <c r="AH62" i="432"/>
  <c r="AI62" i="432"/>
  <c r="AI77" i="470"/>
  <c r="AI77" i="442"/>
  <c r="AH77" i="442"/>
  <c r="AH87" i="416"/>
  <c r="AS84" i="448"/>
  <c r="AV84" i="448"/>
  <c r="AR83" i="436"/>
  <c r="AQ82" i="438"/>
  <c r="AR82" i="438"/>
  <c r="AG78" i="476"/>
  <c r="AU83" i="388"/>
  <c r="AR83" i="388"/>
  <c r="AJ84" i="476"/>
  <c r="AI62" i="450"/>
  <c r="AG62" i="450"/>
  <c r="AI60" i="472"/>
  <c r="AC80" i="417"/>
  <c r="AK81" i="444"/>
  <c r="AC55" i="450"/>
  <c r="AU82" i="464"/>
  <c r="AI79" i="464"/>
  <c r="AF79" i="464"/>
  <c r="AG75" i="430"/>
  <c r="AH83" i="414"/>
  <c r="AG83" i="414"/>
  <c r="AU81" i="428"/>
  <c r="AT81" i="428"/>
  <c r="AQ80" i="422"/>
  <c r="AC76" i="458"/>
  <c r="AG69" i="452"/>
  <c r="AI73" i="462"/>
  <c r="AH73" i="462"/>
  <c r="AK83" i="474"/>
  <c r="AJ83" i="474"/>
  <c r="AT87" i="424"/>
  <c r="AT84" i="456"/>
  <c r="AS84" i="456"/>
  <c r="AS79" i="462"/>
  <c r="AI57" i="418"/>
  <c r="AK57" i="418"/>
  <c r="AK64" i="476"/>
  <c r="AC55" i="417"/>
  <c r="AF84" i="426"/>
  <c r="AS82" i="416"/>
  <c r="AQ82" i="416"/>
  <c r="AJ60" i="468"/>
  <c r="AI60" i="468"/>
  <c r="AU80" i="417"/>
  <c r="AQ88" i="452"/>
  <c r="AR88" i="452"/>
  <c r="AI66" i="410"/>
  <c r="AG65" i="426"/>
  <c r="AF65" i="426"/>
  <c r="AQ77" i="454"/>
  <c r="AC55" i="454"/>
  <c r="AT83" i="468"/>
  <c r="AS83" i="412"/>
  <c r="AR83" i="412"/>
  <c r="AS81" i="440"/>
  <c r="AR88" i="470"/>
  <c r="AU88" i="470"/>
  <c r="AG75" i="462"/>
  <c r="AJ75" i="462"/>
  <c r="AI66" i="472"/>
  <c r="AK60" i="476"/>
  <c r="AJ60" i="476"/>
  <c r="AH82" i="426"/>
  <c r="AC59" i="458"/>
  <c r="AR84" i="418"/>
  <c r="AU84" i="418"/>
  <c r="AI84" i="448"/>
  <c r="AG84" i="448"/>
  <c r="AS86" i="413"/>
  <c r="AS82" i="410"/>
  <c r="AQ82" i="410"/>
  <c r="AG72" i="434"/>
  <c r="AV85" i="448"/>
  <c r="AU85" i="448"/>
  <c r="AH63" i="388"/>
  <c r="AC60" i="417"/>
  <c r="AH80" i="411"/>
  <c r="AJ86" i="452"/>
  <c r="AC87" i="452"/>
  <c r="AH84" i="472"/>
  <c r="AI83" i="428"/>
  <c r="AG79" i="456"/>
  <c r="AF77" i="432"/>
  <c r="AH75" i="438"/>
  <c r="AG84" i="458"/>
  <c r="AC81" i="412"/>
  <c r="AK74" i="420"/>
  <c r="AF55" i="476"/>
  <c r="AK57" i="411"/>
  <c r="AH66" i="412"/>
  <c r="AK78" i="454"/>
  <c r="AI87" i="399"/>
  <c r="AC88" i="450"/>
  <c r="AI75" i="418"/>
  <c r="AC68" i="416"/>
  <c r="AG88" i="426"/>
  <c r="AG75" i="442"/>
  <c r="AC78" i="388"/>
  <c r="AH67" i="414"/>
  <c r="AI75" i="428"/>
  <c r="AH73" i="472"/>
  <c r="AC78" i="466"/>
  <c r="AJ59" i="388"/>
  <c r="AG68" i="444"/>
  <c r="AJ69" i="434"/>
  <c r="AG59" i="432"/>
  <c r="AF59" i="432"/>
  <c r="AK57" i="422"/>
  <c r="AF86" i="424"/>
  <c r="AG75" i="448"/>
  <c r="AS80" i="450"/>
  <c r="AG53" i="412"/>
  <c r="AI76" i="452"/>
  <c r="AQ79" i="460"/>
  <c r="AV79" i="460"/>
  <c r="AR84" i="413"/>
  <c r="AI85" i="464"/>
  <c r="AH80" i="413"/>
  <c r="AH71" i="452"/>
  <c r="AT83" i="460"/>
  <c r="AQ83" i="460"/>
  <c r="AI59" i="468"/>
  <c r="AI54" i="426"/>
  <c r="AG54" i="426"/>
  <c r="AH74" i="438"/>
  <c r="AF74" i="438"/>
  <c r="AK85" i="466"/>
  <c r="AH85" i="444"/>
  <c r="AJ85" i="444"/>
  <c r="AK68" i="452"/>
  <c r="AJ80" i="476"/>
  <c r="AK80" i="476"/>
  <c r="AH70" i="428"/>
  <c r="AC81" i="434"/>
  <c r="AG70" i="415"/>
  <c r="AF59" i="438"/>
  <c r="AJ59" i="438"/>
  <c r="AK77" i="460"/>
  <c r="AT79" i="434"/>
  <c r="AS79" i="434"/>
  <c r="AG64" i="470"/>
  <c r="AG65" i="436"/>
  <c r="AI65" i="436"/>
  <c r="AJ61" i="454"/>
  <c r="AI61" i="454"/>
  <c r="AF82" i="442"/>
  <c r="AC69" i="422"/>
  <c r="AK54" i="444"/>
  <c r="AH82" i="422"/>
  <c r="AF82" i="422"/>
  <c r="AK67" i="399"/>
  <c r="AC85" i="388"/>
  <c r="AK61" i="444"/>
  <c r="AV78" i="468"/>
  <c r="AQ78" i="468"/>
  <c r="AV78" i="415"/>
  <c r="AU78" i="415"/>
  <c r="AC61" i="432"/>
  <c r="AK59" i="426"/>
  <c r="AS83" i="414"/>
  <c r="AR83" i="414"/>
  <c r="AK67" i="460"/>
  <c r="AF67" i="460"/>
  <c r="AI53" i="414"/>
  <c r="AC64" i="424"/>
  <c r="AK54" i="436"/>
  <c r="AG54" i="436"/>
  <c r="AG59" i="413"/>
  <c r="AJ71" i="412"/>
  <c r="AF71" i="412"/>
  <c r="AC56" i="399"/>
  <c r="AG80" i="466"/>
  <c r="AH80" i="466"/>
  <c r="AC85" i="462"/>
  <c r="AH62" i="466"/>
  <c r="AJ63" i="472"/>
  <c r="AG63" i="472"/>
  <c r="AF77" i="456"/>
  <c r="AC76" i="416"/>
  <c r="AG86" i="442"/>
  <c r="AJ86" i="442"/>
  <c r="AG71" i="470"/>
  <c r="AJ71" i="470"/>
  <c r="AK56" i="444"/>
  <c r="AI56" i="444"/>
  <c r="AH81" i="440"/>
  <c r="AG58" i="438"/>
  <c r="AJ58" i="438"/>
  <c r="AK71" i="424"/>
  <c r="AG62" i="415"/>
  <c r="AH62" i="415"/>
  <c r="AU88" i="414"/>
  <c r="AC65" i="412"/>
  <c r="AG87" i="414"/>
  <c r="AF61" i="422"/>
  <c r="AH61" i="422"/>
  <c r="AJ58" i="420"/>
  <c r="AG58" i="420"/>
  <c r="AR82" i="472"/>
  <c r="AG72" i="412"/>
  <c r="AH72" i="412"/>
  <c r="AI67" i="417"/>
  <c r="AG63" i="470"/>
  <c r="AH63" i="470"/>
  <c r="AK82" i="464"/>
  <c r="AF54" i="417"/>
  <c r="AK54" i="417"/>
  <c r="AJ79" i="417"/>
  <c r="AJ53" i="446"/>
  <c r="AI53" i="446"/>
  <c r="AC57" i="474"/>
  <c r="AF85" i="428"/>
  <c r="AR84" i="460"/>
  <c r="AS84" i="460"/>
  <c r="AJ82" i="416"/>
  <c r="AC69" i="416"/>
  <c r="AI84" i="413"/>
  <c r="AH84" i="413"/>
  <c r="AF85" i="442"/>
  <c r="AH78" i="412"/>
  <c r="AK78" i="412"/>
  <c r="AH86" i="446"/>
  <c r="AF57" i="444"/>
  <c r="AH57" i="444"/>
  <c r="AK65" i="412"/>
  <c r="AK75" i="446"/>
  <c r="AG75" i="446"/>
  <c r="AG53" i="464"/>
  <c r="AJ53" i="464"/>
  <c r="AK86" i="388"/>
  <c r="AH82" i="450"/>
  <c r="AG82" i="450"/>
  <c r="AJ77" i="416"/>
  <c r="AI58" i="426"/>
  <c r="AK58" i="426"/>
  <c r="AR80" i="418"/>
  <c r="AS80" i="418"/>
  <c r="AK74" i="448"/>
  <c r="AH53" i="415"/>
  <c r="AK53" i="415"/>
  <c r="AJ60" i="456"/>
  <c r="AK66" i="460"/>
  <c r="AI66" i="460"/>
  <c r="AK63" i="432"/>
  <c r="AF63" i="432"/>
  <c r="AF68" i="413"/>
  <c r="AG68" i="413"/>
  <c r="AI82" i="432"/>
  <c r="AH88" i="470"/>
  <c r="AJ88" i="470"/>
  <c r="AI82" i="436"/>
  <c r="AF82" i="436"/>
  <c r="AK73" i="412"/>
  <c r="AI55" i="410"/>
  <c r="AJ55" i="410"/>
  <c r="AS82" i="476"/>
  <c r="AC59" i="462"/>
  <c r="AI77" i="436"/>
  <c r="AI83" i="434"/>
  <c r="AF83" i="434"/>
  <c r="AI64" i="432"/>
  <c r="AC63" i="422"/>
  <c r="AS77" i="424"/>
  <c r="AJ55" i="460"/>
  <c r="AK55" i="460"/>
  <c r="AI56" i="450"/>
  <c r="AH88" i="412"/>
  <c r="AF88" i="412"/>
  <c r="AH88" i="438"/>
  <c r="AI54" i="416"/>
  <c r="AK54" i="416"/>
  <c r="AC83" i="452"/>
  <c r="AH57" i="454"/>
  <c r="AJ68" i="434"/>
  <c r="AG68" i="434"/>
  <c r="AJ63" i="414"/>
  <c r="AH54" i="432"/>
  <c r="AJ54" i="432"/>
  <c r="AK86" i="450"/>
  <c r="AG86" i="450"/>
  <c r="AK63" i="466"/>
  <c r="AJ63" i="466"/>
  <c r="AS80" i="468"/>
  <c r="AR80" i="468"/>
  <c r="AI75" i="420"/>
  <c r="AK60" i="415"/>
  <c r="AJ60" i="415"/>
  <c r="AJ83" i="413"/>
  <c r="AG83" i="413"/>
  <c r="AH82" i="452"/>
  <c r="AJ74" i="412"/>
  <c r="AI74" i="412"/>
  <c r="AI60" i="474"/>
  <c r="AH64" i="415"/>
  <c r="AF64" i="415"/>
  <c r="AH77" i="422"/>
  <c r="AC62" i="462"/>
  <c r="AV81" i="444"/>
  <c r="AH71" i="444"/>
  <c r="AK71" i="444"/>
  <c r="AG56" i="456"/>
  <c r="AC58" i="416"/>
  <c r="AK64" i="430"/>
  <c r="AG64" i="430"/>
  <c r="AG65" i="388"/>
  <c r="AF70" i="413"/>
  <c r="AH70" i="413"/>
  <c r="AG71" i="464"/>
  <c r="AC80" i="444"/>
  <c r="AF81" i="417"/>
  <c r="AI53" i="417"/>
  <c r="AH53" i="417"/>
  <c r="AG66" i="424"/>
  <c r="AI77" i="466"/>
  <c r="AF77" i="466"/>
  <c r="AJ72" i="426"/>
  <c r="AC76" i="472"/>
  <c r="AF58" i="456"/>
  <c r="AK58" i="456"/>
  <c r="AK64" i="440"/>
  <c r="AC64" i="436"/>
  <c r="AI61" i="399"/>
  <c r="AG75" i="424"/>
  <c r="AK75" i="424"/>
  <c r="AU81" i="432"/>
  <c r="AG77" i="430"/>
  <c r="AF77" i="430"/>
  <c r="AC76" i="413"/>
  <c r="AJ83" i="466"/>
  <c r="AC62" i="452"/>
  <c r="AJ74" i="432"/>
  <c r="AC67" i="413"/>
  <c r="AJ56" i="430"/>
  <c r="AC63" i="472"/>
  <c r="AF83" i="454"/>
  <c r="AH83" i="454"/>
  <c r="AI61" i="470"/>
  <c r="AH67" i="418"/>
  <c r="AJ67" i="418"/>
  <c r="AF87" i="412"/>
  <c r="AC59" i="452"/>
  <c r="AI54" i="438"/>
  <c r="AJ73" i="440"/>
  <c r="AI73" i="440"/>
  <c r="AU79" i="418"/>
  <c r="AS79" i="418"/>
  <c r="AJ83" i="388"/>
  <c r="AQ83" i="422"/>
  <c r="AU83" i="422"/>
  <c r="AF67" i="476"/>
  <c r="AC87" i="442"/>
  <c r="AI86" i="434"/>
  <c r="AH82" i="410"/>
  <c r="AJ82" i="410"/>
  <c r="AC65" i="454"/>
  <c r="AG76" i="412"/>
  <c r="AK86" i="422"/>
  <c r="AG86" i="422"/>
  <c r="AJ54" i="412"/>
  <c r="AI57" i="440"/>
  <c r="AG57" i="440"/>
  <c r="AG54" i="422"/>
  <c r="AC78" i="426"/>
  <c r="AG85" i="416"/>
  <c r="AG53" i="456"/>
  <c r="AF53" i="456"/>
  <c r="AR84" i="399"/>
  <c r="AG69" i="458"/>
  <c r="AI69" i="458"/>
  <c r="AK62" i="448"/>
  <c r="AF62" i="448"/>
  <c r="AJ62" i="462"/>
  <c r="AI74" i="424"/>
  <c r="AH74" i="424"/>
  <c r="AI81" i="466"/>
  <c r="AH81" i="466"/>
  <c r="AF66" i="388"/>
  <c r="AC66" i="438"/>
  <c r="AH58" i="424"/>
  <c r="AC62" i="411"/>
  <c r="AF57" i="415"/>
  <c r="AC61" i="416"/>
  <c r="AK62" i="411"/>
  <c r="AI56" i="446"/>
  <c r="AF56" i="446"/>
  <c r="AT78" i="416"/>
  <c r="AF73" i="470"/>
  <c r="AG73" i="470"/>
  <c r="AC67" i="414"/>
  <c r="AK88" i="456"/>
  <c r="AG56" i="414"/>
  <c r="AF56" i="414"/>
  <c r="AF75" i="413"/>
  <c r="AJ75" i="413"/>
  <c r="AK65" i="413"/>
  <c r="AG78" i="468"/>
  <c r="AH78" i="468"/>
  <c r="AH68" i="456"/>
  <c r="AF54" i="440"/>
  <c r="AG54" i="440"/>
  <c r="AJ60" i="388"/>
  <c r="AF60" i="388"/>
  <c r="AJ65" i="466"/>
  <c r="AF88" i="417"/>
  <c r="AK88" i="417"/>
  <c r="AG82" i="438"/>
  <c r="AJ66" i="450"/>
  <c r="AI66" i="450"/>
  <c r="AC56" i="424"/>
  <c r="AH77" i="476"/>
  <c r="AJ69" i="430"/>
  <c r="AI69" i="430"/>
  <c r="AC81" i="452"/>
  <c r="AG70" i="416"/>
  <c r="AH70" i="446"/>
  <c r="AG70" i="446"/>
  <c r="AF87" i="458"/>
  <c r="AH69" i="450"/>
  <c r="AF69" i="450"/>
  <c r="AI55" i="472"/>
  <c r="AJ55" i="472"/>
  <c r="AK74" i="414"/>
  <c r="AJ74" i="414"/>
  <c r="AC84" i="452"/>
  <c r="AJ77" i="440"/>
  <c r="AR79" i="399"/>
  <c r="AV79" i="399"/>
  <c r="AF78" i="448"/>
  <c r="AF71" i="448"/>
  <c r="AI71" i="448"/>
  <c r="AI75" i="466"/>
  <c r="AJ75" i="466"/>
  <c r="AH85" i="460"/>
  <c r="AI87" i="456"/>
  <c r="AK87" i="456"/>
  <c r="AG70" i="432"/>
  <c r="AI70" i="432"/>
  <c r="AC65" i="420"/>
  <c r="AI75" i="474"/>
  <c r="AS87" i="438"/>
  <c r="AQ87" i="438"/>
  <c r="AK55" i="450"/>
  <c r="AK68" i="474"/>
  <c r="AH68" i="474"/>
  <c r="AK65" i="414"/>
  <c r="AG65" i="414"/>
  <c r="AG58" i="450"/>
  <c r="AK68" i="440"/>
  <c r="AG68" i="440"/>
  <c r="AI53" i="432"/>
  <c r="AH57" i="420"/>
  <c r="AK57" i="420"/>
  <c r="AV83" i="474"/>
  <c r="AJ63" i="458"/>
  <c r="AF63" i="458"/>
  <c r="AF73" i="426"/>
  <c r="AJ73" i="426"/>
  <c r="AH63" i="460"/>
  <c r="AJ82" i="399"/>
  <c r="AK82" i="399"/>
  <c r="AS77" i="414"/>
  <c r="AI85" i="422"/>
  <c r="AG85" i="422"/>
  <c r="AJ57" i="452"/>
  <c r="AH64" i="434"/>
  <c r="AJ64" i="434"/>
  <c r="AH74" i="446"/>
  <c r="AS81" i="460"/>
  <c r="AU81" i="460"/>
  <c r="AI80" i="388"/>
  <c r="AG72" i="458"/>
  <c r="AK72" i="458"/>
  <c r="AK70" i="450"/>
  <c r="AC58" i="468"/>
  <c r="AK79" i="444"/>
  <c r="AK74" i="426"/>
  <c r="AF74" i="426"/>
  <c r="AC64" i="446"/>
  <c r="AK73" i="420"/>
  <c r="AH68" i="414"/>
  <c r="AG68" i="414"/>
  <c r="AV88" i="388"/>
  <c r="AU88" i="388"/>
  <c r="AC77" i="430"/>
  <c r="AG61" i="446"/>
  <c r="AI59" i="452"/>
  <c r="AJ59" i="452"/>
  <c r="AG85" i="411"/>
  <c r="AC58" i="415"/>
  <c r="AH60" i="412"/>
  <c r="AU81" i="452"/>
  <c r="AS81" i="452"/>
  <c r="AI55" i="417"/>
  <c r="AF65" i="454"/>
  <c r="AJ65" i="454"/>
  <c r="AG65" i="440"/>
  <c r="AK65" i="440"/>
  <c r="AG77" i="426"/>
  <c r="AF56" i="422"/>
  <c r="AG56" i="422"/>
  <c r="AI72" i="399"/>
  <c r="AG84" i="414"/>
  <c r="AI84" i="414"/>
  <c r="AK65" i="438"/>
  <c r="AH59" i="420"/>
  <c r="AK59" i="420"/>
  <c r="AI65" i="410"/>
  <c r="AI66" i="420"/>
  <c r="AG66" i="420"/>
  <c r="AI67" i="436"/>
  <c r="AC78" i="470"/>
  <c r="AQ83" i="472"/>
  <c r="AV83" i="472"/>
  <c r="AF55" i="420"/>
  <c r="AI82" i="388"/>
  <c r="AF82" i="388"/>
  <c r="AJ61" i="462"/>
  <c r="AF61" i="462"/>
  <c r="AK54" i="454"/>
  <c r="AT80" i="414"/>
  <c r="AS80" i="414"/>
  <c r="AH88" i="468"/>
  <c r="AG80" i="470"/>
  <c r="AH80" i="470"/>
  <c r="AF53" i="472"/>
  <c r="AG87" i="462"/>
  <c r="AK87" i="462"/>
  <c r="AI72" i="417"/>
  <c r="AJ72" i="417"/>
  <c r="AH66" i="452"/>
  <c r="AH88" i="450"/>
  <c r="AF88" i="450"/>
  <c r="AV83" i="426"/>
  <c r="AJ77" i="464"/>
  <c r="AH77" i="464"/>
  <c r="AI67" i="452"/>
  <c r="AC56" i="414"/>
  <c r="AU86" i="452"/>
  <c r="AC53" i="417"/>
  <c r="AF70" i="418"/>
  <c r="AF63" i="434"/>
  <c r="AJ63" i="434"/>
  <c r="AK66" i="399"/>
  <c r="AI53" i="399"/>
  <c r="AG53" i="399"/>
  <c r="AC56" i="462"/>
  <c r="AJ85" i="450"/>
  <c r="AI80" i="438"/>
  <c r="AF80" i="438"/>
  <c r="AG71" i="415"/>
  <c r="AF72" i="388"/>
  <c r="AH72" i="388"/>
  <c r="AI59" i="412"/>
  <c r="AK59" i="412"/>
  <c r="AG61" i="432"/>
  <c r="AC71" i="444"/>
  <c r="AG76" i="417"/>
  <c r="AC88" i="462"/>
  <c r="AI64" i="417"/>
  <c r="AH81" i="411"/>
  <c r="AK81" i="411"/>
  <c r="AT88" i="476"/>
  <c r="AR77" i="450"/>
  <c r="AT77" i="450"/>
  <c r="AF56" i="470"/>
  <c r="AG55" i="440"/>
  <c r="AK55" i="440"/>
  <c r="AU85" i="454"/>
  <c r="AI54" i="456"/>
  <c r="AH54" i="456"/>
  <c r="AK74" i="399"/>
  <c r="AF74" i="399"/>
  <c r="AT77" i="470"/>
  <c r="AC72" i="466"/>
  <c r="AJ55" i="444"/>
  <c r="AF59" i="460"/>
  <c r="AI59" i="460"/>
  <c r="AK62" i="458"/>
  <c r="AH62" i="458"/>
  <c r="AK65" i="444"/>
  <c r="AF65" i="444"/>
  <c r="AT80" i="440"/>
  <c r="AU80" i="440"/>
  <c r="AJ76" i="426"/>
  <c r="AK54" i="411"/>
  <c r="AH54" i="411"/>
  <c r="AC54" i="415"/>
  <c r="AC70" i="430"/>
  <c r="AS83" i="416"/>
  <c r="AV83" i="416"/>
  <c r="AF69" i="413"/>
  <c r="AC82" i="436"/>
  <c r="AH88" i="452"/>
  <c r="AC79" i="468"/>
  <c r="AJ54" i="424"/>
  <c r="AC87" i="420"/>
  <c r="AK67" i="456"/>
  <c r="AH66" i="413"/>
  <c r="AG66" i="413"/>
  <c r="AS80" i="438"/>
  <c r="AH73" i="411"/>
  <c r="AF73" i="411"/>
  <c r="AU83" i="476"/>
  <c r="AV83" i="476"/>
  <c r="AT77" i="418"/>
  <c r="AV80" i="448"/>
  <c r="AT80" i="448"/>
  <c r="AG86" i="426"/>
  <c r="AC57" i="452"/>
  <c r="AK76" i="472"/>
  <c r="AK70" i="448"/>
  <c r="AI70" i="448"/>
  <c r="AF82" i="440"/>
  <c r="AI55" i="462"/>
  <c r="AK55" i="462"/>
  <c r="AH86" i="436"/>
  <c r="AK77" i="428"/>
  <c r="AI77" i="428"/>
  <c r="AJ83" i="450"/>
  <c r="AF83" i="450"/>
  <c r="AG54" i="462"/>
  <c r="AF54" i="462"/>
  <c r="AH83" i="420"/>
  <c r="AI83" i="420"/>
  <c r="AK69" i="412"/>
  <c r="AH69" i="412"/>
  <c r="AG55" i="424"/>
  <c r="AK75" i="444"/>
  <c r="AH75" i="444"/>
  <c r="AI76" i="410"/>
  <c r="AJ54" i="470"/>
  <c r="AG54" i="470"/>
  <c r="AC85" i="415"/>
  <c r="AJ69" i="415"/>
  <c r="AF58" i="428"/>
  <c r="AI58" i="428"/>
  <c r="AT82" i="430"/>
  <c r="AS82" i="430"/>
  <c r="AH61" i="417"/>
  <c r="AH71" i="388"/>
  <c r="AI71" i="388"/>
  <c r="AI60" i="417"/>
  <c r="AG60" i="417"/>
  <c r="AI64" i="413"/>
  <c r="AG64" i="413"/>
  <c r="AU88" i="456"/>
  <c r="AS88" i="456"/>
  <c r="AG56" i="420"/>
  <c r="AF56" i="420"/>
  <c r="AG84" i="410"/>
  <c r="AK87" i="444"/>
  <c r="AG87" i="444"/>
  <c r="AR84" i="420"/>
  <c r="AV84" i="420"/>
  <c r="AF79" i="430"/>
  <c r="AJ79" i="430"/>
  <c r="AR77" i="452"/>
  <c r="AU77" i="452"/>
  <c r="AH87" i="426"/>
  <c r="AC84" i="426"/>
  <c r="AJ69" i="460"/>
  <c r="AI75" i="417"/>
  <c r="AJ75" i="417"/>
  <c r="AF58" i="452"/>
  <c r="AI66" i="411"/>
  <c r="AJ66" i="411"/>
  <c r="AJ74" i="452"/>
  <c r="AH86" i="415"/>
  <c r="AK86" i="415"/>
  <c r="AK57" i="474"/>
  <c r="AI57" i="474"/>
  <c r="AF82" i="448"/>
  <c r="AC70" i="446"/>
  <c r="AT88" i="462"/>
  <c r="AI64" i="422"/>
  <c r="AH64" i="422"/>
  <c r="AF59" i="466"/>
  <c r="AQ79" i="436"/>
  <c r="AV79" i="436"/>
  <c r="AU78" i="472"/>
  <c r="AC53" i="414"/>
  <c r="AK74" i="434"/>
  <c r="AC56" i="434"/>
  <c r="AG63" i="416"/>
  <c r="AK87" i="464"/>
  <c r="AH87" i="464"/>
  <c r="AJ69" i="438"/>
  <c r="AC56" i="412"/>
  <c r="AI62" i="388"/>
  <c r="AG71" i="456"/>
  <c r="AF71" i="456"/>
  <c r="AJ55" i="464"/>
  <c r="AK55" i="464"/>
  <c r="AV78" i="417"/>
  <c r="AI80" i="422"/>
  <c r="AG80" i="422"/>
  <c r="AF75" i="432"/>
  <c r="AK75" i="432"/>
  <c r="AI66" i="418"/>
  <c r="AK70" i="424"/>
  <c r="AF70" i="424"/>
  <c r="AI68" i="438"/>
  <c r="AH85" i="440"/>
  <c r="AI85" i="440"/>
  <c r="AH70" i="436"/>
  <c r="AJ70" i="436"/>
  <c r="AF72" i="460"/>
  <c r="AI61" i="456"/>
  <c r="AG61" i="456"/>
  <c r="AK84" i="438"/>
  <c r="AI84" i="438"/>
  <c r="AF68" i="450"/>
  <c r="AC78" i="438"/>
  <c r="AI53" i="462"/>
  <c r="AC80" i="436"/>
  <c r="AJ76" i="450"/>
  <c r="AJ80" i="440"/>
  <c r="AH80" i="440"/>
  <c r="AF80" i="452"/>
  <c r="AI78" i="420"/>
  <c r="AH78" i="420"/>
  <c r="AJ72" i="418"/>
  <c r="AF77" i="399"/>
  <c r="AH77" i="399"/>
  <c r="AI68" i="418"/>
  <c r="AH68" i="418"/>
  <c r="AJ78" i="430"/>
  <c r="AQ77" i="448"/>
  <c r="AU77" i="448"/>
  <c r="AG55" i="388"/>
  <c r="AJ55" i="388"/>
  <c r="AF54" i="474"/>
  <c r="AC58" i="438"/>
  <c r="AI71" i="462"/>
  <c r="AC82" i="399"/>
  <c r="AV78" i="476"/>
  <c r="AJ84" i="444"/>
  <c r="AI84" i="444"/>
  <c r="AK72" i="424"/>
  <c r="AF81" i="430"/>
  <c r="AI81" i="430"/>
  <c r="AI68" i="442"/>
  <c r="AC65" i="416"/>
  <c r="AG77" i="420"/>
  <c r="AI71" i="446"/>
  <c r="AF71" i="446"/>
  <c r="AV87" i="468"/>
  <c r="AI86" i="440"/>
  <c r="AH86" i="440"/>
  <c r="AI68" i="426"/>
  <c r="AG68" i="426"/>
  <c r="AI53" i="428"/>
  <c r="AC82" i="417"/>
  <c r="AF76" i="440"/>
  <c r="AS88" i="410"/>
  <c r="AV88" i="410"/>
  <c r="AV86" i="417"/>
  <c r="AI80" i="446"/>
  <c r="AG80" i="446"/>
  <c r="AJ81" i="454"/>
  <c r="AC61" i="468"/>
  <c r="AR81" i="470"/>
  <c r="AG72" i="420"/>
  <c r="AK72" i="420"/>
  <c r="AH78" i="442"/>
  <c r="AI78" i="442"/>
  <c r="AJ73" i="452"/>
  <c r="AG66" i="446"/>
  <c r="AI66" i="446"/>
  <c r="AK79" i="428"/>
  <c r="AI79" i="428"/>
  <c r="AF53" i="430"/>
  <c r="AK75" i="388"/>
  <c r="AH75" i="388"/>
  <c r="AI83" i="470"/>
  <c r="AC73" i="399"/>
  <c r="AI84" i="434"/>
  <c r="AC78" i="418"/>
  <c r="AC80" i="424"/>
  <c r="AT81" i="411"/>
  <c r="AC88" i="438"/>
  <c r="AJ54" i="472"/>
  <c r="AC65" i="388"/>
  <c r="AQ81" i="426"/>
  <c r="AV81" i="426"/>
  <c r="AJ63" i="411"/>
  <c r="AT82" i="388"/>
  <c r="AQ82" i="388"/>
  <c r="AH73" i="410"/>
  <c r="AH78" i="411"/>
  <c r="AG78" i="411"/>
  <c r="AK56" i="424"/>
  <c r="AC83" i="434"/>
  <c r="AH82" i="444"/>
  <c r="AI82" i="444"/>
  <c r="AF67" i="420"/>
  <c r="AH69" i="474"/>
  <c r="AK69" i="474"/>
  <c r="AH57" i="464"/>
  <c r="AQ86" i="432"/>
  <c r="AS86" i="432"/>
  <c r="AF80" i="432"/>
  <c r="AC60" i="444"/>
  <c r="AG60" i="440"/>
  <c r="AQ86" i="446"/>
  <c r="AU86" i="446"/>
  <c r="AG87" i="454"/>
  <c r="AK87" i="454"/>
  <c r="AK78" i="416"/>
  <c r="AH64" i="458"/>
  <c r="AK64" i="458"/>
  <c r="AJ76" i="446"/>
  <c r="AH76" i="446"/>
  <c r="AU88" i="468"/>
  <c r="AF87" i="466"/>
  <c r="AI87" i="466"/>
  <c r="AJ64" i="444"/>
  <c r="AC74" i="415"/>
  <c r="AJ61" i="448"/>
  <c r="AK83" i="422"/>
  <c r="AF83" i="422"/>
  <c r="AV82" i="420"/>
  <c r="AK83" i="448"/>
  <c r="AI83" i="448"/>
  <c r="AC61" i="418"/>
  <c r="AG67" i="448"/>
  <c r="AC76" i="440"/>
  <c r="AK79" i="458"/>
  <c r="AS85" i="422"/>
  <c r="AV85" i="422"/>
  <c r="AS84" i="474"/>
  <c r="AJ63" i="452"/>
  <c r="AF63" i="452"/>
  <c r="AH57" i="434"/>
  <c r="AC70" i="442"/>
  <c r="AJ72" i="472"/>
  <c r="AG66" i="474"/>
  <c r="AH66" i="474"/>
  <c r="AV83" i="438"/>
  <c r="AJ64" i="464"/>
  <c r="AH64" i="464"/>
  <c r="AG65" i="474"/>
  <c r="AG77" i="424"/>
  <c r="AF77" i="424"/>
  <c r="AV78" i="430"/>
  <c r="AQ78" i="430"/>
  <c r="AR85" i="472"/>
  <c r="AU85" i="472"/>
  <c r="AS81" i="434"/>
  <c r="AU87" i="413"/>
  <c r="AV87" i="413"/>
  <c r="AK87" i="446"/>
  <c r="AH87" i="446"/>
  <c r="AG69" i="454"/>
  <c r="AC76" i="430"/>
  <c r="AF63" i="428"/>
  <c r="AR80" i="444"/>
  <c r="AS80" i="444"/>
  <c r="AJ60" i="418"/>
  <c r="AI72" i="474"/>
  <c r="AH72" i="474"/>
  <c r="AV84" i="415"/>
  <c r="AH81" i="418"/>
  <c r="AJ81" i="418"/>
  <c r="AC74" i="468"/>
  <c r="AC86" i="436"/>
  <c r="AS88" i="428"/>
  <c r="AC80" i="426"/>
  <c r="AG86" i="399"/>
  <c r="AG80" i="468"/>
  <c r="AH80" i="468"/>
  <c r="AH58" i="422"/>
  <c r="AG58" i="422"/>
  <c r="AS86" i="462"/>
  <c r="AV86" i="462"/>
  <c r="AK57" i="458"/>
  <c r="AK83" i="430"/>
  <c r="AJ83" i="430"/>
  <c r="AV78" i="418"/>
  <c r="AS78" i="418"/>
  <c r="AK87" i="418"/>
  <c r="AC70" i="474"/>
  <c r="AV88" i="448"/>
  <c r="AK71" i="410"/>
  <c r="AJ71" i="410"/>
  <c r="AF72" i="450"/>
  <c r="AQ87" i="436"/>
  <c r="AS87" i="436"/>
  <c r="AQ77" i="462"/>
  <c r="AG67" i="426"/>
  <c r="AI67" i="426"/>
  <c r="AR81" i="415"/>
  <c r="AF78" i="474"/>
  <c r="AH78" i="474"/>
  <c r="AG63" i="456"/>
  <c r="AI75" i="454"/>
  <c r="AF75" i="454"/>
  <c r="AC82" i="444"/>
  <c r="AF66" i="426"/>
  <c r="AI66" i="426"/>
  <c r="AG56" i="415"/>
  <c r="AG66" i="468"/>
  <c r="AH66" i="468"/>
  <c r="AF73" i="466"/>
  <c r="AH65" i="446"/>
  <c r="AI65" i="446"/>
  <c r="AR83" i="432"/>
  <c r="AV83" i="432"/>
  <c r="AH68" i="410"/>
  <c r="AS87" i="440"/>
  <c r="AU87" i="440"/>
  <c r="AI77" i="438"/>
  <c r="AJ77" i="438"/>
  <c r="AG69" i="456"/>
  <c r="AK69" i="456"/>
  <c r="AI58" i="432"/>
  <c r="AK72" i="432"/>
  <c r="AF72" i="432"/>
  <c r="AH74" i="470"/>
  <c r="AI58" i="466"/>
  <c r="AJ58" i="466"/>
  <c r="AV84" i="416"/>
  <c r="AC65" i="446"/>
  <c r="AG62" i="424"/>
  <c r="AI67" i="446"/>
  <c r="AF67" i="446"/>
  <c r="AU77" i="442"/>
  <c r="AI86" i="411"/>
  <c r="AH86" i="411"/>
  <c r="AK72" i="448"/>
  <c r="AF78" i="415"/>
  <c r="AK78" i="415"/>
  <c r="AK74" i="388"/>
  <c r="AF74" i="388"/>
  <c r="AF62" i="412"/>
  <c r="AK80" i="442"/>
  <c r="AJ80" i="442"/>
  <c r="AH76" i="434"/>
  <c r="AG77" i="450"/>
  <c r="AI77" i="450"/>
  <c r="AK72" i="438"/>
  <c r="AH75" i="458"/>
  <c r="AG75" i="458"/>
  <c r="AI64" i="420"/>
  <c r="AG64" i="420"/>
  <c r="AC77" i="434"/>
  <c r="AS82" i="413"/>
  <c r="AT82" i="413"/>
  <c r="AH56" i="411"/>
  <c r="AG56" i="472"/>
  <c r="AF56" i="472"/>
  <c r="AH78" i="472"/>
  <c r="AG60" i="438"/>
  <c r="AK60" i="438"/>
  <c r="AS77" i="468"/>
  <c r="AV77" i="468"/>
  <c r="AK74" i="462"/>
  <c r="AG74" i="462"/>
  <c r="AF81" i="426"/>
  <c r="AJ53" i="420"/>
  <c r="AF53" i="420"/>
  <c r="AK54" i="446"/>
  <c r="AH54" i="446"/>
  <c r="AH87" i="442"/>
  <c r="AS80" i="430"/>
  <c r="AV80" i="430"/>
  <c r="AJ59" i="474"/>
  <c r="AG59" i="474"/>
  <c r="AF70" i="430"/>
  <c r="AC63" i="416"/>
  <c r="AH73" i="388"/>
  <c r="AG85" i="452"/>
  <c r="AI85" i="452"/>
  <c r="AI84" i="432"/>
  <c r="AC79" i="454"/>
  <c r="AH55" i="458"/>
  <c r="AK71" i="416"/>
  <c r="AH71" i="416"/>
  <c r="AF78" i="452"/>
  <c r="AJ78" i="452"/>
  <c r="AV82" i="460"/>
  <c r="AK63" i="422"/>
  <c r="AF63" i="422"/>
  <c r="AU78" i="420"/>
  <c r="AG68" i="460"/>
  <c r="AH68" i="460"/>
  <c r="AK79" i="416"/>
  <c r="AJ79" i="416"/>
  <c r="AI72" i="468"/>
  <c r="AF62" i="476"/>
  <c r="AI62" i="476"/>
  <c r="AH84" i="466"/>
  <c r="AI84" i="466"/>
  <c r="AF57" i="442"/>
  <c r="AJ65" i="468"/>
  <c r="AI65" i="468"/>
  <c r="AH83" i="464"/>
  <c r="AG83" i="464"/>
  <c r="AU88" i="444"/>
  <c r="AJ70" i="452"/>
  <c r="AK70" i="452"/>
  <c r="AK79" i="446"/>
  <c r="AI79" i="446"/>
  <c r="AC79" i="424"/>
  <c r="AU78" i="436"/>
  <c r="AJ61" i="458"/>
  <c r="AK61" i="458"/>
  <c r="AT86" i="415"/>
  <c r="AT81" i="438"/>
  <c r="AV81" i="438"/>
  <c r="AU82" i="417"/>
  <c r="AI55" i="430"/>
  <c r="AH55" i="430"/>
  <c r="AI85" i="470"/>
  <c r="AC70" i="417"/>
  <c r="AF57" i="476"/>
  <c r="AI87" i="448"/>
  <c r="AF87" i="448"/>
  <c r="AG80" i="472"/>
  <c r="AG88" i="424"/>
  <c r="AK88" i="424"/>
  <c r="AJ60" i="448"/>
  <c r="AC71" i="472"/>
  <c r="AS84" i="464"/>
  <c r="AU85" i="438"/>
  <c r="AV85" i="438"/>
  <c r="AF75" i="452"/>
  <c r="AK75" i="452"/>
  <c r="AK64" i="454"/>
  <c r="AG86" i="416"/>
  <c r="AI86" i="416"/>
  <c r="AC60" i="399"/>
  <c r="AF80" i="399"/>
  <c r="AC60" i="472"/>
  <c r="AI70" i="476"/>
  <c r="AG70" i="476"/>
  <c r="AF55" i="414"/>
  <c r="AC76" i="438"/>
  <c r="AI59" i="415"/>
  <c r="AC57" i="466"/>
  <c r="AK73" i="476"/>
  <c r="AR79" i="450"/>
  <c r="AS79" i="450"/>
  <c r="AG68" i="448"/>
  <c r="AC84" i="466"/>
  <c r="AF78" i="414"/>
  <c r="AC72" i="472"/>
  <c r="AF86" i="444"/>
  <c r="AK82" i="474"/>
  <c r="AH82" i="474"/>
  <c r="AH56" i="418"/>
  <c r="AI55" i="434"/>
  <c r="AK55" i="434"/>
  <c r="AI84" i="436"/>
  <c r="AF87" i="476"/>
  <c r="AG87" i="476"/>
  <c r="AG71" i="474"/>
  <c r="AH71" i="474"/>
  <c r="AC65" i="470"/>
  <c r="AG60" i="466"/>
  <c r="AC83" i="454"/>
  <c r="AI80" i="420"/>
  <c r="AI70" i="399"/>
  <c r="AF70" i="399"/>
  <c r="AJ59" i="472"/>
  <c r="AI59" i="472"/>
  <c r="AJ79" i="424"/>
  <c r="AC82" i="476"/>
  <c r="AG57" i="424"/>
  <c r="AH82" i="456"/>
  <c r="AG82" i="456"/>
  <c r="AG69" i="418"/>
  <c r="AH69" i="418"/>
  <c r="AH81" i="450"/>
  <c r="AI72" i="462"/>
  <c r="AH72" i="462"/>
  <c r="AK70" i="458"/>
  <c r="AK76" i="416"/>
  <c r="AF76" i="416"/>
  <c r="AS78" i="452"/>
  <c r="AT85" i="399"/>
  <c r="AR85" i="399"/>
  <c r="AH58" i="476"/>
  <c r="AG58" i="476"/>
  <c r="AF80" i="444"/>
  <c r="AC65" i="426"/>
  <c r="AT81" i="399"/>
  <c r="AG63" i="424"/>
  <c r="AH63" i="424"/>
  <c r="AK81" i="428"/>
  <c r="AG57" i="430"/>
  <c r="AK57" i="430"/>
  <c r="AJ61" i="410"/>
  <c r="AG65" i="430"/>
  <c r="AK65" i="430"/>
  <c r="AI79" i="434"/>
  <c r="AC80" i="456"/>
  <c r="AR87" i="418"/>
  <c r="AG62" i="440"/>
  <c r="AF62" i="440"/>
  <c r="AI86" i="432"/>
  <c r="AG80" i="464"/>
  <c r="AI80" i="464"/>
  <c r="AU80" i="460"/>
  <c r="AS84" i="458"/>
  <c r="AT84" i="458"/>
  <c r="AK83" i="399"/>
  <c r="AC84" i="434"/>
  <c r="AI53" i="410"/>
  <c r="AC87" i="417"/>
  <c r="AH78" i="438"/>
  <c r="AH69" i="426"/>
  <c r="AK69" i="426"/>
  <c r="AH81" i="472"/>
  <c r="AC79" i="422"/>
  <c r="AG57" i="462"/>
  <c r="AG75" i="450"/>
  <c r="AF75" i="450"/>
  <c r="AK85" i="468"/>
  <c r="AC74" i="458"/>
  <c r="AJ56" i="410"/>
  <c r="AC77" i="413"/>
  <c r="AF77" i="412"/>
  <c r="AJ76" i="438"/>
  <c r="AG76" i="438"/>
  <c r="AC75" i="434"/>
  <c r="AF70" i="470"/>
  <c r="AK81" i="432"/>
  <c r="AF81" i="432"/>
  <c r="AG62" i="422"/>
  <c r="AF62" i="422"/>
  <c r="AJ83" i="446"/>
  <c r="AG73" i="456"/>
  <c r="AI73" i="456"/>
  <c r="AG69" i="410"/>
  <c r="AF69" i="410"/>
  <c r="AF84" i="424"/>
  <c r="AK76" i="420"/>
  <c r="AI76" i="420"/>
  <c r="AJ64" i="456"/>
  <c r="AJ64" i="450"/>
  <c r="AH64" i="450"/>
  <c r="AR88" i="440"/>
  <c r="AQ88" i="440"/>
  <c r="AJ54" i="414"/>
  <c r="AF54" i="414"/>
  <c r="AI68" i="412"/>
  <c r="AK68" i="412"/>
  <c r="AS84" i="442"/>
  <c r="AC66" i="434"/>
  <c r="AK56" i="464"/>
  <c r="AH56" i="464"/>
  <c r="AV84" i="432"/>
  <c r="AC72" i="411"/>
  <c r="AJ81" i="462"/>
  <c r="AK81" i="462"/>
  <c r="AF87" i="436"/>
  <c r="AC87" i="460"/>
  <c r="AK85" i="448"/>
  <c r="AC64" i="417"/>
  <c r="AS87" i="426"/>
  <c r="AH79" i="438"/>
  <c r="AG79" i="438"/>
  <c r="AJ67" i="422"/>
  <c r="AJ69" i="440"/>
  <c r="AI69" i="440"/>
  <c r="AH71" i="466"/>
  <c r="AG71" i="466"/>
  <c r="AH74" i="464"/>
  <c r="AC75" i="458"/>
  <c r="AI64" i="416"/>
  <c r="AH76" i="470"/>
  <c r="AF76" i="470"/>
  <c r="AK74" i="428"/>
  <c r="AV83" i="464"/>
  <c r="AR83" i="464"/>
  <c r="AI74" i="430"/>
  <c r="AF78" i="458"/>
  <c r="AH78" i="458"/>
  <c r="AK56" i="474"/>
  <c r="AJ81" i="413"/>
  <c r="AG81" i="413"/>
  <c r="AG80" i="436"/>
  <c r="AC64" i="442"/>
  <c r="AG73" i="417"/>
  <c r="AK73" i="422"/>
  <c r="AI73" i="422"/>
  <c r="AI59" i="462"/>
  <c r="AC61" i="444"/>
  <c r="AG53" i="424"/>
  <c r="AH85" i="412"/>
  <c r="AG85" i="412"/>
  <c r="AH87" i="415"/>
  <c r="AC79" i="428"/>
  <c r="AR83" i="417"/>
  <c r="AG70" i="454"/>
  <c r="AK70" i="454"/>
  <c r="AS86" i="388"/>
  <c r="AV79" i="442"/>
  <c r="AS79" i="442"/>
  <c r="AF79" i="412"/>
  <c r="AH73" i="416"/>
  <c r="AG73" i="416"/>
  <c r="AI64" i="418"/>
  <c r="AH64" i="418"/>
  <c r="AK68" i="466"/>
  <c r="AH70" i="466"/>
  <c r="AJ70" i="466"/>
  <c r="AK70" i="414"/>
  <c r="AF70" i="414"/>
  <c r="AH77" i="388"/>
  <c r="AC70" i="416"/>
  <c r="AK78" i="388"/>
  <c r="AG53" i="468"/>
  <c r="AJ53" i="468"/>
  <c r="AF84" i="446"/>
  <c r="AH84" i="446"/>
  <c r="AK79" i="411"/>
  <c r="AF76" i="442"/>
  <c r="AH76" i="442"/>
  <c r="AK59" i="470"/>
  <c r="AH75" i="412"/>
  <c r="AJ75" i="412"/>
  <c r="AH60" i="428"/>
  <c r="AI84" i="452"/>
  <c r="AH84" i="452"/>
  <c r="AQ86" i="466"/>
  <c r="AV81" i="410"/>
  <c r="AQ81" i="410"/>
  <c r="AJ53" i="450"/>
  <c r="AK53" i="450"/>
  <c r="AK76" i="415"/>
  <c r="AG69" i="436"/>
  <c r="AF69" i="436"/>
  <c r="AC67" i="460"/>
  <c r="AK78" i="444"/>
  <c r="AI56" i="434"/>
  <c r="AJ56" i="434"/>
  <c r="AI73" i="424"/>
  <c r="AU77" i="436"/>
  <c r="AS77" i="436"/>
  <c r="AK54" i="413"/>
  <c r="AF54" i="413"/>
  <c r="AH83" i="436"/>
  <c r="AJ83" i="436"/>
  <c r="AJ71" i="468"/>
  <c r="AK82" i="466"/>
  <c r="AI82" i="466"/>
  <c r="AC87" i="454"/>
  <c r="AS79" i="420"/>
  <c r="AJ85" i="430"/>
  <c r="AH85" i="430"/>
  <c r="AF75" i="399"/>
  <c r="AF59" i="422"/>
  <c r="AJ59" i="422"/>
  <c r="AK66" i="416"/>
  <c r="AI68" i="415"/>
  <c r="AG68" i="415"/>
  <c r="AJ63" i="450"/>
  <c r="AC77" i="410"/>
  <c r="AJ76" i="448"/>
  <c r="AC61" i="442"/>
  <c r="AK68" i="454"/>
  <c r="AQ77" i="388"/>
  <c r="AT77" i="388"/>
  <c r="AG69" i="476"/>
  <c r="AC77" i="464"/>
  <c r="AJ55" i="454"/>
  <c r="AF55" i="454"/>
  <c r="AK88" i="422"/>
  <c r="AI78" i="456"/>
  <c r="AK78" i="456"/>
  <c r="AI80" i="426"/>
  <c r="AK65" i="448"/>
  <c r="AI65" i="448"/>
  <c r="AH74" i="418"/>
  <c r="AJ74" i="418"/>
  <c r="AK53" i="444"/>
  <c r="AH79" i="462"/>
  <c r="AI79" i="462"/>
  <c r="AJ82" i="458"/>
  <c r="AI82" i="458"/>
  <c r="AG86" i="414"/>
  <c r="AH88" i="440"/>
  <c r="AI88" i="440"/>
  <c r="AS83" i="440"/>
  <c r="AR84" i="428"/>
  <c r="AT84" i="428"/>
  <c r="AI83" i="417"/>
  <c r="AG78" i="413"/>
  <c r="AI78" i="413"/>
  <c r="AJ86" i="464"/>
  <c r="AI81" i="468"/>
  <c r="AJ81" i="468"/>
  <c r="AT77" i="474"/>
  <c r="AC53" i="411"/>
  <c r="AJ68" i="420"/>
  <c r="AG64" i="472"/>
  <c r="AJ64" i="472"/>
  <c r="AV87" i="474"/>
  <c r="AC69" i="388"/>
  <c r="AG82" i="428"/>
  <c r="AJ82" i="428"/>
  <c r="AS80" i="446"/>
  <c r="AI75" i="440"/>
  <c r="AG75" i="440"/>
  <c r="AC58" i="432"/>
  <c r="AK83" i="424"/>
  <c r="AC78" i="476"/>
  <c r="AF79" i="418"/>
  <c r="AI73" i="474"/>
  <c r="AG73" i="474"/>
  <c r="AG73" i="430"/>
  <c r="AU77" i="422"/>
  <c r="AS77" i="422"/>
  <c r="AK69" i="466"/>
  <c r="AG69" i="466"/>
  <c r="AJ55" i="474"/>
  <c r="AJ56" i="460"/>
  <c r="AH56" i="460"/>
  <c r="AQ78" i="424"/>
  <c r="AT78" i="424"/>
  <c r="AG83" i="468"/>
  <c r="AR83" i="454"/>
  <c r="AU83" i="454"/>
  <c r="AK73" i="442"/>
  <c r="AV77" i="458"/>
  <c r="AS77" i="458"/>
  <c r="AK60" i="452"/>
  <c r="AH60" i="452"/>
  <c r="AG68" i="472"/>
  <c r="AC83" i="476"/>
  <c r="AS84" i="417"/>
  <c r="AI88" i="399"/>
  <c r="AJ88" i="399"/>
  <c r="AK54" i="430"/>
  <c r="AG77" i="468"/>
  <c r="AI77" i="468"/>
  <c r="AH85" i="462"/>
  <c r="AC59" i="420"/>
  <c r="AI77" i="444"/>
  <c r="AH81" i="438"/>
  <c r="AI81" i="438"/>
  <c r="AU82" i="424"/>
  <c r="AC85" i="413"/>
  <c r="AH58" i="444"/>
  <c r="AQ86" i="424"/>
  <c r="AT86" i="424"/>
  <c r="AT77" i="476"/>
  <c r="AC54" i="436"/>
  <c r="AV87" i="417"/>
  <c r="AI87" i="410"/>
  <c r="AG87" i="410"/>
  <c r="AV78" i="440"/>
  <c r="AK65" i="460"/>
  <c r="AI65" i="460"/>
  <c r="AF60" i="436"/>
  <c r="AH73" i="418"/>
  <c r="AK73" i="418"/>
  <c r="AI87" i="452"/>
  <c r="AC78" i="442"/>
  <c r="AU82" i="446"/>
  <c r="AS77" i="426"/>
  <c r="AV77" i="426"/>
  <c r="AC67" i="474"/>
  <c r="AK60" i="426"/>
  <c r="AG85" i="474"/>
  <c r="AJ85" i="474"/>
  <c r="AU83" i="456"/>
  <c r="AH70" i="468"/>
  <c r="AJ70" i="468"/>
  <c r="AG85" i="434"/>
  <c r="AQ85" i="416"/>
  <c r="AU85" i="416"/>
  <c r="AR81" i="462"/>
  <c r="AK57" i="472"/>
  <c r="AJ57" i="472"/>
  <c r="AG84" i="460"/>
  <c r="AJ84" i="460"/>
  <c r="AH66" i="438"/>
  <c r="AV79" i="424"/>
  <c r="AQ79" i="424"/>
  <c r="AV78" i="412"/>
  <c r="AF88" i="476"/>
  <c r="AI88" i="476"/>
  <c r="AR80" i="466"/>
  <c r="AV80" i="466"/>
  <c r="AF81" i="458"/>
  <c r="AV77" i="420"/>
  <c r="AQ77" i="420"/>
  <c r="AK66" i="456"/>
  <c r="AT78" i="462"/>
  <c r="AV78" i="462"/>
  <c r="AG78" i="470"/>
  <c r="AC62" i="472"/>
  <c r="AG81" i="410"/>
  <c r="AS82" i="444"/>
  <c r="AT82" i="444"/>
  <c r="AT81" i="474"/>
  <c r="AT79" i="410"/>
  <c r="AR79" i="410"/>
  <c r="AK73" i="450"/>
  <c r="AI73" i="460"/>
  <c r="AK73" i="460"/>
  <c r="AV85" i="468"/>
  <c r="AK74" i="476"/>
  <c r="AF74" i="476"/>
  <c r="AF55" i="446"/>
  <c r="AC84" i="438"/>
  <c r="AH66" i="417"/>
  <c r="AK61" i="434"/>
  <c r="AG61" i="434"/>
  <c r="AJ55" i="452"/>
  <c r="AS81" i="468"/>
  <c r="AQ81" i="468"/>
  <c r="AV77" i="413"/>
  <c r="AJ71" i="436"/>
  <c r="AF71" i="436"/>
  <c r="AT84" i="452"/>
  <c r="AJ74" i="444"/>
  <c r="AH74" i="444"/>
  <c r="AJ53" i="440"/>
  <c r="AH60" i="416"/>
  <c r="AK60" i="416"/>
  <c r="AI79" i="413"/>
  <c r="AF79" i="413"/>
  <c r="AK63" i="468"/>
  <c r="AC64" i="462"/>
  <c r="AS77" i="472"/>
  <c r="AF61" i="464"/>
  <c r="AJ61" i="464"/>
  <c r="AT85" i="470"/>
  <c r="AV87" i="430"/>
  <c r="AS87" i="430"/>
  <c r="AK83" i="452"/>
  <c r="AC58" i="446"/>
  <c r="AS83" i="430"/>
  <c r="AK61" i="452"/>
  <c r="AG61" i="452"/>
  <c r="AJ58" i="399"/>
  <c r="AC65" i="460"/>
  <c r="AU88" i="416"/>
  <c r="AK59" i="411"/>
  <c r="AJ59" i="411"/>
  <c r="AJ76" i="462"/>
  <c r="AR83" i="446"/>
  <c r="AS83" i="446"/>
  <c r="AG74" i="413"/>
  <c r="AK79" i="440"/>
  <c r="AH79" i="440"/>
  <c r="AG58" i="412"/>
  <c r="AF58" i="412"/>
  <c r="AT84" i="436"/>
  <c r="AG76" i="460"/>
  <c r="AK76" i="460"/>
  <c r="AI69" i="470"/>
  <c r="AQ79" i="454"/>
  <c r="AU79" i="454"/>
  <c r="AI82" i="460"/>
  <c r="AK82" i="460"/>
  <c r="AG77" i="410"/>
  <c r="AK80" i="462"/>
  <c r="AG80" i="462"/>
  <c r="AI77" i="418"/>
  <c r="AC78" i="452"/>
  <c r="AH65" i="432"/>
  <c r="AR79" i="472"/>
  <c r="AS79" i="472"/>
  <c r="AQ85" i="412"/>
  <c r="AH87" i="432"/>
  <c r="AJ87" i="432"/>
  <c r="AG72" i="430"/>
  <c r="AI72" i="430"/>
  <c r="AJ83" i="444"/>
  <c r="AJ81" i="452"/>
  <c r="AI81" i="452"/>
  <c r="AC75" i="418"/>
  <c r="AG69" i="399"/>
  <c r="AC87" i="448"/>
  <c r="AG58" i="458"/>
  <c r="AI58" i="458"/>
  <c r="AS86" i="448"/>
  <c r="AI78" i="410"/>
  <c r="AK78" i="410"/>
  <c r="AV88" i="446"/>
  <c r="AQ81" i="464"/>
  <c r="AR81" i="464"/>
  <c r="AV77" i="415"/>
  <c r="AI59" i="476"/>
  <c r="AJ59" i="476"/>
  <c r="AF56" i="458"/>
  <c r="AV80" i="472"/>
  <c r="AR80" i="472"/>
  <c r="AH59" i="399"/>
  <c r="AR82" i="442"/>
  <c r="AU82" i="442"/>
  <c r="AG62" i="434"/>
  <c r="AV86" i="470"/>
  <c r="AQ86" i="470"/>
  <c r="AC53" i="462"/>
  <c r="AF87" i="420"/>
  <c r="AJ87" i="420"/>
  <c r="AH62" i="410"/>
  <c r="AH83" i="410"/>
  <c r="AJ83" i="410"/>
  <c r="AT81" i="416"/>
  <c r="AI53" i="452"/>
  <c r="AG53" i="452"/>
  <c r="AC77" i="432"/>
  <c r="AC63" i="420"/>
  <c r="AV85" i="414"/>
  <c r="AJ63" i="410"/>
  <c r="AI63" i="410"/>
  <c r="AQ84" i="470"/>
  <c r="AU84" i="470"/>
  <c r="AI63" i="440"/>
  <c r="AT86" i="476"/>
  <c r="AV86" i="476"/>
  <c r="AQ87" i="446"/>
  <c r="AC71" i="422"/>
  <c r="AK64" i="460"/>
  <c r="AG83" i="438"/>
  <c r="AF83" i="438"/>
  <c r="AJ67" i="458"/>
  <c r="AJ63" i="462"/>
  <c r="AG63" i="462"/>
  <c r="AH61" i="476"/>
  <c r="AJ61" i="476"/>
  <c r="AC87" i="432"/>
  <c r="AJ64" i="474"/>
  <c r="AF59" i="434"/>
  <c r="AJ59" i="434"/>
  <c r="AC54" i="472"/>
  <c r="AI79" i="474"/>
  <c r="AH70" i="472"/>
  <c r="AJ70" i="472"/>
  <c r="AG87" i="434"/>
  <c r="AK87" i="468"/>
  <c r="AH87" i="468"/>
  <c r="AS78" i="410"/>
  <c r="AC66" i="448"/>
  <c r="AT82" i="462"/>
  <c r="AU82" i="462"/>
  <c r="AJ78" i="417"/>
  <c r="AV88" i="474"/>
  <c r="AT88" i="474"/>
  <c r="AS79" i="428"/>
  <c r="AC69" i="470"/>
  <c r="AJ62" i="446"/>
  <c r="AG62" i="446"/>
  <c r="AJ59" i="448"/>
  <c r="AK59" i="448"/>
  <c r="AR80" i="474"/>
  <c r="AC82" i="418"/>
  <c r="AK84" i="440"/>
  <c r="AG70" i="422"/>
  <c r="AJ70" i="422"/>
  <c r="AJ74" i="466"/>
  <c r="AH67" i="462"/>
  <c r="AK67" i="462"/>
  <c r="AH76" i="432"/>
  <c r="AG76" i="432"/>
  <c r="AV83" i="462"/>
  <c r="AQ83" i="462"/>
  <c r="AG71" i="442"/>
  <c r="AQ82" i="474"/>
  <c r="AT82" i="474"/>
  <c r="AV78" i="428"/>
  <c r="AU78" i="428"/>
  <c r="AT80" i="388"/>
  <c r="AU78" i="466"/>
  <c r="AS78" i="466"/>
  <c r="AJ65" i="411"/>
  <c r="AH64" i="424"/>
  <c r="AI64" i="424"/>
  <c r="AR87" i="448"/>
  <c r="AR85" i="410"/>
  <c r="AT85" i="410"/>
  <c r="AK80" i="434"/>
  <c r="AH79" i="422"/>
  <c r="AJ79" i="422"/>
  <c r="AV86" i="436"/>
  <c r="AV84" i="411"/>
  <c r="AR84" i="411"/>
  <c r="AU78" i="474"/>
  <c r="AT85" i="436"/>
  <c r="AQ85" i="436"/>
  <c r="AC57" i="462"/>
  <c r="AI72" i="415"/>
  <c r="AI74" i="416"/>
  <c r="AF74" i="416"/>
  <c r="AG73" i="448"/>
  <c r="AJ73" i="448"/>
  <c r="AS85" i="432"/>
  <c r="AC83" i="410"/>
  <c r="AT82" i="414"/>
  <c r="AQ82" i="414"/>
  <c r="AR85" i="430"/>
  <c r="AK68" i="468"/>
  <c r="AI68" i="468"/>
  <c r="AV79" i="411"/>
  <c r="AQ85" i="420"/>
  <c r="AT85" i="420"/>
  <c r="AV85" i="464"/>
  <c r="AV79" i="458"/>
  <c r="AT79" i="458"/>
  <c r="AI79" i="472"/>
  <c r="AU81" i="412"/>
  <c r="AQ81" i="412"/>
  <c r="AK87" i="470"/>
  <c r="AJ76" i="464"/>
  <c r="AI76" i="464"/>
  <c r="AQ88" i="424"/>
  <c r="AJ81" i="442"/>
  <c r="AK81" i="442"/>
  <c r="AF55" i="456"/>
  <c r="AV86" i="411"/>
  <c r="AS86" i="411"/>
  <c r="AH85" i="472"/>
  <c r="AH62" i="460"/>
  <c r="AJ62" i="460"/>
  <c r="AF68" i="476"/>
  <c r="AR80" i="462"/>
  <c r="AT80" i="462"/>
  <c r="AR87" i="420"/>
  <c r="AC88" i="424"/>
  <c r="AF55" i="470"/>
  <c r="AC71" i="411"/>
  <c r="AH83" i="411"/>
  <c r="AR87" i="422"/>
  <c r="AQ87" i="422"/>
  <c r="AV80" i="470"/>
  <c r="AQ80" i="470"/>
  <c r="AJ68" i="428"/>
  <c r="AC75" i="442"/>
  <c r="AR80" i="416"/>
  <c r="AR79" i="416"/>
  <c r="AQ79" i="416"/>
  <c r="AT86" i="472"/>
  <c r="AV87" i="460"/>
  <c r="AS87" i="460"/>
  <c r="AG60" i="450"/>
  <c r="AJ60" i="450"/>
  <c r="AR82" i="426"/>
  <c r="AR85" i="466"/>
  <c r="AU85" i="466"/>
  <c r="AR80" i="458"/>
  <c r="AS84" i="430"/>
  <c r="AR84" i="430"/>
  <c r="AQ80" i="452"/>
  <c r="AG79" i="415"/>
  <c r="AF79" i="415"/>
  <c r="AC67" i="424"/>
  <c r="AH56" i="462"/>
  <c r="AU84" i="414"/>
  <c r="AS84" i="414"/>
  <c r="AF53" i="466"/>
  <c r="AG53" i="466"/>
  <c r="AG87" i="430"/>
  <c r="AJ54" i="466"/>
  <c r="AK54" i="466"/>
  <c r="AQ79" i="468"/>
  <c r="AS79" i="468"/>
  <c r="AR80" i="399"/>
  <c r="AC60" i="464"/>
  <c r="AF74" i="440"/>
  <c r="AU80" i="424"/>
  <c r="AV80" i="424"/>
  <c r="AR87" i="416"/>
  <c r="AC76" i="411"/>
  <c r="AU85" i="446"/>
  <c r="AH75" i="410"/>
  <c r="AF75" i="410"/>
  <c r="AH56" i="426"/>
  <c r="AC75" i="412"/>
  <c r="AQ85" i="415"/>
  <c r="AG56" i="436"/>
  <c r="AF56" i="436"/>
  <c r="AG73" i="399"/>
  <c r="AJ76" i="411"/>
  <c r="AG76" i="411"/>
  <c r="AJ54" i="388"/>
  <c r="AK54" i="388"/>
  <c r="AR84" i="438"/>
  <c r="AC63" i="476"/>
  <c r="AJ65" i="458"/>
  <c r="AK68" i="446"/>
  <c r="AH68" i="446"/>
  <c r="AR81" i="413"/>
  <c r="AH69" i="462"/>
  <c r="AK69" i="462"/>
  <c r="AH76" i="476"/>
  <c r="AU84" i="450"/>
  <c r="AR84" i="450"/>
  <c r="AI67" i="428"/>
  <c r="AF88" i="416"/>
  <c r="AK88" i="416"/>
  <c r="AV82" i="434"/>
  <c r="AJ78" i="418"/>
  <c r="AK78" i="418"/>
  <c r="AV79" i="388"/>
  <c r="AU79" i="388"/>
  <c r="AU83" i="434"/>
  <c r="AC68" i="456"/>
  <c r="AU82" i="432"/>
  <c r="AS86" i="438"/>
  <c r="AU86" i="438"/>
  <c r="AQ85" i="452"/>
  <c r="AR79" i="456"/>
  <c r="AQ79" i="456"/>
  <c r="AC79" i="466"/>
  <c r="AQ79" i="432"/>
  <c r="AC59" i="442"/>
  <c r="AF77" i="474"/>
  <c r="AI53" i="426"/>
  <c r="AJ53" i="426"/>
  <c r="AJ83" i="462"/>
  <c r="AH83" i="462"/>
  <c r="AG63" i="476"/>
  <c r="AJ63" i="476"/>
  <c r="AR86" i="416"/>
  <c r="AK68" i="424"/>
  <c r="AF68" i="424"/>
  <c r="AF70" i="420"/>
  <c r="AG88" i="464"/>
  <c r="AJ88" i="464"/>
  <c r="AI74" i="422"/>
  <c r="AG84" i="464"/>
  <c r="AH84" i="464"/>
  <c r="AV83" i="466"/>
  <c r="AT83" i="466"/>
  <c r="AT81" i="450"/>
  <c r="AV81" i="450"/>
  <c r="AG74" i="458"/>
  <c r="AG58" i="472"/>
  <c r="AK58" i="472"/>
  <c r="AK74" i="454"/>
  <c r="AI74" i="454"/>
  <c r="AU82" i="412"/>
  <c r="AK56" i="428"/>
  <c r="AI56" i="428"/>
  <c r="AG62" i="456"/>
  <c r="AC55" i="460"/>
  <c r="AF64" i="410"/>
  <c r="AI78" i="462"/>
  <c r="AH78" i="462"/>
  <c r="AF57" i="436"/>
  <c r="AH57" i="436"/>
  <c r="AF87" i="474"/>
  <c r="AJ87" i="474"/>
  <c r="AU83" i="444"/>
  <c r="AC69" i="464"/>
  <c r="AG72" i="444"/>
  <c r="AS77" i="428"/>
  <c r="AT77" i="428"/>
  <c r="AJ81" i="464"/>
  <c r="AS84" i="472"/>
  <c r="AT84" i="472"/>
  <c r="AK85" i="415"/>
  <c r="AR83" i="411"/>
  <c r="AU83" i="411"/>
  <c r="AI58" i="454"/>
  <c r="AG58" i="454"/>
  <c r="AS88" i="472"/>
  <c r="AI58" i="462"/>
  <c r="AF58" i="462"/>
  <c r="AT82" i="440"/>
  <c r="AV85" i="411"/>
  <c r="AU85" i="411"/>
  <c r="AJ72" i="452"/>
  <c r="AF72" i="452"/>
  <c r="AF70" i="464"/>
  <c r="AS81" i="454"/>
  <c r="AU81" i="454"/>
  <c r="AI80" i="424"/>
  <c r="AG80" i="424"/>
  <c r="AI56" i="466"/>
  <c r="AH56" i="466"/>
  <c r="AV88" i="426"/>
  <c r="AQ78" i="458"/>
  <c r="AS78" i="458"/>
  <c r="AS80" i="456"/>
  <c r="AI67" i="424"/>
  <c r="AH67" i="424"/>
  <c r="AU79" i="440"/>
  <c r="AS79" i="440"/>
  <c r="AI70" i="462"/>
  <c r="AC57" i="422"/>
  <c r="AV78" i="438"/>
  <c r="AT78" i="438"/>
  <c r="AK68" i="399"/>
  <c r="AF86" i="420"/>
  <c r="AI86" i="420"/>
  <c r="AK54" i="476"/>
  <c r="AI54" i="476"/>
  <c r="AK85" i="418"/>
  <c r="AH85" i="418"/>
  <c r="AR77" i="434"/>
  <c r="AF56" i="417"/>
  <c r="AI56" i="417"/>
  <c r="AG63" i="413"/>
  <c r="AF63" i="413"/>
  <c r="AK65" i="464"/>
  <c r="AC75" i="474"/>
  <c r="AV87" i="414"/>
  <c r="AK67" i="470"/>
  <c r="AJ67" i="470"/>
  <c r="AS77" i="440"/>
  <c r="AI63" i="442"/>
  <c r="AF63" i="442"/>
  <c r="AQ86" i="454"/>
  <c r="AC82" i="452"/>
  <c r="AQ79" i="438"/>
  <c r="AH77" i="458"/>
  <c r="AG77" i="458"/>
  <c r="AQ81" i="446"/>
  <c r="AQ82" i="470"/>
  <c r="AR82" i="470"/>
  <c r="AR85" i="434"/>
  <c r="AI60" i="432"/>
  <c r="AH60" i="432"/>
  <c r="AR80" i="454"/>
  <c r="AS80" i="454"/>
  <c r="AH70" i="474"/>
  <c r="AS83" i="470"/>
  <c r="AU83" i="470"/>
  <c r="AK75" i="468"/>
  <c r="AU82" i="436"/>
  <c r="AS82" i="436"/>
  <c r="AQ88" i="460"/>
  <c r="AH59" i="444"/>
  <c r="AF59" i="444"/>
  <c r="AH88" i="460"/>
  <c r="AF88" i="411"/>
  <c r="AJ88" i="411"/>
  <c r="AF88" i="466"/>
  <c r="AC62" i="454"/>
  <c r="AR77" i="410"/>
  <c r="AC62" i="448"/>
  <c r="AK65" i="418"/>
  <c r="AR77" i="446"/>
  <c r="AU77" i="446"/>
  <c r="AS87" i="450"/>
  <c r="AS87" i="411"/>
  <c r="AV87" i="411"/>
  <c r="AU88" i="438"/>
  <c r="AV88" i="417"/>
  <c r="AT88" i="417"/>
  <c r="AV83" i="458"/>
  <c r="AI88" i="432"/>
  <c r="AH88" i="432"/>
  <c r="AI80" i="458"/>
  <c r="AH71" i="458"/>
  <c r="AI71" i="458"/>
  <c r="AF63" i="448"/>
  <c r="AC86" i="470"/>
  <c r="AV85" i="462"/>
  <c r="AT85" i="444"/>
  <c r="AS85" i="444"/>
  <c r="AI54" i="468"/>
  <c r="AH81" i="456"/>
  <c r="AJ81" i="456"/>
  <c r="AK81" i="414"/>
  <c r="AG81" i="414"/>
  <c r="AS85" i="426"/>
  <c r="AT80" i="420"/>
  <c r="AQ80" i="420"/>
  <c r="AS77" i="432"/>
  <c r="AC80" i="450"/>
  <c r="AQ77" i="464"/>
  <c r="AC85" i="434"/>
  <c r="AQ87" i="415"/>
  <c r="AC65" i="456"/>
  <c r="AR86" i="450"/>
  <c r="AK69" i="444"/>
  <c r="AG69" i="444"/>
  <c r="AR78" i="434"/>
  <c r="AV82" i="458"/>
  <c r="AQ82" i="458"/>
  <c r="AV80" i="428"/>
  <c r="AF67" i="440"/>
  <c r="AH67" i="440"/>
  <c r="AU84" i="446"/>
  <c r="AJ69" i="446"/>
  <c r="AH69" i="446"/>
  <c r="AU86" i="460"/>
  <c r="AC73" i="466"/>
  <c r="AH57" i="470"/>
  <c r="AR81" i="458"/>
  <c r="AT81" i="458"/>
  <c r="AJ66" i="432"/>
  <c r="AQ79" i="417"/>
  <c r="AR79" i="417"/>
  <c r="AU88" i="418"/>
  <c r="AC81" i="468"/>
  <c r="AR82" i="415"/>
  <c r="AK86" i="456"/>
  <c r="AJ86" i="456"/>
  <c r="AS80" i="442"/>
  <c r="AR80" i="442"/>
  <c r="AC75" i="454"/>
  <c r="AU88" i="454"/>
  <c r="AR85" i="460"/>
  <c r="AT85" i="460"/>
  <c r="AH53" i="458"/>
  <c r="AC69" i="462"/>
  <c r="AI62" i="472"/>
  <c r="AK62" i="472"/>
  <c r="AK58" i="474"/>
  <c r="AJ71" i="472"/>
  <c r="AK71" i="472"/>
  <c r="AR84" i="440"/>
  <c r="AC88" i="411"/>
  <c r="AG82" i="468"/>
  <c r="AG85" i="410"/>
  <c r="AF85" i="410"/>
  <c r="AI83" i="418"/>
  <c r="AG83" i="418"/>
  <c r="AT81" i="472"/>
  <c r="AC66" i="476"/>
  <c r="AK67" i="474"/>
  <c r="AU88" i="399"/>
  <c r="AS88" i="399"/>
  <c r="AJ66" i="444"/>
  <c r="AR78" i="388"/>
  <c r="AT78" i="388"/>
  <c r="AU82" i="468"/>
  <c r="AQ82" i="468"/>
  <c r="AT78" i="411"/>
  <c r="AJ65" i="450"/>
  <c r="AF65" i="450"/>
  <c r="AG85" i="476"/>
  <c r="AI66" i="454"/>
  <c r="AF66" i="454"/>
  <c r="AJ71" i="460"/>
  <c r="AQ80" i="411"/>
  <c r="AT80" i="411"/>
  <c r="AR81" i="430"/>
  <c r="AT81" i="430"/>
  <c r="AU81" i="466"/>
  <c r="AS87" i="472"/>
  <c r="AR87" i="472"/>
  <c r="AV87" i="412"/>
  <c r="AC61" i="420"/>
  <c r="AC80" i="440"/>
  <c r="AV85" i="474"/>
  <c r="AC85" i="460"/>
  <c r="AS78" i="426"/>
  <c r="AR78" i="426"/>
  <c r="AH86" i="470"/>
  <c r="AU86" i="468"/>
  <c r="AT86" i="468"/>
  <c r="AH75" i="464"/>
  <c r="AC86" i="468"/>
  <c r="AC55" i="476"/>
  <c r="AR87" i="428"/>
  <c r="AJ67" i="472"/>
  <c r="AH67" i="472"/>
  <c r="AG72" i="466"/>
  <c r="AT83" i="418"/>
  <c r="AR83" i="418"/>
  <c r="AV77" i="430"/>
  <c r="AU78" i="450"/>
  <c r="AR78" i="450"/>
  <c r="AJ81" i="470"/>
  <c r="AV85" i="476"/>
  <c r="AQ85" i="476"/>
  <c r="AG81" i="399"/>
  <c r="AC61" i="476"/>
  <c r="AJ56" i="476"/>
  <c r="AV86" i="399"/>
  <c r="AR86" i="399"/>
  <c r="AC64" i="464"/>
  <c r="AG71" i="428"/>
  <c r="AR81" i="418"/>
  <c r="AS81" i="418"/>
  <c r="AS88" i="458"/>
  <c r="AI74" i="460"/>
  <c r="AJ74" i="460"/>
  <c r="AT86" i="410"/>
  <c r="AR79" i="448"/>
  <c r="AS79" i="448"/>
  <c r="AG56" i="468"/>
  <c r="AR84" i="462"/>
  <c r="AQ84" i="462"/>
  <c r="AJ83" i="472"/>
  <c r="AU79" i="466"/>
  <c r="AT79" i="466"/>
  <c r="AI84" i="417"/>
  <c r="AK82" i="415"/>
  <c r="AG82" i="415"/>
  <c r="AQ78" i="432"/>
  <c r="AV78" i="432"/>
  <c r="AR88" i="434"/>
  <c r="AH60" i="422"/>
  <c r="AF60" i="422"/>
  <c r="AJ79" i="426"/>
  <c r="AU88" i="430"/>
  <c r="AS88" i="430"/>
  <c r="AJ76" i="444"/>
  <c r="AR87" i="466"/>
  <c r="AT87" i="466"/>
  <c r="AI60" i="464"/>
  <c r="AI66" i="470"/>
  <c r="AK66" i="470"/>
  <c r="AS84" i="388"/>
  <c r="AT84" i="388"/>
  <c r="AS87" i="432"/>
  <c r="AI58" i="446"/>
  <c r="AH58" i="446"/>
  <c r="AG55" i="466"/>
  <c r="AH55" i="466"/>
  <c r="AK62" i="464"/>
  <c r="AC59" i="450"/>
  <c r="AQ85" i="450"/>
  <c r="AF62" i="470"/>
  <c r="AI62" i="470"/>
  <c r="AQ78" i="460"/>
  <c r="AK61" i="474"/>
  <c r="AJ61" i="474"/>
  <c r="AH66" i="434"/>
  <c r="AJ53" i="454"/>
  <c r="AH53" i="454"/>
  <c r="AJ81" i="420"/>
  <c r="AK55" i="468"/>
  <c r="AG55" i="468"/>
  <c r="AS87" i="452"/>
  <c r="AQ87" i="452"/>
  <c r="AU82" i="450"/>
  <c r="AC71" i="450"/>
  <c r="AG88" i="418"/>
  <c r="AF57" i="410"/>
  <c r="AI57" i="410"/>
  <c r="AK81" i="448"/>
  <c r="AG88" i="448"/>
  <c r="AJ88" i="448"/>
  <c r="AH59" i="450"/>
  <c r="AI59" i="450"/>
  <c r="AK68" i="464"/>
  <c r="AQ81" i="414"/>
  <c r="AU81" i="414"/>
  <c r="AJ62" i="432"/>
  <c r="AG77" i="470"/>
  <c r="AH77" i="470"/>
  <c r="AG77" i="442"/>
  <c r="AG87" i="416"/>
  <c r="AI87" i="416"/>
  <c r="AQ84" i="448"/>
  <c r="AC79" i="442"/>
  <c r="AT83" i="436"/>
  <c r="AV82" i="438"/>
  <c r="AT82" i="438"/>
  <c r="AJ78" i="476"/>
  <c r="AT83" i="388"/>
  <c r="AV83" i="388"/>
  <c r="AH84" i="476"/>
  <c r="AF62" i="450"/>
  <c r="AK62" i="450"/>
  <c r="AG60" i="472"/>
  <c r="AC64" i="466"/>
  <c r="AI81" i="444"/>
  <c r="AQ82" i="464"/>
  <c r="AR82" i="464"/>
  <c r="AH79" i="464"/>
  <c r="AC62" i="430"/>
  <c r="AF75" i="430"/>
  <c r="AK83" i="414"/>
  <c r="AI83" i="414"/>
  <c r="AR81" i="428"/>
  <c r="AS81" i="428"/>
  <c r="AS80" i="422"/>
  <c r="AC75" i="464"/>
  <c r="AI69" i="452"/>
  <c r="AF73" i="462"/>
  <c r="AJ73" i="462"/>
  <c r="AH83" i="474"/>
  <c r="AS87" i="424"/>
  <c r="AV87" i="424"/>
  <c r="AU84" i="456"/>
  <c r="AT79" i="462"/>
  <c r="AQ79" i="462"/>
  <c r="AJ57" i="418"/>
  <c r="AF57" i="418"/>
  <c r="AH64" i="476"/>
  <c r="AC54" i="466"/>
  <c r="AG84" i="426"/>
  <c r="AR82" i="416"/>
  <c r="AV82" i="416"/>
  <c r="AK60" i="468"/>
  <c r="AT80" i="417"/>
  <c r="AR80" i="417"/>
  <c r="AU88" i="452"/>
  <c r="AH66" i="410"/>
  <c r="AF66" i="410"/>
  <c r="AK65" i="426"/>
  <c r="AU77" i="454"/>
  <c r="AT77" i="454"/>
  <c r="AQ83" i="468"/>
  <c r="AU83" i="468"/>
  <c r="AQ83" i="412"/>
  <c r="AC88" i="474"/>
  <c r="AR81" i="440"/>
  <c r="AQ88" i="470"/>
  <c r="AV88" i="470"/>
  <c r="AK75" i="462"/>
  <c r="AC76" i="410"/>
  <c r="AH66" i="472"/>
  <c r="AI60" i="476"/>
  <c r="AF60" i="476"/>
  <c r="AK82" i="426"/>
  <c r="AC79" i="436"/>
  <c r="AS84" i="418"/>
  <c r="AV84" i="418"/>
  <c r="AH84" i="448"/>
  <c r="AQ86" i="413"/>
  <c r="AT86" i="413"/>
  <c r="AR82" i="410"/>
  <c r="AF72" i="434"/>
  <c r="AH72" i="434"/>
  <c r="AQ85" i="448"/>
  <c r="AJ86" i="474"/>
  <c r="AH86" i="474"/>
  <c r="AF86" i="474"/>
  <c r="AS79" i="414"/>
  <c r="AV79" i="414"/>
  <c r="AQ88" i="415"/>
  <c r="AR77" i="438"/>
  <c r="AU77" i="438"/>
  <c r="AK67" i="464"/>
  <c r="AJ55" i="415"/>
  <c r="AI55" i="415"/>
  <c r="AT77" i="417"/>
  <c r="AI55" i="448"/>
  <c r="AK55" i="448"/>
  <c r="AH72" i="470"/>
  <c r="AC68" i="468"/>
  <c r="AK62" i="444"/>
  <c r="AT88" i="422"/>
  <c r="AS88" i="422"/>
  <c r="AV77" i="466"/>
  <c r="AS78" i="456"/>
  <c r="AU78" i="456"/>
  <c r="AH82" i="462"/>
  <c r="AI76" i="418"/>
  <c r="AH76" i="418"/>
  <c r="AT80" i="434"/>
  <c r="AQ80" i="434"/>
  <c r="AG58" i="410"/>
  <c r="AJ70" i="442"/>
  <c r="AK70" i="442"/>
  <c r="AG53" i="442"/>
  <c r="AG77" i="454"/>
  <c r="AH77" i="454"/>
  <c r="AC53" i="413"/>
  <c r="AK60" i="446"/>
  <c r="AQ81" i="420"/>
  <c r="AU81" i="420"/>
  <c r="AC81" i="456"/>
  <c r="AK76" i="424"/>
  <c r="AI76" i="424"/>
  <c r="AQ88" i="420"/>
  <c r="AG63" i="418"/>
  <c r="AJ63" i="418"/>
  <c r="AV83" i="410"/>
  <c r="AQ86" i="444"/>
  <c r="AR86" i="444"/>
  <c r="AG73" i="464"/>
  <c r="AF78" i="446"/>
  <c r="AK78" i="446"/>
  <c r="AU84" i="468"/>
  <c r="AV85" i="417"/>
  <c r="AT85" i="417"/>
  <c r="AJ59" i="456"/>
  <c r="AH59" i="436"/>
  <c r="AG59" i="436"/>
  <c r="AI58" i="411"/>
  <c r="AK58" i="411"/>
  <c r="AK72" i="416"/>
  <c r="AI57" i="468"/>
  <c r="AF57" i="468"/>
  <c r="AS86" i="458"/>
  <c r="AC86" i="472"/>
  <c r="AJ72" i="428"/>
  <c r="AK58" i="418"/>
  <c r="AI58" i="418"/>
  <c r="AC68" i="442"/>
  <c r="AS78" i="470"/>
  <c r="AC68" i="414"/>
  <c r="AI81" i="460"/>
  <c r="AK81" i="460"/>
  <c r="AK87" i="424"/>
  <c r="AG79" i="448"/>
  <c r="AF79" i="448"/>
  <c r="AV84" i="424"/>
  <c r="AT79" i="412"/>
  <c r="AR79" i="412"/>
  <c r="AJ62" i="399"/>
  <c r="AK62" i="399"/>
  <c r="AJ76" i="468"/>
  <c r="AV80" i="410"/>
  <c r="AS80" i="410"/>
  <c r="AH66" i="428"/>
  <c r="AC78" i="462"/>
  <c r="AK74" i="468"/>
  <c r="AF64" i="399"/>
  <c r="AG64" i="399"/>
  <c r="AH64" i="466"/>
  <c r="AQ81" i="476"/>
  <c r="AV81" i="476"/>
  <c r="AK75" i="416"/>
  <c r="AJ79" i="460"/>
  <c r="AG79" i="460"/>
  <c r="AS81" i="456"/>
  <c r="AG62" i="430"/>
  <c r="AK62" i="430"/>
  <c r="AF69" i="472"/>
  <c r="AH69" i="472"/>
  <c r="AI76" i="474"/>
  <c r="AF69" i="417"/>
  <c r="AH69" i="417"/>
  <c r="AT80" i="476"/>
  <c r="AC67" i="466"/>
  <c r="AV83" i="415"/>
  <c r="AG83" i="476"/>
  <c r="AK83" i="476"/>
  <c r="AV81" i="448"/>
  <c r="AH83" i="426"/>
  <c r="AI83" i="426"/>
  <c r="AJ88" i="442"/>
  <c r="AG88" i="442"/>
  <c r="AS85" i="418"/>
  <c r="AV85" i="418"/>
  <c r="AQ84" i="434"/>
  <c r="AR84" i="434"/>
  <c r="AJ58" i="460"/>
  <c r="AS83" i="442"/>
  <c r="AR83" i="442"/>
  <c r="AI82" i="446"/>
  <c r="AC70" i="452"/>
  <c r="AR84" i="422"/>
  <c r="AG63" i="399"/>
  <c r="AH63" i="399"/>
  <c r="AT82" i="418"/>
  <c r="AC57" i="472"/>
  <c r="AS82" i="411"/>
  <c r="AU88" i="450"/>
  <c r="AQ88" i="450"/>
  <c r="AR82" i="466"/>
  <c r="AS82" i="466"/>
  <c r="AR87" i="464"/>
  <c r="AC68" i="460"/>
  <c r="AT83" i="452"/>
  <c r="AV83" i="452"/>
  <c r="AS83" i="420"/>
  <c r="AR83" i="420"/>
  <c r="AC77" i="466"/>
  <c r="AV86" i="418"/>
  <c r="AF86" i="468"/>
  <c r="AG86" i="468"/>
  <c r="AC79" i="411"/>
  <c r="AV78" i="413"/>
  <c r="AI62" i="454"/>
  <c r="AH62" i="454"/>
  <c r="AI57" i="448"/>
  <c r="AT77" i="460"/>
  <c r="AQ77" i="460"/>
  <c r="AJ84" i="462"/>
  <c r="AC87" i="424"/>
  <c r="AG70" i="410"/>
  <c r="AH70" i="410"/>
  <c r="AC63" i="474"/>
  <c r="AH86" i="468"/>
  <c r="AJ62" i="454"/>
  <c r="AR77" i="460"/>
  <c r="AI84" i="462"/>
  <c r="AF70" i="410"/>
  <c r="AU77" i="460"/>
  <c r="AK70" i="410"/>
  <c r="AG86" i="474"/>
  <c r="AC55" i="474"/>
  <c r="AQ79" i="414"/>
  <c r="AR88" i="415"/>
  <c r="AS88" i="415"/>
  <c r="AT77" i="438"/>
  <c r="AJ67" i="464"/>
  <c r="AG67" i="464"/>
  <c r="AG55" i="415"/>
  <c r="AS77" i="417"/>
  <c r="AU77" i="417"/>
  <c r="AJ55" i="448"/>
  <c r="AC65" i="410"/>
  <c r="AI72" i="470"/>
  <c r="AJ62" i="444"/>
  <c r="AG62" i="444"/>
  <c r="AV88" i="422"/>
  <c r="AS77" i="466"/>
  <c r="AR77" i="466"/>
  <c r="AQ78" i="456"/>
  <c r="AI82" i="462"/>
  <c r="AJ82" i="462"/>
  <c r="AJ76" i="418"/>
  <c r="AF76" i="418"/>
  <c r="AS80" i="434"/>
  <c r="AH58" i="410"/>
  <c r="AI58" i="410"/>
  <c r="AF70" i="442"/>
  <c r="AI53" i="442"/>
  <c r="AH53" i="442"/>
  <c r="AF77" i="454"/>
  <c r="AC62" i="417"/>
  <c r="AG60" i="446"/>
  <c r="AJ60" i="446"/>
  <c r="AT81" i="420"/>
  <c r="AC80" i="410"/>
  <c r="AC70" i="472"/>
  <c r="AJ76" i="424"/>
  <c r="AR88" i="420"/>
  <c r="AS88" i="420"/>
  <c r="AH63" i="418"/>
  <c r="AS83" i="410"/>
  <c r="AR83" i="410"/>
  <c r="AT86" i="444"/>
  <c r="AK73" i="464"/>
  <c r="AH73" i="464"/>
  <c r="AH78" i="446"/>
  <c r="AT84" i="468"/>
  <c r="AV84" i="468"/>
  <c r="AU85" i="417"/>
  <c r="AH59" i="456"/>
  <c r="AI59" i="456"/>
  <c r="AI59" i="436"/>
  <c r="AC70" i="454"/>
  <c r="AJ58" i="411"/>
  <c r="AG72" i="416"/>
  <c r="AI72" i="416"/>
  <c r="AH57" i="468"/>
  <c r="AC73" i="452"/>
  <c r="AT86" i="458"/>
  <c r="AC76" i="418"/>
  <c r="AK72" i="428"/>
  <c r="AF58" i="418"/>
  <c r="AH58" i="418"/>
  <c r="AV78" i="470"/>
  <c r="AR78" i="470"/>
  <c r="AC67" i="462"/>
  <c r="AG81" i="460"/>
  <c r="AG87" i="424"/>
  <c r="AJ87" i="424"/>
  <c r="AJ79" i="448"/>
  <c r="AR84" i="424"/>
  <c r="AS84" i="424"/>
  <c r="AQ79" i="412"/>
  <c r="AS79" i="412"/>
  <c r="AI62" i="399"/>
  <c r="AG76" i="468"/>
  <c r="AK76" i="468"/>
  <c r="AR80" i="410"/>
  <c r="AK66" i="428"/>
  <c r="AG66" i="428"/>
  <c r="AC55" i="472"/>
  <c r="AJ74" i="468"/>
  <c r="AK64" i="399"/>
  <c r="AJ64" i="399"/>
  <c r="AF64" i="466"/>
  <c r="AT81" i="476"/>
  <c r="AS81" i="476"/>
  <c r="AH75" i="416"/>
  <c r="AH79" i="460"/>
  <c r="AI79" i="460"/>
  <c r="AU81" i="456"/>
  <c r="AI62" i="430"/>
  <c r="AF62" i="430"/>
  <c r="AK69" i="472"/>
  <c r="AH76" i="474"/>
  <c r="AG76" i="474"/>
  <c r="AJ69" i="417"/>
  <c r="AG69" i="417"/>
  <c r="AQ80" i="476"/>
  <c r="AC57" i="444"/>
  <c r="AT83" i="415"/>
  <c r="AF83" i="476"/>
  <c r="AH83" i="476"/>
  <c r="AR81" i="448"/>
  <c r="AF83" i="426"/>
  <c r="AG83" i="426"/>
  <c r="AH88" i="442"/>
  <c r="AK88" i="442"/>
  <c r="AT85" i="418"/>
  <c r="AR85" i="418"/>
  <c r="AU84" i="434"/>
  <c r="AH58" i="460"/>
  <c r="AF58" i="460"/>
  <c r="AQ83" i="442"/>
  <c r="AH82" i="446"/>
  <c r="AF82" i="446"/>
  <c r="AV84" i="422"/>
  <c r="AU84" i="422"/>
  <c r="AJ63" i="399"/>
  <c r="AF63" i="399"/>
  <c r="AV82" i="418"/>
  <c r="AC63" i="466"/>
  <c r="AQ82" i="411"/>
  <c r="AS88" i="450"/>
  <c r="AR88" i="450"/>
  <c r="AU82" i="466"/>
  <c r="AV82" i="466"/>
  <c r="AS87" i="464"/>
  <c r="AC53" i="472"/>
  <c r="AU83" i="452"/>
  <c r="AC81" i="460"/>
  <c r="AU83" i="420"/>
  <c r="AT86" i="418"/>
  <c r="AT78" i="413"/>
  <c r="AK57" i="448"/>
  <c r="AC66" i="468"/>
  <c r="AF84" i="462"/>
  <c r="AC68" i="450"/>
  <c r="AK86" i="474"/>
  <c r="AC72" i="426"/>
  <c r="AU79" i="414"/>
  <c r="AV88" i="415"/>
  <c r="AU88" i="415"/>
  <c r="AV77" i="438"/>
  <c r="AI67" i="464"/>
  <c r="AF67" i="464"/>
  <c r="AF55" i="415"/>
  <c r="AQ77" i="417"/>
  <c r="AV77" i="417"/>
  <c r="AG55" i="448"/>
  <c r="AF72" i="470"/>
  <c r="AG72" i="470"/>
  <c r="AF62" i="444"/>
  <c r="AI62" i="444"/>
  <c r="AU88" i="422"/>
  <c r="AU77" i="466"/>
  <c r="AT77" i="466"/>
  <c r="AV78" i="456"/>
  <c r="AG82" i="462"/>
  <c r="AF82" i="462"/>
  <c r="AG76" i="418"/>
  <c r="AC58" i="458"/>
  <c r="AV80" i="434"/>
  <c r="AF58" i="410"/>
  <c r="AJ58" i="410"/>
  <c r="AI70" i="442"/>
  <c r="AJ53" i="442"/>
  <c r="AF53" i="442"/>
  <c r="AK77" i="454"/>
  <c r="AC85" i="458"/>
  <c r="AH60" i="446"/>
  <c r="AF60" i="446"/>
  <c r="AS81" i="420"/>
  <c r="AC58" i="466"/>
  <c r="AC78" i="410"/>
  <c r="AF76" i="424"/>
  <c r="AU88" i="420"/>
  <c r="AV88" i="420"/>
  <c r="AK63" i="418"/>
  <c r="AQ83" i="410"/>
  <c r="AT83" i="410"/>
  <c r="AU86" i="444"/>
  <c r="AJ73" i="464"/>
  <c r="AI73" i="464"/>
  <c r="AJ78" i="446"/>
  <c r="AS84" i="468"/>
  <c r="AR84" i="468"/>
  <c r="AR85" i="417"/>
  <c r="AF59" i="456"/>
  <c r="AG59" i="456"/>
  <c r="AK59" i="436"/>
  <c r="AC75" i="452"/>
  <c r="AF58" i="411"/>
  <c r="AJ72" i="416"/>
  <c r="AH72" i="416"/>
  <c r="AJ57" i="468"/>
  <c r="AQ86" i="458"/>
  <c r="AU86" i="458"/>
  <c r="AI72" i="428"/>
  <c r="AF72" i="428"/>
  <c r="AJ58" i="418"/>
  <c r="AC86" i="388"/>
  <c r="AT78" i="470"/>
  <c r="AU78" i="470"/>
  <c r="AC59" i="468"/>
  <c r="AJ81" i="460"/>
  <c r="AF87" i="424"/>
  <c r="AH87" i="424"/>
  <c r="AI79" i="448"/>
  <c r="AQ84" i="424"/>
  <c r="AU84" i="424"/>
  <c r="AU79" i="412"/>
  <c r="AC74" i="438"/>
  <c r="AH62" i="399"/>
  <c r="AI76" i="468"/>
  <c r="AF76" i="468"/>
  <c r="AU80" i="410"/>
  <c r="AI66" i="428"/>
  <c r="AJ66" i="428"/>
  <c r="AG74" i="468"/>
  <c r="AF74" i="468"/>
  <c r="AH64" i="399"/>
  <c r="AI64" i="466"/>
  <c r="AG64" i="466"/>
  <c r="AU81" i="476"/>
  <c r="AG75" i="416"/>
  <c r="AF75" i="416"/>
  <c r="AF79" i="460"/>
  <c r="AV81" i="456"/>
  <c r="AR81" i="456"/>
  <c r="AH62" i="430"/>
  <c r="AC55" i="468"/>
  <c r="AG69" i="472"/>
  <c r="AF76" i="474"/>
  <c r="AK76" i="474"/>
  <c r="AK69" i="417"/>
  <c r="AS80" i="476"/>
  <c r="AV80" i="476"/>
  <c r="AR83" i="415"/>
  <c r="AQ83" i="415"/>
  <c r="AJ83" i="476"/>
  <c r="AQ81" i="448"/>
  <c r="AS81" i="448"/>
  <c r="AJ83" i="426"/>
  <c r="AC86" i="462"/>
  <c r="AF88" i="442"/>
  <c r="AC65" i="444"/>
  <c r="AQ85" i="418"/>
  <c r="AC79" i="412"/>
  <c r="AS84" i="434"/>
  <c r="AK58" i="460"/>
  <c r="AI58" i="460"/>
  <c r="AU83" i="442"/>
  <c r="AG82" i="446"/>
  <c r="AK82" i="446"/>
  <c r="AS84" i="422"/>
  <c r="AQ84" i="422"/>
  <c r="AK63" i="399"/>
  <c r="AU82" i="418"/>
  <c r="AS82" i="418"/>
  <c r="AR82" i="411"/>
  <c r="AU82" i="411"/>
  <c r="AT88" i="450"/>
  <c r="AC79" i="440"/>
  <c r="AT82" i="466"/>
  <c r="AQ87" i="464"/>
  <c r="AT87" i="464"/>
  <c r="AC53" i="460"/>
  <c r="AR83" i="452"/>
  <c r="AC72" i="468"/>
  <c r="AT83" i="420"/>
  <c r="AC53" i="474"/>
  <c r="AR86" i="418"/>
  <c r="AS86" i="418"/>
  <c r="AK86" i="468"/>
  <c r="AC85" i="456"/>
  <c r="AS78" i="413"/>
  <c r="AR78" i="413"/>
  <c r="AF62" i="454"/>
  <c r="AF57" i="448"/>
  <c r="AH84" i="462"/>
  <c r="AI86" i="474"/>
  <c r="AT79" i="414"/>
  <c r="AR79" i="414"/>
  <c r="AT88" i="415"/>
  <c r="AQ77" i="438"/>
  <c r="AS77" i="438"/>
  <c r="AH67" i="464"/>
  <c r="AH55" i="415"/>
  <c r="AK55" i="415"/>
  <c r="AR77" i="417"/>
  <c r="AH55" i="448"/>
  <c r="AF55" i="448"/>
  <c r="AJ72" i="470"/>
  <c r="AK72" i="470"/>
  <c r="AH62" i="444"/>
  <c r="AR88" i="422"/>
  <c r="AQ88" i="422"/>
  <c r="AQ77" i="466"/>
  <c r="AR78" i="456"/>
  <c r="AT78" i="456"/>
  <c r="AK82" i="462"/>
  <c r="AC84" i="472"/>
  <c r="AK76" i="418"/>
  <c r="AU80" i="434"/>
  <c r="AR80" i="434"/>
  <c r="AK58" i="410"/>
  <c r="AG70" i="442"/>
  <c r="AH70" i="442"/>
  <c r="AK53" i="442"/>
  <c r="AI77" i="454"/>
  <c r="AJ77" i="454"/>
  <c r="AC70" i="436"/>
  <c r="AI60" i="446"/>
  <c r="AV81" i="420"/>
  <c r="AR81" i="420"/>
  <c r="AC66" i="418"/>
  <c r="AG76" i="424"/>
  <c r="AH76" i="424"/>
  <c r="AT88" i="420"/>
  <c r="AI63" i="418"/>
  <c r="AF63" i="418"/>
  <c r="AU83" i="410"/>
  <c r="AV86" i="444"/>
  <c r="AS86" i="444"/>
  <c r="AF73" i="464"/>
  <c r="AI78" i="446"/>
  <c r="AG78" i="446"/>
  <c r="AQ84" i="468"/>
  <c r="AS85" i="417"/>
  <c r="AQ85" i="417"/>
  <c r="AK59" i="456"/>
  <c r="AF59" i="436"/>
  <c r="AJ59" i="436"/>
  <c r="AH58" i="411"/>
  <c r="AG58" i="411"/>
  <c r="AF72" i="416"/>
  <c r="AK57" i="468"/>
  <c r="AG57" i="468"/>
  <c r="AR86" i="458"/>
  <c r="AV86" i="458"/>
  <c r="AH72" i="428"/>
  <c r="AG72" i="428"/>
  <c r="AG58" i="418"/>
  <c r="AC64" i="450"/>
  <c r="AQ78" i="470"/>
  <c r="AC68" i="466"/>
  <c r="AH81" i="460"/>
  <c r="AF81" i="460"/>
  <c r="AI87" i="424"/>
  <c r="AK79" i="448"/>
  <c r="AH79" i="448"/>
  <c r="AT84" i="424"/>
  <c r="AC87" i="468"/>
  <c r="AV79" i="412"/>
  <c r="AG62" i="399"/>
  <c r="AF62" i="399"/>
  <c r="AH76" i="468"/>
  <c r="AT80" i="410"/>
  <c r="AQ80" i="410"/>
  <c r="AF66" i="428"/>
  <c r="AC67" i="468"/>
  <c r="AI74" i="468"/>
  <c r="AH74" i="468"/>
  <c r="AI64" i="399"/>
  <c r="AJ64" i="466"/>
  <c r="AK64" i="466"/>
  <c r="AR81" i="476"/>
  <c r="AJ75" i="416"/>
  <c r="AI75" i="416"/>
  <c r="AK79" i="460"/>
  <c r="AT81" i="456"/>
  <c r="AQ81" i="456"/>
  <c r="AJ62" i="430"/>
  <c r="AI69" i="472"/>
  <c r="AJ69" i="472"/>
  <c r="AJ76" i="474"/>
  <c r="AC83" i="472"/>
  <c r="AI69" i="417"/>
  <c r="AR80" i="476"/>
  <c r="AU80" i="476"/>
  <c r="AU83" i="415"/>
  <c r="AS83" i="415"/>
  <c r="AI83" i="476"/>
  <c r="AT81" i="448"/>
  <c r="AU81" i="448"/>
  <c r="AK83" i="426"/>
  <c r="AC56" i="470"/>
  <c r="AI88" i="442"/>
  <c r="AC86" i="410"/>
  <c r="AU85" i="418"/>
  <c r="AT84" i="434"/>
  <c r="AV84" i="434"/>
  <c r="AG58" i="460"/>
  <c r="AV83" i="442"/>
  <c r="AT83" i="442"/>
  <c r="AJ82" i="446"/>
  <c r="AC86" i="456"/>
  <c r="AT84" i="422"/>
  <c r="AC53" i="470"/>
  <c r="AI63" i="399"/>
  <c r="AQ82" i="418"/>
  <c r="AR82" i="418"/>
  <c r="AV82" i="411"/>
  <c r="AT82" i="411"/>
  <c r="AV88" i="450"/>
  <c r="AC74" i="462"/>
  <c r="AQ82" i="466"/>
  <c r="AU87" i="464"/>
  <c r="AV87" i="464"/>
  <c r="AS83" i="452"/>
  <c r="AQ83" i="452"/>
  <c r="AQ83" i="420"/>
  <c r="AV83" i="420"/>
  <c r="AC83" i="470"/>
  <c r="AQ86" i="418"/>
  <c r="AU86" i="418"/>
  <c r="AJ86" i="468"/>
  <c r="AC68" i="462"/>
  <c r="AU78" i="413"/>
  <c r="AG62" i="454"/>
  <c r="AK62" i="454"/>
  <c r="AH57" i="448"/>
  <c r="AS77" i="460"/>
  <c r="AV77" i="460"/>
  <c r="AG84" i="462"/>
  <c r="AK84" i="462"/>
  <c r="AC72" i="474"/>
  <c r="AI70" i="410"/>
  <c r="AC54" i="460"/>
  <c r="AI86" i="468"/>
  <c r="AQ78" i="413"/>
  <c r="AG57" i="448"/>
  <c r="AC61" i="456"/>
  <c r="AJ70" i="410"/>
  <c r="AJ57" i="448"/>
  <c r="AC76" i="414"/>
  <c r="AX77" i="460" l="1"/>
  <c r="BA77" i="460"/>
  <c r="AZ77" i="460"/>
  <c r="AW77" i="460"/>
  <c r="AY77" i="460"/>
  <c r="BA83" i="420"/>
  <c r="AX83" i="420"/>
  <c r="AY83" i="420"/>
  <c r="AZ83" i="420"/>
  <c r="AW83" i="420"/>
  <c r="BA87" i="464"/>
  <c r="AW87" i="464"/>
  <c r="AX87" i="464"/>
  <c r="AY87" i="464"/>
  <c r="AZ87" i="464"/>
  <c r="BA88" i="450"/>
  <c r="AW88" i="450"/>
  <c r="AX88" i="450"/>
  <c r="AY88" i="450"/>
  <c r="AZ88" i="450"/>
  <c r="AX82" i="411"/>
  <c r="AZ82" i="411"/>
  <c r="AW82" i="411"/>
  <c r="AY82" i="411"/>
  <c r="BA82" i="411"/>
  <c r="X104" i="470"/>
  <c r="AY83" i="442"/>
  <c r="BA83" i="442"/>
  <c r="AW83" i="442"/>
  <c r="AZ83" i="442"/>
  <c r="AX83" i="442"/>
  <c r="BA84" i="434"/>
  <c r="AX84" i="434"/>
  <c r="AZ84" i="434"/>
  <c r="AW84" i="434"/>
  <c r="AY84" i="434"/>
  <c r="AW79" i="412"/>
  <c r="AY79" i="412"/>
  <c r="BA79" i="412"/>
  <c r="AX79" i="412"/>
  <c r="AZ79" i="412"/>
  <c r="AX86" i="458"/>
  <c r="AW86" i="458"/>
  <c r="AY86" i="458"/>
  <c r="BA86" i="458"/>
  <c r="AZ86" i="458"/>
  <c r="BA86" i="444"/>
  <c r="AX86" i="444"/>
  <c r="AY86" i="444"/>
  <c r="AW86" i="444"/>
  <c r="AZ86" i="444"/>
  <c r="AY81" i="420"/>
  <c r="AX81" i="420"/>
  <c r="BA81" i="420"/>
  <c r="AW81" i="420"/>
  <c r="AZ81" i="420"/>
  <c r="AK89" i="442"/>
  <c r="X104" i="474"/>
  <c r="X104" i="460"/>
  <c r="X105" i="444"/>
  <c r="AW80" i="476"/>
  <c r="AZ80" i="476"/>
  <c r="BA80" i="476"/>
  <c r="AX80" i="476"/>
  <c r="AY80" i="476"/>
  <c r="BA81" i="456"/>
  <c r="AY81" i="456"/>
  <c r="AW81" i="456"/>
  <c r="AZ81" i="456"/>
  <c r="AX81" i="456"/>
  <c r="AY88" i="420"/>
  <c r="AX88" i="420"/>
  <c r="BA88" i="420"/>
  <c r="AZ88" i="420"/>
  <c r="AW88" i="420"/>
  <c r="AF89" i="442"/>
  <c r="AJ89" i="442"/>
  <c r="AZ80" i="434"/>
  <c r="AX80" i="434"/>
  <c r="AW80" i="434"/>
  <c r="AY80" i="434"/>
  <c r="BA80" i="434"/>
  <c r="AX78" i="456"/>
  <c r="BA78" i="456"/>
  <c r="AY78" i="456"/>
  <c r="AZ78" i="456"/>
  <c r="AW78" i="456"/>
  <c r="BA77" i="417"/>
  <c r="AX77" i="417"/>
  <c r="AY77" i="417"/>
  <c r="AZ77" i="417"/>
  <c r="AW77" i="417"/>
  <c r="AZ77" i="438"/>
  <c r="AX77" i="438"/>
  <c r="AY77" i="438"/>
  <c r="AW77" i="438"/>
  <c r="BA77" i="438"/>
  <c r="AZ88" i="415"/>
  <c r="AY88" i="415"/>
  <c r="AW88" i="415"/>
  <c r="AX88" i="415"/>
  <c r="BA88" i="415"/>
  <c r="X104" i="472"/>
  <c r="BA82" i="466"/>
  <c r="AZ82" i="466"/>
  <c r="AX82" i="466"/>
  <c r="AY82" i="466"/>
  <c r="AW82" i="466"/>
  <c r="AZ82" i="418"/>
  <c r="AY82" i="418"/>
  <c r="AX82" i="418"/>
  <c r="AW82" i="418"/>
  <c r="BA82" i="418"/>
  <c r="BA84" i="422"/>
  <c r="AY84" i="422"/>
  <c r="AZ84" i="422"/>
  <c r="AW84" i="422"/>
  <c r="AX84" i="422"/>
  <c r="AZ78" i="470"/>
  <c r="BA78" i="470"/>
  <c r="AY78" i="470"/>
  <c r="AW78" i="470"/>
  <c r="AX78" i="470"/>
  <c r="AY84" i="468"/>
  <c r="AZ84" i="468"/>
  <c r="AX84" i="468"/>
  <c r="AW84" i="468"/>
  <c r="BA84" i="468"/>
  <c r="AH89" i="442"/>
  <c r="AI89" i="442"/>
  <c r="X100" i="442" s="1"/>
  <c r="AX88" i="422"/>
  <c r="AY88" i="422"/>
  <c r="AW88" i="422"/>
  <c r="AZ88" i="422"/>
  <c r="BA88" i="422"/>
  <c r="X105" i="410"/>
  <c r="AZ78" i="413"/>
  <c r="AY78" i="413"/>
  <c r="AX78" i="413"/>
  <c r="AW78" i="413"/>
  <c r="BA78" i="413"/>
  <c r="AY86" i="418"/>
  <c r="AZ86" i="418"/>
  <c r="BA86" i="418"/>
  <c r="AX86" i="418"/>
  <c r="AW86" i="418"/>
  <c r="X106" i="466"/>
  <c r="AC89" i="466"/>
  <c r="AW83" i="452"/>
  <c r="AY83" i="452"/>
  <c r="AX83" i="452"/>
  <c r="BA83" i="452"/>
  <c r="AZ83" i="452"/>
  <c r="AZ85" i="418"/>
  <c r="BA85" i="418"/>
  <c r="AX85" i="418"/>
  <c r="AY85" i="418"/>
  <c r="AW85" i="418"/>
  <c r="AY81" i="448"/>
  <c r="AX81" i="448"/>
  <c r="BA81" i="448"/>
  <c r="AW81" i="448"/>
  <c r="AZ81" i="448"/>
  <c r="AZ83" i="415"/>
  <c r="BA83" i="415"/>
  <c r="AY83" i="415"/>
  <c r="AX83" i="415"/>
  <c r="AW83" i="415"/>
  <c r="AZ81" i="476"/>
  <c r="BA81" i="476"/>
  <c r="AW81" i="476"/>
  <c r="AX81" i="476"/>
  <c r="AY81" i="476"/>
  <c r="AW80" i="410"/>
  <c r="AX80" i="410"/>
  <c r="AY80" i="410"/>
  <c r="BA80" i="410"/>
  <c r="AZ80" i="410"/>
  <c r="AW84" i="424"/>
  <c r="AY84" i="424"/>
  <c r="AZ84" i="424"/>
  <c r="AX84" i="424"/>
  <c r="BA84" i="424"/>
  <c r="BA85" i="417"/>
  <c r="AX85" i="417"/>
  <c r="AZ85" i="417"/>
  <c r="AY85" i="417"/>
  <c r="AW85" i="417"/>
  <c r="AZ83" i="410"/>
  <c r="AX83" i="410"/>
  <c r="AY83" i="410"/>
  <c r="BA83" i="410"/>
  <c r="AW83" i="410"/>
  <c r="X104" i="413"/>
  <c r="AG89" i="442"/>
  <c r="AY77" i="466"/>
  <c r="AZ77" i="466"/>
  <c r="AW77" i="466"/>
  <c r="BA77" i="466"/>
  <c r="AX77" i="466"/>
  <c r="BA79" i="414"/>
  <c r="AW79" i="414"/>
  <c r="AX79" i="414"/>
  <c r="AY79" i="414"/>
  <c r="AZ79" i="414"/>
  <c r="AX84" i="418"/>
  <c r="AZ84" i="418"/>
  <c r="BA84" i="418"/>
  <c r="AY84" i="418"/>
  <c r="AW84" i="418"/>
  <c r="AZ88" i="470"/>
  <c r="AW88" i="470"/>
  <c r="AX88" i="470"/>
  <c r="AY88" i="470"/>
  <c r="BA88" i="470"/>
  <c r="AW82" i="416"/>
  <c r="AZ82" i="416"/>
  <c r="BA82" i="416"/>
  <c r="AX82" i="416"/>
  <c r="AY82" i="416"/>
  <c r="AX87" i="424"/>
  <c r="AW87" i="424"/>
  <c r="BA87" i="424"/>
  <c r="AY87" i="424"/>
  <c r="AZ87" i="424"/>
  <c r="AW83" i="388"/>
  <c r="AZ83" i="388"/>
  <c r="AX83" i="388"/>
  <c r="AY83" i="388"/>
  <c r="BA83" i="388"/>
  <c r="AZ82" i="438"/>
  <c r="AY82" i="438"/>
  <c r="AX82" i="438"/>
  <c r="BA82" i="438"/>
  <c r="AW82" i="438"/>
  <c r="AH89" i="454"/>
  <c r="AJ89" i="454"/>
  <c r="AX78" i="432"/>
  <c r="AY78" i="432"/>
  <c r="AW78" i="432"/>
  <c r="BA78" i="432"/>
  <c r="AZ78" i="432"/>
  <c r="AW86" i="399"/>
  <c r="AX86" i="399"/>
  <c r="BA86" i="399"/>
  <c r="AY86" i="399"/>
  <c r="AZ86" i="399"/>
  <c r="AY85" i="476"/>
  <c r="AZ85" i="476"/>
  <c r="AX85" i="476"/>
  <c r="AW85" i="476"/>
  <c r="BA85" i="476"/>
  <c r="AX77" i="430"/>
  <c r="AZ77" i="430"/>
  <c r="BA77" i="430"/>
  <c r="AY77" i="430"/>
  <c r="AW77" i="430"/>
  <c r="AY85" i="474"/>
  <c r="AW85" i="474"/>
  <c r="AX85" i="474"/>
  <c r="AZ85" i="474"/>
  <c r="BA85" i="474"/>
  <c r="BA87" i="412"/>
  <c r="AZ87" i="412"/>
  <c r="AY87" i="412"/>
  <c r="AX87" i="412"/>
  <c r="AW87" i="412"/>
  <c r="AH89" i="458"/>
  <c r="AW80" i="428"/>
  <c r="AZ80" i="428"/>
  <c r="AY80" i="428"/>
  <c r="BA80" i="428"/>
  <c r="AX80" i="428"/>
  <c r="AZ82" i="458"/>
  <c r="AY82" i="458"/>
  <c r="BA82" i="458"/>
  <c r="AW82" i="458"/>
  <c r="AX82" i="458"/>
  <c r="X105" i="456"/>
  <c r="AZ85" i="462"/>
  <c r="BA85" i="462"/>
  <c r="AX85" i="462"/>
  <c r="AW85" i="462"/>
  <c r="AY85" i="462"/>
  <c r="AY83" i="458"/>
  <c r="AZ83" i="458"/>
  <c r="AW83" i="458"/>
  <c r="BA83" i="458"/>
  <c r="AX83" i="458"/>
  <c r="AW88" i="417"/>
  <c r="AY88" i="417"/>
  <c r="AX88" i="417"/>
  <c r="AZ88" i="417"/>
  <c r="BA88" i="417"/>
  <c r="AW87" i="411"/>
  <c r="AX87" i="411"/>
  <c r="BA87" i="411"/>
  <c r="AZ87" i="411"/>
  <c r="AY87" i="411"/>
  <c r="AX87" i="414"/>
  <c r="AW87" i="414"/>
  <c r="BA87" i="414"/>
  <c r="AY87" i="414"/>
  <c r="AZ87" i="414"/>
  <c r="AY78" i="438"/>
  <c r="AW78" i="438"/>
  <c r="BA78" i="438"/>
  <c r="AZ78" i="438"/>
  <c r="AX78" i="438"/>
  <c r="AY88" i="426"/>
  <c r="AX88" i="426"/>
  <c r="AZ88" i="426"/>
  <c r="AW88" i="426"/>
  <c r="BA88" i="426"/>
  <c r="AX85" i="411"/>
  <c r="AY85" i="411"/>
  <c r="AZ85" i="411"/>
  <c r="AW85" i="411"/>
  <c r="BA85" i="411"/>
  <c r="AX81" i="450"/>
  <c r="AY81" i="450"/>
  <c r="AZ81" i="450"/>
  <c r="BA81" i="450"/>
  <c r="AW81" i="450"/>
  <c r="AY83" i="466"/>
  <c r="AX83" i="466"/>
  <c r="BA83" i="466"/>
  <c r="AZ83" i="466"/>
  <c r="AW83" i="466"/>
  <c r="AJ89" i="426"/>
  <c r="AI89" i="426"/>
  <c r="AX79" i="388"/>
  <c r="AZ79" i="388"/>
  <c r="BA79" i="388"/>
  <c r="AY79" i="388"/>
  <c r="AW79" i="388"/>
  <c r="AY82" i="434"/>
  <c r="BA82" i="434"/>
  <c r="AX82" i="434"/>
  <c r="AZ82" i="434"/>
  <c r="AW82" i="434"/>
  <c r="AW80" i="424"/>
  <c r="BA80" i="424"/>
  <c r="AZ80" i="424"/>
  <c r="AX80" i="424"/>
  <c r="AY80" i="424"/>
  <c r="AG89" i="466"/>
  <c r="AF89" i="466"/>
  <c r="BA87" i="460"/>
  <c r="AY87" i="460"/>
  <c r="AX87" i="460"/>
  <c r="AW87" i="460"/>
  <c r="AZ87" i="460"/>
  <c r="AZ80" i="470"/>
  <c r="AX80" i="470"/>
  <c r="BA80" i="470"/>
  <c r="AY80" i="470"/>
  <c r="AW80" i="470"/>
  <c r="AW86" i="411"/>
  <c r="AY86" i="411"/>
  <c r="BA86" i="411"/>
  <c r="AZ86" i="411"/>
  <c r="AX86" i="411"/>
  <c r="AY79" i="458"/>
  <c r="AX79" i="458"/>
  <c r="AW79" i="458"/>
  <c r="AZ79" i="458"/>
  <c r="BA79" i="458"/>
  <c r="AX85" i="464"/>
  <c r="AW85" i="464"/>
  <c r="AZ85" i="464"/>
  <c r="AY85" i="464"/>
  <c r="BA85" i="464"/>
  <c r="AY79" i="411"/>
  <c r="BA79" i="411"/>
  <c r="AZ79" i="411"/>
  <c r="AW79" i="411"/>
  <c r="AX79" i="411"/>
  <c r="AX84" i="411"/>
  <c r="AY84" i="411"/>
  <c r="AZ84" i="411"/>
  <c r="BA84" i="411"/>
  <c r="AW84" i="411"/>
  <c r="AX86" i="436"/>
  <c r="AY86" i="436"/>
  <c r="BA86" i="436"/>
  <c r="AZ86" i="436"/>
  <c r="AW86" i="436"/>
  <c r="AX78" i="428"/>
  <c r="AZ78" i="428"/>
  <c r="AY78" i="428"/>
  <c r="BA78" i="428"/>
  <c r="AW78" i="428"/>
  <c r="AY83" i="462"/>
  <c r="AW83" i="462"/>
  <c r="BA83" i="462"/>
  <c r="AX83" i="462"/>
  <c r="AZ83" i="462"/>
  <c r="BA88" i="474"/>
  <c r="AW88" i="474"/>
  <c r="AY88" i="474"/>
  <c r="AX88" i="474"/>
  <c r="AZ88" i="474"/>
  <c r="AZ86" i="476"/>
  <c r="AY86" i="476"/>
  <c r="AW86" i="476"/>
  <c r="BA86" i="476"/>
  <c r="AX86" i="476"/>
  <c r="AZ85" i="414"/>
  <c r="AX85" i="414"/>
  <c r="AW85" i="414"/>
  <c r="AY85" i="414"/>
  <c r="BA85" i="414"/>
  <c r="X106" i="432"/>
  <c r="AC89" i="432"/>
  <c r="AG89" i="452"/>
  <c r="AI89" i="452"/>
  <c r="X104" i="462"/>
  <c r="AY86" i="470"/>
  <c r="BA86" i="470"/>
  <c r="AW86" i="470"/>
  <c r="AX86" i="470"/>
  <c r="AZ86" i="470"/>
  <c r="AW80" i="472"/>
  <c r="AZ80" i="472"/>
  <c r="AX80" i="472"/>
  <c r="AY80" i="472"/>
  <c r="BA80" i="472"/>
  <c r="AZ77" i="415"/>
  <c r="AX77" i="415"/>
  <c r="AY77" i="415"/>
  <c r="AW77" i="415"/>
  <c r="BA77" i="415"/>
  <c r="AZ88" i="446"/>
  <c r="AW88" i="446"/>
  <c r="AY88" i="446"/>
  <c r="AX88" i="446"/>
  <c r="BA88" i="446"/>
  <c r="X105" i="460"/>
  <c r="BA87" i="430"/>
  <c r="AZ87" i="430"/>
  <c r="AX87" i="430"/>
  <c r="AY87" i="430"/>
  <c r="AW87" i="430"/>
  <c r="AJ89" i="440"/>
  <c r="AZ77" i="413"/>
  <c r="AX77" i="413"/>
  <c r="AY77" i="413"/>
  <c r="AW77" i="413"/>
  <c r="BA77" i="413"/>
  <c r="BA85" i="468"/>
  <c r="AW85" i="468"/>
  <c r="AX85" i="468"/>
  <c r="AY85" i="468"/>
  <c r="AZ85" i="468"/>
  <c r="AZ78" i="462"/>
  <c r="AW78" i="462"/>
  <c r="AX78" i="462"/>
  <c r="AY78" i="462"/>
  <c r="BA78" i="462"/>
  <c r="AX77" i="420"/>
  <c r="BA77" i="420"/>
  <c r="AY77" i="420"/>
  <c r="AZ77" i="420"/>
  <c r="AW77" i="420"/>
  <c r="AZ80" i="466"/>
  <c r="BA80" i="466"/>
  <c r="AW80" i="466"/>
  <c r="AX80" i="466"/>
  <c r="AY80" i="466"/>
  <c r="AY78" i="412"/>
  <c r="AZ78" i="412"/>
  <c r="AW78" i="412"/>
  <c r="AX78" i="412"/>
  <c r="BA78" i="412"/>
  <c r="BA79" i="424"/>
  <c r="AW79" i="424"/>
  <c r="AY79" i="424"/>
  <c r="AX79" i="424"/>
  <c r="AZ79" i="424"/>
  <c r="BA77" i="426"/>
  <c r="AZ77" i="426"/>
  <c r="AX77" i="426"/>
  <c r="AW77" i="426"/>
  <c r="AY77" i="426"/>
  <c r="AZ78" i="440"/>
  <c r="BA78" i="440"/>
  <c r="AX78" i="440"/>
  <c r="AW78" i="440"/>
  <c r="AY78" i="440"/>
  <c r="AZ87" i="417"/>
  <c r="AX87" i="417"/>
  <c r="BA87" i="417"/>
  <c r="AW87" i="417"/>
  <c r="AY87" i="417"/>
  <c r="AX77" i="458"/>
  <c r="AW77" i="458"/>
  <c r="AZ77" i="458"/>
  <c r="BA77" i="458"/>
  <c r="AY77" i="458"/>
  <c r="AX87" i="474"/>
  <c r="AZ87" i="474"/>
  <c r="AY87" i="474"/>
  <c r="BA87" i="474"/>
  <c r="AW87" i="474"/>
  <c r="X104" i="411"/>
  <c r="AK89" i="444"/>
  <c r="AC89" i="464"/>
  <c r="X106" i="464"/>
  <c r="AC89" i="410"/>
  <c r="X106" i="410"/>
  <c r="AK89" i="450"/>
  <c r="AJ89" i="450"/>
  <c r="AZ81" i="410"/>
  <c r="AY81" i="410"/>
  <c r="BA81" i="410"/>
  <c r="AW81" i="410"/>
  <c r="AX81" i="410"/>
  <c r="AJ89" i="468"/>
  <c r="AG89" i="468"/>
  <c r="BA79" i="442"/>
  <c r="AZ79" i="442"/>
  <c r="AY79" i="442"/>
  <c r="AW79" i="442"/>
  <c r="AX79" i="442"/>
  <c r="AG89" i="424"/>
  <c r="AW83" i="464"/>
  <c r="AX83" i="464"/>
  <c r="AY83" i="464"/>
  <c r="AZ83" i="464"/>
  <c r="BA83" i="464"/>
  <c r="BA84" i="432"/>
  <c r="AW84" i="432"/>
  <c r="AX84" i="432"/>
  <c r="AY84" i="432"/>
  <c r="AZ84" i="432"/>
  <c r="X106" i="413"/>
  <c r="AC89" i="413"/>
  <c r="AI89" i="410"/>
  <c r="X105" i="426"/>
  <c r="X105" i="470"/>
  <c r="AX85" i="438"/>
  <c r="BA85" i="438"/>
  <c r="AW85" i="438"/>
  <c r="AY85" i="438"/>
  <c r="AZ85" i="438"/>
  <c r="BA81" i="438"/>
  <c r="AZ81" i="438"/>
  <c r="AX81" i="438"/>
  <c r="AW81" i="438"/>
  <c r="AY81" i="438"/>
  <c r="AX82" i="460"/>
  <c r="AW82" i="460"/>
  <c r="AY82" i="460"/>
  <c r="AZ82" i="460"/>
  <c r="BA82" i="460"/>
  <c r="AW80" i="430"/>
  <c r="AZ80" i="430"/>
  <c r="AY80" i="430"/>
  <c r="AX80" i="430"/>
  <c r="BA80" i="430"/>
  <c r="AF89" i="420"/>
  <c r="AJ89" i="420"/>
  <c r="AY77" i="468"/>
  <c r="AX77" i="468"/>
  <c r="BA77" i="468"/>
  <c r="AW77" i="468"/>
  <c r="AZ77" i="468"/>
  <c r="AC89" i="434"/>
  <c r="X106" i="434"/>
  <c r="X105" i="446"/>
  <c r="AX84" i="416"/>
  <c r="BA84" i="416"/>
  <c r="AZ84" i="416"/>
  <c r="AY84" i="416"/>
  <c r="AW84" i="416"/>
  <c r="AW83" i="432"/>
  <c r="AZ83" i="432"/>
  <c r="BA83" i="432"/>
  <c r="AX83" i="432"/>
  <c r="AY83" i="432"/>
  <c r="AX88" i="448"/>
  <c r="AY88" i="448"/>
  <c r="BA88" i="448"/>
  <c r="AZ88" i="448"/>
  <c r="AW88" i="448"/>
  <c r="AY78" i="418"/>
  <c r="AZ78" i="418"/>
  <c r="AW78" i="418"/>
  <c r="AX78" i="418"/>
  <c r="BA78" i="418"/>
  <c r="AW86" i="462"/>
  <c r="AZ86" i="462"/>
  <c r="BA86" i="462"/>
  <c r="AX86" i="462"/>
  <c r="AY86" i="462"/>
  <c r="AZ84" i="415"/>
  <c r="AY84" i="415"/>
  <c r="AX84" i="415"/>
  <c r="BA84" i="415"/>
  <c r="AW84" i="415"/>
  <c r="AW87" i="413"/>
  <c r="AX87" i="413"/>
  <c r="AZ87" i="413"/>
  <c r="AY87" i="413"/>
  <c r="BA87" i="413"/>
  <c r="AZ78" i="430"/>
  <c r="BA78" i="430"/>
  <c r="AY78" i="430"/>
  <c r="AX78" i="430"/>
  <c r="AW78" i="430"/>
  <c r="AZ83" i="438"/>
  <c r="BA83" i="438"/>
  <c r="AY83" i="438"/>
  <c r="AX83" i="438"/>
  <c r="AW83" i="438"/>
  <c r="AX85" i="422"/>
  <c r="AY85" i="422"/>
  <c r="BA85" i="422"/>
  <c r="AW85" i="422"/>
  <c r="AZ85" i="422"/>
  <c r="AX82" i="420"/>
  <c r="BA82" i="420"/>
  <c r="AZ82" i="420"/>
  <c r="AW82" i="420"/>
  <c r="AY82" i="420"/>
  <c r="AX81" i="426"/>
  <c r="AY81" i="426"/>
  <c r="AW81" i="426"/>
  <c r="BA81" i="426"/>
  <c r="AZ81" i="426"/>
  <c r="X102" i="388"/>
  <c r="AF89" i="430"/>
  <c r="AZ86" i="417"/>
  <c r="AY86" i="417"/>
  <c r="AW86" i="417"/>
  <c r="AX86" i="417"/>
  <c r="BA86" i="417"/>
  <c r="AZ88" i="410"/>
  <c r="AW88" i="410"/>
  <c r="AX88" i="410"/>
  <c r="BA88" i="410"/>
  <c r="AY88" i="410"/>
  <c r="AI89" i="428"/>
  <c r="AZ87" i="468"/>
  <c r="AW87" i="468"/>
  <c r="BA87" i="468"/>
  <c r="AX87" i="468"/>
  <c r="AY87" i="468"/>
  <c r="X105" i="416"/>
  <c r="AY78" i="476"/>
  <c r="AZ78" i="476"/>
  <c r="AX78" i="476"/>
  <c r="AW78" i="476"/>
  <c r="BA78" i="476"/>
  <c r="AI89" i="462"/>
  <c r="AZ78" i="417"/>
  <c r="AY78" i="417"/>
  <c r="AX78" i="417"/>
  <c r="AW78" i="417"/>
  <c r="BA78" i="417"/>
  <c r="X104" i="414"/>
  <c r="AW79" i="436"/>
  <c r="AY79" i="436"/>
  <c r="BA79" i="436"/>
  <c r="AX79" i="436"/>
  <c r="AZ79" i="436"/>
  <c r="AW84" i="420"/>
  <c r="BA84" i="420"/>
  <c r="AZ84" i="420"/>
  <c r="AX84" i="420"/>
  <c r="AY84" i="420"/>
  <c r="BA80" i="448"/>
  <c r="AW80" i="448"/>
  <c r="AZ80" i="448"/>
  <c r="AY80" i="448"/>
  <c r="AX80" i="448"/>
  <c r="AX83" i="476"/>
  <c r="AY83" i="476"/>
  <c r="AZ83" i="476"/>
  <c r="AW83" i="476"/>
  <c r="BA83" i="476"/>
  <c r="AW83" i="416"/>
  <c r="AY83" i="416"/>
  <c r="AZ83" i="416"/>
  <c r="BA83" i="416"/>
  <c r="AX83" i="416"/>
  <c r="AG89" i="399"/>
  <c r="AI89" i="399"/>
  <c r="X104" i="417"/>
  <c r="AZ83" i="426"/>
  <c r="AX83" i="426"/>
  <c r="BA83" i="426"/>
  <c r="AW83" i="426"/>
  <c r="AY83" i="426"/>
  <c r="AF89" i="472"/>
  <c r="BA83" i="472"/>
  <c r="AY83" i="472"/>
  <c r="AX83" i="472"/>
  <c r="AW83" i="472"/>
  <c r="AZ83" i="472"/>
  <c r="X106" i="430"/>
  <c r="AC89" i="430"/>
  <c r="AX88" i="388"/>
  <c r="AY88" i="388"/>
  <c r="AZ88" i="388"/>
  <c r="BA88" i="388"/>
  <c r="AW88" i="388"/>
  <c r="AW83" i="474"/>
  <c r="AZ83" i="474"/>
  <c r="AX83" i="474"/>
  <c r="BA83" i="474"/>
  <c r="AY83" i="474"/>
  <c r="AI89" i="432"/>
  <c r="X105" i="420"/>
  <c r="AY79" i="399"/>
  <c r="BA79" i="399"/>
  <c r="AW79" i="399"/>
  <c r="AZ79" i="399"/>
  <c r="AX79" i="399"/>
  <c r="AF89" i="456"/>
  <c r="AG89" i="456"/>
  <c r="X105" i="454"/>
  <c r="AH89" i="417"/>
  <c r="AI89" i="417"/>
  <c r="AY81" i="444"/>
  <c r="BA81" i="444"/>
  <c r="AX81" i="444"/>
  <c r="AW81" i="444"/>
  <c r="AZ81" i="444"/>
  <c r="AK89" i="415"/>
  <c r="AH89" i="415"/>
  <c r="AJ89" i="464"/>
  <c r="AG89" i="464"/>
  <c r="AI89" i="446"/>
  <c r="AJ89" i="446"/>
  <c r="X105" i="412"/>
  <c r="AI89" i="414"/>
  <c r="AY78" i="415"/>
  <c r="AX78" i="415"/>
  <c r="AZ78" i="415"/>
  <c r="AW78" i="415"/>
  <c r="BA78" i="415"/>
  <c r="AW78" i="468"/>
  <c r="AX78" i="468"/>
  <c r="AZ78" i="468"/>
  <c r="BA78" i="468"/>
  <c r="AY78" i="468"/>
  <c r="BA79" i="460"/>
  <c r="AW79" i="460"/>
  <c r="AX79" i="460"/>
  <c r="AY79" i="460"/>
  <c r="AZ79" i="460"/>
  <c r="AG89" i="412"/>
  <c r="AY85" i="448"/>
  <c r="BA85" i="448"/>
  <c r="AW85" i="448"/>
  <c r="AZ85" i="448"/>
  <c r="AX85" i="448"/>
  <c r="AZ84" i="448"/>
  <c r="AW84" i="448"/>
  <c r="AX84" i="448"/>
  <c r="BA84" i="448"/>
  <c r="AY84" i="448"/>
  <c r="AZ81" i="414"/>
  <c r="AY81" i="414"/>
  <c r="BA81" i="414"/>
  <c r="AX81" i="414"/>
  <c r="AW81" i="414"/>
  <c r="AF89" i="454"/>
  <c r="AZ88" i="430"/>
  <c r="AY88" i="430"/>
  <c r="AX88" i="430"/>
  <c r="BA88" i="430"/>
  <c r="AW88" i="430"/>
  <c r="AY79" i="448"/>
  <c r="AX79" i="448"/>
  <c r="AZ79" i="448"/>
  <c r="AW79" i="448"/>
  <c r="BA79" i="448"/>
  <c r="AW88" i="458"/>
  <c r="AZ88" i="458"/>
  <c r="AX88" i="458"/>
  <c r="AY88" i="458"/>
  <c r="BA88" i="458"/>
  <c r="BA83" i="418"/>
  <c r="AX83" i="418"/>
  <c r="AY83" i="418"/>
  <c r="AW83" i="418"/>
  <c r="AZ83" i="418"/>
  <c r="AZ81" i="466"/>
  <c r="AY81" i="466"/>
  <c r="BA81" i="466"/>
  <c r="AW81" i="466"/>
  <c r="AX81" i="466"/>
  <c r="X105" i="424"/>
  <c r="AF89" i="458"/>
  <c r="AK89" i="458"/>
  <c r="AY85" i="460"/>
  <c r="AW85" i="460"/>
  <c r="AX85" i="460"/>
  <c r="BA85" i="460"/>
  <c r="AZ85" i="460"/>
  <c r="AW80" i="442"/>
  <c r="AZ80" i="442"/>
  <c r="AX80" i="442"/>
  <c r="BA80" i="442"/>
  <c r="AY80" i="442"/>
  <c r="AW82" i="415"/>
  <c r="AZ82" i="415"/>
  <c r="BA82" i="415"/>
  <c r="AX82" i="415"/>
  <c r="AY82" i="415"/>
  <c r="AW86" i="450"/>
  <c r="AX86" i="450"/>
  <c r="AY86" i="450"/>
  <c r="AZ86" i="450"/>
  <c r="BA86" i="450"/>
  <c r="AZ77" i="464"/>
  <c r="AW77" i="464"/>
  <c r="BA77" i="464"/>
  <c r="AY77" i="464"/>
  <c r="AX77" i="464"/>
  <c r="AC89" i="472"/>
  <c r="X106" i="472"/>
  <c r="BA85" i="444"/>
  <c r="AZ85" i="444"/>
  <c r="AW85" i="444"/>
  <c r="AX85" i="444"/>
  <c r="AY85" i="444"/>
  <c r="AZ87" i="450"/>
  <c r="BA87" i="450"/>
  <c r="AX87" i="450"/>
  <c r="AY87" i="450"/>
  <c r="AW87" i="450"/>
  <c r="AY88" i="460"/>
  <c r="BA88" i="460"/>
  <c r="AW88" i="460"/>
  <c r="AX88" i="460"/>
  <c r="AZ88" i="460"/>
  <c r="BA83" i="470"/>
  <c r="AW83" i="470"/>
  <c r="AZ83" i="470"/>
  <c r="AX83" i="470"/>
  <c r="AY83" i="470"/>
  <c r="AY82" i="470"/>
  <c r="BA82" i="470"/>
  <c r="AX82" i="470"/>
  <c r="AZ82" i="470"/>
  <c r="AW82" i="470"/>
  <c r="X105" i="458"/>
  <c r="AZ78" i="458"/>
  <c r="AW78" i="458"/>
  <c r="BA78" i="458"/>
  <c r="AX78" i="458"/>
  <c r="AY78" i="458"/>
  <c r="AX81" i="454"/>
  <c r="AW81" i="454"/>
  <c r="AZ81" i="454"/>
  <c r="AY81" i="454"/>
  <c r="BA81" i="454"/>
  <c r="AZ82" i="440"/>
  <c r="AY82" i="440"/>
  <c r="AX82" i="440"/>
  <c r="AW82" i="440"/>
  <c r="BA82" i="440"/>
  <c r="BA83" i="411"/>
  <c r="AY83" i="411"/>
  <c r="AX83" i="411"/>
  <c r="AZ83" i="411"/>
  <c r="AW83" i="411"/>
  <c r="AY82" i="412"/>
  <c r="AX82" i="412"/>
  <c r="AZ82" i="412"/>
  <c r="BA82" i="412"/>
  <c r="AW82" i="412"/>
  <c r="AY86" i="416"/>
  <c r="AW86" i="416"/>
  <c r="AX86" i="416"/>
  <c r="AZ86" i="416"/>
  <c r="BA86" i="416"/>
  <c r="AH89" i="426"/>
  <c r="AK89" i="426"/>
  <c r="AZ86" i="438"/>
  <c r="AW86" i="438"/>
  <c r="AY86" i="438"/>
  <c r="BA86" i="438"/>
  <c r="AX86" i="438"/>
  <c r="AX84" i="450"/>
  <c r="AZ84" i="450"/>
  <c r="AY84" i="450"/>
  <c r="AW84" i="450"/>
  <c r="BA84" i="450"/>
  <c r="AZ87" i="416"/>
  <c r="AY87" i="416"/>
  <c r="BA87" i="416"/>
  <c r="AW87" i="416"/>
  <c r="AX87" i="416"/>
  <c r="BA80" i="399"/>
  <c r="AZ80" i="399"/>
  <c r="AW80" i="399"/>
  <c r="AX80" i="399"/>
  <c r="AY80" i="399"/>
  <c r="AI89" i="466"/>
  <c r="X104" i="420"/>
  <c r="AX80" i="458"/>
  <c r="AY80" i="458"/>
  <c r="BA80" i="458"/>
  <c r="AW80" i="458"/>
  <c r="AZ80" i="458"/>
  <c r="AX79" i="416"/>
  <c r="BA79" i="416"/>
  <c r="AZ79" i="416"/>
  <c r="AW79" i="416"/>
  <c r="AY79" i="416"/>
  <c r="AX87" i="422"/>
  <c r="AZ87" i="422"/>
  <c r="BA87" i="422"/>
  <c r="AW87" i="422"/>
  <c r="AY87" i="422"/>
  <c r="AW87" i="420"/>
  <c r="AZ87" i="420"/>
  <c r="BA87" i="420"/>
  <c r="AX87" i="420"/>
  <c r="AY87" i="420"/>
  <c r="AW80" i="462"/>
  <c r="AZ80" i="462"/>
  <c r="AY80" i="462"/>
  <c r="AX80" i="462"/>
  <c r="BA80" i="462"/>
  <c r="X104" i="468"/>
  <c r="AZ85" i="432"/>
  <c r="AW85" i="432"/>
  <c r="AX85" i="432"/>
  <c r="BA85" i="432"/>
  <c r="AY85" i="432"/>
  <c r="BA85" i="436"/>
  <c r="AZ85" i="436"/>
  <c r="AW85" i="436"/>
  <c r="AX85" i="436"/>
  <c r="AY85" i="436"/>
  <c r="AZ78" i="474"/>
  <c r="AW78" i="474"/>
  <c r="AY78" i="474"/>
  <c r="BA78" i="474"/>
  <c r="AX78" i="474"/>
  <c r="AW85" i="410"/>
  <c r="BA85" i="410"/>
  <c r="AY85" i="410"/>
  <c r="AX85" i="410"/>
  <c r="AZ85" i="410"/>
  <c r="BA82" i="474"/>
  <c r="AW82" i="474"/>
  <c r="AZ82" i="474"/>
  <c r="AX82" i="474"/>
  <c r="AY82" i="474"/>
  <c r="AX80" i="474"/>
  <c r="AW80" i="474"/>
  <c r="AY80" i="474"/>
  <c r="BA80" i="474"/>
  <c r="AZ80" i="474"/>
  <c r="AW78" i="410"/>
  <c r="AX78" i="410"/>
  <c r="AY78" i="410"/>
  <c r="BA78" i="410"/>
  <c r="AZ78" i="410"/>
  <c r="BA87" i="446"/>
  <c r="AY87" i="446"/>
  <c r="AW87" i="446"/>
  <c r="AX87" i="446"/>
  <c r="AZ87" i="446"/>
  <c r="AY84" i="470"/>
  <c r="AW84" i="470"/>
  <c r="BA84" i="470"/>
  <c r="AX84" i="470"/>
  <c r="AZ84" i="470"/>
  <c r="AF89" i="452"/>
  <c r="AZ81" i="464"/>
  <c r="BA81" i="464"/>
  <c r="AW81" i="464"/>
  <c r="AY81" i="464"/>
  <c r="AX81" i="464"/>
  <c r="X105" i="474"/>
  <c r="BA79" i="454"/>
  <c r="AY79" i="454"/>
  <c r="AZ79" i="454"/>
  <c r="AW79" i="454"/>
  <c r="AX79" i="454"/>
  <c r="X106" i="476"/>
  <c r="AC89" i="476"/>
  <c r="AI89" i="440"/>
  <c r="X100" i="440" s="1"/>
  <c r="AK89" i="440"/>
  <c r="BA82" i="444"/>
  <c r="AZ82" i="444"/>
  <c r="AW82" i="444"/>
  <c r="AY82" i="444"/>
  <c r="AX82" i="444"/>
  <c r="AX85" i="416"/>
  <c r="AW85" i="416"/>
  <c r="AZ85" i="416"/>
  <c r="BA85" i="416"/>
  <c r="AY85" i="416"/>
  <c r="BA77" i="476"/>
  <c r="AW77" i="476"/>
  <c r="AX77" i="476"/>
  <c r="AZ77" i="476"/>
  <c r="AY77" i="476"/>
  <c r="BA82" i="424"/>
  <c r="AX82" i="424"/>
  <c r="AZ82" i="424"/>
  <c r="AW82" i="424"/>
  <c r="AY82" i="424"/>
  <c r="AY83" i="454"/>
  <c r="AZ83" i="454"/>
  <c r="AW83" i="454"/>
  <c r="AX83" i="454"/>
  <c r="BA83" i="454"/>
  <c r="AY84" i="428"/>
  <c r="AX84" i="428"/>
  <c r="AW84" i="428"/>
  <c r="BA84" i="428"/>
  <c r="AZ84" i="428"/>
  <c r="AJ89" i="444"/>
  <c r="AI89" i="444"/>
  <c r="AF89" i="450"/>
  <c r="AH89" i="450"/>
  <c r="AF89" i="468"/>
  <c r="AZ83" i="417"/>
  <c r="AX83" i="417"/>
  <c r="BA83" i="417"/>
  <c r="AY83" i="417"/>
  <c r="AW83" i="417"/>
  <c r="AF89" i="424"/>
  <c r="AH89" i="424"/>
  <c r="AW88" i="440"/>
  <c r="AZ88" i="440"/>
  <c r="AX88" i="440"/>
  <c r="AY88" i="440"/>
  <c r="BA88" i="440"/>
  <c r="AF89" i="410"/>
  <c r="BA84" i="458"/>
  <c r="AY84" i="458"/>
  <c r="AW84" i="458"/>
  <c r="AZ84" i="458"/>
  <c r="AX84" i="458"/>
  <c r="AW87" i="418"/>
  <c r="BA87" i="418"/>
  <c r="AX87" i="418"/>
  <c r="AZ87" i="418"/>
  <c r="AY87" i="418"/>
  <c r="AY85" i="399"/>
  <c r="AW85" i="399"/>
  <c r="AX85" i="399"/>
  <c r="BA85" i="399"/>
  <c r="AZ85" i="399"/>
  <c r="AY78" i="452"/>
  <c r="AX78" i="452"/>
  <c r="AW78" i="452"/>
  <c r="BA78" i="452"/>
  <c r="AZ78" i="452"/>
  <c r="X106" i="416"/>
  <c r="AC89" i="416"/>
  <c r="BA82" i="417"/>
  <c r="AY82" i="417"/>
  <c r="AX82" i="417"/>
  <c r="AW82" i="417"/>
  <c r="AZ82" i="417"/>
  <c r="X105" i="436"/>
  <c r="AG89" i="420"/>
  <c r="AY77" i="462"/>
  <c r="BA77" i="462"/>
  <c r="AX77" i="462"/>
  <c r="AW77" i="462"/>
  <c r="AZ77" i="462"/>
  <c r="BA87" i="436"/>
  <c r="AX87" i="436"/>
  <c r="AW87" i="436"/>
  <c r="AY87" i="436"/>
  <c r="AZ87" i="436"/>
  <c r="BA88" i="428"/>
  <c r="AX88" i="428"/>
  <c r="AZ88" i="428"/>
  <c r="AW88" i="428"/>
  <c r="AY88" i="428"/>
  <c r="X104" i="410"/>
  <c r="AY81" i="434"/>
  <c r="AZ81" i="434"/>
  <c r="AX81" i="434"/>
  <c r="BA81" i="434"/>
  <c r="AW81" i="434"/>
  <c r="BA86" i="446"/>
  <c r="AY86" i="446"/>
  <c r="AW86" i="446"/>
  <c r="AZ86" i="446"/>
  <c r="AX86" i="446"/>
  <c r="AW82" i="388"/>
  <c r="AY82" i="388"/>
  <c r="AZ82" i="388"/>
  <c r="BA82" i="388"/>
  <c r="AX82" i="388"/>
  <c r="AI89" i="430"/>
  <c r="AH89" i="428"/>
  <c r="AK89" i="428"/>
  <c r="AG89" i="462"/>
  <c r="BA88" i="456"/>
  <c r="AW88" i="456"/>
  <c r="AY88" i="456"/>
  <c r="AX88" i="456"/>
  <c r="AZ88" i="456"/>
  <c r="X105" i="411"/>
  <c r="BA77" i="450"/>
  <c r="AW77" i="450"/>
  <c r="AZ77" i="450"/>
  <c r="AY77" i="450"/>
  <c r="AX77" i="450"/>
  <c r="AH89" i="399"/>
  <c r="AG89" i="472"/>
  <c r="AY80" i="414"/>
  <c r="AX80" i="414"/>
  <c r="BA80" i="414"/>
  <c r="AZ80" i="414"/>
  <c r="AW80" i="414"/>
  <c r="AY81" i="452"/>
  <c r="AX81" i="452"/>
  <c r="AZ81" i="452"/>
  <c r="BA81" i="452"/>
  <c r="AW81" i="452"/>
  <c r="AX81" i="460"/>
  <c r="BA81" i="460"/>
  <c r="AW81" i="460"/>
  <c r="AY81" i="460"/>
  <c r="AZ81" i="460"/>
  <c r="AK89" i="432"/>
  <c r="AH89" i="432"/>
  <c r="X105" i="468"/>
  <c r="AH89" i="456"/>
  <c r="AX81" i="432"/>
  <c r="BA81" i="432"/>
  <c r="AW81" i="432"/>
  <c r="AZ81" i="432"/>
  <c r="AY81" i="432"/>
  <c r="AC89" i="456"/>
  <c r="X106" i="456"/>
  <c r="AK89" i="417"/>
  <c r="X105" i="440"/>
  <c r="AG89" i="415"/>
  <c r="AW80" i="418"/>
  <c r="AZ80" i="418"/>
  <c r="AX80" i="418"/>
  <c r="AY80" i="418"/>
  <c r="BA80" i="418"/>
  <c r="AK89" i="464"/>
  <c r="AF89" i="464"/>
  <c r="AK89" i="446"/>
  <c r="AH89" i="414"/>
  <c r="AJ89" i="414"/>
  <c r="BA83" i="414"/>
  <c r="AZ83" i="414"/>
  <c r="AY83" i="414"/>
  <c r="AW83" i="414"/>
  <c r="AX83" i="414"/>
  <c r="X104" i="444"/>
  <c r="AF89" i="412"/>
  <c r="AK89" i="412"/>
  <c r="X106" i="440"/>
  <c r="AC89" i="440"/>
  <c r="X105" i="462"/>
  <c r="BA86" i="413"/>
  <c r="AZ86" i="413"/>
  <c r="AW86" i="413"/>
  <c r="AY86" i="413"/>
  <c r="AX86" i="413"/>
  <c r="AX83" i="412"/>
  <c r="BA83" i="412"/>
  <c r="AW83" i="412"/>
  <c r="AZ83" i="412"/>
  <c r="AY83" i="412"/>
  <c r="AZ88" i="452"/>
  <c r="AX88" i="452"/>
  <c r="BA88" i="452"/>
  <c r="AW88" i="452"/>
  <c r="AY88" i="452"/>
  <c r="AX80" i="417"/>
  <c r="AW80" i="417"/>
  <c r="BA80" i="417"/>
  <c r="AY80" i="417"/>
  <c r="AZ80" i="417"/>
  <c r="AW80" i="422"/>
  <c r="AX80" i="422"/>
  <c r="AY80" i="422"/>
  <c r="AZ80" i="422"/>
  <c r="BA80" i="422"/>
  <c r="AY81" i="428"/>
  <c r="AW81" i="428"/>
  <c r="AZ81" i="428"/>
  <c r="BA81" i="428"/>
  <c r="AX81" i="428"/>
  <c r="AG89" i="454"/>
  <c r="AZ78" i="460"/>
  <c r="AX78" i="460"/>
  <c r="BA78" i="460"/>
  <c r="AW78" i="460"/>
  <c r="AY78" i="460"/>
  <c r="AC89" i="470"/>
  <c r="X106" i="470"/>
  <c r="AZ88" i="434"/>
  <c r="AW88" i="434"/>
  <c r="AX88" i="434"/>
  <c r="BA88" i="434"/>
  <c r="AY88" i="434"/>
  <c r="AX84" i="462"/>
  <c r="AZ84" i="462"/>
  <c r="AY84" i="462"/>
  <c r="AW84" i="462"/>
  <c r="BA84" i="462"/>
  <c r="AZ81" i="418"/>
  <c r="AY81" i="418"/>
  <c r="AX81" i="418"/>
  <c r="BA81" i="418"/>
  <c r="AW81" i="418"/>
  <c r="AY78" i="426"/>
  <c r="BA78" i="426"/>
  <c r="AX78" i="426"/>
  <c r="AZ78" i="426"/>
  <c r="AW78" i="426"/>
  <c r="AZ87" i="472"/>
  <c r="AX87" i="472"/>
  <c r="AW87" i="472"/>
  <c r="BA87" i="472"/>
  <c r="AY87" i="472"/>
  <c r="BA81" i="430"/>
  <c r="AZ81" i="430"/>
  <c r="AX81" i="430"/>
  <c r="AW81" i="430"/>
  <c r="AY81" i="430"/>
  <c r="BA82" i="468"/>
  <c r="AW82" i="468"/>
  <c r="AX82" i="468"/>
  <c r="AY82" i="468"/>
  <c r="AZ82" i="468"/>
  <c r="AZ88" i="399"/>
  <c r="AY88" i="399"/>
  <c r="AW88" i="399"/>
  <c r="BA88" i="399"/>
  <c r="AX88" i="399"/>
  <c r="AW84" i="440"/>
  <c r="AX84" i="440"/>
  <c r="AZ84" i="440"/>
  <c r="AY84" i="440"/>
  <c r="BA84" i="440"/>
  <c r="AG89" i="458"/>
  <c r="AJ89" i="458"/>
  <c r="AX88" i="454"/>
  <c r="AW88" i="454"/>
  <c r="AY88" i="454"/>
  <c r="AZ88" i="454"/>
  <c r="BA88" i="454"/>
  <c r="AZ88" i="418"/>
  <c r="AW88" i="418"/>
  <c r="AY88" i="418"/>
  <c r="BA88" i="418"/>
  <c r="AX88" i="418"/>
  <c r="AZ79" i="417"/>
  <c r="AX79" i="417"/>
  <c r="AW79" i="417"/>
  <c r="BA79" i="417"/>
  <c r="AY79" i="417"/>
  <c r="BA84" i="446"/>
  <c r="AZ84" i="446"/>
  <c r="AW84" i="446"/>
  <c r="AY84" i="446"/>
  <c r="AX84" i="446"/>
  <c r="AX77" i="432"/>
  <c r="AZ77" i="432"/>
  <c r="BA77" i="432"/>
  <c r="AW77" i="432"/>
  <c r="AY77" i="432"/>
  <c r="BA85" i="426"/>
  <c r="AX85" i="426"/>
  <c r="AY85" i="426"/>
  <c r="AZ85" i="426"/>
  <c r="AW85" i="426"/>
  <c r="AY77" i="410"/>
  <c r="AZ77" i="410"/>
  <c r="BA77" i="410"/>
  <c r="AW77" i="410"/>
  <c r="AX77" i="410"/>
  <c r="AX80" i="454"/>
  <c r="AZ80" i="454"/>
  <c r="BA80" i="454"/>
  <c r="AW80" i="454"/>
  <c r="AY80" i="454"/>
  <c r="AY85" i="434"/>
  <c r="AW85" i="434"/>
  <c r="AX85" i="434"/>
  <c r="BA85" i="434"/>
  <c r="AZ85" i="434"/>
  <c r="AZ86" i="454"/>
  <c r="AX86" i="454"/>
  <c r="AY86" i="454"/>
  <c r="AW86" i="454"/>
  <c r="BA86" i="454"/>
  <c r="AW77" i="434"/>
  <c r="AY77" i="434"/>
  <c r="AZ77" i="434"/>
  <c r="BA77" i="434"/>
  <c r="AX77" i="434"/>
  <c r="BA79" i="440"/>
  <c r="AW79" i="440"/>
  <c r="AY79" i="440"/>
  <c r="AZ79" i="440"/>
  <c r="AX79" i="440"/>
  <c r="AY80" i="456"/>
  <c r="BA80" i="456"/>
  <c r="AZ80" i="456"/>
  <c r="AW80" i="456"/>
  <c r="AX80" i="456"/>
  <c r="X105" i="464"/>
  <c r="AY83" i="444"/>
  <c r="AZ83" i="444"/>
  <c r="BA83" i="444"/>
  <c r="AW83" i="444"/>
  <c r="AX83" i="444"/>
  <c r="X104" i="432"/>
  <c r="X104" i="426"/>
  <c r="AG89" i="426"/>
  <c r="AW82" i="432"/>
  <c r="AX82" i="432"/>
  <c r="BA82" i="432"/>
  <c r="AY82" i="432"/>
  <c r="AZ82" i="432"/>
  <c r="BA81" i="413"/>
  <c r="AZ81" i="413"/>
  <c r="AX81" i="413"/>
  <c r="AW81" i="413"/>
  <c r="AY81" i="413"/>
  <c r="AZ84" i="438"/>
  <c r="BA84" i="438"/>
  <c r="AX84" i="438"/>
  <c r="AY84" i="438"/>
  <c r="AW84" i="438"/>
  <c r="X105" i="452"/>
  <c r="AK89" i="466"/>
  <c r="X104" i="412"/>
  <c r="AY85" i="466"/>
  <c r="AZ85" i="466"/>
  <c r="AX85" i="466"/>
  <c r="AW85" i="466"/>
  <c r="BA85" i="466"/>
  <c r="AY86" i="472"/>
  <c r="BA86" i="472"/>
  <c r="AX86" i="472"/>
  <c r="AW86" i="472"/>
  <c r="AZ86" i="472"/>
  <c r="BA88" i="424"/>
  <c r="AX88" i="424"/>
  <c r="AW88" i="424"/>
  <c r="AZ88" i="424"/>
  <c r="AY88" i="424"/>
  <c r="AX85" i="430"/>
  <c r="AW85" i="430"/>
  <c r="BA85" i="430"/>
  <c r="AY85" i="430"/>
  <c r="AZ85" i="430"/>
  <c r="AX78" i="466"/>
  <c r="BA78" i="466"/>
  <c r="AZ78" i="466"/>
  <c r="AW78" i="466"/>
  <c r="AY78" i="466"/>
  <c r="X104" i="448"/>
  <c r="BA79" i="428"/>
  <c r="AW79" i="428"/>
  <c r="AX79" i="428"/>
  <c r="AZ79" i="428"/>
  <c r="AY79" i="428"/>
  <c r="X105" i="476"/>
  <c r="AJ89" i="452"/>
  <c r="AX81" i="416"/>
  <c r="AY81" i="416"/>
  <c r="AZ81" i="416"/>
  <c r="AW81" i="416"/>
  <c r="BA81" i="416"/>
  <c r="AX82" i="442"/>
  <c r="BA82" i="442"/>
  <c r="AW82" i="442"/>
  <c r="AZ82" i="442"/>
  <c r="AY82" i="442"/>
  <c r="X105" i="448"/>
  <c r="AX84" i="436"/>
  <c r="AY84" i="436"/>
  <c r="AW84" i="436"/>
  <c r="AZ84" i="436"/>
  <c r="BA84" i="436"/>
  <c r="BA83" i="446"/>
  <c r="AW83" i="446"/>
  <c r="AY83" i="446"/>
  <c r="AX83" i="446"/>
  <c r="AZ83" i="446"/>
  <c r="BA85" i="470"/>
  <c r="AY85" i="470"/>
  <c r="AX85" i="470"/>
  <c r="AZ85" i="470"/>
  <c r="AW85" i="470"/>
  <c r="AZ77" i="472"/>
  <c r="AY77" i="472"/>
  <c r="AW77" i="472"/>
  <c r="AX77" i="472"/>
  <c r="BA77" i="472"/>
  <c r="AH89" i="440"/>
  <c r="AG89" i="440"/>
  <c r="AY81" i="474"/>
  <c r="BA81" i="474"/>
  <c r="AW81" i="474"/>
  <c r="AX81" i="474"/>
  <c r="AZ81" i="474"/>
  <c r="AW81" i="462"/>
  <c r="AY81" i="462"/>
  <c r="AZ81" i="462"/>
  <c r="BA81" i="462"/>
  <c r="AX81" i="462"/>
  <c r="AX82" i="446"/>
  <c r="AZ82" i="446"/>
  <c r="AY82" i="446"/>
  <c r="BA82" i="446"/>
  <c r="AW82" i="446"/>
  <c r="AZ86" i="424"/>
  <c r="AW86" i="424"/>
  <c r="AX86" i="424"/>
  <c r="AY86" i="424"/>
  <c r="BA86" i="424"/>
  <c r="AX78" i="424"/>
  <c r="AZ78" i="424"/>
  <c r="BA78" i="424"/>
  <c r="AW78" i="424"/>
  <c r="AY78" i="424"/>
  <c r="AY77" i="474"/>
  <c r="BA77" i="474"/>
  <c r="AZ77" i="474"/>
  <c r="AW77" i="474"/>
  <c r="AX77" i="474"/>
  <c r="AF89" i="444"/>
  <c r="AH89" i="444"/>
  <c r="AZ79" i="420"/>
  <c r="BA79" i="420"/>
  <c r="AW79" i="420"/>
  <c r="AX79" i="420"/>
  <c r="AY79" i="420"/>
  <c r="AX77" i="436"/>
  <c r="AW77" i="436"/>
  <c r="AY77" i="436"/>
  <c r="BA77" i="436"/>
  <c r="AZ77" i="436"/>
  <c r="AG89" i="450"/>
  <c r="AK89" i="468"/>
  <c r="AI89" i="424"/>
  <c r="AK89" i="424"/>
  <c r="AX87" i="426"/>
  <c r="AY87" i="426"/>
  <c r="AW87" i="426"/>
  <c r="AZ87" i="426"/>
  <c r="BA87" i="426"/>
  <c r="AK89" i="410"/>
  <c r="AH89" i="410"/>
  <c r="AW80" i="460"/>
  <c r="BA80" i="460"/>
  <c r="AZ80" i="460"/>
  <c r="AY80" i="460"/>
  <c r="AX80" i="460"/>
  <c r="X106" i="474"/>
  <c r="AC89" i="474"/>
  <c r="AZ79" i="450"/>
  <c r="AX79" i="450"/>
  <c r="AW79" i="450"/>
  <c r="BA79" i="450"/>
  <c r="AY79" i="450"/>
  <c r="BA88" i="444"/>
  <c r="AW88" i="444"/>
  <c r="AY88" i="444"/>
  <c r="AX88" i="444"/>
  <c r="AZ88" i="444"/>
  <c r="X104" i="440"/>
  <c r="AH89" i="420"/>
  <c r="BA82" i="413"/>
  <c r="AZ82" i="413"/>
  <c r="AY82" i="413"/>
  <c r="AX82" i="413"/>
  <c r="AW82" i="413"/>
  <c r="AZ77" i="442"/>
  <c r="AX77" i="442"/>
  <c r="AY77" i="442"/>
  <c r="BA77" i="442"/>
  <c r="AW77" i="442"/>
  <c r="X105" i="472"/>
  <c r="X105" i="466"/>
  <c r="BA84" i="474"/>
  <c r="AZ84" i="474"/>
  <c r="AW84" i="474"/>
  <c r="AY84" i="474"/>
  <c r="AX84" i="474"/>
  <c r="BA88" i="468"/>
  <c r="AW88" i="468"/>
  <c r="AZ88" i="468"/>
  <c r="AY88" i="468"/>
  <c r="AX88" i="468"/>
  <c r="AZ86" i="432"/>
  <c r="AW86" i="432"/>
  <c r="AX86" i="432"/>
  <c r="AY86" i="432"/>
  <c r="BA86" i="432"/>
  <c r="X105" i="422"/>
  <c r="AX81" i="411"/>
  <c r="AZ81" i="411"/>
  <c r="BA81" i="411"/>
  <c r="AW81" i="411"/>
  <c r="AY81" i="411"/>
  <c r="AJ89" i="430"/>
  <c r="AG89" i="430"/>
  <c r="AC89" i="424"/>
  <c r="X106" i="424"/>
  <c r="AF89" i="428"/>
  <c r="AJ89" i="428"/>
  <c r="AJ89" i="462"/>
  <c r="AH89" i="462"/>
  <c r="X104" i="430"/>
  <c r="AY78" i="472"/>
  <c r="AZ78" i="472"/>
  <c r="AX78" i="472"/>
  <c r="AW78" i="472"/>
  <c r="BA78" i="472"/>
  <c r="X106" i="452"/>
  <c r="AC89" i="452"/>
  <c r="X106" i="418"/>
  <c r="AC89" i="418"/>
  <c r="X106" i="458"/>
  <c r="AC89" i="458"/>
  <c r="X101" i="388"/>
  <c r="AJ89" i="399"/>
  <c r="AI89" i="472"/>
  <c r="AK89" i="472"/>
  <c r="X104" i="466"/>
  <c r="AG89" i="432"/>
  <c r="AJ89" i="432"/>
  <c r="BA87" i="438"/>
  <c r="AX87" i="438"/>
  <c r="AY87" i="438"/>
  <c r="AZ87" i="438"/>
  <c r="AW87" i="438"/>
  <c r="AX78" i="416"/>
  <c r="AY78" i="416"/>
  <c r="AZ78" i="416"/>
  <c r="AW78" i="416"/>
  <c r="BA78" i="416"/>
  <c r="AW84" i="399"/>
  <c r="AZ84" i="399"/>
  <c r="BA84" i="399"/>
  <c r="AX84" i="399"/>
  <c r="AY84" i="399"/>
  <c r="AI89" i="456"/>
  <c r="AZ79" i="418"/>
  <c r="AY79" i="418"/>
  <c r="AX79" i="418"/>
  <c r="AW79" i="418"/>
  <c r="BA79" i="418"/>
  <c r="AF89" i="417"/>
  <c r="AC89" i="450"/>
  <c r="X106" i="450"/>
  <c r="AI89" i="415"/>
  <c r="AI89" i="464"/>
  <c r="X100" i="464" s="1"/>
  <c r="X105" i="418"/>
  <c r="AH89" i="446"/>
  <c r="AY82" i="472"/>
  <c r="AX82" i="472"/>
  <c r="AZ82" i="472"/>
  <c r="BA82" i="472"/>
  <c r="AW82" i="472"/>
  <c r="AX88" i="414"/>
  <c r="BA88" i="414"/>
  <c r="AZ88" i="414"/>
  <c r="AW88" i="414"/>
  <c r="AY88" i="414"/>
  <c r="AK89" i="414"/>
  <c r="AG89" i="414"/>
  <c r="BA79" i="434"/>
  <c r="AZ79" i="434"/>
  <c r="AW79" i="434"/>
  <c r="AX79" i="434"/>
  <c r="AY79" i="434"/>
  <c r="AW84" i="413"/>
  <c r="BA84" i="413"/>
  <c r="AX84" i="413"/>
  <c r="AY84" i="413"/>
  <c r="AZ84" i="413"/>
  <c r="AI89" i="412"/>
  <c r="AX80" i="450"/>
  <c r="BA80" i="450"/>
  <c r="AW80" i="450"/>
  <c r="AY80" i="450"/>
  <c r="AZ80" i="450"/>
  <c r="AX82" i="410"/>
  <c r="AY82" i="410"/>
  <c r="AW82" i="410"/>
  <c r="AZ82" i="410"/>
  <c r="BA82" i="410"/>
  <c r="AC89" i="460"/>
  <c r="X106" i="460"/>
  <c r="AX81" i="440"/>
  <c r="AY81" i="440"/>
  <c r="AZ81" i="440"/>
  <c r="BA81" i="440"/>
  <c r="AW81" i="440"/>
  <c r="AW83" i="468"/>
  <c r="BA83" i="468"/>
  <c r="AZ83" i="468"/>
  <c r="AY83" i="468"/>
  <c r="AX83" i="468"/>
  <c r="AX77" i="454"/>
  <c r="AZ77" i="454"/>
  <c r="AY77" i="454"/>
  <c r="AW77" i="454"/>
  <c r="BA77" i="454"/>
  <c r="AW79" i="462"/>
  <c r="BA79" i="462"/>
  <c r="AY79" i="462"/>
  <c r="AZ79" i="462"/>
  <c r="AX79" i="462"/>
  <c r="AY84" i="456"/>
  <c r="AW84" i="456"/>
  <c r="AX84" i="456"/>
  <c r="BA84" i="456"/>
  <c r="AZ84" i="456"/>
  <c r="AZ82" i="464"/>
  <c r="AX82" i="464"/>
  <c r="AY82" i="464"/>
  <c r="AW82" i="464"/>
  <c r="BA82" i="464"/>
  <c r="AX83" i="436"/>
  <c r="AW83" i="436"/>
  <c r="AZ83" i="436"/>
  <c r="AY83" i="436"/>
  <c r="BA83" i="436"/>
  <c r="AY82" i="450"/>
  <c r="AZ82" i="450"/>
  <c r="BA82" i="450"/>
  <c r="AX82" i="450"/>
  <c r="AW82" i="450"/>
  <c r="BA87" i="452"/>
  <c r="AW87" i="452"/>
  <c r="AX87" i="452"/>
  <c r="AY87" i="452"/>
  <c r="AZ87" i="452"/>
  <c r="AI89" i="454"/>
  <c r="X100" i="454" s="1"/>
  <c r="AK89" i="454"/>
  <c r="AY85" i="450"/>
  <c r="AW85" i="450"/>
  <c r="AZ85" i="450"/>
  <c r="BA85" i="450"/>
  <c r="AX85" i="450"/>
  <c r="BA87" i="432"/>
  <c r="AZ87" i="432"/>
  <c r="AX87" i="432"/>
  <c r="AY87" i="432"/>
  <c r="AW87" i="432"/>
  <c r="AX84" i="388"/>
  <c r="AW84" i="388"/>
  <c r="AZ84" i="388"/>
  <c r="AY84" i="388"/>
  <c r="BA84" i="388"/>
  <c r="AX87" i="466"/>
  <c r="BA87" i="466"/>
  <c r="AW87" i="466"/>
  <c r="AZ87" i="466"/>
  <c r="AY87" i="466"/>
  <c r="BA79" i="466"/>
  <c r="AY79" i="466"/>
  <c r="AX79" i="466"/>
  <c r="AW79" i="466"/>
  <c r="AZ79" i="466"/>
  <c r="BA86" i="410"/>
  <c r="AY86" i="410"/>
  <c r="AX86" i="410"/>
  <c r="AW86" i="410"/>
  <c r="AZ86" i="410"/>
  <c r="AW78" i="450"/>
  <c r="AX78" i="450"/>
  <c r="BA78" i="450"/>
  <c r="AY78" i="450"/>
  <c r="AZ78" i="450"/>
  <c r="BA87" i="428"/>
  <c r="AW87" i="428"/>
  <c r="AX87" i="428"/>
  <c r="AY87" i="428"/>
  <c r="AZ87" i="428"/>
  <c r="AW86" i="468"/>
  <c r="AY86" i="468"/>
  <c r="BA86" i="468"/>
  <c r="AX86" i="468"/>
  <c r="AZ86" i="468"/>
  <c r="BA80" i="411"/>
  <c r="AY80" i="411"/>
  <c r="AX80" i="411"/>
  <c r="AZ80" i="411"/>
  <c r="AW80" i="411"/>
  <c r="AX78" i="411"/>
  <c r="AZ78" i="411"/>
  <c r="AY78" i="411"/>
  <c r="AW78" i="411"/>
  <c r="BA78" i="411"/>
  <c r="AY78" i="388"/>
  <c r="AW78" i="388"/>
  <c r="AX78" i="388"/>
  <c r="BA78" i="388"/>
  <c r="AZ78" i="388"/>
  <c r="AY81" i="472"/>
  <c r="BA81" i="472"/>
  <c r="AZ81" i="472"/>
  <c r="AX81" i="472"/>
  <c r="AW81" i="472"/>
  <c r="AI89" i="458"/>
  <c r="X100" i="458" s="1"/>
  <c r="AY81" i="458"/>
  <c r="AZ81" i="458"/>
  <c r="BA81" i="458"/>
  <c r="AX81" i="458"/>
  <c r="AW81" i="458"/>
  <c r="AW86" i="460"/>
  <c r="AX86" i="460"/>
  <c r="BA86" i="460"/>
  <c r="AY86" i="460"/>
  <c r="AZ86" i="460"/>
  <c r="BA78" i="434"/>
  <c r="AY78" i="434"/>
  <c r="AZ78" i="434"/>
  <c r="AW78" i="434"/>
  <c r="AX78" i="434"/>
  <c r="AZ87" i="415"/>
  <c r="AX87" i="415"/>
  <c r="AY87" i="415"/>
  <c r="BA87" i="415"/>
  <c r="AW87" i="415"/>
  <c r="AX80" i="420"/>
  <c r="AZ80" i="420"/>
  <c r="BA80" i="420"/>
  <c r="AW80" i="420"/>
  <c r="AY80" i="420"/>
  <c r="AZ88" i="438"/>
  <c r="BA88" i="438"/>
  <c r="AX88" i="438"/>
  <c r="AW88" i="438"/>
  <c r="AY88" i="438"/>
  <c r="AW77" i="446"/>
  <c r="BA77" i="446"/>
  <c r="AY77" i="446"/>
  <c r="AZ77" i="446"/>
  <c r="AX77" i="446"/>
  <c r="AZ82" i="436"/>
  <c r="AY82" i="436"/>
  <c r="AW82" i="436"/>
  <c r="AX82" i="436"/>
  <c r="BA82" i="436"/>
  <c r="X106" i="422"/>
  <c r="AC89" i="422"/>
  <c r="BA81" i="446"/>
  <c r="AX81" i="446"/>
  <c r="AZ81" i="446"/>
  <c r="AY81" i="446"/>
  <c r="AW81" i="446"/>
  <c r="BA79" i="438"/>
  <c r="AZ79" i="438"/>
  <c r="AW79" i="438"/>
  <c r="AX79" i="438"/>
  <c r="AY79" i="438"/>
  <c r="BA77" i="440"/>
  <c r="AW77" i="440"/>
  <c r="AY77" i="440"/>
  <c r="AZ77" i="440"/>
  <c r="AX77" i="440"/>
  <c r="X105" i="428"/>
  <c r="AY88" i="472"/>
  <c r="AZ88" i="472"/>
  <c r="BA88" i="472"/>
  <c r="AW88" i="472"/>
  <c r="AX88" i="472"/>
  <c r="BA84" i="472"/>
  <c r="AX84" i="472"/>
  <c r="AY84" i="472"/>
  <c r="AZ84" i="472"/>
  <c r="AW84" i="472"/>
  <c r="AW77" i="428"/>
  <c r="AZ77" i="428"/>
  <c r="AX77" i="428"/>
  <c r="AY77" i="428"/>
  <c r="BA77" i="428"/>
  <c r="AF89" i="426"/>
  <c r="X101" i="426" s="1"/>
  <c r="BA79" i="432"/>
  <c r="AW79" i="432"/>
  <c r="AY79" i="432"/>
  <c r="AX79" i="432"/>
  <c r="AZ79" i="432"/>
  <c r="AW79" i="456"/>
  <c r="AY79" i="456"/>
  <c r="AZ79" i="456"/>
  <c r="BA79" i="456"/>
  <c r="AX79" i="456"/>
  <c r="BA85" i="452"/>
  <c r="AX85" i="452"/>
  <c r="AY85" i="452"/>
  <c r="AW85" i="452"/>
  <c r="AZ85" i="452"/>
  <c r="AX83" i="434"/>
  <c r="AW83" i="434"/>
  <c r="AZ83" i="434"/>
  <c r="BA83" i="434"/>
  <c r="AY83" i="434"/>
  <c r="AY85" i="415"/>
  <c r="AZ85" i="415"/>
  <c r="BA85" i="415"/>
  <c r="AW85" i="415"/>
  <c r="AX85" i="415"/>
  <c r="AX85" i="446"/>
  <c r="BA85" i="446"/>
  <c r="AY85" i="446"/>
  <c r="AW85" i="446"/>
  <c r="AZ85" i="446"/>
  <c r="AX79" i="468"/>
  <c r="AY79" i="468"/>
  <c r="BA79" i="468"/>
  <c r="AZ79" i="468"/>
  <c r="AW79" i="468"/>
  <c r="AJ89" i="466"/>
  <c r="AH89" i="466"/>
  <c r="AY84" i="414"/>
  <c r="AX84" i="414"/>
  <c r="AZ84" i="414"/>
  <c r="AW84" i="414"/>
  <c r="BA84" i="414"/>
  <c r="AY80" i="452"/>
  <c r="AW80" i="452"/>
  <c r="BA80" i="452"/>
  <c r="AX80" i="452"/>
  <c r="AZ80" i="452"/>
  <c r="AX84" i="430"/>
  <c r="BA84" i="430"/>
  <c r="AY84" i="430"/>
  <c r="AZ84" i="430"/>
  <c r="AW84" i="430"/>
  <c r="AZ82" i="426"/>
  <c r="AW82" i="426"/>
  <c r="AY82" i="426"/>
  <c r="AX82" i="426"/>
  <c r="BA82" i="426"/>
  <c r="AY80" i="416"/>
  <c r="AZ80" i="416"/>
  <c r="AX80" i="416"/>
  <c r="BA80" i="416"/>
  <c r="AW80" i="416"/>
  <c r="AX81" i="412"/>
  <c r="AZ81" i="412"/>
  <c r="AW81" i="412"/>
  <c r="AY81" i="412"/>
  <c r="BA81" i="412"/>
  <c r="AW85" i="420"/>
  <c r="BA85" i="420"/>
  <c r="AY85" i="420"/>
  <c r="AX85" i="420"/>
  <c r="AZ85" i="420"/>
  <c r="BA82" i="414"/>
  <c r="AW82" i="414"/>
  <c r="AY82" i="414"/>
  <c r="AZ82" i="414"/>
  <c r="AX82" i="414"/>
  <c r="AZ87" i="448"/>
  <c r="AX87" i="448"/>
  <c r="AW87" i="448"/>
  <c r="AY87" i="448"/>
  <c r="BA87" i="448"/>
  <c r="AX80" i="388"/>
  <c r="BA80" i="388"/>
  <c r="AW80" i="388"/>
  <c r="AY80" i="388"/>
  <c r="AZ80" i="388"/>
  <c r="AY82" i="462"/>
  <c r="BA82" i="462"/>
  <c r="AW82" i="462"/>
  <c r="AX82" i="462"/>
  <c r="AZ82" i="462"/>
  <c r="AK89" i="452"/>
  <c r="AH89" i="452"/>
  <c r="AX86" i="448"/>
  <c r="AZ86" i="448"/>
  <c r="BA86" i="448"/>
  <c r="AY86" i="448"/>
  <c r="AW86" i="448"/>
  <c r="BA85" i="412"/>
  <c r="AY85" i="412"/>
  <c r="AX85" i="412"/>
  <c r="AW85" i="412"/>
  <c r="AZ85" i="412"/>
  <c r="AX79" i="472"/>
  <c r="AW79" i="472"/>
  <c r="BA79" i="472"/>
  <c r="AZ79" i="472"/>
  <c r="AY79" i="472"/>
  <c r="AC89" i="420"/>
  <c r="X106" i="420"/>
  <c r="AZ88" i="416"/>
  <c r="AX88" i="416"/>
  <c r="AW88" i="416"/>
  <c r="BA88" i="416"/>
  <c r="AY88" i="416"/>
  <c r="AW83" i="430"/>
  <c r="AZ83" i="430"/>
  <c r="AY83" i="430"/>
  <c r="BA83" i="430"/>
  <c r="AX83" i="430"/>
  <c r="AF89" i="440"/>
  <c r="X101" i="440" s="1"/>
  <c r="Y102" i="440" s="1"/>
  <c r="Z102" i="440" s="1"/>
  <c r="X102" i="440" s="1"/>
  <c r="BA84" i="452"/>
  <c r="AY84" i="452"/>
  <c r="AW84" i="452"/>
  <c r="AX84" i="452"/>
  <c r="AZ84" i="452"/>
  <c r="X106" i="468"/>
  <c r="AC89" i="468"/>
  <c r="AZ81" i="468"/>
  <c r="AW81" i="468"/>
  <c r="BA81" i="468"/>
  <c r="AY81" i="468"/>
  <c r="AX81" i="468"/>
  <c r="AX79" i="410"/>
  <c r="BA79" i="410"/>
  <c r="AZ79" i="410"/>
  <c r="AW79" i="410"/>
  <c r="AY79" i="410"/>
  <c r="AX83" i="456"/>
  <c r="AZ83" i="456"/>
  <c r="AY83" i="456"/>
  <c r="AW83" i="456"/>
  <c r="BA83" i="456"/>
  <c r="BA84" i="417"/>
  <c r="AY84" i="417"/>
  <c r="AZ84" i="417"/>
  <c r="AW84" i="417"/>
  <c r="AX84" i="417"/>
  <c r="AZ77" i="422"/>
  <c r="BA77" i="422"/>
  <c r="AY77" i="422"/>
  <c r="AX77" i="422"/>
  <c r="AW77" i="422"/>
  <c r="AX80" i="446"/>
  <c r="AY80" i="446"/>
  <c r="BA80" i="446"/>
  <c r="AW80" i="446"/>
  <c r="AZ80" i="446"/>
  <c r="AY83" i="440"/>
  <c r="AW83" i="440"/>
  <c r="AZ83" i="440"/>
  <c r="AX83" i="440"/>
  <c r="BA83" i="440"/>
  <c r="AG89" i="444"/>
  <c r="AW77" i="388"/>
  <c r="AY77" i="388"/>
  <c r="AX77" i="388"/>
  <c r="AZ77" i="388"/>
  <c r="BA77" i="388"/>
  <c r="X106" i="438"/>
  <c r="AC89" i="438"/>
  <c r="AI89" i="450"/>
  <c r="X100" i="450" s="1"/>
  <c r="AY86" i="466"/>
  <c r="AZ86" i="466"/>
  <c r="AW86" i="466"/>
  <c r="BA86" i="466"/>
  <c r="AX86" i="466"/>
  <c r="AI89" i="468"/>
  <c r="X100" i="468" s="1"/>
  <c r="AH89" i="468"/>
  <c r="BA86" i="388"/>
  <c r="AZ86" i="388"/>
  <c r="AW86" i="388"/>
  <c r="AX86" i="388"/>
  <c r="AY86" i="388"/>
  <c r="AJ89" i="424"/>
  <c r="X103" i="388"/>
  <c r="AC89" i="388"/>
  <c r="H5" i="409" s="1"/>
  <c r="AX84" i="442"/>
  <c r="AW84" i="442"/>
  <c r="AZ84" i="442"/>
  <c r="AY84" i="442"/>
  <c r="BA84" i="442"/>
  <c r="AJ89" i="410"/>
  <c r="AG89" i="410"/>
  <c r="AZ81" i="399"/>
  <c r="AW81" i="399"/>
  <c r="AX81" i="399"/>
  <c r="BA81" i="399"/>
  <c r="AY81" i="399"/>
  <c r="X104" i="458"/>
  <c r="AX84" i="464"/>
  <c r="AW84" i="464"/>
  <c r="AY84" i="464"/>
  <c r="BA84" i="464"/>
  <c r="AZ84" i="464"/>
  <c r="AX86" i="415"/>
  <c r="AZ86" i="415"/>
  <c r="AY86" i="415"/>
  <c r="AW86" i="415"/>
  <c r="BA86" i="415"/>
  <c r="AY78" i="436"/>
  <c r="AX78" i="436"/>
  <c r="BA78" i="436"/>
  <c r="AW78" i="436"/>
  <c r="AZ78" i="436"/>
  <c r="AY78" i="420"/>
  <c r="BA78" i="420"/>
  <c r="AW78" i="420"/>
  <c r="AZ78" i="420"/>
  <c r="AX78" i="420"/>
  <c r="AI89" i="420"/>
  <c r="X100" i="420" s="1"/>
  <c r="AK89" i="420"/>
  <c r="AX87" i="440"/>
  <c r="BA87" i="440"/>
  <c r="AZ87" i="440"/>
  <c r="AW87" i="440"/>
  <c r="AY87" i="440"/>
  <c r="AZ81" i="415"/>
  <c r="AW81" i="415"/>
  <c r="AY81" i="415"/>
  <c r="BA81" i="415"/>
  <c r="AX81" i="415"/>
  <c r="X105" i="434"/>
  <c r="AY80" i="444"/>
  <c r="BA80" i="444"/>
  <c r="AW80" i="444"/>
  <c r="AZ80" i="444"/>
  <c r="AX80" i="444"/>
  <c r="BA85" i="472"/>
  <c r="AX85" i="472"/>
  <c r="AY85" i="472"/>
  <c r="AZ85" i="472"/>
  <c r="AW85" i="472"/>
  <c r="AC89" i="415"/>
  <c r="X106" i="415"/>
  <c r="X106" i="444"/>
  <c r="AC89" i="444"/>
  <c r="AH89" i="430"/>
  <c r="AK89" i="430"/>
  <c r="BA81" i="470"/>
  <c r="AZ81" i="470"/>
  <c r="AW81" i="470"/>
  <c r="AX81" i="470"/>
  <c r="AY81" i="470"/>
  <c r="AG89" i="428"/>
  <c r="AY77" i="448"/>
  <c r="AZ77" i="448"/>
  <c r="BA77" i="448"/>
  <c r="AW77" i="448"/>
  <c r="AX77" i="448"/>
  <c r="AK89" i="462"/>
  <c r="AF89" i="462"/>
  <c r="X101" i="462" s="1"/>
  <c r="AW88" i="462"/>
  <c r="AX88" i="462"/>
  <c r="AZ88" i="462"/>
  <c r="BA88" i="462"/>
  <c r="AY88" i="462"/>
  <c r="BA77" i="452"/>
  <c r="AW77" i="452"/>
  <c r="AZ77" i="452"/>
  <c r="AX77" i="452"/>
  <c r="AY77" i="452"/>
  <c r="AY82" i="430"/>
  <c r="BA82" i="430"/>
  <c r="AX82" i="430"/>
  <c r="AZ82" i="430"/>
  <c r="AW82" i="430"/>
  <c r="AW77" i="418"/>
  <c r="AX77" i="418"/>
  <c r="AZ77" i="418"/>
  <c r="BA77" i="418"/>
  <c r="AY77" i="418"/>
  <c r="AY80" i="438"/>
  <c r="AW80" i="438"/>
  <c r="AX80" i="438"/>
  <c r="AZ80" i="438"/>
  <c r="BA80" i="438"/>
  <c r="AW80" i="440"/>
  <c r="AX80" i="440"/>
  <c r="AY80" i="440"/>
  <c r="AZ80" i="440"/>
  <c r="BA80" i="440"/>
  <c r="AZ77" i="470"/>
  <c r="AY77" i="470"/>
  <c r="AX77" i="470"/>
  <c r="AW77" i="470"/>
  <c r="BA77" i="470"/>
  <c r="X105" i="432"/>
  <c r="AW85" i="454"/>
  <c r="AZ85" i="454"/>
  <c r="BA85" i="454"/>
  <c r="AX85" i="454"/>
  <c r="AY85" i="454"/>
  <c r="AW88" i="476"/>
  <c r="AX88" i="476"/>
  <c r="AZ88" i="476"/>
  <c r="AY88" i="476"/>
  <c r="BA88" i="476"/>
  <c r="AF89" i="399"/>
  <c r="X101" i="399" s="1"/>
  <c r="AK89" i="399"/>
  <c r="AY86" i="452"/>
  <c r="AZ86" i="452"/>
  <c r="BA86" i="452"/>
  <c r="AW86" i="452"/>
  <c r="AX86" i="452"/>
  <c r="AH89" i="472"/>
  <c r="AJ89" i="472"/>
  <c r="AY77" i="414"/>
  <c r="BA77" i="414"/>
  <c r="AX77" i="414"/>
  <c r="AW77" i="414"/>
  <c r="AZ77" i="414"/>
  <c r="AF89" i="432"/>
  <c r="X101" i="432" s="1"/>
  <c r="AK89" i="456"/>
  <c r="AJ89" i="456"/>
  <c r="X104" i="434"/>
  <c r="BA83" i="422"/>
  <c r="AY83" i="422"/>
  <c r="AX83" i="422"/>
  <c r="AZ83" i="422"/>
  <c r="AW83" i="422"/>
  <c r="AJ89" i="417"/>
  <c r="AG89" i="417"/>
  <c r="AZ80" i="468"/>
  <c r="AY80" i="468"/>
  <c r="BA80" i="468"/>
  <c r="AW80" i="468"/>
  <c r="AX80" i="468"/>
  <c r="X104" i="442"/>
  <c r="AY77" i="424"/>
  <c r="BA77" i="424"/>
  <c r="AX77" i="424"/>
  <c r="AZ77" i="424"/>
  <c r="AW77" i="424"/>
  <c r="AX82" i="476"/>
  <c r="AZ82" i="476"/>
  <c r="AW82" i="476"/>
  <c r="AY82" i="476"/>
  <c r="BA82" i="476"/>
  <c r="AF89" i="415"/>
  <c r="X101" i="415" s="1"/>
  <c r="AJ89" i="415"/>
  <c r="AH89" i="464"/>
  <c r="BA84" i="460"/>
  <c r="AZ84" i="460"/>
  <c r="AX84" i="460"/>
  <c r="AY84" i="460"/>
  <c r="AW84" i="460"/>
  <c r="AG89" i="446"/>
  <c r="AF89" i="446"/>
  <c r="X101" i="446" s="1"/>
  <c r="X106" i="428"/>
  <c r="AC89" i="428"/>
  <c r="X104" i="416"/>
  <c r="AF89" i="414"/>
  <c r="X101" i="414" s="1"/>
  <c r="BA83" i="460"/>
  <c r="AX83" i="460"/>
  <c r="AY83" i="460"/>
  <c r="AZ83" i="460"/>
  <c r="AW83" i="460"/>
  <c r="AH89" i="412"/>
  <c r="AJ89" i="412"/>
  <c r="X104" i="428"/>
  <c r="AW79" i="426"/>
  <c r="BA79" i="426"/>
  <c r="AY79" i="426"/>
  <c r="AX79" i="426"/>
  <c r="AZ79" i="426"/>
  <c r="AC89" i="411"/>
  <c r="X106" i="411"/>
  <c r="BA79" i="476"/>
  <c r="AW79" i="476"/>
  <c r="AZ79" i="476"/>
  <c r="AX79" i="476"/>
  <c r="AY79" i="476"/>
  <c r="AY87" i="476"/>
  <c r="BA87" i="476"/>
  <c r="AX87" i="476"/>
  <c r="AW87" i="476"/>
  <c r="AZ87" i="476"/>
  <c r="AZ88" i="412"/>
  <c r="AX88" i="412"/>
  <c r="AW88" i="412"/>
  <c r="AY88" i="412"/>
  <c r="BA88" i="412"/>
  <c r="AY82" i="456"/>
  <c r="AX82" i="456"/>
  <c r="BA82" i="456"/>
  <c r="AZ82" i="456"/>
  <c r="AW82" i="456"/>
  <c r="X104" i="438"/>
  <c r="AY84" i="476"/>
  <c r="AW84" i="476"/>
  <c r="BA84" i="476"/>
  <c r="AX84" i="476"/>
  <c r="AZ84" i="476"/>
  <c r="AW79" i="470"/>
  <c r="BA79" i="470"/>
  <c r="AZ79" i="470"/>
  <c r="AY79" i="470"/>
  <c r="AX79" i="470"/>
  <c r="AK89" i="470"/>
  <c r="AZ79" i="422"/>
  <c r="AW79" i="422"/>
  <c r="BA79" i="422"/>
  <c r="AY79" i="422"/>
  <c r="AX79" i="422"/>
  <c r="AW78" i="444"/>
  <c r="AY78" i="444"/>
  <c r="BA78" i="444"/>
  <c r="AX78" i="444"/>
  <c r="AZ78" i="444"/>
  <c r="AX81" i="424"/>
  <c r="AY81" i="424"/>
  <c r="AZ81" i="424"/>
  <c r="BA81" i="424"/>
  <c r="AW81" i="424"/>
  <c r="AY79" i="446"/>
  <c r="AW79" i="446"/>
  <c r="AZ79" i="446"/>
  <c r="BA79" i="446"/>
  <c r="AX79" i="446"/>
  <c r="AW77" i="399"/>
  <c r="AX77" i="399"/>
  <c r="AY77" i="399"/>
  <c r="AZ77" i="399"/>
  <c r="BA77" i="399"/>
  <c r="AY86" i="428"/>
  <c r="BA86" i="428"/>
  <c r="AW86" i="428"/>
  <c r="AX86" i="428"/>
  <c r="AZ86" i="428"/>
  <c r="AK89" i="416"/>
  <c r="AX86" i="414"/>
  <c r="AW86" i="414"/>
  <c r="AY86" i="414"/>
  <c r="AZ86" i="414"/>
  <c r="BA86" i="414"/>
  <c r="AW83" i="428"/>
  <c r="BA83" i="428"/>
  <c r="AZ83" i="428"/>
  <c r="AX83" i="428"/>
  <c r="AY83" i="428"/>
  <c r="AW81" i="388"/>
  <c r="AY81" i="388"/>
  <c r="AX81" i="388"/>
  <c r="AZ81" i="388"/>
  <c r="BA81" i="388"/>
  <c r="AI89" i="460"/>
  <c r="AJ89" i="460"/>
  <c r="AY81" i="442"/>
  <c r="AZ81" i="442"/>
  <c r="AX81" i="442"/>
  <c r="BA81" i="442"/>
  <c r="AW81" i="442"/>
  <c r="AX84" i="426"/>
  <c r="AZ84" i="426"/>
  <c r="AY84" i="426"/>
  <c r="AW84" i="426"/>
  <c r="BA84" i="426"/>
  <c r="AW88" i="411"/>
  <c r="BA88" i="411"/>
  <c r="AZ88" i="411"/>
  <c r="AX88" i="411"/>
  <c r="AY88" i="411"/>
  <c r="AG89" i="413"/>
  <c r="AX83" i="450"/>
  <c r="AW83" i="450"/>
  <c r="AZ83" i="450"/>
  <c r="BA83" i="450"/>
  <c r="AY83" i="450"/>
  <c r="AK89" i="411"/>
  <c r="AX82" i="448"/>
  <c r="BA82" i="448"/>
  <c r="AW82" i="448"/>
  <c r="AZ82" i="448"/>
  <c r="AY82" i="448"/>
  <c r="AG89" i="474"/>
  <c r="AJ89" i="422"/>
  <c r="AF89" i="422"/>
  <c r="AW77" i="416"/>
  <c r="AX77" i="416"/>
  <c r="AZ77" i="416"/>
  <c r="AY77" i="416"/>
  <c r="BA77" i="416"/>
  <c r="AZ87" i="462"/>
  <c r="AW87" i="462"/>
  <c r="AY87" i="462"/>
  <c r="AX87" i="462"/>
  <c r="BA87" i="462"/>
  <c r="AX87" i="434"/>
  <c r="AY87" i="434"/>
  <c r="AZ87" i="434"/>
  <c r="BA87" i="434"/>
  <c r="AW87" i="434"/>
  <c r="AF89" i="418"/>
  <c r="X104" i="446"/>
  <c r="AK89" i="388"/>
  <c r="AF89" i="388"/>
  <c r="AF89" i="476"/>
  <c r="AH89" i="476"/>
  <c r="AJ89" i="448"/>
  <c r="AG89" i="434"/>
  <c r="AX77" i="411"/>
  <c r="AZ77" i="411"/>
  <c r="BA77" i="411"/>
  <c r="AW77" i="411"/>
  <c r="AY77" i="411"/>
  <c r="AW78" i="446"/>
  <c r="BA78" i="446"/>
  <c r="AY78" i="446"/>
  <c r="AZ78" i="446"/>
  <c r="AX78" i="446"/>
  <c r="AZ85" i="413"/>
  <c r="BA85" i="413"/>
  <c r="AY85" i="413"/>
  <c r="AW85" i="413"/>
  <c r="AX85" i="413"/>
  <c r="BA88" i="466"/>
  <c r="AW88" i="466"/>
  <c r="AY88" i="466"/>
  <c r="AZ88" i="466"/>
  <c r="AX88" i="466"/>
  <c r="AC89" i="426"/>
  <c r="X106" i="426"/>
  <c r="AC89" i="462"/>
  <c r="X106" i="462"/>
  <c r="AC89" i="442"/>
  <c r="X106" i="442"/>
  <c r="AK89" i="438"/>
  <c r="AH89" i="438"/>
  <c r="X105" i="430"/>
  <c r="AH89" i="436"/>
  <c r="AJ89" i="436"/>
  <c r="BA86" i="422"/>
  <c r="AW86" i="422"/>
  <c r="AY86" i="422"/>
  <c r="AX86" i="422"/>
  <c r="AZ86" i="422"/>
  <c r="X105" i="413"/>
  <c r="AY83" i="413"/>
  <c r="AZ83" i="413"/>
  <c r="AW83" i="413"/>
  <c r="BA83" i="413"/>
  <c r="AX83" i="413"/>
  <c r="BA86" i="426"/>
  <c r="AW86" i="426"/>
  <c r="AX86" i="426"/>
  <c r="AY86" i="426"/>
  <c r="AZ86" i="426"/>
  <c r="AX86" i="430"/>
  <c r="AW86" i="430"/>
  <c r="AY86" i="430"/>
  <c r="BA86" i="430"/>
  <c r="AZ86" i="430"/>
  <c r="AW85" i="440"/>
  <c r="AZ85" i="440"/>
  <c r="BA85" i="440"/>
  <c r="AY85" i="440"/>
  <c r="AX85" i="440"/>
  <c r="AI89" i="470"/>
  <c r="AC89" i="446"/>
  <c r="X106" i="446"/>
  <c r="AI89" i="416"/>
  <c r="AH89" i="416"/>
  <c r="X106" i="399"/>
  <c r="AC89" i="399"/>
  <c r="X106" i="412"/>
  <c r="AC89" i="412"/>
  <c r="X104" i="452"/>
  <c r="AY81" i="422"/>
  <c r="AX81" i="422"/>
  <c r="AW81" i="422"/>
  <c r="AZ81" i="422"/>
  <c r="BA81" i="422"/>
  <c r="AZ79" i="415"/>
  <c r="AY79" i="415"/>
  <c r="AW79" i="415"/>
  <c r="BA79" i="415"/>
  <c r="AX79" i="415"/>
  <c r="X104" i="436"/>
  <c r="BA86" i="420"/>
  <c r="AY86" i="420"/>
  <c r="AW86" i="420"/>
  <c r="AZ86" i="420"/>
  <c r="AX86" i="420"/>
  <c r="AF89" i="460"/>
  <c r="AH89" i="413"/>
  <c r="AK89" i="413"/>
  <c r="AW80" i="436"/>
  <c r="AX80" i="436"/>
  <c r="AZ80" i="436"/>
  <c r="BA80" i="436"/>
  <c r="AY80" i="436"/>
  <c r="AW86" i="440"/>
  <c r="AX86" i="440"/>
  <c r="AY86" i="440"/>
  <c r="BA86" i="440"/>
  <c r="AZ86" i="440"/>
  <c r="AF89" i="411"/>
  <c r="AH89" i="411"/>
  <c r="AY79" i="452"/>
  <c r="AX79" i="452"/>
  <c r="AZ79" i="452"/>
  <c r="BA79" i="452"/>
  <c r="AW79" i="452"/>
  <c r="AY79" i="464"/>
  <c r="AX79" i="464"/>
  <c r="AW79" i="464"/>
  <c r="BA79" i="464"/>
  <c r="AZ79" i="464"/>
  <c r="AZ87" i="456"/>
  <c r="AX87" i="456"/>
  <c r="AW87" i="456"/>
  <c r="AY87" i="456"/>
  <c r="BA87" i="456"/>
  <c r="AF89" i="474"/>
  <c r="AG89" i="422"/>
  <c r="AX87" i="442"/>
  <c r="AW87" i="442"/>
  <c r="AY87" i="442"/>
  <c r="AZ87" i="442"/>
  <c r="BA87" i="442"/>
  <c r="AK89" i="418"/>
  <c r="AH89" i="388"/>
  <c r="AK89" i="476"/>
  <c r="AI89" i="476"/>
  <c r="AX82" i="454"/>
  <c r="BA82" i="454"/>
  <c r="AZ82" i="454"/>
  <c r="AW82" i="454"/>
  <c r="AY82" i="454"/>
  <c r="AZ78" i="464"/>
  <c r="AX78" i="464"/>
  <c r="AW78" i="464"/>
  <c r="BA78" i="464"/>
  <c r="AY78" i="464"/>
  <c r="AF89" i="448"/>
  <c r="AI89" i="448"/>
  <c r="AZ85" i="442"/>
  <c r="AX85" i="442"/>
  <c r="AY85" i="442"/>
  <c r="BA85" i="442"/>
  <c r="AW85" i="442"/>
  <c r="AX84" i="466"/>
  <c r="AZ84" i="466"/>
  <c r="AY84" i="466"/>
  <c r="AW84" i="466"/>
  <c r="BA84" i="466"/>
  <c r="AI89" i="434"/>
  <c r="AX82" i="452"/>
  <c r="AZ82" i="452"/>
  <c r="AW82" i="452"/>
  <c r="BA82" i="452"/>
  <c r="AY82" i="452"/>
  <c r="AZ80" i="415"/>
  <c r="BA80" i="415"/>
  <c r="AY80" i="415"/>
  <c r="AX80" i="415"/>
  <c r="AW80" i="415"/>
  <c r="AW79" i="413"/>
  <c r="BA79" i="413"/>
  <c r="AZ79" i="413"/>
  <c r="AY79" i="413"/>
  <c r="AX79" i="413"/>
  <c r="AZ78" i="414"/>
  <c r="AY78" i="414"/>
  <c r="AX78" i="414"/>
  <c r="AW78" i="414"/>
  <c r="BA78" i="414"/>
  <c r="AF89" i="438"/>
  <c r="AJ89" i="438"/>
  <c r="AZ84" i="410"/>
  <c r="BA84" i="410"/>
  <c r="AX84" i="410"/>
  <c r="AY84" i="410"/>
  <c r="AW84" i="410"/>
  <c r="AI89" i="436"/>
  <c r="AG89" i="436"/>
  <c r="BA85" i="428"/>
  <c r="AZ85" i="428"/>
  <c r="AY85" i="428"/>
  <c r="AW85" i="428"/>
  <c r="AX85" i="428"/>
  <c r="AY78" i="448"/>
  <c r="BA78" i="448"/>
  <c r="AX78" i="448"/>
  <c r="AW78" i="448"/>
  <c r="AZ78" i="448"/>
  <c r="AX84" i="454"/>
  <c r="AY84" i="454"/>
  <c r="AW84" i="454"/>
  <c r="AZ84" i="454"/>
  <c r="BA84" i="454"/>
  <c r="X104" i="450"/>
  <c r="X104" i="399"/>
  <c r="AG89" i="470"/>
  <c r="AH89" i="470"/>
  <c r="AY88" i="464"/>
  <c r="AZ88" i="464"/>
  <c r="AX88" i="464"/>
  <c r="AW88" i="464"/>
  <c r="BA88" i="464"/>
  <c r="AY87" i="410"/>
  <c r="AW87" i="410"/>
  <c r="AX87" i="410"/>
  <c r="AZ87" i="410"/>
  <c r="BA87" i="410"/>
  <c r="AW80" i="412"/>
  <c r="AX80" i="412"/>
  <c r="AY80" i="412"/>
  <c r="AZ80" i="412"/>
  <c r="BA80" i="412"/>
  <c r="AY78" i="442"/>
  <c r="AX78" i="442"/>
  <c r="AZ78" i="442"/>
  <c r="BA78" i="442"/>
  <c r="AW78" i="442"/>
  <c r="X104" i="418"/>
  <c r="AZ82" i="428"/>
  <c r="AY82" i="428"/>
  <c r="AW82" i="428"/>
  <c r="AX82" i="428"/>
  <c r="BA82" i="428"/>
  <c r="AF89" i="416"/>
  <c r="X101" i="416" s="1"/>
  <c r="AG89" i="416"/>
  <c r="BA85" i="456"/>
  <c r="AX85" i="456"/>
  <c r="AZ85" i="456"/>
  <c r="AY85" i="456"/>
  <c r="AW85" i="456"/>
  <c r="AY78" i="454"/>
  <c r="AW78" i="454"/>
  <c r="BA78" i="454"/>
  <c r="AX78" i="454"/>
  <c r="AZ78" i="454"/>
  <c r="X104" i="464"/>
  <c r="AC89" i="417"/>
  <c r="X106" i="417"/>
  <c r="AW86" i="464"/>
  <c r="AX86" i="464"/>
  <c r="AZ86" i="464"/>
  <c r="AY86" i="464"/>
  <c r="BA86" i="464"/>
  <c r="AW86" i="442"/>
  <c r="AZ86" i="442"/>
  <c r="AY86" i="442"/>
  <c r="BA86" i="442"/>
  <c r="AX86" i="442"/>
  <c r="AZ85" i="388"/>
  <c r="AY85" i="388"/>
  <c r="BA85" i="388"/>
  <c r="AW85" i="388"/>
  <c r="AX85" i="388"/>
  <c r="AH89" i="460"/>
  <c r="AZ87" i="388"/>
  <c r="AW87" i="388"/>
  <c r="AX87" i="388"/>
  <c r="AY87" i="388"/>
  <c r="BA87" i="388"/>
  <c r="AZ80" i="413"/>
  <c r="BA80" i="413"/>
  <c r="AW80" i="413"/>
  <c r="AX80" i="413"/>
  <c r="AY80" i="413"/>
  <c r="AF89" i="413"/>
  <c r="X101" i="413" s="1"/>
  <c r="AI89" i="413"/>
  <c r="AZ79" i="474"/>
  <c r="AY79" i="474"/>
  <c r="AW79" i="474"/>
  <c r="AX79" i="474"/>
  <c r="BA79" i="474"/>
  <c r="AZ86" i="434"/>
  <c r="AY86" i="434"/>
  <c r="AW86" i="434"/>
  <c r="AX86" i="434"/>
  <c r="BA86" i="434"/>
  <c r="BA86" i="474"/>
  <c r="AX86" i="474"/>
  <c r="AZ86" i="474"/>
  <c r="AW86" i="474"/>
  <c r="AY86" i="474"/>
  <c r="AJ89" i="411"/>
  <c r="AI89" i="411"/>
  <c r="X100" i="411" s="1"/>
  <c r="AH89" i="474"/>
  <c r="AK89" i="474"/>
  <c r="X105" i="417"/>
  <c r="AH89" i="422"/>
  <c r="AZ85" i="424"/>
  <c r="AX85" i="424"/>
  <c r="AW85" i="424"/>
  <c r="BA85" i="424"/>
  <c r="AY85" i="424"/>
  <c r="AI89" i="418"/>
  <c r="AG89" i="418"/>
  <c r="AZ83" i="448"/>
  <c r="AX83" i="448"/>
  <c r="AY83" i="448"/>
  <c r="BA83" i="448"/>
  <c r="AW83" i="448"/>
  <c r="AZ77" i="412"/>
  <c r="AW77" i="412"/>
  <c r="BA77" i="412"/>
  <c r="AX77" i="412"/>
  <c r="AY77" i="412"/>
  <c r="AG89" i="388"/>
  <c r="X105" i="442"/>
  <c r="AJ89" i="476"/>
  <c r="X104" i="424"/>
  <c r="AY79" i="444"/>
  <c r="AW79" i="444"/>
  <c r="AX79" i="444"/>
  <c r="BA79" i="444"/>
  <c r="AZ79" i="444"/>
  <c r="AH89" i="448"/>
  <c r="AG89" i="448"/>
  <c r="BA88" i="413"/>
  <c r="AY88" i="413"/>
  <c r="AW88" i="413"/>
  <c r="AZ88" i="413"/>
  <c r="AX88" i="413"/>
  <c r="AF89" i="434"/>
  <c r="X101" i="434" s="1"/>
  <c r="AH89" i="434"/>
  <c r="AY81" i="436"/>
  <c r="BA81" i="436"/>
  <c r="AW81" i="436"/>
  <c r="AX81" i="436"/>
  <c r="AZ81" i="436"/>
  <c r="X104" i="422"/>
  <c r="X105" i="414"/>
  <c r="AW88" i="442"/>
  <c r="BA88" i="442"/>
  <c r="AY88" i="442"/>
  <c r="AX88" i="442"/>
  <c r="AZ88" i="442"/>
  <c r="BA86" i="456"/>
  <c r="AY86" i="456"/>
  <c r="AW86" i="456"/>
  <c r="AZ86" i="456"/>
  <c r="AX86" i="456"/>
  <c r="AG89" i="438"/>
  <c r="AZ84" i="412"/>
  <c r="AY84" i="412"/>
  <c r="BA84" i="412"/>
  <c r="AW84" i="412"/>
  <c r="AX84" i="412"/>
  <c r="AK89" i="436"/>
  <c r="AY83" i="399"/>
  <c r="AW83" i="399"/>
  <c r="AX83" i="399"/>
  <c r="AZ83" i="399"/>
  <c r="BA83" i="399"/>
  <c r="AZ80" i="432"/>
  <c r="AX80" i="432"/>
  <c r="AW80" i="432"/>
  <c r="AY80" i="432"/>
  <c r="BA80" i="432"/>
  <c r="X106" i="448"/>
  <c r="AC89" i="448"/>
  <c r="AX87" i="458"/>
  <c r="BA87" i="458"/>
  <c r="AY87" i="458"/>
  <c r="AZ87" i="458"/>
  <c r="AW87" i="458"/>
  <c r="X106" i="414"/>
  <c r="AC89" i="414"/>
  <c r="X105" i="450"/>
  <c r="AX85" i="458"/>
  <c r="BA85" i="458"/>
  <c r="AZ85" i="458"/>
  <c r="AW85" i="458"/>
  <c r="AY85" i="458"/>
  <c r="X104" i="415"/>
  <c r="AF89" i="470"/>
  <c r="AJ89" i="470"/>
  <c r="AW80" i="464"/>
  <c r="BA80" i="464"/>
  <c r="AZ80" i="464"/>
  <c r="AY80" i="464"/>
  <c r="AX80" i="464"/>
  <c r="AY83" i="424"/>
  <c r="AW83" i="424"/>
  <c r="AZ83" i="424"/>
  <c r="BA83" i="424"/>
  <c r="AX83" i="424"/>
  <c r="AY78" i="422"/>
  <c r="AZ78" i="422"/>
  <c r="AW78" i="422"/>
  <c r="AX78" i="422"/>
  <c r="BA78" i="422"/>
  <c r="AX88" i="436"/>
  <c r="AW88" i="436"/>
  <c r="BA88" i="436"/>
  <c r="AZ88" i="436"/>
  <c r="AY88" i="436"/>
  <c r="AW79" i="430"/>
  <c r="AX79" i="430"/>
  <c r="AY79" i="430"/>
  <c r="AZ79" i="430"/>
  <c r="BA79" i="430"/>
  <c r="AY82" i="399"/>
  <c r="AW82" i="399"/>
  <c r="BA82" i="399"/>
  <c r="AX82" i="399"/>
  <c r="AZ82" i="399"/>
  <c r="AZ87" i="444"/>
  <c r="AY87" i="444"/>
  <c r="BA87" i="444"/>
  <c r="AW87" i="444"/>
  <c r="AX87" i="444"/>
  <c r="X105" i="399"/>
  <c r="AZ78" i="399"/>
  <c r="AW78" i="399"/>
  <c r="BA78" i="399"/>
  <c r="AX78" i="399"/>
  <c r="AY78" i="399"/>
  <c r="X106" i="436"/>
  <c r="AC89" i="436"/>
  <c r="AJ89" i="416"/>
  <c r="X105" i="438"/>
  <c r="X105" i="415"/>
  <c r="AW87" i="399"/>
  <c r="AZ87" i="399"/>
  <c r="BA87" i="399"/>
  <c r="AY87" i="399"/>
  <c r="AX87" i="399"/>
  <c r="AZ84" i="444"/>
  <c r="BA84" i="444"/>
  <c r="AX84" i="444"/>
  <c r="AW84" i="444"/>
  <c r="AY84" i="444"/>
  <c r="AG89" i="460"/>
  <c r="AK89" i="460"/>
  <c r="X104" i="454"/>
  <c r="AW87" i="470"/>
  <c r="BA87" i="470"/>
  <c r="AY87" i="470"/>
  <c r="AZ87" i="470"/>
  <c r="AX87" i="470"/>
  <c r="X104" i="456"/>
  <c r="AJ89" i="413"/>
  <c r="AX87" i="454"/>
  <c r="AW87" i="454"/>
  <c r="AY87" i="454"/>
  <c r="AZ87" i="454"/>
  <c r="BA87" i="454"/>
  <c r="BA81" i="417"/>
  <c r="AX81" i="417"/>
  <c r="AW81" i="417"/>
  <c r="AZ81" i="417"/>
  <c r="AY81" i="417"/>
  <c r="AZ82" i="422"/>
  <c r="AY82" i="422"/>
  <c r="AW82" i="422"/>
  <c r="AX82" i="422"/>
  <c r="BA82" i="422"/>
  <c r="AG89" i="411"/>
  <c r="AJ89" i="474"/>
  <c r="AI89" i="474"/>
  <c r="AC89" i="454"/>
  <c r="X106" i="454"/>
  <c r="AK89" i="422"/>
  <c r="AI89" i="422"/>
  <c r="BA77" i="444"/>
  <c r="AY77" i="444"/>
  <c r="AW77" i="444"/>
  <c r="AX77" i="444"/>
  <c r="AZ77" i="444"/>
  <c r="AJ89" i="418"/>
  <c r="AH89" i="418"/>
  <c r="AY80" i="426"/>
  <c r="AW80" i="426"/>
  <c r="AZ80" i="426"/>
  <c r="BA80" i="426"/>
  <c r="AX80" i="426"/>
  <c r="AI89" i="388"/>
  <c r="AJ89" i="388"/>
  <c r="AG89" i="476"/>
  <c r="AZ86" i="412"/>
  <c r="BA86" i="412"/>
  <c r="AY86" i="412"/>
  <c r="AW86" i="412"/>
  <c r="AX86" i="412"/>
  <c r="AK89" i="448"/>
  <c r="AJ89" i="434"/>
  <c r="AK89" i="434"/>
  <c r="X104" i="476"/>
  <c r="AY77" i="456"/>
  <c r="AX77" i="456"/>
  <c r="BA77" i="456"/>
  <c r="AW77" i="456"/>
  <c r="AZ77" i="456"/>
  <c r="AI89" i="438"/>
  <c r="X100" i="438" s="1"/>
  <c r="AW88" i="432"/>
  <c r="AZ88" i="432"/>
  <c r="AX88" i="432"/>
  <c r="AY88" i="432"/>
  <c r="BA88" i="432"/>
  <c r="AF89" i="436"/>
  <c r="X101" i="436" s="1"/>
  <c r="X100" i="422" l="1"/>
  <c r="X100" i="474"/>
  <c r="H5" i="447"/>
  <c r="X103" i="448"/>
  <c r="X100" i="413"/>
  <c r="X101" i="438"/>
  <c r="Y102" i="438" s="1"/>
  <c r="Z102" i="438" s="1"/>
  <c r="X102" i="438" s="1"/>
  <c r="X100" i="448"/>
  <c r="X100" i="476"/>
  <c r="X101" i="460"/>
  <c r="H5" i="398"/>
  <c r="X103" i="399"/>
  <c r="X98" i="388"/>
  <c r="H5" i="443"/>
  <c r="X103" i="444"/>
  <c r="H5" i="437"/>
  <c r="X103" i="438"/>
  <c r="X103" i="422"/>
  <c r="H5" i="421"/>
  <c r="H5" i="459"/>
  <c r="X103" i="460"/>
  <c r="X101" i="417"/>
  <c r="X101" i="428"/>
  <c r="H5" i="469"/>
  <c r="X103" i="470"/>
  <c r="X101" i="410"/>
  <c r="X100" i="444"/>
  <c r="X100" i="466"/>
  <c r="H5" i="471"/>
  <c r="X103" i="472"/>
  <c r="X101" i="472"/>
  <c r="X100" i="462"/>
  <c r="X100" i="428"/>
  <c r="Y102" i="428" s="1"/>
  <c r="Z102" i="428" s="1"/>
  <c r="X102" i="428" s="1"/>
  <c r="X103" i="464"/>
  <c r="H5" i="463"/>
  <c r="X101" i="466"/>
  <c r="Y102" i="466" s="1"/>
  <c r="Z102" i="466" s="1"/>
  <c r="X102" i="466" s="1"/>
  <c r="H5" i="465"/>
  <c r="X103" i="466"/>
  <c r="X101" i="442"/>
  <c r="Y102" i="442" s="1"/>
  <c r="Z102" i="442" s="1"/>
  <c r="X102" i="442" s="1"/>
  <c r="X103" i="436"/>
  <c r="H5" i="435"/>
  <c r="X101" i="470"/>
  <c r="X103" i="414"/>
  <c r="H5" i="404"/>
  <c r="Y102" i="434"/>
  <c r="Z102" i="434" s="1"/>
  <c r="X102" i="434" s="1"/>
  <c r="X100" i="418"/>
  <c r="Y102" i="413"/>
  <c r="Z102" i="413" s="1"/>
  <c r="X102" i="413" s="1"/>
  <c r="H5" i="407"/>
  <c r="X103" i="417"/>
  <c r="X100" i="436"/>
  <c r="Y102" i="436" s="1"/>
  <c r="Z102" i="436" s="1"/>
  <c r="X102" i="436" s="1"/>
  <c r="X100" i="434"/>
  <c r="X101" i="448"/>
  <c r="Y102" i="448" s="1"/>
  <c r="Z102" i="448" s="1"/>
  <c r="X102" i="448" s="1"/>
  <c r="X103" i="446"/>
  <c r="H5" i="445"/>
  <c r="X103" i="462"/>
  <c r="H5" i="461"/>
  <c r="Y102" i="415"/>
  <c r="Z102" i="415" s="1"/>
  <c r="X102" i="415" s="1"/>
  <c r="Y102" i="462"/>
  <c r="Z102" i="462" s="1"/>
  <c r="X102" i="462" s="1"/>
  <c r="X100" i="415"/>
  <c r="H5" i="457"/>
  <c r="X103" i="458"/>
  <c r="H5" i="451"/>
  <c r="X103" i="452"/>
  <c r="X100" i="424"/>
  <c r="X101" i="412"/>
  <c r="X101" i="468"/>
  <c r="Y102" i="468" s="1"/>
  <c r="Z102" i="468" s="1"/>
  <c r="X102" i="468" s="1"/>
  <c r="X100" i="446"/>
  <c r="Y102" i="446" s="1"/>
  <c r="Z102" i="446" s="1"/>
  <c r="X102" i="446" s="1"/>
  <c r="X103" i="430"/>
  <c r="H5" i="429"/>
  <c r="X100" i="410"/>
  <c r="Y102" i="410" s="1"/>
  <c r="Z102" i="410" s="1"/>
  <c r="X102" i="410" s="1"/>
  <c r="X103" i="432"/>
  <c r="H5" i="431"/>
  <c r="X100" i="426"/>
  <c r="Y102" i="426" s="1"/>
  <c r="Z102" i="426" s="1"/>
  <c r="X102" i="426" s="1"/>
  <c r="X101" i="474"/>
  <c r="X103" i="412"/>
  <c r="H5" i="402"/>
  <c r="X100" i="470"/>
  <c r="X100" i="460"/>
  <c r="H5" i="401"/>
  <c r="X103" i="411"/>
  <c r="H5" i="427"/>
  <c r="X103" i="428"/>
  <c r="H5" i="419"/>
  <c r="X103" i="420"/>
  <c r="X100" i="456"/>
  <c r="X100" i="472"/>
  <c r="H5" i="423"/>
  <c r="X103" i="424"/>
  <c r="H5" i="473"/>
  <c r="X103" i="474"/>
  <c r="X103" i="440"/>
  <c r="H5" i="439"/>
  <c r="H5" i="455"/>
  <c r="X103" i="456"/>
  <c r="H5" i="405"/>
  <c r="X103" i="416"/>
  <c r="X103" i="476"/>
  <c r="H5" i="475"/>
  <c r="X101" i="454"/>
  <c r="Y102" i="454" s="1"/>
  <c r="Z102" i="454" s="1"/>
  <c r="X102" i="454" s="1"/>
  <c r="X100" i="414"/>
  <c r="Y102" i="414" s="1"/>
  <c r="Z102" i="414" s="1"/>
  <c r="X102" i="414" s="1"/>
  <c r="X100" i="432"/>
  <c r="Y102" i="432" s="1"/>
  <c r="Z102" i="432" s="1"/>
  <c r="X102" i="432" s="1"/>
  <c r="X101" i="420"/>
  <c r="Y102" i="420" s="1"/>
  <c r="Z102" i="420" s="1"/>
  <c r="X102" i="420" s="1"/>
  <c r="H5" i="403"/>
  <c r="X103" i="413"/>
  <c r="X103" i="410"/>
  <c r="H5" i="400"/>
  <c r="X97" i="388"/>
  <c r="X103" i="454"/>
  <c r="H5" i="453"/>
  <c r="X101" i="411"/>
  <c r="Y102" i="411" s="1"/>
  <c r="Z102" i="411" s="1"/>
  <c r="X102" i="411" s="1"/>
  <c r="X100" i="416"/>
  <c r="Y102" i="416" s="1"/>
  <c r="Z102" i="416" s="1"/>
  <c r="X102" i="416" s="1"/>
  <c r="H5" i="441"/>
  <c r="X103" i="442"/>
  <c r="H5" i="425"/>
  <c r="X103" i="426"/>
  <c r="X101" i="476"/>
  <c r="Y102" i="476" s="1"/>
  <c r="Z102" i="476" s="1"/>
  <c r="X102" i="476" s="1"/>
  <c r="X101" i="418"/>
  <c r="Y102" i="418" s="1"/>
  <c r="Z102" i="418" s="1"/>
  <c r="X102" i="418" s="1"/>
  <c r="X101" i="422"/>
  <c r="Y102" i="422" s="1"/>
  <c r="Z102" i="422" s="1"/>
  <c r="X102" i="422" s="1"/>
  <c r="X103" i="415"/>
  <c r="H5" i="406"/>
  <c r="H5" i="467"/>
  <c r="X103" i="468"/>
  <c r="X100" i="412"/>
  <c r="Y102" i="412" s="1"/>
  <c r="Z102" i="412" s="1"/>
  <c r="X102" i="412" s="1"/>
  <c r="X103" i="450"/>
  <c r="H5" i="449"/>
  <c r="H5" i="408"/>
  <c r="X103" i="418"/>
  <c r="X101" i="444"/>
  <c r="X101" i="464"/>
  <c r="Y102" i="464" s="1"/>
  <c r="Z102" i="464" s="1"/>
  <c r="X102" i="464" s="1"/>
  <c r="X100" i="430"/>
  <c r="X101" i="424"/>
  <c r="Y102" i="424" s="1"/>
  <c r="Z102" i="424" s="1"/>
  <c r="X102" i="424" s="1"/>
  <c r="X101" i="450"/>
  <c r="Y102" i="450" s="1"/>
  <c r="Z102" i="450" s="1"/>
  <c r="X102" i="450" s="1"/>
  <c r="X101" i="452"/>
  <c r="X101" i="458"/>
  <c r="Y102" i="458" s="1"/>
  <c r="Z102" i="458" s="1"/>
  <c r="X102" i="458" s="1"/>
  <c r="X100" i="417"/>
  <c r="X101" i="456"/>
  <c r="Y102" i="456" s="1"/>
  <c r="Z102" i="456" s="1"/>
  <c r="X102" i="456" s="1"/>
  <c r="X100" i="399"/>
  <c r="Y102" i="399" s="1"/>
  <c r="Z102" i="399" s="1"/>
  <c r="X102" i="399" s="1"/>
  <c r="X101" i="430"/>
  <c r="Y102" i="430" s="1"/>
  <c r="Z102" i="430" s="1"/>
  <c r="X102" i="430" s="1"/>
  <c r="X103" i="434"/>
  <c r="H5" i="433"/>
  <c r="X100" i="452"/>
  <c r="Y102" i="452" l="1"/>
  <c r="Z102" i="452" s="1"/>
  <c r="X102" i="452" s="1"/>
  <c r="Y102" i="472"/>
  <c r="Z102" i="472" s="1"/>
  <c r="X102" i="472" s="1"/>
  <c r="Y102" i="444"/>
  <c r="Z102" i="444" s="1"/>
  <c r="X102" i="444" s="1"/>
  <c r="Y102" i="474"/>
  <c r="Z102" i="474" s="1"/>
  <c r="X102" i="474" s="1"/>
  <c r="Y102" i="470"/>
  <c r="Z102" i="470" s="1"/>
  <c r="X102" i="470" s="1"/>
  <c r="Y102" i="417"/>
  <c r="Z102" i="417" s="1"/>
  <c r="X102" i="417" s="1"/>
  <c r="Y102" i="460"/>
  <c r="Z102" i="460" s="1"/>
  <c r="X102" i="460" s="1"/>
  <c r="Y99" i="388"/>
  <c r="Z99" i="388" s="1"/>
  <c r="X99" i="388" s="1"/>
</calcChain>
</file>

<file path=xl/connections.xml><?xml version="1.0" encoding="utf-8"?>
<connections xmlns="http://schemas.openxmlformats.org/spreadsheetml/2006/main">
  <connection id="1" name="baptism_history" type="6" refreshedVersion="5" background="1" saveData="1">
    <textPr prompt="0" codePage="65001" sourceFile="J:\arps\data\baptism\baptism_history.txt">
      <textFields count="3">
        <textField type="text"/>
        <textField type="text"/>
        <textField type="text"/>
      </textFields>
    </textPr>
  </connection>
  <connection id="2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3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5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6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report_zone" type="6" refreshedVersion="5" background="1" saveData="1">
    <textPr prompt="0" codePage="437" sourceFile="J:\ARPS\data\report\report_zone.txt">
      <textFields>
        <textField/>
      </textFields>
    </textPr>
  </connection>
  <connection id="12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<sst xmlns="http://schemas.openxmlformats.org/spreadsheetml/2006/main" count="10892" uniqueCount="4625">
  <si>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</si>
  <si>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</si>
  <si>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</si>
  <si>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</si>
  <si>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</si>
  <si>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</si>
  <si>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</si>
  <si>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</si>
  <si>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</si>
  <si>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</si>
  <si>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</si>
  <si>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</si>
  <si>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</si>
  <si>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</si>
  <si>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</si>
  <si>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</si>
  <si>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</si>
  <si>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</si>
  <si>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</si>
  <si>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</si>
  <si>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</si>
  <si>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</si>
  <si>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</si>
  <si>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</si>
  <si>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</si>
  <si>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</si>
  <si>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</si>
  <si>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</si>
  <si>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</si>
  <si>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</si>
  <si>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</si>
  <si>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</si>
  <si>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</si>
  <si>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</si>
  <si>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</si>
  <si>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</si>
  <si>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</si>
  <si>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</si>
  <si>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</si>
  <si>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</si>
  <si>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</si>
  <si>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</si>
  <si>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</si>
  <si>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</si>
  <si>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</si>
  <si>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</si>
  <si>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</si>
  <si>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</si>
  <si>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</si>
  <si>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</si>
  <si>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</si>
  <si>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</si>
  <si>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</si>
  <si>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</si>
  <si>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</si>
  <si>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</si>
  <si>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</si>
  <si>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</si>
  <si>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</si>
  <si>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</si>
  <si>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</si>
  <si>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</si>
  <si>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</si>
  <si>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</si>
  <si>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</si>
  <si>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</si>
  <si>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</si>
  <si>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</si>
  <si>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</si>
  <si>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</si>
  <si>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</si>
  <si>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</si>
  <si>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</si>
  <si>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</si>
  <si>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</si>
  <si>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</si>
  <si>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</si>
  <si>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</si>
  <si>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</si>
  <si>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</si>
  <si>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</si>
  <si>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</si>
  <si>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</si>
  <si>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</si>
  <si>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</si>
  <si>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</si>
  <si>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</si>
  <si>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</si>
  <si>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</si>
  <si>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</si>
  <si>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</si>
  <si>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</si>
  <si>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</si>
  <si>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</si>
  <si>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</si>
  <si>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</si>
  <si>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</si>
  <si>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</si>
  <si>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</si>
  <si>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</si>
  <si>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</si>
  <si>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</si>
  <si>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</si>
  <si>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</si>
  <si>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</si>
  <si>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</si>
  <si>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</si>
  <si>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</si>
  <si>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</si>
  <si>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</si>
  <si>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</si>
  <si>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</si>
  <si>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</si>
  <si>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</si>
  <si>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</si>
  <si>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</si>
  <si>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</si>
  <si>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</si>
  <si>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</si>
  <si>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</si>
  <si>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</si>
  <si>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</si>
  <si>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</si>
  <si>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</si>
  <si>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</si>
  <si>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</si>
  <si>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</si>
  <si>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</si>
  <si>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</si>
  <si>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</si>
  <si>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</si>
  <si>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</si>
  <si>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</si>
  <si>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</si>
  <si>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</si>
  <si>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</si>
  <si>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</si>
  <si>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</si>
  <si>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</si>
  <si>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</si>
  <si>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</si>
  <si>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</si>
  <si>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</si>
  <si>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</si>
  <si>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</si>
  <si>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</si>
  <si>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</si>
  <si>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</si>
  <si>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</si>
  <si>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</si>
  <si>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</si>
  <si>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</si>
  <si>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</si>
  <si>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</si>
  <si>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</si>
  <si>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</si>
  <si>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</si>
  <si>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</si>
  <si>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</si>
  <si>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</si>
  <si>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</si>
  <si>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</si>
  <si>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</si>
  <si>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</si>
  <si>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</si>
  <si>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</si>
  <si>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</si>
  <si>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</si>
  <si>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</si>
  <si>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</si>
  <si>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</si>
  <si>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</si>
  <si>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</si>
  <si>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</si>
  <si>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</si>
  <si>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</si>
  <si>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</si>
  <si>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</si>
  <si>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</si>
  <si>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</si>
  <si>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</si>
  <si>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</si>
  <si>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</si>
  <si>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</si>
  <si>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</si>
  <si>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</si>
  <si>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</si>
  <si>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</si>
  <si>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</si>
  <si>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</si>
  <si>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</si>
  <si>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</si>
  <si>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</si>
  <si>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</si>
  <si>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</si>
  <si>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</si>
  <si>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</si>
  <si>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</si>
  <si>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</si>
  <si>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</si>
  <si>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</si>
  <si>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</si>
  <si>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</si>
  <si>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</si>
  <si>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</si>
  <si>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</si>
  <si>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</si>
  <si>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</si>
  <si>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</si>
  <si>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</si>
  <si>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</si>
  <si>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</si>
  <si>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</si>
  <si>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</si>
  <si>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</si>
  <si>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</si>
  <si>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</si>
  <si>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</si>
  <si>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</si>
  <si>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</si>
  <si>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</si>
  <si>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</si>
  <si>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</si>
  <si>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</si>
  <si>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</si>
  <si>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</si>
  <si>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</si>
  <si>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</si>
  <si>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</si>
  <si>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</si>
  <si>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</si>
  <si>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</si>
  <si>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</si>
  <si>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</si>
  <si>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</si>
  <si>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</si>
  <si>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</si>
  <si>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</si>
  <si>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</si>
  <si>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</si>
  <si>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</si>
  <si>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</si>
  <si>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</si>
  <si>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</si>
  <si>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</si>
  <si>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</si>
  <si>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</si>
  <si>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</si>
  <si>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</si>
  <si>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</si>
  <si>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</si>
  <si>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</si>
  <si>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</si>
  <si>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</si>
  <si>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</si>
  <si>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</si>
  <si>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</si>
  <si>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</si>
  <si>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</si>
  <si>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</si>
  <si>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</si>
  <si>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</si>
  <si>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</si>
  <si>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</si>
  <si>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</si>
  <si>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</si>
  <si>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</si>
  <si>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</si>
  <si>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</si>
  <si>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</si>
  <si>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</si>
  <si>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</si>
  <si>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</si>
  <si>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</si>
  <si>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</si>
  <si>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</si>
  <si>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</si>
  <si>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</si>
  <si>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</si>
  <si>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</si>
  <si>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</si>
  <si>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</si>
  <si>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</si>
  <si>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</si>
  <si>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</si>
  <si>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</si>
  <si>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</si>
  <si>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</si>
  <si>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</si>
  <si>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</si>
  <si>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</si>
  <si>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</si>
  <si>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</si>
  <si>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</si>
  <si>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</si>
  <si>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</si>
  <si>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</si>
  <si>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</si>
  <si>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</si>
  <si>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</si>
  <si>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</si>
  <si>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</si>
  <si>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</si>
  <si>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</si>
  <si>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</si>
  <si>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</si>
  <si>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</si>
  <si>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</si>
  <si>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</si>
  <si>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</si>
  <si>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</si>
  <si>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</si>
  <si>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</si>
  <si>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</si>
  <si>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</si>
  <si>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</si>
  <si>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</si>
  <si>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</si>
  <si>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</si>
  <si>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</si>
  <si>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</si>
  <si>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</si>
  <si>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</si>
  <si>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</si>
  <si>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</si>
  <si>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</si>
  <si>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</si>
  <si>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</si>
  <si>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</si>
  <si>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</si>
  <si>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</si>
  <si>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</si>
  <si>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</si>
  <si>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</si>
  <si>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</si>
  <si>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</si>
  <si>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</si>
  <si>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</si>
  <si>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</si>
  <si>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</si>
  <si>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</si>
  <si>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</si>
  <si>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</si>
  <si>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</si>
  <si>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</si>
  <si>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</si>
  <si>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</si>
  <si>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</si>
  <si>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</si>
  <si>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</si>
  <si>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</si>
  <si>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</si>
  <si>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</si>
  <si>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</si>
  <si>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</si>
  <si>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</si>
  <si>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</si>
  <si>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</si>
  <si>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</si>
  <si>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</si>
  <si>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</si>
  <si>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</si>
  <si>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</si>
  <si>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</si>
  <si>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</si>
  <si>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</si>
  <si>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</si>
  <si>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</si>
  <si>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</si>
  <si>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</si>
  <si>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</si>
  <si>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</si>
  <si>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</si>
  <si>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</si>
  <si>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</si>
  <si>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</si>
  <si>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</si>
  <si>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</si>
  <si>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</si>
  <si>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</si>
  <si>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</si>
  <si>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</si>
  <si>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</si>
  <si>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</si>
  <si>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</si>
  <si>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</si>
  <si>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</si>
  <si>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</si>
  <si>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</si>
  <si>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</si>
  <si>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</si>
  <si>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</si>
  <si>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</si>
  <si>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</si>
  <si>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</si>
  <si>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</si>
  <si>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</si>
  <si>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</si>
  <si>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</si>
  <si>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</si>
  <si>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</si>
  <si>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</si>
  <si>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</si>
  <si>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</si>
  <si>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</si>
  <si>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</si>
  <si>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</si>
  <si>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</si>
  <si>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</si>
  <si>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</si>
  <si>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</si>
  <si>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</si>
  <si>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</si>
  <si>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</si>
  <si>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</si>
  <si>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</si>
  <si>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</si>
  <si>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</si>
  <si>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</si>
  <si>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</si>
  <si>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</si>
  <si>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</si>
  <si>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</si>
  <si>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</si>
  <si>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</si>
  <si>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</si>
  <si>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</si>
  <si>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</si>
  <si>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</si>
  <si>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</si>
  <si>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</si>
  <si>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</si>
  <si>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</si>
  <si>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</si>
  <si>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</si>
  <si>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</si>
  <si>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</si>
  <si>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</si>
  <si>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</si>
  <si>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</si>
  <si>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</si>
  <si>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</si>
  <si>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</si>
  <si>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</si>
  <si>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</si>
  <si>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</si>
  <si>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</si>
  <si>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</si>
  <si>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</si>
  <si>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</si>
  <si>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</si>
  <si>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</si>
  <si>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</si>
  <si>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</si>
  <si>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</si>
  <si>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</si>
  <si>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</si>
  <si>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</si>
  <si>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</si>
  <si>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</si>
  <si>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</si>
  <si>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</si>
  <si>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</si>
  <si>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</si>
  <si>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</si>
  <si>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</si>
  <si>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</si>
  <si>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</si>
  <si>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</si>
  <si>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</si>
  <si>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</si>
  <si>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</si>
  <si>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</si>
  <si>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</si>
  <si>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</si>
  <si>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</si>
  <si>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</si>
  <si>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</si>
  <si>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</si>
  <si>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</si>
  <si>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</si>
  <si>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</si>
  <si>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</si>
  <si>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</si>
  <si>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</si>
  <si>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</si>
  <si>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</si>
  <si>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</si>
  <si>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</si>
  <si>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</si>
  <si>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</si>
  <si>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</si>
  <si>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</si>
  <si>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</si>
  <si>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</si>
  <si>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</si>
  <si>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</si>
  <si>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</si>
  <si>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</si>
  <si>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</si>
  <si>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</si>
  <si>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</si>
  <si>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</si>
  <si>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</si>
  <si>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</si>
  <si>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</si>
  <si>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</si>
  <si>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</si>
  <si>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</si>
  <si>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</si>
  <si>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</si>
  <si>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</si>
  <si>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</si>
  <si>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</si>
  <si>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</si>
  <si>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</si>
  <si>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</si>
  <si>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</si>
  <si>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</si>
  <si>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</si>
  <si>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</si>
  <si>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</si>
  <si>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</si>
  <si>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</si>
  <si>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</si>
  <si>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</si>
  <si>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</si>
  <si>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</si>
  <si>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</si>
  <si>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</si>
  <si>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</si>
  <si>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</si>
  <si>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</si>
  <si>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</si>
  <si>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</si>
  <si>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</si>
  <si>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</si>
  <si>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</si>
  <si>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</si>
  <si>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</si>
  <si>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</si>
  <si>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</si>
  <si>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</si>
  <si>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</si>
  <si>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</si>
  <si>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</si>
  <si>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</si>
  <si>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</si>
  <si>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</si>
  <si>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</si>
  <si>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</si>
  <si>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</si>
  <si>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</si>
  <si>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</si>
  <si>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</si>
  <si>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</si>
  <si>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</si>
  <si>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</si>
  <si>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</si>
  <si>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</si>
  <si>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</si>
  <si>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</si>
  <si>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</si>
  <si>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</si>
  <si>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</si>
  <si>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</si>
  <si>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</si>
  <si>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</si>
  <si>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</si>
  <si>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</si>
  <si>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</si>
  <si>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</si>
  <si>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</si>
  <si>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</si>
  <si>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</si>
  <si>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</si>
  <si>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</si>
  <si>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</si>
  <si>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</si>
  <si>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</si>
  <si>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</si>
  <si>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</si>
  <si>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</si>
  <si>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</si>
  <si>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</si>
  <si>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</si>
  <si>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</si>
  <si>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</si>
  <si>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</si>
  <si>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</si>
  <si>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</si>
  <si>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</si>
  <si>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</si>
  <si>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</si>
  <si>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</si>
  <si>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</si>
  <si>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</si>
  <si>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</si>
  <si>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</si>
  <si>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</si>
  <si>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</si>
  <si>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</si>
  <si>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</si>
  <si>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</si>
  <si>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</si>
  <si>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</si>
  <si>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</si>
  <si>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</si>
  <si>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</si>
  <si>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</si>
  <si>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</si>
  <si>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</si>
  <si>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</si>
  <si>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</si>
  <si>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</si>
  <si>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</si>
  <si>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</si>
  <si>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</si>
  <si>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</si>
  <si>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</si>
  <si>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</si>
  <si>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</si>
  <si>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</si>
  <si>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</si>
  <si>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</si>
  <si>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</si>
  <si>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</si>
  <si>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</si>
  <si>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</si>
  <si>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</si>
  <si>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</si>
  <si>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</si>
  <si>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</si>
  <si>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</si>
  <si>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</si>
  <si>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</si>
  <si>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</si>
  <si>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</si>
  <si>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</si>
  <si>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</si>
  <si>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</si>
  <si>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</si>
  <si>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</si>
  <si>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</si>
  <si>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</si>
  <si>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</si>
  <si>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</si>
  <si>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</si>
  <si>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</si>
  <si>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</si>
  <si>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</si>
  <si>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</si>
  <si>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</si>
  <si>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</si>
  <si>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</si>
  <si>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</si>
  <si>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</si>
  <si>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</si>
  <si>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</si>
  <si>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</si>
  <si>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</si>
  <si>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</si>
  <si>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</si>
  <si>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</si>
  <si>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</si>
  <si>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</si>
  <si>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</si>
  <si>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</si>
  <si>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</si>
  <si>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</si>
  <si>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</si>
  <si>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</si>
  <si>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</si>
  <si>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</si>
  <si>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</si>
  <si>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</si>
  <si>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</si>
  <si>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</si>
  <si>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</si>
  <si>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</si>
  <si>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</si>
  <si>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</si>
  <si>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</si>
  <si>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</si>
  <si>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</si>
  <si>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</si>
  <si>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</si>
  <si>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</si>
  <si>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</si>
  <si>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</si>
  <si>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</si>
  <si>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</si>
  <si>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</si>
  <si>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</si>
  <si>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</si>
  <si>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</si>
  <si>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</si>
  <si>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</si>
  <si>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</si>
  <si>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</si>
  <si>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</si>
  <si>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</si>
  <si>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</si>
  <si>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</si>
  <si>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</si>
  <si>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</si>
  <si>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</si>
  <si>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</si>
  <si>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</si>
  <si>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</si>
  <si>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</si>
  <si>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</si>
  <si>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</si>
  <si>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</si>
  <si>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</si>
  <si>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</si>
  <si>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</si>
  <si>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</si>
  <si>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</si>
  <si>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</si>
  <si>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</si>
  <si>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</si>
  <si>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</si>
  <si>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</si>
  <si>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</si>
  <si>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</si>
  <si>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</si>
  <si>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</si>
  <si>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</si>
  <si>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</si>
  <si>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</si>
  <si>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</si>
  <si>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</si>
  <si>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</si>
  <si>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</si>
  <si>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</si>
  <si>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</si>
  <si>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</si>
  <si>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</si>
  <si>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</si>
  <si>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</si>
  <si>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</si>
  <si>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</si>
  <si>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</si>
  <si>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</si>
  <si>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</si>
  <si>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</si>
  <si>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</si>
  <si>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</si>
  <si>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</si>
  <si>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</si>
  <si>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</si>
  <si>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</si>
  <si>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</si>
  <si>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</si>
  <si>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</si>
  <si>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</si>
  <si>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</si>
  <si>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</si>
  <si>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</si>
  <si>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</si>
  <si>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</si>
  <si>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</si>
  <si>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</si>
  <si>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</si>
  <si>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</si>
  <si>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</si>
  <si>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</si>
  <si>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</si>
  <si>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</si>
  <si>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</si>
  <si>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</si>
  <si>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</si>
  <si>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</si>
  <si>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</si>
  <si>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</si>
  <si>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</si>
  <si>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</si>
  <si>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</si>
  <si>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</si>
  <si>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</si>
  <si>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</si>
  <si>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</si>
  <si>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</si>
  <si>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</si>
  <si>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</si>
  <si>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</si>
  <si>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</si>
  <si>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</si>
  <si>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</si>
  <si>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</si>
  <si>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</si>
  <si>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</si>
  <si>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</si>
  <si>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</si>
  <si>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</si>
  <si>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</si>
  <si>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</si>
  <si>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</si>
  <si>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</si>
  <si>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</si>
  <si>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</si>
  <si>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</si>
  <si>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</si>
  <si>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</si>
  <si>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</si>
  <si>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</si>
  <si>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</si>
  <si>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</si>
  <si>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</si>
  <si>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</si>
  <si>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</si>
  <si>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</si>
  <si>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</si>
  <si>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</si>
  <si>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</si>
  <si>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</si>
  <si>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</si>
  <si>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</si>
  <si>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</si>
  <si>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</si>
  <si>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</si>
  <si>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</si>
  <si>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</si>
  <si>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</si>
  <si>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</si>
  <si>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</si>
  <si>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</si>
  <si>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</si>
  <si>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</si>
  <si>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</si>
  <si>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</si>
  <si>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</si>
  <si>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</si>
  <si>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</si>
  <si>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</si>
  <si>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</si>
  <si>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</si>
  <si>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</si>
  <si>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</si>
  <si>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</si>
  <si>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</si>
  <si>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</si>
  <si>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</si>
  <si>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</si>
  <si>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</si>
  <si>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</si>
  <si>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</si>
  <si>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</si>
  <si>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</si>
  <si>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</si>
  <si>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</si>
  <si>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</si>
  <si>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</si>
  <si>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</si>
  <si>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</si>
  <si>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</si>
  <si>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</si>
  <si>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</si>
  <si>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</si>
  <si>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</si>
  <si>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</si>
  <si>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</si>
  <si>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</si>
  <si>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</si>
  <si>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</si>
  <si>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</si>
  <si>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</si>
  <si>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</si>
  <si>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</si>
  <si>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</si>
  <si>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</si>
  <si>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</si>
  <si>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</si>
  <si>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</si>
  <si>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</si>
  <si>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</si>
  <si>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</si>
  <si>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</si>
  <si>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</si>
  <si>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</si>
  <si>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</si>
  <si>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</si>
  <si>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</si>
  <si>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</si>
  <si>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</si>
  <si>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</si>
  <si>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</si>
  <si>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</si>
  <si>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</si>
  <si>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</si>
  <si>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</si>
  <si>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</si>
  <si>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</si>
  <si>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</si>
  <si>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</si>
  <si>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</si>
  <si>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</si>
  <si>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</si>
  <si>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</si>
  <si>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</si>
  <si>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</si>
  <si>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</si>
  <si>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</si>
  <si>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</si>
  <si>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</si>
  <si>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</si>
  <si>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</si>
  <si>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</si>
  <si>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</si>
  <si>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</si>
  <si>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</si>
  <si>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</si>
  <si>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</si>
  <si>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</si>
  <si>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</si>
  <si>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</si>
  <si>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</si>
  <si>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</si>
  <si>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</si>
  <si>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</si>
  <si>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</si>
  <si>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</si>
  <si>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</si>
  <si>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</si>
  <si>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</si>
  <si>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</si>
  <si>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</si>
  <si>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</si>
  <si>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</si>
  <si>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</si>
  <si>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</si>
  <si>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</si>
  <si>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</si>
  <si>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</si>
  <si>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</si>
  <si>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</si>
  <si>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</si>
  <si>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</si>
  <si>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</si>
  <si>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</si>
  <si>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</si>
  <si>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</si>
  <si>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</si>
  <si>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</si>
  <si>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</si>
  <si>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</si>
  <si>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</si>
  <si>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</si>
  <si>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</si>
  <si>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</si>
  <si>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</si>
  <si>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</si>
  <si>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</si>
  <si>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</si>
  <si>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</si>
  <si>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</si>
  <si>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</si>
  <si>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</si>
  <si>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</si>
  <si>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</si>
  <si>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</si>
  <si>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</si>
  <si>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</si>
  <si>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</si>
  <si>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</si>
  <si>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</si>
  <si>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</si>
  <si>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</si>
  <si>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</si>
  <si>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</si>
  <si>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</si>
  <si>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</si>
  <si>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</si>
  <si>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</si>
  <si>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</si>
  <si>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</si>
  <si>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</si>
  <si>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</si>
  <si>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</si>
  <si>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</si>
  <si>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</si>
  <si>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</si>
  <si>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</si>
  <si>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</si>
  <si>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</si>
  <si>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</si>
  <si>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</si>
  <si>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</si>
  <si>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</si>
  <si>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</si>
  <si>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</si>
  <si>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</si>
  <si>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</si>
  <si>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</si>
  <si>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</si>
  <si>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</si>
  <si>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</si>
  <si>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</si>
  <si>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</si>
  <si>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</si>
  <si>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</si>
  <si>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</si>
  <si>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</si>
  <si>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</si>
  <si>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</si>
  <si>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</si>
  <si>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</si>
  <si>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</si>
  <si>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</si>
  <si>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</si>
  <si>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</si>
  <si>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</si>
  <si>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</si>
  <si>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</si>
  <si>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</si>
  <si>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</si>
  <si>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</si>
  <si>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</si>
  <si>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</si>
  <si>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</si>
  <si>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</si>
  <si>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</si>
  <si>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</si>
  <si>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</si>
  <si>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</si>
  <si>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</si>
  <si>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</si>
  <si>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</si>
  <si>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</si>
  <si>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</si>
  <si>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</si>
  <si>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</si>
  <si>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</si>
  <si>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</si>
  <si>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</si>
  <si>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</si>
  <si>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</si>
  <si>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</si>
  <si>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</si>
  <si>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</si>
  <si>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</si>
  <si>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</si>
  <si>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</si>
  <si>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</si>
  <si>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</si>
  <si>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</si>
  <si>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</si>
  <si>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</si>
  <si>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</si>
  <si>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</si>
  <si>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</si>
  <si>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</si>
  <si>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</si>
  <si>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</si>
  <si>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</si>
  <si>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</si>
  <si>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</si>
  <si>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</si>
  <si>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</si>
  <si>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</si>
  <si>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</si>
  <si>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</si>
  <si>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</si>
  <si>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</si>
  <si>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</si>
  <si>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</si>
  <si>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</si>
  <si>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</si>
  <si>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</si>
  <si>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</si>
  <si>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</si>
  <si>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</si>
  <si>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</si>
  <si>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</si>
  <si>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</si>
  <si>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</si>
  <si>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</si>
  <si>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</si>
  <si>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</si>
  <si>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</si>
  <si>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</si>
  <si>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</si>
  <si>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</si>
  <si>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</si>
  <si>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</si>
  <si>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</si>
  <si>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</si>
  <si>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</si>
  <si>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</si>
  <si>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</si>
  <si>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</si>
  <si>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</si>
  <si>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</si>
  <si>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</si>
  <si>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</si>
  <si>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</si>
  <si>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</si>
  <si>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</si>
  <si>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</si>
  <si>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</si>
  <si>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</si>
  <si>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</si>
  <si>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</si>
  <si>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</si>
  <si>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</si>
  <si>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</si>
  <si>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</si>
  <si>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</si>
  <si>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</si>
  <si>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</si>
  <si>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</si>
  <si>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</si>
  <si>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</si>
  <si>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</si>
  <si>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</si>
  <si>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</si>
  <si>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</si>
  <si>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</si>
  <si>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</si>
  <si>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</si>
  <si>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</si>
  <si>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</si>
  <si>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</si>
  <si>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</si>
  <si>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</si>
  <si>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</si>
  <si>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</si>
  <si>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</si>
  <si>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</si>
  <si>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</si>
  <si>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</si>
  <si>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</si>
  <si>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</si>
  <si>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</si>
  <si>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</si>
  <si>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</si>
  <si>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</si>
  <si>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</si>
  <si>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</si>
  <si>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</si>
  <si>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</si>
  <si>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</si>
  <si>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</si>
  <si>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</si>
  <si>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</si>
  <si>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</si>
  <si>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</si>
  <si>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</si>
  <si>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</si>
  <si>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</si>
  <si>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</si>
  <si>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</si>
  <si>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</si>
  <si>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</si>
  <si>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</si>
  <si>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</si>
  <si>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</si>
  <si>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</si>
  <si>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</si>
  <si>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</si>
  <si>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</si>
  <si>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</si>
  <si>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</si>
  <si>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</si>
  <si>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</si>
  <si>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</si>
  <si>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</si>
  <si>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</si>
  <si>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</si>
  <si>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</si>
  <si>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</si>
  <si>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</si>
  <si>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</si>
  <si>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</si>
  <si>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</si>
  <si>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</si>
  <si>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</si>
  <si>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</si>
  <si>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</si>
  <si>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</si>
  <si>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</si>
  <si>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</si>
  <si>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</si>
  <si>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</si>
  <si>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</si>
  <si>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</si>
  <si>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</si>
  <si>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</si>
  <si>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</si>
  <si>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</si>
  <si>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</si>
  <si>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</si>
  <si>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</si>
  <si>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</si>
  <si>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</si>
  <si>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</si>
  <si>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</si>
  <si>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</si>
  <si>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</si>
  <si>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</si>
  <si>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</si>
  <si>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</si>
  <si>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</si>
  <si>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</si>
  <si>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</si>
  <si>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</si>
  <si>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</si>
  <si>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</si>
  <si>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</si>
  <si>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</si>
  <si>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</si>
  <si>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</si>
  <si>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</si>
  <si>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</si>
  <si>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</si>
  <si>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</si>
  <si>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</si>
  <si>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</si>
  <si>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</si>
  <si>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</si>
  <si>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</si>
  <si>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</si>
  <si>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</si>
  <si>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</si>
  <si>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</si>
  <si>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</si>
  <si>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</si>
  <si>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</si>
  <si>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</si>
  <si>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</si>
  <si>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</si>
  <si>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</si>
  <si>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</si>
  <si>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</si>
  <si>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</si>
  <si>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</si>
  <si>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</si>
  <si>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</si>
  <si>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</si>
  <si>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</si>
  <si>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</si>
  <si>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</si>
  <si>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</si>
  <si>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</si>
  <si>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</si>
  <si>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</si>
  <si>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</si>
  <si>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</si>
  <si>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</si>
  <si>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</si>
  <si>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</si>
  <si>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</si>
  <si>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</si>
  <si>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</si>
  <si>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</si>
  <si>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</si>
  <si>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</si>
  <si>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</si>
  <si>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</si>
  <si>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</si>
  <si>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</si>
  <si>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</si>
  <si>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</si>
  <si>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</si>
  <si>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</si>
  <si>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</si>
  <si>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</si>
  <si>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</si>
  <si>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</si>
  <si>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</si>
  <si>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</si>
  <si>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</si>
  <si>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</si>
  <si>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</si>
  <si>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</si>
  <si>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</si>
  <si>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</si>
  <si>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</si>
  <si>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</si>
  <si>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</si>
  <si>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</si>
  <si>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</si>
  <si>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</si>
  <si>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</si>
  <si>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</si>
  <si>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</si>
  <si>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</si>
  <si>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</si>
  <si>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</si>
  <si>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</si>
  <si>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</si>
  <si>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</si>
  <si>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</si>
  <si>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</si>
  <si>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</si>
  <si>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</si>
  <si>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</si>
  <si>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</si>
  <si>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</si>
  <si>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</si>
  <si>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</si>
  <si>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</si>
  <si>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</si>
  <si>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</si>
  <si>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</si>
  <si>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</si>
  <si>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</si>
  <si>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</si>
  <si>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</si>
  <si>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</si>
  <si>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</si>
  <si>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</si>
  <si>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</si>
  <si>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</si>
  <si>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</si>
  <si>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</si>
  <si>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</si>
  <si>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</si>
  <si>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</si>
  <si>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</si>
  <si>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</si>
  <si>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</si>
  <si>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</si>
  <si>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</si>
  <si>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</si>
  <si>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</si>
  <si>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</si>
  <si>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</si>
  <si>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</si>
  <si>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</si>
  <si>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</si>
  <si>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</si>
  <si>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</si>
  <si>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</si>
  <si>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</si>
  <si>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</si>
  <si>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</si>
  <si>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</si>
  <si>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</si>
  <si>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</si>
  <si>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</si>
  <si>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</si>
  <si>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</si>
  <si>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</si>
  <si>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</si>
  <si>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</si>
  <si>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</si>
  <si>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</si>
  <si>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</si>
  <si>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</si>
  <si>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</si>
  <si>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</si>
  <si>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</si>
  <si>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</si>
  <si>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</si>
  <si>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</si>
  <si>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</si>
  <si>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</si>
  <si>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</si>
  <si>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</si>
  <si>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</si>
  <si>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</si>
  <si>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</si>
  <si>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</si>
  <si>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</si>
  <si>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</si>
  <si>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</si>
  <si>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</si>
  <si>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</si>
  <si>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</si>
  <si>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</si>
  <si>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</si>
  <si>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</si>
  <si>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</si>
  <si>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</si>
  <si>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</si>
  <si>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</si>
  <si>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</si>
  <si>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</si>
  <si>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</si>
  <si>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</si>
  <si>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</si>
  <si>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</si>
  <si>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</si>
  <si>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</si>
  <si>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</si>
  <si>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</si>
  <si>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</si>
  <si>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</si>
  <si>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</si>
  <si>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</si>
  <si>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</si>
  <si>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</si>
  <si>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</si>
  <si>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</si>
  <si>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</si>
  <si>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</si>
  <si>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</si>
  <si>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</si>
  <si>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</si>
  <si>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</si>
  <si>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</si>
  <si>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</si>
  <si>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</si>
  <si>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</si>
  <si>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</si>
  <si>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</si>
  <si>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</si>
  <si>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</si>
  <si>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</si>
  <si>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</si>
  <si>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</si>
  <si>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</si>
  <si>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</si>
  <si>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</si>
  <si>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</si>
  <si>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</si>
  <si>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</si>
  <si>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</si>
  <si>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</si>
  <si>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</si>
  <si>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</si>
  <si>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</si>
  <si>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</si>
  <si>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</si>
  <si>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</si>
  <si>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</si>
  <si>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</si>
  <si>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</si>
  <si>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</si>
  <si>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</si>
  <si>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</si>
  <si>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</si>
  <si>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</si>
  <si>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</si>
  <si>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</si>
  <si>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</si>
  <si>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</si>
  <si>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</si>
  <si>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</si>
  <si>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</si>
  <si>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</si>
  <si>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</si>
  <si>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</si>
  <si>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</si>
  <si>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</si>
  <si>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</si>
  <si>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</si>
  <si>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</si>
  <si>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</si>
  <si>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</si>
  <si>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</si>
  <si>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</si>
  <si>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</si>
  <si>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</si>
  <si>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</si>
  <si>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</si>
  <si>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</si>
  <si>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</si>
  <si>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</si>
  <si>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</si>
  <si>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</si>
  <si>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</si>
  <si>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</si>
  <si>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</si>
  <si>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</si>
  <si>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</si>
  <si>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</si>
  <si>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</si>
  <si>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</si>
  <si>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</si>
  <si>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</si>
  <si>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</si>
  <si>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</si>
  <si>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</si>
  <si>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</si>
  <si>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</si>
  <si>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</si>
  <si>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</si>
  <si>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</si>
  <si>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</si>
  <si>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</si>
  <si>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</si>
  <si>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</si>
  <si>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</si>
  <si>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</si>
  <si>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</si>
  <si>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</si>
  <si>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</si>
  <si>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</si>
  <si>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</si>
  <si>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</si>
  <si>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</si>
  <si>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</si>
  <si>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</si>
  <si>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</si>
  <si>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</si>
  <si>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</si>
  <si>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</si>
  <si>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</si>
  <si>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</si>
  <si>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</si>
  <si>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</si>
  <si>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</si>
  <si>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</si>
  <si>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</si>
  <si>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</si>
  <si>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</si>
  <si>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</si>
  <si>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</si>
  <si>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</si>
  <si>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</si>
  <si>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</si>
  <si>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</si>
  <si>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</si>
  <si>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</si>
  <si>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</si>
  <si>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</si>
  <si>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</si>
  <si>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</si>
  <si>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</si>
  <si>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</si>
  <si>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</si>
  <si>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</si>
  <si>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</si>
  <si>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</si>
  <si>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</si>
  <si>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</si>
  <si>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</si>
  <si>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</si>
  <si>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</si>
  <si>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</si>
  <si>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</si>
  <si>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</si>
  <si>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</si>
  <si>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</si>
  <si>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</si>
  <si>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</si>
  <si>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</si>
  <si>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</si>
  <si>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</si>
  <si>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</si>
  <si>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</si>
  <si>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</si>
  <si>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</si>
  <si>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</si>
  <si>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</si>
  <si>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</si>
  <si>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</si>
  <si>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</si>
  <si>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</si>
  <si>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</si>
  <si>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</si>
  <si>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</si>
  <si>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</si>
  <si>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</si>
  <si>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</si>
  <si>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</si>
  <si>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</si>
  <si>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</si>
  <si>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</si>
  <si>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</si>
  <si>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</si>
  <si>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</si>
  <si>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</si>
  <si>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</si>
  <si>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</si>
  <si>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</si>
  <si>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</si>
  <si>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</si>
  <si>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</si>
  <si>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</si>
  <si>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</si>
  <si>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</si>
  <si>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</si>
  <si>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</si>
  <si>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</si>
  <si>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</si>
  <si>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</si>
  <si>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</si>
  <si>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</si>
  <si>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</si>
  <si>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</si>
  <si>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</si>
  <si>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</si>
  <si>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</si>
  <si>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</si>
  <si>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</si>
  <si>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</si>
  <si>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</si>
  <si>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</si>
  <si>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</si>
  <si>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</si>
  <si>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</si>
  <si>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</si>
  <si>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</si>
  <si>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</si>
  <si>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</si>
  <si>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</si>
  <si>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</si>
  <si>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</si>
  <si>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</si>
  <si>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</si>
  <si>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</si>
  <si>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</si>
  <si>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</si>
  <si>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</si>
  <si>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</si>
  <si>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</si>
  <si>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</si>
  <si>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</si>
  <si>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</si>
  <si>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</si>
  <si>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</si>
  <si>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</si>
  <si>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</si>
  <si>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</si>
  <si>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</si>
  <si>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</si>
  <si>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</si>
  <si>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</si>
  <si>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</si>
  <si>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</si>
  <si>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</si>
  <si>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</si>
  <si>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</si>
  <si>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</si>
  <si>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</si>
  <si>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</si>
  <si>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</si>
  <si>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</si>
  <si>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</si>
  <si>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</si>
  <si>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</si>
  <si>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</si>
  <si>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</si>
  <si>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</si>
  <si>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</si>
  <si>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</si>
  <si>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</si>
  <si>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</si>
  <si>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</si>
  <si>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</si>
  <si>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</si>
  <si>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</si>
  <si>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</si>
  <si>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</si>
  <si>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</si>
  <si>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</si>
  <si>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</si>
  <si>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</si>
  <si>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</si>
  <si>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</si>
  <si>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</si>
  <si>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</si>
  <si>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</si>
  <si>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</si>
  <si>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</si>
  <si>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</si>
  <si>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</si>
  <si>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</si>
  <si>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</si>
  <si>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</si>
  <si>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</si>
  <si>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</si>
  <si>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</si>
  <si>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</si>
  <si>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</si>
  <si>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</si>
  <si>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</si>
  <si>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</si>
  <si>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</si>
  <si>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</si>
  <si>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</si>
  <si>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</si>
  <si>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</si>
  <si>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</si>
  <si>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</si>
  <si>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</si>
  <si>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</si>
  <si>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</si>
  <si>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</si>
  <si>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</si>
  <si>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</si>
  <si>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</si>
  <si>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</si>
  <si>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</si>
  <si>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</si>
  <si>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</si>
  <si>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</si>
  <si>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</si>
  <si>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</si>
  <si>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</si>
  <si>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</si>
  <si>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</si>
  <si>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</si>
  <si>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</si>
  <si>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</si>
  <si>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</si>
  <si>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</si>
  <si>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</si>
  <si>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</si>
  <si>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</si>
  <si>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</si>
  <si>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</si>
  <si>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</si>
  <si>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</si>
  <si>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</si>
  <si>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</si>
  <si>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</si>
  <si>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</si>
  <si>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</si>
  <si>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</si>
  <si>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</si>
  <si>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</si>
  <si>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</si>
  <si>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</si>
  <si>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</si>
  <si>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</si>
  <si>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</si>
  <si>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</si>
  <si>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</si>
  <si>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</si>
  <si>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</si>
  <si>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</si>
  <si>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</si>
  <si>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</si>
  <si>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</si>
  <si>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</si>
  <si>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</si>
  <si>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</si>
  <si>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</si>
  <si>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</si>
  <si>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</si>
  <si>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</si>
  <si>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</si>
  <si>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</si>
  <si>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</si>
  <si>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</si>
  <si>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</si>
  <si>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</si>
  <si>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</si>
  <si>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</si>
  <si>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</si>
  <si>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</si>
  <si>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</si>
  <si>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</si>
  <si>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</si>
  <si>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</si>
  <si>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</si>
  <si>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</si>
  <si>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</si>
  <si>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</si>
  <si>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</si>
  <si>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</si>
  <si>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</si>
  <si>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</si>
  <si>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</si>
  <si>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</si>
  <si>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</si>
  <si>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</si>
  <si>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</si>
  <si>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</si>
  <si>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</si>
  <si>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</si>
  <si>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</si>
  <si>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</si>
  <si>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</si>
  <si>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</si>
  <si>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</si>
  <si>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</si>
  <si>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</si>
  <si>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</si>
  <si>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</si>
  <si>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</si>
  <si>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</si>
  <si>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</si>
  <si>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</si>
  <si>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</si>
  <si>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</si>
  <si>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</si>
  <si>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</si>
  <si>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</si>
  <si>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</si>
  <si>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</si>
  <si>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</si>
  <si>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</si>
  <si>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</si>
  <si>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</si>
  <si>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</si>
  <si>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</si>
  <si>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</si>
  <si>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</si>
  <si>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</si>
  <si>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</si>
  <si>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</si>
  <si>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</si>
  <si>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</si>
  <si>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</si>
  <si>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</si>
  <si>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</si>
  <si>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</si>
  <si>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</si>
  <si>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</si>
  <si>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</si>
  <si>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</si>
  <si>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</si>
  <si>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</si>
  <si>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</si>
  <si>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</si>
  <si>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</si>
  <si>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</si>
  <si>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</si>
  <si>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</si>
  <si>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</si>
  <si>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</si>
  <si>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</si>
  <si>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</si>
  <si>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</si>
  <si>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</si>
  <si>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</si>
  <si>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JINGXIN</t>
  </si>
  <si>
    <t>XINDIAN,JINGMEI,景美</t>
  </si>
  <si>
    <t>0972576573</t>
  </si>
  <si>
    <t>JINGXIN_S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</si>
  <si>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</si>
  <si>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</si>
  <si>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</si>
  <si>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</si>
  <si>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</si>
  <si>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</si>
  <si>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</si>
  <si>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</si>
  <si>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</si>
  <si>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</si>
  <si>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</si>
  <si>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</si>
  <si>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</si>
  <si>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</si>
  <si>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</si>
  <si>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</si>
  <si>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</si>
  <si>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</si>
  <si>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</si>
  <si>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</si>
  <si>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</si>
  <si>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</si>
  <si>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</si>
  <si>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</si>
  <si>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</si>
  <si>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</si>
  <si>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</si>
  <si>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</si>
  <si>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</si>
  <si>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</si>
  <si>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</si>
  <si>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</si>
  <si>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</si>
  <si>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</si>
  <si>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</si>
  <si>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</si>
  <si>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</si>
  <si>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</si>
  <si>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</si>
  <si>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</si>
  <si>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</si>
  <si>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</si>
  <si>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</si>
  <si>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</si>
  <si>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</si>
  <si>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</si>
  <si>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</si>
  <si>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</si>
  <si>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</si>
  <si>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</si>
  <si>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</si>
  <si>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</si>
  <si>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</si>
  <si>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</si>
  <si>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</si>
  <si>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</si>
  <si>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</si>
  <si>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</si>
  <si>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</si>
  <si>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</si>
  <si>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</si>
  <si>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</si>
  <si>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</si>
  <si>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</si>
  <si>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</si>
  <si>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</si>
  <si>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</si>
  <si>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</si>
  <si>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</si>
  <si>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</si>
  <si>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</si>
  <si>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</si>
  <si>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</si>
  <si>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</si>
  <si>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</si>
  <si>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</si>
  <si>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</si>
  <si>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</si>
  <si>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</si>
  <si>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</si>
  <si>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</si>
  <si>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</si>
  <si>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</si>
  <si>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</si>
  <si>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</si>
  <si>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</si>
  <si>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</si>
  <si>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</si>
  <si>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</si>
  <si>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</si>
  <si>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</si>
  <si>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TAOYUAN_1</t>
  </si>
  <si>
    <t>0972576588</t>
  </si>
  <si>
    <t>0963539987</t>
  </si>
  <si>
    <t>TAOYUAN_2</t>
  </si>
  <si>
    <t>0963719073</t>
  </si>
  <si>
    <t>0963731605</t>
  </si>
  <si>
    <t>TAOYUAN_3</t>
  </si>
  <si>
    <t>0972576524</t>
  </si>
  <si>
    <t>0972576578</t>
  </si>
  <si>
    <t>TAOYUAN_4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</si>
  <si>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</si>
  <si>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</si>
  <si>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</si>
  <si>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</si>
  <si>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</si>
  <si>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</si>
  <si>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</si>
  <si>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</si>
  <si>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</si>
  <si>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</si>
  <si>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</si>
  <si>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</si>
  <si>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</si>
  <si>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</si>
  <si>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</si>
  <si>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</si>
  <si>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</si>
  <si>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</si>
  <si>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</si>
  <si>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</si>
  <si>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</si>
  <si>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</si>
  <si>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</si>
  <si>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</si>
  <si>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</si>
  <si>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</si>
  <si>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</si>
  <si>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</si>
  <si>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</si>
  <si>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</si>
  <si>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</si>
  <si>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</si>
  <si>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</si>
  <si>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</si>
  <si>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</si>
  <si>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</si>
  <si>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</si>
  <si>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</si>
  <si>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</si>
  <si>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</si>
  <si>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</si>
  <si>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</si>
  <si>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</si>
  <si>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</si>
  <si>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</si>
  <si>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</si>
  <si>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</si>
  <si>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</si>
  <si>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</si>
  <si>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</si>
  <si>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</si>
  <si>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</si>
  <si>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</si>
  <si>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</si>
  <si>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</si>
  <si>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</si>
  <si>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</si>
  <si>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</si>
  <si>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</si>
  <si>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</si>
  <si>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</si>
  <si>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</si>
  <si>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</si>
  <si>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</si>
  <si>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</si>
  <si>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</si>
  <si>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</si>
  <si>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</si>
  <si>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</si>
  <si>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</si>
  <si>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</si>
  <si>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</si>
  <si>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</si>
  <si>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</si>
  <si>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</si>
  <si>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</si>
  <si>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</si>
  <si>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</si>
  <si>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</si>
  <si>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</si>
  <si>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</si>
  <si>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</si>
  <si>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ZHONGHE_1</t>
  </si>
  <si>
    <t>ZHONGHE,中和區,中和</t>
  </si>
  <si>
    <t>0972576511</t>
  </si>
  <si>
    <t>ZHONGHE_2_E</t>
  </si>
  <si>
    <t>ZHONGHE_2</t>
  </si>
  <si>
    <t>0963535582</t>
  </si>
  <si>
    <t>ZHONGHE_2_S</t>
  </si>
  <si>
    <t>0972576568</t>
  </si>
  <si>
    <t>ZHONGLI</t>
  </si>
  <si>
    <t>ZHONGLI_1</t>
  </si>
  <si>
    <t>0972576581</t>
  </si>
  <si>
    <t>0972576584</t>
  </si>
  <si>
    <t>ZHONGLI_2</t>
  </si>
  <si>
    <t>PINGZHEN,YANGMEI,XINWU,平鎮區,楊梅區,平鎮,楊梅,新屋區</t>
  </si>
  <si>
    <t>0972576574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</si>
  <si>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</si>
  <si>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</si>
  <si>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</si>
  <si>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</si>
  <si>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</si>
  <si>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</si>
  <si>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</si>
  <si>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</si>
  <si>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</si>
  <si>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</si>
  <si>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</si>
  <si>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</si>
  <si>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</si>
  <si>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</si>
  <si>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</si>
  <si>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</si>
  <si>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</si>
  <si>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</si>
  <si>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</si>
  <si>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</si>
  <si>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</si>
  <si>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</si>
  <si>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</si>
  <si>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</si>
  <si>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</si>
  <si>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</si>
  <si>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</si>
  <si>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</si>
  <si>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</si>
  <si>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</si>
  <si>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</si>
  <si>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</si>
  <si>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</si>
  <si>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</si>
  <si>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</si>
  <si>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</si>
  <si>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</si>
  <si>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</si>
  <si>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</si>
  <si>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</si>
  <si>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</si>
  <si>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</si>
  <si>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</si>
  <si>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</si>
  <si>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</si>
  <si>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</si>
  <si>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</si>
  <si>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</si>
  <si>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</si>
  <si>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</si>
  <si>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</si>
  <si>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</si>
  <si>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</si>
  <si>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</si>
  <si>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</si>
  <si>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</si>
  <si>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</si>
  <si>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</si>
  <si>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</si>
  <si>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</si>
  <si>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</si>
  <si>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</si>
  <si>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</si>
  <si>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</si>
  <si>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</si>
  <si>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</si>
  <si>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</si>
  <si>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</si>
  <si>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</si>
  <si>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</si>
  <si>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</si>
  <si>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</si>
  <si>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</si>
  <si>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</si>
  <si>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</si>
  <si>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</si>
  <si>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</si>
  <si>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</si>
  <si>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</si>
  <si>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</si>
  <si>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</si>
  <si>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</si>
  <si>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</si>
  <si>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</si>
  <si>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</si>
  <si>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</si>
  <si>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</si>
  <si>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</si>
  <si>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</si>
  <si>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</si>
  <si>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</si>
  <si>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</si>
  <si>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</si>
  <si>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</si>
  <si>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</si>
  <si>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</si>
  <si>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</si>
  <si>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</si>
  <si>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</si>
  <si>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</si>
  <si>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</si>
  <si>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</si>
  <si>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</si>
  <si>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</si>
  <si>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</si>
  <si>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</si>
  <si>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</si>
  <si>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</si>
  <si>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</si>
  <si>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</si>
  <si>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</si>
  <si>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</si>
  <si>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</si>
  <si>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</si>
  <si>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</si>
  <si>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</si>
  <si>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</si>
  <si>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</si>
  <si>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</si>
  <si>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</si>
  <si>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</si>
  <si>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</si>
  <si>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</si>
  <si>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</si>
  <si>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</si>
  <si>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</si>
  <si>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</si>
  <si>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</si>
  <si>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</si>
  <si>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</si>
  <si>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</si>
  <si>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</si>
  <si>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</si>
  <si>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</si>
  <si>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</si>
  <si>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</si>
  <si>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</si>
  <si>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</si>
  <si>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</si>
  <si>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</si>
  <si>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</si>
  <si>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</si>
  <si>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</si>
  <si>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</si>
  <si>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</si>
  <si>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</si>
  <si>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</si>
  <si>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</si>
  <si>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</si>
  <si>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</si>
  <si>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</si>
  <si>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</si>
  <si>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</si>
  <si>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</si>
  <si>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</si>
  <si>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</si>
  <si>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</si>
  <si>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</si>
  <si>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</si>
  <si>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</si>
  <si>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</si>
  <si>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</si>
  <si>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</si>
  <si>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</si>
  <si>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</si>
  <si>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</si>
  <si>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</si>
  <si>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</si>
  <si>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</si>
  <si>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</si>
  <si>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</si>
  <si>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</si>
  <si>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</si>
  <si>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</si>
  <si>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</si>
  <si>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</si>
  <si>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</si>
  <si>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</si>
  <si>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</si>
  <si>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</si>
  <si>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</si>
  <si>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</si>
  <si>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</si>
  <si>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</si>
  <si>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</si>
  <si>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</si>
  <si>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</si>
  <si>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</si>
  <si>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</si>
  <si>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</si>
  <si>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</si>
  <si>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</si>
  <si>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</si>
  <si>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</si>
  <si>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</si>
  <si>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</si>
  <si>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</si>
  <si>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</si>
  <si>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</si>
  <si>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</si>
  <si>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</si>
  <si>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</si>
  <si>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</si>
  <si>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</si>
  <si>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</si>
  <si>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</si>
  <si>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</si>
  <si>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</si>
  <si>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</si>
  <si>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</si>
  <si>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</si>
  <si>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</si>
  <si>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</si>
  <si>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</si>
  <si>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</si>
  <si>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</si>
  <si>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</si>
  <si>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</si>
  <si>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</si>
  <si>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</si>
  <si>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</si>
  <si>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</si>
  <si>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</si>
  <si>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</si>
  <si>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</si>
  <si>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</si>
  <si>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</si>
  <si>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</si>
  <si>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</si>
  <si>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</si>
  <si>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</si>
  <si>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</si>
  <si>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</si>
  <si>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</si>
  <si>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</si>
  <si>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</si>
  <si>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</si>
  <si>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</si>
  <si>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</si>
  <si>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</si>
  <si>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</si>
  <si>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</si>
  <si>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</si>
  <si>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</si>
  <si>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</si>
  <si>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</si>
  <si>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</si>
  <si>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</si>
  <si>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</si>
  <si>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</si>
  <si>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</si>
  <si>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</si>
  <si>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</si>
  <si>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</si>
  <si>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</si>
  <si>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</si>
  <si>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</si>
  <si>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</si>
  <si>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</si>
  <si>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</si>
  <si>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</si>
  <si>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</si>
  <si>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</si>
  <si>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</si>
  <si>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</si>
  <si>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</si>
  <si>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</si>
  <si>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</si>
  <si>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</si>
  <si>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</si>
  <si>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</si>
  <si>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</si>
  <si>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</si>
  <si>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</si>
  <si>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</si>
  <si>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</si>
  <si>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</si>
  <si>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</si>
  <si>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</si>
  <si>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</si>
  <si>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</si>
  <si>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</si>
  <si>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</si>
  <si>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</si>
  <si>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</si>
  <si>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</si>
  <si>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</si>
  <si>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</si>
  <si>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</si>
  <si>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</si>
  <si>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</si>
  <si>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</si>
  <si>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</si>
  <si>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</si>
  <si>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</si>
  <si>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</si>
  <si>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</si>
  <si>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</si>
  <si>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</si>
  <si>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</si>
  <si>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</si>
  <si>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</si>
  <si>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</si>
  <si>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</si>
  <si>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</si>
  <si>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</si>
  <si>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</si>
  <si>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</si>
  <si>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</si>
  <si>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</si>
  <si>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</si>
  <si>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</si>
  <si>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</si>
  <si>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</si>
  <si>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</si>
  <si>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</si>
  <si>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</si>
  <si>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</si>
  <si>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</si>
  <si>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</si>
  <si>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</si>
  <si>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</si>
  <si>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</si>
  <si>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</si>
  <si>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</si>
  <si>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</si>
  <si>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</si>
  <si>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</si>
  <si>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</si>
  <si>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</si>
  <si>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</si>
  <si>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</si>
  <si>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</si>
  <si>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</si>
  <si>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</si>
  <si>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</si>
  <si>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</si>
  <si>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</si>
  <si>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</si>
  <si>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</si>
  <si>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</si>
  <si>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</si>
  <si>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</si>
  <si>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</si>
  <si>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</si>
  <si>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</si>
  <si>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</si>
  <si>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</si>
  <si>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</si>
  <si>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</si>
  <si>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</si>
  <si>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</si>
  <si>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</si>
  <si>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</si>
  <si>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</si>
  <si>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</si>
  <si>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</si>
  <si>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</si>
  <si>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</si>
  <si>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</si>
  <si>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</si>
  <si>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</si>
  <si>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</si>
  <si>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</si>
  <si>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</si>
  <si>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</si>
  <si>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</si>
  <si>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</si>
  <si>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</si>
  <si>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</si>
  <si>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</si>
  <si>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</si>
  <si>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</si>
  <si>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</si>
  <si>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</si>
  <si>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</si>
  <si>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</si>
  <si>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</si>
  <si>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</si>
  <si>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</si>
  <si>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</si>
  <si>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</si>
  <si>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</si>
  <si>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</si>
  <si>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</si>
  <si>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</si>
  <si>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</si>
  <si>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</si>
  <si>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</si>
  <si>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</si>
  <si>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</si>
  <si>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</si>
  <si>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</si>
  <si>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</si>
  <si>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</si>
  <si>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</si>
  <si>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</si>
  <si>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</si>
  <si>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</si>
  <si>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</si>
  <si>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</si>
  <si>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</si>
  <si>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</si>
  <si>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</si>
  <si>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</si>
  <si>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</si>
  <si>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</si>
  <si>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</si>
  <si>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</si>
  <si>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</si>
  <si>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</si>
  <si>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</si>
  <si>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</si>
  <si>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</si>
  <si>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</si>
  <si>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</si>
  <si>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</si>
  <si>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</si>
  <si>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</si>
  <si>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</si>
  <si>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</si>
  <si>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</si>
  <si>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</si>
  <si>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</si>
  <si>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</si>
  <si>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</si>
  <si>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</si>
  <si>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</si>
  <si>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</si>
  <si>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</si>
  <si>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</si>
  <si>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</si>
  <si>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</si>
  <si>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</si>
  <si>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</si>
  <si>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</si>
  <si>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</si>
  <si>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</si>
  <si>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</si>
  <si>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</si>
  <si>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</si>
  <si>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</si>
  <si>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</si>
  <si>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</si>
  <si>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</si>
  <si>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</si>
  <si>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</si>
  <si>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</si>
  <si>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</si>
  <si>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</si>
  <si>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</si>
  <si>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</si>
  <si>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</si>
  <si>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</si>
  <si>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</si>
  <si>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</si>
  <si>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</si>
  <si>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</si>
  <si>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</si>
  <si>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</si>
  <si>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</si>
  <si>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</si>
  <si>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</si>
  <si>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</si>
  <si>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</si>
  <si>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</si>
  <si>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</si>
  <si>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</si>
  <si>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</si>
  <si>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</si>
  <si>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</si>
  <si>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</si>
  <si>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</si>
  <si>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</si>
  <si>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</si>
  <si>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</si>
  <si>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</si>
  <si>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</si>
  <si>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</si>
  <si>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</si>
  <si>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</si>
  <si>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</si>
  <si>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</si>
  <si>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</si>
  <si>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</si>
  <si>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</si>
  <si>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</si>
  <si>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</si>
  <si>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</si>
  <si>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</si>
  <si>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</si>
  <si>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</si>
  <si>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</si>
  <si>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</si>
  <si>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</si>
  <si>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</si>
  <si>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</si>
  <si>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</si>
  <si>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</si>
  <si>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</si>
  <si>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</si>
  <si>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</si>
  <si>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</si>
  <si>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</si>
  <si>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</si>
  <si>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</si>
  <si>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</si>
  <si>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</si>
  <si>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</si>
  <si>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</si>
  <si>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</si>
  <si>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</si>
  <si>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</si>
  <si>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</si>
  <si>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</si>
  <si>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</si>
  <si>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</si>
  <si>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</si>
  <si>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</si>
  <si>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</si>
  <si>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</si>
  <si>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</si>
  <si>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</si>
  <si>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</si>
  <si>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</si>
  <si>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</si>
  <si>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</si>
  <si>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</si>
  <si>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</si>
  <si>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</si>
  <si>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</si>
  <si>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</si>
  <si>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</si>
  <si>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</si>
  <si>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</si>
  <si>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</si>
  <si>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</si>
  <si>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</si>
  <si>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</si>
  <si>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</si>
  <si>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</si>
  <si>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</si>
  <si>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</si>
  <si>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</si>
  <si>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</si>
  <si>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</si>
  <si>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</si>
  <si>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</si>
  <si>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</si>
  <si>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</si>
  <si>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</si>
  <si>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</si>
  <si>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</si>
  <si>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</si>
  <si>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</si>
  <si>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</si>
  <si>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</si>
  <si>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</si>
  <si>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</si>
  <si>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</si>
  <si>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</si>
  <si>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</si>
  <si>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</si>
  <si>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</si>
  <si>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</si>
  <si>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</si>
  <si>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</si>
  <si>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</si>
  <si>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</si>
  <si>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</si>
  <si>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</si>
  <si>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</si>
  <si>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</si>
  <si>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</si>
  <si>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</si>
  <si>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</si>
  <si>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</si>
  <si>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</si>
  <si>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</si>
  <si>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</si>
  <si>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</si>
  <si>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</si>
  <si>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</si>
  <si>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</si>
  <si>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</si>
  <si>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</si>
  <si>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</si>
  <si>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</si>
  <si>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</si>
  <si>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</si>
  <si>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</si>
  <si>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</si>
  <si>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</si>
  <si>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</si>
  <si>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</si>
  <si>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</si>
  <si>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</si>
  <si>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</si>
  <si>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</si>
  <si>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</si>
  <si>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</si>
  <si>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</si>
  <si>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</si>
  <si>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</si>
  <si>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</si>
  <si>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</si>
  <si>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</si>
  <si>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</si>
  <si>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</si>
  <si>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</si>
  <si>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</si>
  <si>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</si>
  <si>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</si>
  <si>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</si>
  <si>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</si>
  <si>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</si>
  <si>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</si>
  <si>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</si>
  <si>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</si>
  <si>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</si>
  <si>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</si>
  <si>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</si>
  <si>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</si>
  <si>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</si>
  <si>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</si>
  <si>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</si>
  <si>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</si>
  <si>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</si>
  <si>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</si>
  <si>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</si>
  <si>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</si>
  <si>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</si>
  <si>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</si>
  <si>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</si>
  <si>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</si>
  <si>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</si>
  <si>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</si>
  <si>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</si>
  <si>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</si>
  <si>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</si>
  <si>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</si>
  <si>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</si>
  <si>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</si>
  <si>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</si>
  <si>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</si>
  <si>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</si>
  <si>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</si>
  <si>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</si>
  <si>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</si>
  <si>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</si>
  <si>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</si>
  <si>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</si>
  <si>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</si>
  <si>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</si>
  <si>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</si>
  <si>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</si>
  <si>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</si>
  <si>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</si>
  <si>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</si>
  <si>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</si>
  <si>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</si>
  <si>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</si>
  <si>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</si>
  <si>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</si>
  <si>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</si>
  <si>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</si>
  <si>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</si>
  <si>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</si>
  <si>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</si>
  <si>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</si>
  <si>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</si>
  <si>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</si>
  <si>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</si>
  <si>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</si>
  <si>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</si>
  <si>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</si>
  <si>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</si>
  <si>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</si>
  <si>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</si>
  <si>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</si>
  <si>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</si>
  <si>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</si>
  <si>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</si>
  <si>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</si>
  <si>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</si>
  <si>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</si>
  <si>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</si>
  <si>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</si>
  <si>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</si>
  <si>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</si>
  <si>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</si>
  <si>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</si>
  <si>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</si>
  <si>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</si>
  <si>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</si>
  <si>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</si>
  <si>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</si>
  <si>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</si>
  <si>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</si>
  <si>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</si>
  <si>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</si>
  <si>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</si>
  <si>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</si>
  <si>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</si>
  <si>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</si>
  <si>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</si>
  <si>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</si>
  <si>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</si>
  <si>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</si>
  <si>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</si>
  <si>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</si>
  <si>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</si>
  <si>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</si>
  <si>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</si>
  <si>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</si>
  <si>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</si>
  <si>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</si>
  <si>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</si>
  <si>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</si>
  <si>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</si>
  <si>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</si>
  <si>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</si>
  <si>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</si>
  <si>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</si>
  <si>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</si>
  <si>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</si>
  <si>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</si>
  <si>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</si>
  <si>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</si>
  <si>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</si>
  <si>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</si>
  <si>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</si>
  <si>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</si>
  <si>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中壢 1 長老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</si>
  <si>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</si>
  <si>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</si>
  <si>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</si>
  <si>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</si>
  <si>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</si>
  <si>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</si>
  <si>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</si>
  <si>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</si>
  <si>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</si>
  <si>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</si>
  <si>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</si>
  <si>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</si>
  <si>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</si>
  <si>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</si>
  <si>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</si>
  <si>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</si>
  <si>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</si>
  <si>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</si>
  <si>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</si>
  <si>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</si>
  <si>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</si>
  <si>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</si>
  <si>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</si>
  <si>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</si>
  <si>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</si>
  <si>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</si>
  <si>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</si>
  <si>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</si>
  <si>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</si>
  <si>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</si>
  <si>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</si>
  <si>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</si>
  <si>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</si>
  <si>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</si>
  <si>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</si>
  <si>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</si>
  <si>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</si>
  <si>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</si>
  <si>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</si>
  <si>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</si>
  <si>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</si>
  <si>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</si>
  <si>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</si>
  <si>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</si>
  <si>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</si>
  <si>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</si>
  <si>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</si>
  <si>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</si>
  <si>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</si>
  <si>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</si>
  <si>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</si>
  <si>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</si>
  <si>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</si>
  <si>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</si>
  <si>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</si>
  <si>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</si>
  <si>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</si>
  <si>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</si>
  <si>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</si>
  <si>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</si>
  <si>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</si>
  <si>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</si>
  <si>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</si>
  <si>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</si>
  <si>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</si>
  <si>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</si>
  <si>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</si>
  <si>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</si>
  <si>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</si>
  <si>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</si>
  <si>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</si>
  <si>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</si>
  <si>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</si>
  <si>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</si>
  <si>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</si>
  <si>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</si>
  <si>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</si>
  <si>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</si>
  <si>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</si>
  <si>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</si>
  <si>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</si>
  <si>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</si>
  <si>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</si>
  <si>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</si>
  <si>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</si>
  <si>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</si>
  <si>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</si>
  <si>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</si>
  <si>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</si>
  <si>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</si>
  <si>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</si>
  <si>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</si>
  <si>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</si>
  <si>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</si>
  <si>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</si>
  <si>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</si>
  <si>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</si>
  <si>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</si>
  <si>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</si>
  <si>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</si>
  <si>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</si>
  <si>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</si>
  <si>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</si>
  <si>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</si>
  <si>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</si>
  <si>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</si>
  <si>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</si>
  <si>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</si>
  <si>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</si>
  <si>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</si>
  <si>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</si>
  <si>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</si>
  <si>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</si>
  <si>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</si>
  <si>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</si>
  <si>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</si>
  <si>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</si>
  <si>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</si>
  <si>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</si>
  <si>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</si>
  <si>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</si>
  <si>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</si>
  <si>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</si>
  <si>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</si>
  <si>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</si>
  <si>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</si>
  <si>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</si>
  <si>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</si>
  <si>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</si>
  <si>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</si>
  <si>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</si>
  <si>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</si>
  <si>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</si>
  <si>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</si>
  <si>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</si>
  <si>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</si>
  <si>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</si>
  <si>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</si>
  <si>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</si>
  <si>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</si>
  <si>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</si>
  <si>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</si>
  <si>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</si>
  <si>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</si>
  <si>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</si>
  <si>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</si>
  <si>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</si>
  <si>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</si>
  <si>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</si>
  <si>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</si>
  <si>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</si>
  <si>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</si>
  <si>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</si>
  <si>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</si>
  <si>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</si>
  <si>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ZHONGZHENG,DAAN,大安區,中正區</t>
  </si>
  <si>
    <t>ZHONGSHAN,中山區,中山</t>
  </si>
  <si>
    <t>SONGSHAN,松山區,XINYI,信義區,信義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</si>
  <si>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</si>
  <si>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</si>
  <si>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</si>
  <si>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</si>
  <si>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</si>
  <si>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</si>
  <si>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</si>
  <si>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</si>
  <si>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</si>
  <si>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</si>
  <si>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</si>
  <si>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</si>
  <si>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</si>
  <si>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</si>
  <si>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</si>
  <si>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</si>
  <si>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</si>
  <si>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</si>
  <si>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</si>
  <si>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</si>
  <si>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</si>
  <si>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</si>
  <si>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</si>
  <si>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</si>
  <si>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</si>
  <si>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</si>
  <si>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</si>
  <si>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</si>
  <si>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</si>
  <si>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</si>
  <si>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</si>
  <si>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</si>
  <si>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</si>
  <si>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</si>
  <si>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</si>
  <si>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</si>
  <si>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</si>
  <si>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</si>
  <si>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</si>
  <si>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</si>
  <si>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</si>
  <si>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</si>
  <si>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</si>
  <si>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</si>
  <si>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</si>
  <si>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</si>
  <si>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</si>
  <si>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</si>
  <si>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</si>
  <si>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</si>
  <si>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</si>
  <si>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</si>
  <si>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</si>
  <si>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</si>
  <si>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</si>
  <si>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</si>
  <si>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</si>
  <si>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</si>
  <si>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</si>
  <si>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</si>
  <si>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</si>
  <si>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</si>
  <si>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</si>
  <si>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</si>
  <si>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</si>
  <si>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</si>
  <si>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</si>
  <si>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</si>
  <si>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</si>
  <si>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</si>
  <si>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</si>
  <si>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</si>
  <si>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</si>
  <si>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</si>
  <si>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</si>
  <si>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</si>
  <si>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</si>
  <si>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</si>
  <si>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</si>
  <si>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</si>
  <si>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</si>
  <si>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</si>
  <si>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</si>
  <si>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</si>
  <si>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</si>
  <si>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</si>
  <si>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</si>
  <si>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</si>
  <si>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</si>
  <si>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</si>
  <si>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</si>
  <si>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</si>
  <si>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</si>
  <si>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</si>
  <si>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</si>
  <si>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</si>
  <si>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</si>
  <si>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</si>
  <si>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</si>
  <si>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</si>
  <si>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</si>
  <si>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</si>
  <si>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</si>
  <si>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</si>
  <si>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</si>
  <si>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</si>
  <si>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</si>
  <si>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</si>
  <si>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</si>
  <si>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</si>
  <si>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</si>
  <si>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</si>
  <si>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</si>
  <si>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</si>
  <si>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</si>
  <si>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</si>
  <si>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</si>
  <si>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</si>
  <si>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</si>
  <si>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</si>
  <si>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</si>
  <si>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</si>
  <si>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</si>
  <si>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</si>
  <si>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</si>
  <si>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</si>
  <si>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</si>
  <si>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</si>
  <si>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</si>
  <si>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</si>
  <si>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</si>
  <si>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</si>
  <si>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</si>
  <si>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</si>
  <si>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</si>
  <si>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</si>
  <si>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</si>
  <si>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</si>
  <si>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</si>
  <si>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</si>
  <si>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</si>
  <si>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</si>
  <si>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</si>
  <si>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</si>
  <si>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</si>
  <si>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</si>
  <si>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</si>
  <si>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</si>
  <si>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</si>
  <si>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</si>
  <si>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</si>
  <si>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</si>
  <si>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</si>
  <si>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</si>
  <si>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SHILIN_SHUANGXI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</si>
  <si>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</si>
  <si>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</si>
  <si>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</si>
  <si>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</si>
  <si>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</si>
  <si>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</si>
  <si>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</si>
  <si>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</si>
  <si>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</si>
  <si>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</si>
  <si>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</si>
  <si>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</si>
  <si>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</si>
  <si>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</si>
  <si>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</si>
  <si>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</si>
  <si>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</si>
  <si>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</si>
  <si>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</si>
  <si>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</si>
  <si>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</si>
  <si>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</si>
  <si>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</si>
  <si>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</si>
  <si>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XIZHI_LONGAN</t>
  </si>
  <si>
    <t>XIZHI_LIANXING</t>
  </si>
  <si>
    <t>LUODONG_ZHANDONG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</si>
  <si>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</si>
  <si>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</si>
  <si>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</si>
  <si>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</si>
  <si>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</si>
  <si>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</si>
  <si>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</si>
  <si>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</si>
  <si>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</si>
  <si>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</si>
  <si>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</si>
  <si>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</si>
  <si>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</si>
  <si>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</si>
  <si>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</si>
  <si>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</si>
  <si>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</si>
  <si>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</si>
  <si>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</si>
  <si>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</si>
  <si>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</si>
  <si>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</si>
  <si>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</si>
  <si>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</si>
  <si>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</si>
  <si>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</si>
  <si>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</si>
  <si>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</si>
  <si>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</si>
  <si>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</si>
  <si>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</si>
  <si>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</si>
  <si>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</si>
  <si>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</si>
  <si>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</si>
  <si>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</si>
  <si>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</si>
  <si>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</si>
  <si>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Roe / Liston AP</t>
  </si>
  <si>
    <t>E. Francis / Coletti</t>
  </si>
  <si>
    <t>S. LeFevre / Fenlaw STL</t>
  </si>
  <si>
    <t>E. Brinton / Jen</t>
  </si>
  <si>
    <t>E. Hansen / Zhou ZL</t>
  </si>
  <si>
    <t>E. Jacobson / Petermann</t>
  </si>
  <si>
    <t>E. Welch DL / Fitzpatrick</t>
  </si>
  <si>
    <t>E. Dung DL / Sessions</t>
  </si>
  <si>
    <t>E. Elliott OA / Smith RE</t>
  </si>
  <si>
    <t>E. Aiono / Hammond ZL</t>
  </si>
  <si>
    <t>E. Tang / Heaps</t>
  </si>
  <si>
    <t>E. Tan / Matua ZL</t>
  </si>
  <si>
    <t>S. Hadley / Althoff</t>
  </si>
  <si>
    <t>E. Lin DL / Butler</t>
  </si>
  <si>
    <t>E. Pincock / Chuang</t>
  </si>
  <si>
    <t>E. Barton / Clawson ZL</t>
  </si>
  <si>
    <t>E. Alder DL / Omer</t>
  </si>
  <si>
    <t>E. Chia DL / Simonson</t>
  </si>
  <si>
    <t>S. Guan / Cullen</t>
  </si>
  <si>
    <t>E. Ribar / Stephens ZL</t>
  </si>
  <si>
    <t>E. Lin DL / Holloway</t>
  </si>
  <si>
    <t>S. Sylvester / Hickman</t>
  </si>
  <si>
    <t>E. Sumsion / Mertz</t>
  </si>
  <si>
    <t>S. Nau / Xie</t>
  </si>
  <si>
    <t>E. Stevenson / Bagley</t>
  </si>
  <si>
    <t>E. Davidson / Scovel ZL</t>
  </si>
  <si>
    <t>E. Falck DL / Jensen</t>
  </si>
  <si>
    <t>E. Wadsworth DL / Wu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</si>
  <si>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</si>
  <si>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</si>
  <si>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</si>
  <si>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</si>
  <si>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</si>
  <si>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</si>
  <si>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</si>
  <si>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</si>
  <si>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</si>
  <si>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</si>
  <si>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</si>
  <si>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</si>
  <si>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</si>
  <si>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</si>
  <si>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</si>
  <si>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</si>
  <si>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</si>
  <si>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</si>
  <si>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</si>
  <si>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</si>
  <si>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</si>
  <si>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</si>
  <si>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</si>
  <si>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</si>
  <si>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</si>
  <si>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</si>
  <si>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</si>
  <si>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</si>
  <si>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</si>
  <si>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</si>
  <si>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</si>
  <si>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</si>
  <si>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</si>
  <si>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</si>
  <si>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</si>
  <si>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</si>
  <si>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</si>
  <si>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</si>
  <si>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</si>
  <si>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</si>
  <si>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</si>
  <si>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</si>
  <si>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</si>
  <si>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</si>
  <si>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</si>
  <si>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</si>
  <si>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</si>
  <si>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</si>
  <si>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</si>
  <si>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</si>
  <si>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</si>
  <si>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</si>
  <si>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</si>
  <si>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</si>
  <si>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</si>
  <si>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</si>
  <si>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</si>
  <si>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</si>
  <si>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</si>
  <si>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</si>
  <si>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</si>
  <si>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</si>
  <si>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</si>
  <si>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</si>
  <si>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</si>
  <si>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</si>
  <si>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</si>
  <si>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</si>
  <si>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</si>
  <si>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</si>
  <si>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</si>
  <si>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</si>
  <si>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</si>
  <si>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</si>
  <si>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</si>
  <si>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</si>
  <si>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</si>
  <si>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</si>
  <si>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</si>
  <si>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</si>
  <si>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</si>
  <si>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</si>
  <si>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</si>
  <si>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</si>
  <si>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</si>
  <si>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</si>
  <si>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</si>
  <si>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</si>
  <si>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</si>
  <si>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</si>
  <si>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</si>
  <si>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</si>
  <si>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</si>
  <si>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</si>
  <si>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</si>
  <si>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</si>
  <si>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</si>
  <si>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</si>
  <si>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</si>
  <si>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</si>
  <si>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</si>
  <si>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</si>
  <si>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</si>
  <si>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</si>
  <si>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</si>
  <si>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</si>
  <si>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</si>
  <si>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</si>
  <si>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</si>
  <si>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</si>
  <si>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</si>
  <si>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</si>
  <si>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</si>
  <si>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</si>
  <si>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</si>
  <si>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</si>
  <si>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</si>
  <si>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</si>
  <si>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</si>
  <si>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</si>
  <si>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</si>
  <si>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</si>
  <si>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</si>
  <si>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</si>
  <si>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</si>
  <si>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</si>
  <si>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</si>
  <si>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</si>
  <si>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</si>
  <si>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</si>
  <si>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</si>
  <si>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</si>
  <si>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</si>
  <si>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</si>
  <si>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</si>
  <si>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</si>
  <si>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</si>
  <si>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</si>
  <si>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</si>
  <si>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</si>
  <si>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</si>
  <si>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</si>
  <si>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</si>
  <si>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</si>
  <si>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</si>
  <si>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</si>
  <si>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</si>
  <si>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</si>
  <si>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</si>
  <si>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</si>
  <si>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</si>
  <si>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</si>
  <si>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</si>
  <si>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</si>
  <si>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</si>
  <si>
    <t>2016:5:1:7:ANKANG_E</t>
  </si>
  <si>
    <t>2016:5:1:7:ASSISTANTS</t>
  </si>
  <si>
    <t>2016:5:1:7:BADE_A_E</t>
  </si>
  <si>
    <t>2016:5:1:7:BADE_B_E</t>
  </si>
  <si>
    <t>2016:5:1:7:BADE_S</t>
  </si>
  <si>
    <t>2016:5:1:7:BEITOU_E</t>
  </si>
  <si>
    <t>2016:5:1:7:BEITOU_S</t>
  </si>
  <si>
    <t>2016:5:1:7:DANFENG_E</t>
  </si>
  <si>
    <t>2016:5:1:7:DANSHUI_A_E</t>
  </si>
  <si>
    <t>2016:5:1:7:DANSHUI_B_E</t>
  </si>
  <si>
    <t>2016:5:1:7:GUISHAN_E</t>
  </si>
  <si>
    <t>2016:5:1:7:HUALIAN_1_E</t>
  </si>
  <si>
    <t>2016:5:1:7:HUALIAN_1_S</t>
  </si>
  <si>
    <t>2016:5:1:7:HUALIAN_2_E</t>
  </si>
  <si>
    <t>2016:5:1:7:HUALIAN_2_ZL</t>
  </si>
  <si>
    <t>2016:5:1:7:HUALIAN_3_E</t>
  </si>
  <si>
    <t>2016:5:1:7:HUALIAN_3_S</t>
  </si>
  <si>
    <t>2016:5:1:7:JILONG_A_E</t>
  </si>
  <si>
    <t>2016:5:1:7:JILONG_B_E</t>
  </si>
  <si>
    <t>2016:5:1:7:JINGXIN_S</t>
  </si>
  <si>
    <t>2016:5:1:7:JINGXIN_ZL</t>
  </si>
  <si>
    <t>2016:5:1:7:JINHUA_S</t>
  </si>
  <si>
    <t>2016:5:1:7:JINHUA_ZL</t>
  </si>
  <si>
    <t>2016:5:1:7:LONGTAN_E</t>
  </si>
  <si>
    <t>2016:5:1:7:LUODONG_A_E</t>
  </si>
  <si>
    <t>2016:5:1:7:LUODONG_B_E</t>
  </si>
  <si>
    <t>2016:5:1:7:LUZHOU_A_E</t>
  </si>
  <si>
    <t>2016:5:1:7:LUZHOU_B_E</t>
  </si>
  <si>
    <t>2016:5:1:7:MIAOLI_E</t>
  </si>
  <si>
    <t>2016:5:1:7:MUZHA_E</t>
  </si>
  <si>
    <t>2016:5:1:7:MUZHA_S</t>
  </si>
  <si>
    <t>2016:5:1:7:NEIHU_E</t>
  </si>
  <si>
    <t>2016:5:1:7:NEIHU_S</t>
  </si>
  <si>
    <t>2016:5:1:7:OFFICE_E</t>
  </si>
  <si>
    <t>2016:5:1:7:SANCHONG_E</t>
  </si>
  <si>
    <t>2016:5:1:7:SANCHONG_S</t>
  </si>
  <si>
    <t>2016:5:1:7:SANXIA_A_E</t>
  </si>
  <si>
    <t>2016:5:1:7:SANXIA_B_E</t>
  </si>
  <si>
    <t>2016:5:1:7:SHILIN_S</t>
  </si>
  <si>
    <t>2016:5:1:7:SHILIN_ZL</t>
  </si>
  <si>
    <t>2016:5:1:7:SIYUAN_E</t>
  </si>
  <si>
    <t>2016:5:1:7:SONGSHAN_S</t>
  </si>
  <si>
    <t>2016:5:1:7:SONGSHAN_ZL</t>
  </si>
  <si>
    <t>2016:5:1:7:TAIDONG_1_E</t>
  </si>
  <si>
    <t>2016:5:1:7:TAIDONG_1_S</t>
  </si>
  <si>
    <t>2016:5:1:7:TAIDONG_2_S</t>
  </si>
  <si>
    <t>2016:5:1:7:TAIDONG_2_ZL</t>
  </si>
  <si>
    <t>2016:5:1:7:TAIDONG_3_E</t>
  </si>
  <si>
    <t>2016:5:1:7:TAO_1_A</t>
  </si>
  <si>
    <t>2016:5:1:7:TAO_1_B</t>
  </si>
  <si>
    <t>2016:5:1:7:TAO_2_E</t>
  </si>
  <si>
    <t>2016:5:1:7:TAO_2_S</t>
  </si>
  <si>
    <t>2016:5:1:7:TAO_3_E</t>
  </si>
  <si>
    <t>2016:5:1:7:TAO_3_E_ZL</t>
  </si>
  <si>
    <t>2016:5:1:7:TAO_4_E</t>
  </si>
  <si>
    <t>2016:5:1:7:TAO_4_S</t>
  </si>
  <si>
    <t>2016:5:1:7:TIANMU_A_E</t>
  </si>
  <si>
    <t>2016:5:1:7:TIANMU_B_E</t>
  </si>
  <si>
    <t>2016:5:1:7:TOUFEN_E</t>
  </si>
  <si>
    <t>2016:5:1:7:TOUR_S</t>
  </si>
  <si>
    <t>2016:5:1:7:TUCHENG_S</t>
  </si>
  <si>
    <t>2016:5:1:7:TUCHENG_ZL</t>
  </si>
  <si>
    <t>2016:5:1:7:WANDA_E</t>
  </si>
  <si>
    <t>2016:5:1:7:WANDA_S</t>
  </si>
  <si>
    <t>2016:5:1:7:XIANGSHAN_E</t>
  </si>
  <si>
    <t>2016:5:1:7:XINAN_S</t>
  </si>
  <si>
    <t>2016:5:1:7:XINBAN_E</t>
  </si>
  <si>
    <t>2016:5:1:7:XINDIAN_E</t>
  </si>
  <si>
    <t>2016:5:1:7:XINDIAN_S</t>
  </si>
  <si>
    <t>2016:5:1:7:XINPU_E</t>
  </si>
  <si>
    <t>2016:5:1:7:XINZHU_1_E</t>
  </si>
  <si>
    <t>2016:5:1:7:XINZHU_1_S</t>
  </si>
  <si>
    <t>2016:5:1:7:XINZHU_3_S</t>
  </si>
  <si>
    <t>2016:5:1:7:XINZHU_3_ZL</t>
  </si>
  <si>
    <t>2016:5:1:7:XIZHI_A_E</t>
  </si>
  <si>
    <t>2016:5:1:7:XIZHI_B_E</t>
  </si>
  <si>
    <t>2016:5:1:7:XIZHI_S</t>
  </si>
  <si>
    <t>2016:5:1:7:YILAN_E</t>
  </si>
  <si>
    <t>2016:5:1:7:YILAN_S</t>
  </si>
  <si>
    <t>2016:5:1:7:YONGHE_S</t>
  </si>
  <si>
    <t>2016:5:1:7:YULI_E</t>
  </si>
  <si>
    <t>2016:5:1:7:YULI_S</t>
  </si>
  <si>
    <t>2016:5:1:7:ZHONGHE_1_E</t>
  </si>
  <si>
    <t>2016:5:1:7:ZHONGHE_2_E</t>
  </si>
  <si>
    <t>2016:5:1:7:ZHONGHE_2_S</t>
  </si>
  <si>
    <t>2016:5:1:7:ZHONGLI_1_E</t>
  </si>
  <si>
    <t>2016:5:1:7:ZHONGLI_1_S</t>
  </si>
  <si>
    <t>2016:5:1:7:ZHONGLI_2_E</t>
  </si>
  <si>
    <t>2016:5:1:7:ZHUBEI_1_E</t>
  </si>
  <si>
    <t>2016:5:1:7:ZHUBEI_2_E</t>
  </si>
  <si>
    <t>2016:5:1:7:ZHUBEI_2_S</t>
  </si>
  <si>
    <t>2016:5:1:7:ZHUBEI_3_S</t>
  </si>
  <si>
    <t>2016:5:1:7:ZHUDONG_E</t>
  </si>
  <si>
    <t>2016:5:1:7:ZHUDONG_S</t>
  </si>
  <si>
    <t>2016:5:1:7:ZHUNAN_S</t>
  </si>
  <si>
    <t>2016:5:1:7:ZHUNAN_ZL</t>
  </si>
  <si>
    <t>2016:5:2:7:ANKANG_E</t>
  </si>
  <si>
    <t>2016:5:2:7:ASSISTANTS</t>
  </si>
  <si>
    <t>2016:5:2:7:BADE_A_E</t>
  </si>
  <si>
    <t>2016:5:2:7:BADE_B_E</t>
  </si>
  <si>
    <t>2016:5:2:7:BADE_S</t>
  </si>
  <si>
    <t>2016:5:2:7:BEITOU_E</t>
  </si>
  <si>
    <t>2016:5:2:7:BEITOU_S</t>
  </si>
  <si>
    <t>2016:5:2:7:DANFENG_E</t>
  </si>
  <si>
    <t>2016:5:2:7:DANSHUI_A_E</t>
  </si>
  <si>
    <t>2016:5:2:7:DANSHUI_B_E</t>
  </si>
  <si>
    <t>2016:5:2:7:GUISHAN_E</t>
  </si>
  <si>
    <t>2016:5:2:7:HUALIAN_1_E</t>
  </si>
  <si>
    <t>2016:5:2:7:HUALIAN_1_S</t>
  </si>
  <si>
    <t>2016:5:2:7:HUALIAN_2_E</t>
  </si>
  <si>
    <t>2016:5:2:7:HUALIAN_2_ZL</t>
  </si>
  <si>
    <t>2016:5:2:7:HUALIAN_3_E</t>
  </si>
  <si>
    <t>2016:5:2:7:HUALIAN_3_S</t>
  </si>
  <si>
    <t>2016:5:2:7:JILONG_A_E</t>
  </si>
  <si>
    <t>2016:5:2:7:JILONG_B_E</t>
  </si>
  <si>
    <t>2016:5:2:7:JINGXIN_S</t>
  </si>
  <si>
    <t>2016:5:2:7:JINGXIN_ZL</t>
  </si>
  <si>
    <t>2016:5:2:7:JINHUA_S</t>
  </si>
  <si>
    <t>2016:5:2:7:JINHUA_ZL</t>
  </si>
  <si>
    <t>2016:5:2:7:LONGTAN_E</t>
  </si>
  <si>
    <t>2016:5:2:7:LUODONG_A_E</t>
  </si>
  <si>
    <t>2016:5:2:7:LUODONG_B_E</t>
  </si>
  <si>
    <t>2016:5:2:7:LUZHOU_A_E</t>
  </si>
  <si>
    <t>2016:5:2:7:LUZHOU_B_E</t>
  </si>
  <si>
    <t>2016:5:2:7:MIAOLI_E</t>
  </si>
  <si>
    <t>2016:5:2:7:MUZHA_E</t>
  </si>
  <si>
    <t>2016:5:2:7:MUZHA_S</t>
  </si>
  <si>
    <t>2016:5:2:7:NEIHU_E</t>
  </si>
  <si>
    <t>2016:5:2:7:NEIHU_S</t>
  </si>
  <si>
    <t>2016:5:2:7:OFFICE_E</t>
  </si>
  <si>
    <t>2016:5:2:7:SANCHONG_E</t>
  </si>
  <si>
    <t>2016:5:2:7:SANCHONG_S</t>
  </si>
  <si>
    <t>2016:5:2:7:SANXIA_A_E</t>
  </si>
  <si>
    <t>2016:5:2:7:SANXIA_B_E</t>
  </si>
  <si>
    <t>2016:5:2:7:SHILIN_S</t>
  </si>
  <si>
    <t>2016:5:2:7:SHILIN_ZL</t>
  </si>
  <si>
    <t>2016:5:2:7:SIYUAN_E</t>
  </si>
  <si>
    <t>2016:5:2:7:SONGSHAN_S</t>
  </si>
  <si>
    <t>2016:5:2:7:SONGSHAN_ZL</t>
  </si>
  <si>
    <t>2016:5:2:7:TAIDONG_1_E</t>
  </si>
  <si>
    <t>2016:5:2:7:TAIDONG_1_S</t>
  </si>
  <si>
    <t>2016:5:2:7:TAIDONG_2_S</t>
  </si>
  <si>
    <t>2016:5:2:7:TAIDONG_2_ZL</t>
  </si>
  <si>
    <t>2016:5:2:7:TAIDONG_3_E</t>
  </si>
  <si>
    <t>2016:5:2:7:TAO_1_A</t>
  </si>
  <si>
    <t>2016:5:2:7:TAO_1_B</t>
  </si>
  <si>
    <t>2016:5:2:7:TAO_2_E</t>
  </si>
  <si>
    <t>2016:5:2:7:TAO_2_S</t>
  </si>
  <si>
    <t>2016:5:2:7:TAO_3_E</t>
  </si>
  <si>
    <t>2016:5:2:7:TAO_3_E_ZL</t>
  </si>
  <si>
    <t>2016:5:2:7:TAO_4_E</t>
  </si>
  <si>
    <t>2016:5:2:7:TAO_4_S</t>
  </si>
  <si>
    <t>2016:5:2:7:TIANMU_A_E</t>
  </si>
  <si>
    <t>2016:5:2:7:TIANMU_B_E</t>
  </si>
  <si>
    <t>2016:5:2:7:TOUFEN_E</t>
  </si>
  <si>
    <t>2016:5:2:7:TOUR_S</t>
  </si>
  <si>
    <t>2016:5:2:7:TUCHENG_S</t>
  </si>
  <si>
    <t>2016:5:2:7:TUCHENG_ZL</t>
  </si>
  <si>
    <t>2016:5:2:7:WANDA_E</t>
  </si>
  <si>
    <t>2016:5:2:7:WANDA_S</t>
  </si>
  <si>
    <t>2016:5:2:7:XIANGSHAN_E</t>
  </si>
  <si>
    <t>2016:5:2:7:XINAN_S</t>
  </si>
  <si>
    <t>2016:5:2:7:XINBAN_E</t>
  </si>
  <si>
    <t>2016:5:2:7:XINDIAN_E</t>
  </si>
  <si>
    <t>2016:5:2:7:XINDIAN_S</t>
  </si>
  <si>
    <t>2016:5:2:7:XINPU_E</t>
  </si>
  <si>
    <t>2016:5:2:7:XINZHU_1_E</t>
  </si>
  <si>
    <t>2016:5:2:7:XINZHU_1_S</t>
  </si>
  <si>
    <t>2016:5:2:7:XINZHU_3_S</t>
  </si>
  <si>
    <t>2016:5:2:7:XINZHU_3_ZL</t>
  </si>
  <si>
    <t>2016:5:2:7:XIZHI_A_E</t>
  </si>
  <si>
    <t>2016:5:2:7:XIZHI_B_E</t>
  </si>
  <si>
    <t>2016:5:2:7:XIZHI_S</t>
  </si>
  <si>
    <t>2016:5:2:7:YILAN_E</t>
  </si>
  <si>
    <t>2016:5:2:7:YILAN_S</t>
  </si>
  <si>
    <t>2016:5:2:7:YONGHE_S</t>
  </si>
  <si>
    <t>2016:5:2:7:YULI_E</t>
  </si>
  <si>
    <t>2016:5:2:7:YULI_S</t>
  </si>
  <si>
    <t>2016:5:2:7:ZHONGHE_1_E</t>
  </si>
  <si>
    <t>2016:5:2:7:ZHONGHE_2_E</t>
  </si>
  <si>
    <t>2016:5:2:7:ZHONGHE_2_S</t>
  </si>
  <si>
    <t>2016:5:2:7:ZHONGLI_1_E</t>
  </si>
  <si>
    <t>2016:5:2:7:ZHONGLI_1_S</t>
  </si>
  <si>
    <t>2016:5:2:7:ZHONGLI_2_E</t>
  </si>
  <si>
    <t>2016:5:2:7:ZHUBEI_1_E</t>
  </si>
  <si>
    <t>2016:5:2:7:ZHUBEI_2_E</t>
  </si>
  <si>
    <t>2016:5:2:7:ZHUBEI_2_S</t>
  </si>
  <si>
    <t>2016:5:2:7:ZHUBEI_3_S</t>
  </si>
  <si>
    <t>2016:5:2:7:ZHUDONG_E</t>
  </si>
  <si>
    <t>2016:5:2:7:ZHUDONG_S</t>
  </si>
  <si>
    <t>2016:5:2:7:ZHUNAN_S</t>
  </si>
  <si>
    <t>2016:5:2:7:ZHUNAN_ZL</t>
  </si>
  <si>
    <t>2016:5:3:7:+886965073051</t>
  </si>
  <si>
    <t>2016:5:3:7:BADE_A_E</t>
  </si>
  <si>
    <t>2016:5:3:7:BADE_B_E</t>
  </si>
  <si>
    <t>2016:5:3:7:BADE_S</t>
  </si>
  <si>
    <t>2016:5:3:7:BEITOU_E</t>
  </si>
  <si>
    <t>2016:5:3:7:HUALIAN_1_E</t>
  </si>
  <si>
    <t>2016:5:3:7:HUALIAN_3_E</t>
  </si>
  <si>
    <t>2016:5:3:7:JINHUA_S</t>
  </si>
  <si>
    <t>2016:5:3:7:MUZHA_S</t>
  </si>
  <si>
    <t>2016:5:3:7:NEIHU_E</t>
  </si>
  <si>
    <t>2016:5:3:7:OFFICE_E</t>
  </si>
  <si>
    <t>2016:5:3:7:SHILIN_ZL</t>
  </si>
  <si>
    <t>2016:5:3:7:TAO_1_B</t>
  </si>
  <si>
    <t>2016:5:3:7:TAO_2_E</t>
  </si>
  <si>
    <t>2016:5:3:7:TAO_3_E_ZL</t>
  </si>
  <si>
    <t>2016:5:3:7:TOUR_S</t>
  </si>
  <si>
    <t>2016:5:3:7:WANDA_S</t>
  </si>
  <si>
    <t>2016:5:3:7:XINZHU_3_S</t>
  </si>
  <si>
    <t>2016:5:3:7:XINZHU_3_ZL</t>
  </si>
  <si>
    <t>2016:5:3:7:ZHONGHE_1_E</t>
  </si>
  <si>
    <t>2016:5:3:7:ZHONGHE_2_S</t>
  </si>
  <si>
    <t>2016:5:3:7:ZHONGLI_1_S</t>
  </si>
  <si>
    <t>2016:5:3:7:ZHONGLI_2_E</t>
  </si>
  <si>
    <t>2016:5:3:7:ZHUBEI_2_S</t>
  </si>
  <si>
    <t>2016:5:3:7:ZHUBEI_3_S</t>
  </si>
  <si>
    <t>2016:5:3:7:ZHUDONG_E</t>
  </si>
  <si>
    <t>2016:5:3:7:ZHUNAN_S</t>
  </si>
  <si>
    <t>2016:5:1:7:BADE</t>
  </si>
  <si>
    <t>2016:5:1:7:BANQIAO</t>
  </si>
  <si>
    <t>2016:5:1:7:BEITOU</t>
  </si>
  <si>
    <t>2016:5:1:7:HUALIAN</t>
  </si>
  <si>
    <t>2016:5:1:7:JIAN</t>
  </si>
  <si>
    <t>2016:5:1:7:JILONG</t>
  </si>
  <si>
    <t>2016:5:1:7:JINGXIN</t>
  </si>
  <si>
    <t>2016:5:1:7:JINHUA</t>
  </si>
  <si>
    <t>2016:5:1:7:SANCHONG</t>
  </si>
  <si>
    <t>2016:5:1:7:SHILIN</t>
  </si>
  <si>
    <t>2016:5:1:7:SHUANGHE</t>
  </si>
  <si>
    <t>2016:5:1:7:SONGSHAN</t>
  </si>
  <si>
    <t>2016:5:1:7:TAIDONG_1_3</t>
  </si>
  <si>
    <t>2016:5:1:7:TAIDONG_2</t>
  </si>
  <si>
    <t>2016:5:1:7:TAOYUAN_1_2</t>
  </si>
  <si>
    <t>2016:5:1:7:TAOYUAN_3</t>
  </si>
  <si>
    <t>2016:5:1:7:TOUFEN_MIAOLI</t>
  </si>
  <si>
    <t>2016:5:1:7:TUCHENG</t>
  </si>
  <si>
    <t>2016:5:1:7:XINAN</t>
  </si>
  <si>
    <t>2016:5:1:7:XINDIAN</t>
  </si>
  <si>
    <t>2016:5:1:7:XINZHU</t>
  </si>
  <si>
    <t>2016:5:1:7:XINZHUANG</t>
  </si>
  <si>
    <t>2016:5:1:7:XIZHI</t>
  </si>
  <si>
    <t>2016:5:1:7:YILAN</t>
  </si>
  <si>
    <t>2016:5:1:7:YULI</t>
  </si>
  <si>
    <t>2016:5:1:7:ZHONGLI</t>
  </si>
  <si>
    <t>2016:5:1:7:ZHUBEI</t>
  </si>
  <si>
    <t>2016:5:1:7:ZHUDONG</t>
  </si>
  <si>
    <t>2016:5:1:7:ZHUNAN</t>
  </si>
  <si>
    <t>2016:5:2:7:BADE</t>
  </si>
  <si>
    <t>2016:5:2:7:BANQIAO</t>
  </si>
  <si>
    <t>2016:5:2:7:BEITOU</t>
  </si>
  <si>
    <t>2016:5:2:7:HUALIAN</t>
  </si>
  <si>
    <t>2016:5:2:7:JIAN</t>
  </si>
  <si>
    <t>2016:5:2:7:JILONG</t>
  </si>
  <si>
    <t>2016:5:2:7:JINGXIN</t>
  </si>
  <si>
    <t>2016:5:2:7:JINHUA</t>
  </si>
  <si>
    <t>2016:5:2:7:SANCHONG</t>
  </si>
  <si>
    <t>2016:5:2:7:SHILIN</t>
  </si>
  <si>
    <t>2016:5:2:7:SHUANGHE</t>
  </si>
  <si>
    <t>2016:5:2:7:SONGSHAN</t>
  </si>
  <si>
    <t>2016:5:2:7:TAIDONG_1_3</t>
  </si>
  <si>
    <t>2016:5:2:7:TAIDONG_2</t>
  </si>
  <si>
    <t>2016:5:2:7:TAOYUAN_1_2</t>
  </si>
  <si>
    <t>2016:5:2:7:TAOYUAN_3</t>
  </si>
  <si>
    <t>2016:5:2:7:TOUFEN_MIAOLI</t>
  </si>
  <si>
    <t>2016:5:2:7:TUCHENG</t>
  </si>
  <si>
    <t>2016:5:2:7:XINAN</t>
  </si>
  <si>
    <t>2016:5:2:7:XINDIAN</t>
  </si>
  <si>
    <t>2016:5:2:7:XINZHU</t>
  </si>
  <si>
    <t>2016:5:2:7:XINZHUANG</t>
  </si>
  <si>
    <t>2016:5:2:7:XIZHI</t>
  </si>
  <si>
    <t>2016:5:2:7:YILAN</t>
  </si>
  <si>
    <t>2016:5:2:7:YULI</t>
  </si>
  <si>
    <t>2016:5:2:7:ZHONGLI</t>
  </si>
  <si>
    <t>2016:5:2:7:ZHUBEI</t>
  </si>
  <si>
    <t>2016:5:2:7:ZHUDONG</t>
  </si>
  <si>
    <t>2016:5:2:7:ZHUNAN</t>
  </si>
  <si>
    <t>2016:5:3:7:BADE</t>
  </si>
  <si>
    <t>2016:5:3:7:BEITOU</t>
  </si>
  <si>
    <t>2016:5:3:7:HUALIAN</t>
  </si>
  <si>
    <t>2016:5:3:7:JIAN</t>
  </si>
  <si>
    <t>2016:5:3:7:JINGXIN</t>
  </si>
  <si>
    <t>2016:5:3:7:JINHUA</t>
  </si>
  <si>
    <t>2016:5:3:7:SHILIN</t>
  </si>
  <si>
    <t>2016:5:3:7:SHUANGHE</t>
  </si>
  <si>
    <t>2016:5:3:7:SONGSHAN</t>
  </si>
  <si>
    <t>2016:5:3:7:TAOYUAN_1_2</t>
  </si>
  <si>
    <t>2016:5:3:7:TAOYUAN_3</t>
  </si>
  <si>
    <t>2016:5:3:7:UNKNOWN</t>
  </si>
  <si>
    <t>2016:5:3:7:XINAN</t>
  </si>
  <si>
    <t>2016:5:3:7:XINZHU</t>
  </si>
  <si>
    <t>2016:5:3:7:ZHONGLI</t>
  </si>
  <si>
    <t>2016:5:3:7:ZHUBEI</t>
  </si>
  <si>
    <t>2016:5:3:7:ZHUDONG</t>
  </si>
  <si>
    <t>2016:5:3:7:ZHUNAN</t>
  </si>
  <si>
    <t>2016:5:0:0:BADE</t>
  </si>
  <si>
    <t>2016:5:0:0:BANQIAO</t>
  </si>
  <si>
    <t>2016:5:0:0:BEITOU</t>
  </si>
  <si>
    <t>2016:5:0:0:HUALIAN</t>
  </si>
  <si>
    <t>2016:5:0:0:JIAN</t>
  </si>
  <si>
    <t>2016:5:0:0:JILONG</t>
  </si>
  <si>
    <t>2016:5:0:0:JINGXIN</t>
  </si>
  <si>
    <t>2016:5:0:0:JINHUA</t>
  </si>
  <si>
    <t>2016:5:0:0:SANCHONG</t>
  </si>
  <si>
    <t>2016:5:0:0:SHILIN</t>
  </si>
  <si>
    <t>2016:5:0:0:SHUANGHE</t>
  </si>
  <si>
    <t>2016:5:0:0:SONGSHAN</t>
  </si>
  <si>
    <t>2016:5:0:0:TAIDONG_1_3</t>
  </si>
  <si>
    <t>2016:5:0:0:TAIDONG_2</t>
  </si>
  <si>
    <t>2016:5:0:0:TAOYUAN_1_2</t>
  </si>
  <si>
    <t>2016:5:0:0:TAOYUAN_3</t>
  </si>
  <si>
    <t>2016:5:0:0:TOUFEN_MIAOLI</t>
  </si>
  <si>
    <t>2016:5:0:0:TUCHENG</t>
  </si>
  <si>
    <t>2016:5:0:0:UNKNOWN</t>
  </si>
  <si>
    <t>2016:5:0:0:XINAN</t>
  </si>
  <si>
    <t>2016:5:0:0:XINDIAN</t>
  </si>
  <si>
    <t>2016:5:0:0:XINZHU</t>
  </si>
  <si>
    <t>2016:5:0:0:XINZHUANG</t>
  </si>
  <si>
    <t>2016:5:0:0:XIZHI</t>
  </si>
  <si>
    <t>2016:5:0:0:YILAN</t>
  </si>
  <si>
    <t>2016:5:0:0:YULI</t>
  </si>
  <si>
    <t>2016:5:0:0:ZHONGLI</t>
  </si>
  <si>
    <t>2016:5:0:0:ZHUBEI</t>
  </si>
  <si>
    <t>2016:5:0:0:ZHUDONG</t>
  </si>
  <si>
    <t>2016:5:0:0:ZHUNAN</t>
  </si>
  <si>
    <t>2016:5:1:7:CENTRAL</t>
  </si>
  <si>
    <t>2016:5:1:7:EAST</t>
  </si>
  <si>
    <t>2016:5:1:7:NORTH</t>
  </si>
  <si>
    <t>2016:5:1:7:SOUTH</t>
  </si>
  <si>
    <t>2016:5:1:7:TAIDONG</t>
  </si>
  <si>
    <t>2016:5:1:7:TAOYUAN</t>
  </si>
  <si>
    <t>2016:5:1:7:WEST</t>
  </si>
  <si>
    <t>2016:5:2:7:CENTRAL</t>
  </si>
  <si>
    <t>2016:5:2:7:EAST</t>
  </si>
  <si>
    <t>2016:5:2:7:NORTH</t>
  </si>
  <si>
    <t>2016:5:2:7:SOUTH</t>
  </si>
  <si>
    <t>2016:5:2:7:TAIDONG</t>
  </si>
  <si>
    <t>2016:5:2:7:TAOYUAN</t>
  </si>
  <si>
    <t>2016:5:2:7:WEST</t>
  </si>
  <si>
    <t>2016:5:3:7:CENTRAL</t>
  </si>
  <si>
    <t>2016:5:3:7:EAST</t>
  </si>
  <si>
    <t>2016:5:3:7:NORTH</t>
  </si>
  <si>
    <t>2016:5:3:7:SOUTH</t>
  </si>
  <si>
    <t>2016:5:3:7:TAOYUAN</t>
  </si>
  <si>
    <t>2016:5:0:0:CENTRAL</t>
  </si>
  <si>
    <t>2016:5:0:0:EAST</t>
  </si>
  <si>
    <t>2016:5:0:0:NORTH</t>
  </si>
  <si>
    <t>2016:5:0:0:SOUTH</t>
  </si>
  <si>
    <t>2016:5:0:0:TAIDONG</t>
  </si>
  <si>
    <t>2016:5:0:0:TAOYUAN</t>
  </si>
  <si>
    <t>2016:5:0:0:WEST</t>
  </si>
  <si>
    <t>2016:5:1:7:MISSION</t>
  </si>
  <si>
    <t>2016:5:2:7:MISSION</t>
  </si>
  <si>
    <t>2016:5:3:7:MISSION</t>
  </si>
  <si>
    <t>2016:5:0:0:MISSION</t>
  </si>
  <si>
    <t>周博謙</t>
  </si>
  <si>
    <t>黃永岡</t>
  </si>
  <si>
    <t xml:space="preserve"> 周會琳</t>
  </si>
  <si>
    <t xml:space="preserve"> Huang Xing Ying</t>
  </si>
  <si>
    <t>林澤綸</t>
  </si>
  <si>
    <t>賴瑋晨</t>
  </si>
  <si>
    <t>俞明霞</t>
  </si>
  <si>
    <t>朱嘉偉</t>
  </si>
  <si>
    <t>HUALIAN_ZHONGHE</t>
  </si>
  <si>
    <t>HUALIAN_COUPLE</t>
  </si>
  <si>
    <t>0905251062</t>
  </si>
  <si>
    <t>Hualian Couple</t>
  </si>
  <si>
    <t>花蓮長安夫婦</t>
  </si>
  <si>
    <t>HUALIAN_CHANGAN_COUPLE</t>
  </si>
  <si>
    <t>E. Beutler / S. Beutler</t>
  </si>
  <si>
    <t>LUZHOU_XINYI</t>
  </si>
  <si>
    <t>SHENKENG,SHIDING,PINGLIN,WENSHAN,MUZHA,深坑區,石碇區,坪林區,文山區,木柵,木柵區</t>
  </si>
  <si>
    <t>ZHONGZHENG_NANCHANG_2_COUPLE</t>
  </si>
  <si>
    <t>SHILIN_DABEI</t>
  </si>
  <si>
    <t>TAIDONG_GENGSHENG</t>
  </si>
  <si>
    <t>TAOYUAN,TAOYUAN_AREA,桃園區,桃園市區</t>
  </si>
  <si>
    <t>DAYUAN,大園,大園區,DAZHU</t>
  </si>
  <si>
    <t>TAOYUAN,桃園縣,桃園,桃園市,桃園市區</t>
  </si>
  <si>
    <t>LUZHU,蘆竹,蘆竹區,南崁,NANKAN,NANKANG</t>
  </si>
  <si>
    <t>Tianmu B E</t>
  </si>
  <si>
    <t>ZHONGZHENG,WANHUA,中正區,萬華區,萬華,WANDA,萬大,萬大區</t>
  </si>
  <si>
    <t>BANQIAO,板橋,板橋區,板橋市</t>
  </si>
  <si>
    <t>XINZHU_SHIPIN</t>
  </si>
  <si>
    <t>0965073051</t>
  </si>
  <si>
    <t>YULI_XINGGUO</t>
  </si>
  <si>
    <t>ZHONGLI,GUANYIN,中壢,中壢區,觀音區,中歷,中歷區,NEILI,內壢,內壢區</t>
  </si>
  <si>
    <t>ZHONGLI,中壢, 中壢區,中歷,中歷區,NEILI,內壢,內壢區</t>
  </si>
  <si>
    <t>GUANXI,XINZHU_XINPU,ZHUBEI,關西鎮,新埔鎮,竹北市</t>
  </si>
  <si>
    <t>ZHUDONG_XINGFU_1</t>
  </si>
  <si>
    <t>ZHUDONG_XINGFU_21</t>
  </si>
  <si>
    <t>ZHUNAN_ZHONGZHENG</t>
  </si>
  <si>
    <t>2016:5:3:7:ASSISTANTS</t>
  </si>
  <si>
    <t>2016:5:3:7:DANFENG_E</t>
  </si>
  <si>
    <t>2016:5:3:7:GUISHAN_E</t>
  </si>
  <si>
    <t>2016:5:3:7:HUALIAN_2_ZL</t>
  </si>
  <si>
    <t>2016:5:3:7:JILONG_A_E</t>
  </si>
  <si>
    <t>2016:5:3:7:JINGXIN_S</t>
  </si>
  <si>
    <t>2016:5:3:7:JINGXIN_ZL</t>
  </si>
  <si>
    <t>2016:5:3:7:LUODONG_A_E</t>
  </si>
  <si>
    <t>2016:5:3:7:LUODONG_B_E</t>
  </si>
  <si>
    <t>2016:5:3:7:LUZHOU_B_E</t>
  </si>
  <si>
    <t>2016:5:3:7:MUZHA_E</t>
  </si>
  <si>
    <t>2016:5:3:7:SANCHONG_E</t>
  </si>
  <si>
    <t>2016:5:3:7:SANCHONG_S</t>
  </si>
  <si>
    <t>2016:5:3:7:SANXIA_A_E</t>
  </si>
  <si>
    <t>2016:5:3:7:SANXIA_B_E</t>
  </si>
  <si>
    <t>2016:5:3:7:SHILIN_S</t>
  </si>
  <si>
    <t>2016:5:3:7:SIYUAN_E</t>
  </si>
  <si>
    <t>2016:5:3:7:SONGSHAN_ZL</t>
  </si>
  <si>
    <t>2016:5:3:7:TAIDONG_1_E</t>
  </si>
  <si>
    <t>2016:5:3:7:TAIDONG_2_S</t>
  </si>
  <si>
    <t>2016:5:3:7:TAO_1_A</t>
  </si>
  <si>
    <t>2016:5:3:7:TAO_2_S</t>
  </si>
  <si>
    <t>2016:5:3:7:TAO_3_E</t>
  </si>
  <si>
    <t>2016:5:3:7:TAO_4_E</t>
  </si>
  <si>
    <t>2016:5:3:7:TIANMU_B_E</t>
  </si>
  <si>
    <t>2016:5:3:7:TUCHENG_ZL</t>
  </si>
  <si>
    <t>2016:5:3:7:XIANGSHAN_E</t>
  </si>
  <si>
    <t>2016:5:3:7:XINAN_S</t>
  </si>
  <si>
    <t>2016:5:3:7:XINBAN_E</t>
  </si>
  <si>
    <t>2016:5:3:7:XINPU_E</t>
  </si>
  <si>
    <t>2016:5:3:7:XINZHU_1_E</t>
  </si>
  <si>
    <t>2016:5:3:7:XIZHI_A_E</t>
  </si>
  <si>
    <t>2016:5:3:7:XIZHI_B_E</t>
  </si>
  <si>
    <t>2016:5:3:7:YILAN_S</t>
  </si>
  <si>
    <t>2016:5:3:7:YONGHE_S</t>
  </si>
  <si>
    <t>2016:5:3:7:ZHONGHE_2_E</t>
  </si>
  <si>
    <t>2016:5:3:7:ZHONGLI_1_E</t>
  </si>
  <si>
    <t>2016:5:3:7:ZHUBEI_2_E</t>
  </si>
  <si>
    <t>2016:5:3:7:ZHUNAN_ZL</t>
  </si>
  <si>
    <t>2016:5:3:7:BANQIAO</t>
  </si>
  <si>
    <t>2016:5:3:7:JILONG</t>
  </si>
  <si>
    <t>2016:5:3:7:SANCHONG</t>
  </si>
  <si>
    <t>2016:5:3:7:TAIDONG_1_3</t>
  </si>
  <si>
    <t>2016:5:3:7:TAIDONG_2</t>
  </si>
  <si>
    <t>2016:5:3:7:TUCHENG</t>
  </si>
  <si>
    <t>2016:5:3:7:XINZHUANG</t>
  </si>
  <si>
    <t>2016:5:3:7:XIZHI</t>
  </si>
  <si>
    <t>2016:5:3:7:YILAN</t>
  </si>
  <si>
    <t>2016:5:3:7:TAIDONG</t>
  </si>
  <si>
    <t>2016:5:3:7:WEST</t>
  </si>
  <si>
    <t>2016:5:3:7:HUALIAN_2_E</t>
  </si>
  <si>
    <t>2016:5:3:7:JILONG_B_E</t>
  </si>
  <si>
    <t>2016:5:3:7:JINHUA_ZL</t>
  </si>
  <si>
    <t>2016:5:3:7:LUZHOU_A_E</t>
  </si>
  <si>
    <t>2016:5:3:7:XINDIAN_E</t>
  </si>
  <si>
    <t>2016:5:3:7:ZHUDONG_S</t>
  </si>
  <si>
    <t>2016:5:3:7:XINDIAN</t>
  </si>
  <si>
    <t>2016:5:3:7:DANSHUI_B_E</t>
  </si>
  <si>
    <t>2016:5:3:7:TAIDONG_2_ZL</t>
  </si>
  <si>
    <t>2016:5:3:7:TIANMU_A_E</t>
  </si>
  <si>
    <t>2016:5:3:7:BEITOU_S</t>
  </si>
  <si>
    <t>2016:5:3:7:MIAOLI_E</t>
  </si>
  <si>
    <t>2016:5:3:7:NEIHU_S</t>
  </si>
  <si>
    <t>2016:5:3:7:YULI_S</t>
  </si>
  <si>
    <t>2016:5:3:7:ZHUBEI_1_E</t>
  </si>
  <si>
    <t>2016:5:3:7:TOUFEN_MIAOLI</t>
  </si>
  <si>
    <t>2016:5:3:7:YULI</t>
  </si>
  <si>
    <t>2016:5:3:7:ANKANG_E</t>
  </si>
  <si>
    <t>2016:5:3:7:DANSHUI_A_E</t>
  </si>
  <si>
    <t>2016:5:3:7:HUALIAN_3_S</t>
  </si>
  <si>
    <t>2016:5:3:7:TAIDONG_3_E</t>
  </si>
  <si>
    <t>2016:5:3:7:TOUFEN_E</t>
  </si>
  <si>
    <t>2016:5:3:7:XINDIAN_S</t>
  </si>
  <si>
    <t>2016:5:3:7:XINZHU_1_S</t>
  </si>
  <si>
    <t>2016:5:3:7:XIZHI_S</t>
  </si>
  <si>
    <t>2016:5:3:7:HUALIAN_1_S</t>
  </si>
  <si>
    <t>2016:5:3:7:LONGTAN_E</t>
  </si>
  <si>
    <t>2016:5:3:7:SONGSHAN_S</t>
  </si>
  <si>
    <t>2016:5:3:7:TAIDONG_1_S</t>
  </si>
  <si>
    <t>2016:5:3:7:TUCHENG_S</t>
  </si>
  <si>
    <t>2016:5:3:7:WANDA_E</t>
  </si>
  <si>
    <t>2016:5:3:7:YILAN_E</t>
  </si>
  <si>
    <t>2016:5:3:7:YULI_E</t>
  </si>
  <si>
    <t>2016:5:3:7:TAO_4_S</t>
  </si>
  <si>
    <t>N_REPORTS</t>
  </si>
  <si>
    <t>E. Griffin DL / Clegg</t>
  </si>
  <si>
    <t>S. Huang / Hsiao</t>
  </si>
  <si>
    <t>2016:5:4:7:XINZHU_3_ZL</t>
  </si>
  <si>
    <t>2016:5:4:7:XINZHU</t>
  </si>
  <si>
    <t>2016:5:4:7:MISSION</t>
  </si>
  <si>
    <t>2016:5:4:7:JINGXIN_S</t>
  </si>
  <si>
    <t>2016:5:4:7:JINGXIN_ZL</t>
  </si>
  <si>
    <t>2016:5:4:7:SHILIN_S</t>
  </si>
  <si>
    <t>2016:5:4:7:XINBAN_E</t>
  </si>
  <si>
    <t>2016:5:4:7:ZHUBEI_1_E</t>
  </si>
  <si>
    <t>2016:5:4:7:BANQIAO</t>
  </si>
  <si>
    <t>2016:5:4:7:JINGXIN</t>
  </si>
  <si>
    <t>2016:5:4:7:SHILIN</t>
  </si>
  <si>
    <t>2016:5:4:7:ZHUBEI</t>
  </si>
  <si>
    <t>2016:5:4:7:NORTH</t>
  </si>
  <si>
    <t>2016:5:4:7:SOUTH</t>
  </si>
  <si>
    <t>2016:5:4:7:WEST</t>
  </si>
  <si>
    <t>2016:5:4:7:MUZHA_S</t>
  </si>
  <si>
    <t>2016:5:4:7:TAIDONG_1_S</t>
  </si>
  <si>
    <t>2016:5:4:7:TAO_2_E</t>
  </si>
  <si>
    <t>2016:5:4:7:TUCHENG_S</t>
  </si>
  <si>
    <t>2016:5:4:7:TAIDONG_1_3</t>
  </si>
  <si>
    <t>2016:5:4:7:TAOYUAN_1_2</t>
  </si>
  <si>
    <t>2016:5:4:7:TUCHENG</t>
  </si>
  <si>
    <t>2016:5:4:7:TAIDONG</t>
  </si>
  <si>
    <t>2016:5:4:7:TAOYUAN</t>
  </si>
  <si>
    <t>2016:5:4:7:BEITOU_S</t>
  </si>
  <si>
    <t>2016:5:4:7:HUALIAN_3_S</t>
  </si>
  <si>
    <t>2016:5:4:7:OFFICE_E</t>
  </si>
  <si>
    <t>2016:5:4:7:TAO_1_A</t>
  </si>
  <si>
    <t>2016:5:4:7:TAO_3_E_ZL</t>
  </si>
  <si>
    <t>2016:5:4:7:TAO_4_S</t>
  </si>
  <si>
    <t>2016:5:4:7:XINZHU_1_S</t>
  </si>
  <si>
    <t>2016:5:4:7:YILAN_E</t>
  </si>
  <si>
    <t>2016:5:4:7:BEITOU</t>
  </si>
  <si>
    <t>2016:5:4:7:HUALIAN</t>
  </si>
  <si>
    <t>2016:5:4:7:JINHUA</t>
  </si>
  <si>
    <t>2016:5:4:7:TAOYUAN_3</t>
  </si>
  <si>
    <t>2016:5:4:7:YILAN</t>
  </si>
  <si>
    <t>2016:5:4:7:CENTRAL</t>
  </si>
  <si>
    <t>2016:5:4:7:EAST</t>
  </si>
  <si>
    <t>2016:5:4:7:DANSHUI_A_E</t>
  </si>
  <si>
    <t>2016:5:4:7:HUALIAN_1_S</t>
  </si>
  <si>
    <t>2016:5:4:7:HUALIAN_2_E</t>
  </si>
  <si>
    <t>2016:5:4:7:JILONG_A_E</t>
  </si>
  <si>
    <t>2016:5:4:7:LUODONG_B_E</t>
  </si>
  <si>
    <t>2016:5:4:7:SANCHONG_S</t>
  </si>
  <si>
    <t>2016:5:4:7:SONGSHAN_S</t>
  </si>
  <si>
    <t>2016:5:4:7:TAIDONG_2_S</t>
  </si>
  <si>
    <t>2016:5:4:7:TAIDONG_2_ZL</t>
  </si>
  <si>
    <t>2016:5:4:7:TAO_1_B</t>
  </si>
  <si>
    <t>2016:5:4:7:TOUR_S</t>
  </si>
  <si>
    <t>2016:5:4:7:WANDA_S</t>
  </si>
  <si>
    <t>2016:5:4:7:XIZHI_A_E</t>
  </si>
  <si>
    <t>2016:5:4:7:ZHUBEI_2_S</t>
  </si>
  <si>
    <t>2016:5:4:7:ZHUDONG_E</t>
  </si>
  <si>
    <t>2016:5:4:7:JIAN</t>
  </si>
  <si>
    <t>2016:5:4:7:JILONG</t>
  </si>
  <si>
    <t>2016:5:4:7:SANCHONG</t>
  </si>
  <si>
    <t>2016:5:4:7:SONGSHAN</t>
  </si>
  <si>
    <t>2016:5:4:7:TAIDONG_2</t>
  </si>
  <si>
    <t>2016:5:4:7:XINAN</t>
  </si>
  <si>
    <t>2016:5:4:7:XIZHI</t>
  </si>
  <si>
    <t>2016:5:4:7:ZHUDONG</t>
  </si>
  <si>
    <t>2016:5:4:7:ANKANG_E</t>
  </si>
  <si>
    <t>2016:5:4:7:BADE_A_E</t>
  </si>
  <si>
    <t>2016:5:4:7:BADE_B_E</t>
  </si>
  <si>
    <t>2016:5:4:7:BADE_S</t>
  </si>
  <si>
    <t>2016:5:4:7:DANFENG_E</t>
  </si>
  <si>
    <t>2016:5:4:7:DANSHUI_B_E</t>
  </si>
  <si>
    <t>2016:5:4:7:HUALIAN_3_E</t>
  </si>
  <si>
    <t>2016:5:4:7:JILONG_B_E</t>
  </si>
  <si>
    <t>2016:5:4:7:JINHUA_S</t>
  </si>
  <si>
    <t>2016:5:4:7:LONGTAN_E</t>
  </si>
  <si>
    <t>2016:5:4:7:LUZHOU_A_E</t>
  </si>
  <si>
    <t>2016:5:4:7:MIAOLI_E</t>
  </si>
  <si>
    <t>2016:5:4:7:NEIHU_S</t>
  </si>
  <si>
    <t>2016:5:4:7:SANXIA_A_E</t>
  </si>
  <si>
    <t>2016:5:4:7:SANXIA_B_E</t>
  </si>
  <si>
    <t>2016:5:4:7:SHILIN_ZL</t>
  </si>
  <si>
    <t>2016:5:4:7:SIYUAN_E</t>
  </si>
  <si>
    <t>2016:5:4:7:SONGSHAN_ZL</t>
  </si>
  <si>
    <t>2016:5:4:7:TAIDONG_3_E</t>
  </si>
  <si>
    <t>2016:5:4:7:TAO_2_S</t>
  </si>
  <si>
    <t>2016:5:4:7:TAO_3_E</t>
  </si>
  <si>
    <t>2016:5:4:7:TAO_4_E</t>
  </si>
  <si>
    <t>2016:5:4:7:TIANMU_A_E</t>
  </si>
  <si>
    <t>2016:5:4:7:TUCHENG_ZL</t>
  </si>
  <si>
    <t>2016:5:4:7:XIANGSHAN_E</t>
  </si>
  <si>
    <t>2016:5:4:7:XINAN_S</t>
  </si>
  <si>
    <t>2016:5:4:7:XINPU_E</t>
  </si>
  <si>
    <t>2016:5:4:7:XINZHU_1_E</t>
  </si>
  <si>
    <t>2016:5:4:7:YILAN_S</t>
  </si>
  <si>
    <t>2016:5:4:7:YONGHE_S</t>
  </si>
  <si>
    <t>2016:5:4:7:ZHONGHE_1_E</t>
  </si>
  <si>
    <t>2016:5:4:7:ZHONGHE_2_E</t>
  </si>
  <si>
    <t>2016:5:4:7:ZHONGHE_2_S</t>
  </si>
  <si>
    <t>2016:5:4:7:ZHONGLI_1_E</t>
  </si>
  <si>
    <t>2016:5:4:7:ZHONGLI_1_S</t>
  </si>
  <si>
    <t>2016:5:4:7:ZHONGLI_2_E</t>
  </si>
  <si>
    <t>2016:5:4:7:ZHUBEI_3_S</t>
  </si>
  <si>
    <t>2016:5:4:7:ZHUDONG_S</t>
  </si>
  <si>
    <t>2016:5:4:7:ZHUNAN_S</t>
  </si>
  <si>
    <t>2016:5:4:7:ZHUNAN_ZL</t>
  </si>
  <si>
    <t>2016:5:4:7:BADE</t>
  </si>
  <si>
    <t>2016:5:4:7:SHUANGHE</t>
  </si>
  <si>
    <t>2016:5:4:7:TOUFEN_MIAOLI</t>
  </si>
  <si>
    <t>2016:5:4:7:XINDIAN</t>
  </si>
  <si>
    <t>2016:5:4:7:XINZHUANG</t>
  </si>
  <si>
    <t>2016:5:4:7:ZHONGLI</t>
  </si>
  <si>
    <t>2016:5:4:7:ZHUNAN</t>
  </si>
  <si>
    <t>2016:5:4:7:ASSISTANTS</t>
  </si>
  <si>
    <t>2016:5:4:7:GUISHAN_E</t>
  </si>
  <si>
    <t>2016:5:4:7:HUALIAN_2_ZL</t>
  </si>
  <si>
    <t>2016:5:4:7:JINHUA_ZL</t>
  </si>
  <si>
    <t>2016:5:4:7:LUODONG_A_E</t>
  </si>
  <si>
    <t>2016:5:4:7:LUZHOU_B_E</t>
  </si>
  <si>
    <t>2016:5:4:7:MUZHA_E</t>
  </si>
  <si>
    <t>2016:5:4:7:NEIHU_E</t>
  </si>
  <si>
    <t>2016:5:4:7:SANCHONG_E</t>
  </si>
  <si>
    <t>2016:5:4:7:TAIDONG_1_E</t>
  </si>
  <si>
    <t>2016:5:4:7:TIANMU_B_E</t>
  </si>
  <si>
    <t>2016:5:4:7:TOUFEN_E</t>
  </si>
  <si>
    <t>2016:5:4:7:WANDA_E</t>
  </si>
  <si>
    <t>2016:5:4:7:XINDIAN_E</t>
  </si>
  <si>
    <t>2016:5:4:7:XIZHI_B_E</t>
  </si>
  <si>
    <t>2016:5:4:7:YULI_E</t>
  </si>
  <si>
    <t>2016:5:4:7:YULI_S</t>
  </si>
  <si>
    <t>2016:5:4:7:ZHUBEI_2_E</t>
  </si>
  <si>
    <t>2016:5:4:7:YULI</t>
  </si>
  <si>
    <t>2016:5:4:7:XINDIAN_S</t>
  </si>
  <si>
    <t>2016:5:4:7:BEITOU_E</t>
  </si>
  <si>
    <t>2016:5:4:7:HUALIAN_1_E</t>
  </si>
  <si>
    <t>2016:5:4:7:XIZHI_S</t>
  </si>
  <si>
    <t>曾穎之</t>
  </si>
  <si>
    <t>邱耘萱</t>
  </si>
  <si>
    <t>黃彥凱</t>
  </si>
  <si>
    <t>郭雅文</t>
  </si>
  <si>
    <t>杜陳婷</t>
  </si>
  <si>
    <t>游偉豪</t>
  </si>
  <si>
    <t>陳嘉仁</t>
  </si>
  <si>
    <t>2016:5:4:7:XINZHU_3_S</t>
  </si>
  <si>
    <t>2016:5:4:3:XINZHU_3_S</t>
  </si>
  <si>
    <t>2016:5:4:3:ZHUBEI_3_S</t>
  </si>
  <si>
    <t>2016:5:5:7:BADE_B_E</t>
  </si>
  <si>
    <t>2016:5:5:7:BADE_S</t>
  </si>
  <si>
    <t>2016:5:5:7:DANFENG_E</t>
  </si>
  <si>
    <t>2016:5:5:7:DANSHUI_A_E</t>
  </si>
  <si>
    <t>2016:5:5:7:JILONG_B_E</t>
  </si>
  <si>
    <t>2016:5:5:7:JINGXIN_ZL</t>
  </si>
  <si>
    <t>2016:5:5:7:LUZHOU_A_E</t>
  </si>
  <si>
    <t>2016:5:5:7:MUZHA_S</t>
  </si>
  <si>
    <t>2016:5:5:7:NEIHU_S</t>
  </si>
  <si>
    <t>2016:5:5:7:SANXIA_A_E</t>
  </si>
  <si>
    <t>2016:5:5:7:TAIDONG_1_S</t>
  </si>
  <si>
    <t>2016:5:5:7:TAO_1_B</t>
  </si>
  <si>
    <t>2016:5:5:7:TAO_3_E_ZL</t>
  </si>
  <si>
    <t>2016:5:5:7:XIZHI_S</t>
  </si>
  <si>
    <t>2016:5:5:7:ZHONGHE_2_E</t>
  </si>
  <si>
    <t>2016:5:5:7:ZHONGHE_2_S</t>
  </si>
  <si>
    <t>2016:5:5:7:ZHUBEI_2_S</t>
  </si>
  <si>
    <t>2016:5:4:3:XINZHU</t>
  </si>
  <si>
    <t>2016:5:4:3:ZHUBEI</t>
  </si>
  <si>
    <t>2016:5:5:7:BADE</t>
  </si>
  <si>
    <t>2016:5:5:7:BEITOU</t>
  </si>
  <si>
    <t>2016:5:5:7:JILONG</t>
  </si>
  <si>
    <t>2016:5:5:7:JINGXIN</t>
  </si>
  <si>
    <t>2016:5:5:7:SANCHONG</t>
  </si>
  <si>
    <t>2016:5:5:7:SHUANGHE</t>
  </si>
  <si>
    <t>2016:5:5:7:SONGSHAN</t>
  </si>
  <si>
    <t>2016:5:5:7:TAIDONG_1_3</t>
  </si>
  <si>
    <t>2016:5:5:7:TAOYUAN_1_2</t>
  </si>
  <si>
    <t>2016:5:5:7:TAOYUAN_3</t>
  </si>
  <si>
    <t>2016:5:5:7:TUCHENG</t>
  </si>
  <si>
    <t>2016:5:5:7:XINZHUANG</t>
  </si>
  <si>
    <t>2016:5:5:7:XIZHI</t>
  </si>
  <si>
    <t>2016:5:5:7:ZHUBEI</t>
  </si>
  <si>
    <t>2016:5:5:7:CENTRAL</t>
  </si>
  <si>
    <t>2016:5:5:7:EAST</t>
  </si>
  <si>
    <t>2016:5:5:7:NORTH</t>
  </si>
  <si>
    <t>2016:5:5:7:SOUTH</t>
  </si>
  <si>
    <t>2016:5:5:7:TAIDONG</t>
  </si>
  <si>
    <t>2016:5:5:7:TAOYUAN</t>
  </si>
  <si>
    <t>2016:5:5:7:WEST</t>
  </si>
  <si>
    <t>2016:5:5:7:XINZHU</t>
  </si>
  <si>
    <t>2016:5:4:3:MISSION</t>
  </si>
  <si>
    <t>2016:5:5:7:MISSION</t>
  </si>
  <si>
    <t>楊雨珊</t>
  </si>
  <si>
    <t xml:space="preserve"> shen ping wei</t>
  </si>
  <si>
    <t>2016:5:5:7:ANKANG_E</t>
  </si>
  <si>
    <t>2016:5:5:7:BADE_A_E</t>
  </si>
  <si>
    <t>2016:5:5:7:GUISHAN_E</t>
  </si>
  <si>
    <t>2016:5:5:7:HUALIAN_1_S</t>
  </si>
  <si>
    <t>2016:5:5:7:HUALIAN_2_ZL</t>
  </si>
  <si>
    <t>2016:5:5:7:HUALIAN_3_S</t>
  </si>
  <si>
    <t>2016:5:5:7:LUZHOU_B_E</t>
  </si>
  <si>
    <t>2016:5:5:7:SANCHONG_E</t>
  </si>
  <si>
    <t>2016:5:5:7:SANCHONG_S</t>
  </si>
  <si>
    <t>2016:5:5:7:SHILIN_S</t>
  </si>
  <si>
    <t>2016:5:5:7:SHILIN_ZL</t>
  </si>
  <si>
    <t>2016:5:5:7:SIYUAN_E</t>
  </si>
  <si>
    <t>2016:5:5:7:SONGSHAN_S</t>
  </si>
  <si>
    <t>2016:5:5:7:TAIDONG_2_S</t>
  </si>
  <si>
    <t>2016:5:5:7:TAIDONG_2_ZL</t>
  </si>
  <si>
    <t>2016:5:5:7:TAIDONG_3_E</t>
  </si>
  <si>
    <t>2016:5:5:7:TAO_2_E</t>
  </si>
  <si>
    <t>2016:5:5:7:TAO_3_E</t>
  </si>
  <si>
    <t>2016:5:5:7:TAO_4_E</t>
  </si>
  <si>
    <t>2016:5:5:7:TAO_4_S</t>
  </si>
  <si>
    <t>2016:5:5:7:TUCHENG_ZL</t>
  </si>
  <si>
    <t>2016:5:5:7:WANDA_E</t>
  </si>
  <si>
    <t>2016:5:5:7:WANDA_S</t>
  </si>
  <si>
    <t>2016:5:5:7:XINDIAN_S</t>
  </si>
  <si>
    <t>2016:5:5:7:XINPU_E</t>
  </si>
  <si>
    <t>2016:5:5:7:XINZHU_1_E</t>
  </si>
  <si>
    <t>2016:5:5:7:XINZHU_1_S</t>
  </si>
  <si>
    <t>2016:5:5:7:XINZHU_3_S</t>
  </si>
  <si>
    <t>2016:5:5:7:XINZHU_3_ZL</t>
  </si>
  <si>
    <t>2016:5:5:7:YILAN_E</t>
  </si>
  <si>
    <t>2016:5:5:7:YONGHE_S</t>
  </si>
  <si>
    <t>2016:5:5:7:YULI_S</t>
  </si>
  <si>
    <t>2016:5:5:7:ZHONGLI_1_E</t>
  </si>
  <si>
    <t>2016:5:5:7:ZHUBEI_3_S</t>
  </si>
  <si>
    <t>2016:5:5:7:ZHUDONG_E</t>
  </si>
  <si>
    <t>2016:5:5:7:ZHUDONG_S</t>
  </si>
  <si>
    <t>2016:5:5:7:BANQIAO</t>
  </si>
  <si>
    <t>2016:5:5:7:HUALIAN</t>
  </si>
  <si>
    <t>2016:5:5:7:JIAN</t>
  </si>
  <si>
    <t>2016:5:5:7:SHILIN</t>
  </si>
  <si>
    <t>2016:5:5:7:TAIDONG_2</t>
  </si>
  <si>
    <t>2016:5:5:7:XINAN</t>
  </si>
  <si>
    <t>2016:5:5:7:XINDIAN</t>
  </si>
  <si>
    <t>2016:5:5:7:YILAN</t>
  </si>
  <si>
    <t>2016:5:5:7:YULI</t>
  </si>
  <si>
    <t>2016:5:5:7:ZHONGLI</t>
  </si>
  <si>
    <t>2016:5:5:7:ZHUDONG</t>
  </si>
  <si>
    <t>2016:5:5:7:DANSHUI_B_E</t>
  </si>
  <si>
    <t>2016:5:5:7:HUALIAN_2_E</t>
  </si>
  <si>
    <t>2016:5:5:7:HUALIAN_3_E</t>
  </si>
  <si>
    <t>2016:5:5:7:JINHUA_ZL</t>
  </si>
  <si>
    <t>2016:5:5:7:NEIHU_E</t>
  </si>
  <si>
    <t>2016:5:5:7:TIANMU_A_E</t>
  </si>
  <si>
    <t>2016:5:5:7:XINAN_S</t>
  </si>
  <si>
    <t>2016:5:5:7:ZHONGLI_2_E</t>
  </si>
  <si>
    <t>2016:5:5:7:JINHUA</t>
  </si>
  <si>
    <t>2016:5:5:7:BEITOU_E</t>
  </si>
  <si>
    <t>2016:5:5:7:BEITOU_S</t>
  </si>
  <si>
    <t>2016:5:5:7:HUALIAN_1_E</t>
  </si>
  <si>
    <t>2016:5:5:7:JILONG_A_E</t>
  </si>
  <si>
    <t>2016:5:5:7:JINHUA_S</t>
  </si>
  <si>
    <t>2016:5:5:7:LUODONG_A_E</t>
  </si>
  <si>
    <t>2016:5:5:7:MIAOLI_E</t>
  </si>
  <si>
    <t>2016:5:5:7:OFFICE_E</t>
  </si>
  <si>
    <t>2016:5:5:7:SANXIA_B_E</t>
  </si>
  <si>
    <t>2016:5:5:7:TAIDONG_1_E</t>
  </si>
  <si>
    <t>2016:5:5:7:TIANMU_B_E</t>
  </si>
  <si>
    <t>2016:5:5:7:TOUFEN_E</t>
  </si>
  <si>
    <t>2016:5:5:7:TOUR_S</t>
  </si>
  <si>
    <t>2016:5:5:7:TUCHENG_S</t>
  </si>
  <si>
    <t>2016:5:5:7:XIANGSHAN_E</t>
  </si>
  <si>
    <t>2016:5:5:7:XINBAN_E</t>
  </si>
  <si>
    <t>2016:5:5:7:XINDIAN_E</t>
  </si>
  <si>
    <t>2016:5:5:7:XIZHI_B_E</t>
  </si>
  <si>
    <t>2016:5:5:7:YILAN_S</t>
  </si>
  <si>
    <t>2016:5:5:7:YULI_E</t>
  </si>
  <si>
    <t>2016:5:5:7:ZHONGHE_1_E</t>
  </si>
  <si>
    <t>2016:5:5:7:ZHUBEI_2_E</t>
  </si>
  <si>
    <t>2016:5:5:7:ZHUNAN_S</t>
  </si>
  <si>
    <t>2016:5:5:7:ZHUNAN_ZL</t>
  </si>
  <si>
    <t>2016:5:5:7:TOUFEN_MIAOLI</t>
  </si>
  <si>
    <t>2016:5:5:7:ZHUNAN</t>
  </si>
  <si>
    <t>黃姿筑</t>
  </si>
  <si>
    <t>2016:5:5:7:JINGXIN_S</t>
  </si>
  <si>
    <t>2016:5:5:7:LONGTAN_E</t>
  </si>
  <si>
    <t>2016:5:5:7:LUODONG_B_E</t>
  </si>
  <si>
    <t>2016:5:5:7:SONGSHAN_ZL</t>
  </si>
  <si>
    <t>2016:5:5:7:XIZHI_A_E</t>
  </si>
  <si>
    <t>2016:5:5:7:ZHONGLI_1_S</t>
  </si>
  <si>
    <t>2016:5:5:7:ASSISTANTS</t>
  </si>
  <si>
    <t>2016:5:5:7:MUZHA_E</t>
  </si>
  <si>
    <t>2016:5:5:7:TAO_1_A</t>
  </si>
  <si>
    <t>2016:5:5:7:TAO_2_S</t>
  </si>
  <si>
    <t>2016:5:5:7:ZHUBEI_1_E</t>
  </si>
  <si>
    <t>2016:6:1:4:XINDIAN_S</t>
  </si>
  <si>
    <t>2016:6:1:7:ANKANG_E</t>
  </si>
  <si>
    <t>2016:6:1:7:ASSISTANTS</t>
  </si>
  <si>
    <t>2016:6:1:7:BADE_A_E</t>
  </si>
  <si>
    <t>2016:6:1:7:BADE_B_E</t>
  </si>
  <si>
    <t>2016:6:1:7:BADE_S</t>
  </si>
  <si>
    <t>2016:6:1:7:BEITOU_E</t>
  </si>
  <si>
    <t>2016:6:1:7:BEITOU_S</t>
  </si>
  <si>
    <t>2016:6:1:7:DANFENG_E</t>
  </si>
  <si>
    <t>2016:6:1:7:DANSHUI_A_E</t>
  </si>
  <si>
    <t>2016:6:1:7:DANSHUI_B_E</t>
  </si>
  <si>
    <t>2016:6:1:7:GUISHAN_E</t>
  </si>
  <si>
    <t>2016:6:1:7:HUALIAN_1_E</t>
  </si>
  <si>
    <t>2016:6:1:7:HUALIAN_1_S</t>
  </si>
  <si>
    <t>2016:6:1:7:HUALIAN_2_E</t>
  </si>
  <si>
    <t>2016:6:1:7:HUALIAN_2_ZL</t>
  </si>
  <si>
    <t>2016:6:1:7:HUALIAN_3_E</t>
  </si>
  <si>
    <t>2016:6:1:7:HUALIAN_3_S</t>
  </si>
  <si>
    <t>2016:6:1:7:JILONG_A_E</t>
  </si>
  <si>
    <t>2016:6:1:7:JILONG_B_E</t>
  </si>
  <si>
    <t>2016:6:1:7:JINGXIN_S</t>
  </si>
  <si>
    <t>2016:6:1:7:JINGXIN_ZL</t>
  </si>
  <si>
    <t>2016:6:1:7:JINHUA_ZL</t>
  </si>
  <si>
    <t>2016:6:1:7:LONGTAN_E</t>
  </si>
  <si>
    <t>2016:6:1:7:LUODONG_A_E</t>
  </si>
  <si>
    <t>2016:6:1:7:LUODONG_B_E</t>
  </si>
  <si>
    <t>2016:6:1:7:LUZHOU_A_E</t>
  </si>
  <si>
    <t>2016:6:1:7:LUZHOU_B_E</t>
  </si>
  <si>
    <t>2016:6:1:7:MIAOLI_E</t>
  </si>
  <si>
    <t>2016:6:1:7:MUZHA_E</t>
  </si>
  <si>
    <t>2016:6:1:7:MUZHA_S</t>
  </si>
  <si>
    <t>2016:6:1:7:NEIHU_E</t>
  </si>
  <si>
    <t>2016:6:1:7:NEIHU_S</t>
  </si>
  <si>
    <t>2016:6:1:7:OFFICE_E</t>
  </si>
  <si>
    <t>2016:6:1:7:SANCHONG_E</t>
  </si>
  <si>
    <t>2016:6:1:7:SANCHONG_S</t>
  </si>
  <si>
    <t>2016:6:1:7:SANXIA_A_E</t>
  </si>
  <si>
    <t>2016:6:1:7:SANXIA_B_E</t>
  </si>
  <si>
    <t>2016:6:1:7:SHILIN_S</t>
  </si>
  <si>
    <t>2016:6:1:7:SHILIN_ZL</t>
  </si>
  <si>
    <t>2016:6:1:7:SIYUAN_E</t>
  </si>
  <si>
    <t>2016:6:1:7:SONGSHAN_S</t>
  </si>
  <si>
    <t>2016:6:1:7:SONGSHAN_ZL</t>
  </si>
  <si>
    <t>2016:6:1:7:TAIDONG_1_E</t>
  </si>
  <si>
    <t>2016:6:1:7:TAIDONG_1_S</t>
  </si>
  <si>
    <t>2016:6:1:7:TAIDONG_2_S</t>
  </si>
  <si>
    <t>2016:6:1:7:TAIDONG_2_ZL</t>
  </si>
  <si>
    <t>2016:6:1:7:TAIDONG_3_E</t>
  </si>
  <si>
    <t>2016:6:1:7:TAO_1_A</t>
  </si>
  <si>
    <t>2016:6:1:7:TAO_1_B</t>
  </si>
  <si>
    <t>2016:6:1:7:TAO_2_E</t>
  </si>
  <si>
    <t>2016:6:1:7:TAO_2_S</t>
  </si>
  <si>
    <t>2016:6:1:7:TAO_3_E</t>
  </si>
  <si>
    <t>2016:6:1:7:TAO_3_E_ZL</t>
  </si>
  <si>
    <t>2016:6:1:7:TAO_4_E</t>
  </si>
  <si>
    <t>2016:6:1:7:TAO_4_S</t>
  </si>
  <si>
    <t>2016:6:1:7:TIANMU_A_E</t>
  </si>
  <si>
    <t>2016:6:1:7:TIANMU_B_E</t>
  </si>
  <si>
    <t>2016:6:1:7:TOUFEN_E</t>
  </si>
  <si>
    <t>2016:6:1:7:TOUR_S</t>
  </si>
  <si>
    <t>2016:6:1:7:TUCHENG_S</t>
  </si>
  <si>
    <t>2016:6:1:7:TUCHENG_ZL</t>
  </si>
  <si>
    <t>2016:6:1:7:WANDA_E</t>
  </si>
  <si>
    <t>2016:6:1:7:WANDA_S</t>
  </si>
  <si>
    <t>2016:6:1:7:XIANGSHAN_E</t>
  </si>
  <si>
    <t>2016:6:1:7:XINAN_S</t>
  </si>
  <si>
    <t>2016:6:1:7:XINBAN_E</t>
  </si>
  <si>
    <t>2016:6:1:7:XINDIAN_E</t>
  </si>
  <si>
    <t>2016:6:1:7:XINDIAN_S</t>
  </si>
  <si>
    <t>2016:6:1:7:XINPU_E</t>
  </si>
  <si>
    <t>2016:6:1:7:XINZHU_1_E</t>
  </si>
  <si>
    <t>2016:6:1:7:XINZHU_1_S</t>
  </si>
  <si>
    <t>2016:6:1:7:XINZHU_3_S</t>
  </si>
  <si>
    <t>2016:6:1:7:XINZHU_3_ZL</t>
  </si>
  <si>
    <t>2016:6:1:7:XIZHI_A_E</t>
  </si>
  <si>
    <t>2016:6:1:7:XIZHI_B_E</t>
  </si>
  <si>
    <t>2016:6:1:7:XIZHI_S</t>
  </si>
  <si>
    <t>2016:6:1:7:YILAN_E</t>
  </si>
  <si>
    <t>2016:6:1:7:YILAN_S</t>
  </si>
  <si>
    <t>2016:6:1:7:YONGHE_S</t>
  </si>
  <si>
    <t>2016:6:1:7:YULI_E</t>
  </si>
  <si>
    <t>2016:6:1:7:YULI_S</t>
  </si>
  <si>
    <t>2016:6:1:7:ZHONGHE_1_E</t>
  </si>
  <si>
    <t>2016:6:1:7:ZHONGHE_2_E</t>
  </si>
  <si>
    <t>2016:6:1:7:ZHONGHE_2_S</t>
  </si>
  <si>
    <t>2016:6:1:7:ZHONGLI_1_A_E</t>
  </si>
  <si>
    <t>2016:6:1:7:ZHONGLI_1_B_E</t>
  </si>
  <si>
    <t>2016:6:1:7:ZHONGLI_2_E</t>
  </si>
  <si>
    <t>2016:6:1:7:ZHUBEI_1_E</t>
  </si>
  <si>
    <t>2016:6:1:7:ZHUBEI_2_E</t>
  </si>
  <si>
    <t>2016:6:1:7:ZHUBEI_2_S</t>
  </si>
  <si>
    <t>2016:6:1:7:ZHUBEI_3_S</t>
  </si>
  <si>
    <t>2016:6:1:7:ZHUDONG_E</t>
  </si>
  <si>
    <t>2016:6:1:7:ZHUDONG_S</t>
  </si>
  <si>
    <t>2016:6:1:7:ZHUNAN_S</t>
  </si>
  <si>
    <t>2016:6:1:7:ZHUNAN_ZL</t>
  </si>
  <si>
    <t>2016:6:1:4:XINDIAN</t>
  </si>
  <si>
    <t>2016:6:1:7:BADE</t>
  </si>
  <si>
    <t>2016:6:1:7:BANQIAO</t>
  </si>
  <si>
    <t>2016:6:1:7:BEITOU</t>
  </si>
  <si>
    <t>2016:6:1:7:HUALIAN</t>
  </si>
  <si>
    <t>2016:6:1:7:JIAN</t>
  </si>
  <si>
    <t>2016:6:1:7:JILONG</t>
  </si>
  <si>
    <t>2016:6:1:7:JINGXIN</t>
  </si>
  <si>
    <t>2016:6:1:7:JINHUA</t>
  </si>
  <si>
    <t>2016:6:1:7:SANCHONG</t>
  </si>
  <si>
    <t>2016:6:1:7:SHILIN</t>
  </si>
  <si>
    <t>2016:6:1:7:SHUANGHE</t>
  </si>
  <si>
    <t>2016:6:1:7:SONGSHAN</t>
  </si>
  <si>
    <t>2016:6:1:7:TAIDONG_1_3</t>
  </si>
  <si>
    <t>2016:6:1:7:TAIDONG_2</t>
  </si>
  <si>
    <t>2016:6:1:7:TAOYUAN_1_2</t>
  </si>
  <si>
    <t>2016:6:1:7:TAOYUAN_3</t>
  </si>
  <si>
    <t>2016:6:1:7:TOUFEN_MIAOLI</t>
  </si>
  <si>
    <t>2016:6:1:7:TUCHENG</t>
  </si>
  <si>
    <t>2016:6:1:7:XINAN</t>
  </si>
  <si>
    <t>2016:6:1:7:XINDIAN</t>
  </si>
  <si>
    <t>2016:6:1:7:XINZHU</t>
  </si>
  <si>
    <t>2016:6:1:7:XINZHUANG</t>
  </si>
  <si>
    <t>2016:6:1:7:XIZHI</t>
  </si>
  <si>
    <t>2016:6:1:7:YILAN</t>
  </si>
  <si>
    <t>2016:6:1:7:YULI</t>
  </si>
  <si>
    <t>2016:6:1:7:ZHONGLI</t>
  </si>
  <si>
    <t>2016:6:1:7:ZHUBEI</t>
  </si>
  <si>
    <t>2016:6:1:7:ZHUDONG</t>
  </si>
  <si>
    <t>2016:6:1:7:ZHUNAN</t>
  </si>
  <si>
    <t>2016:6:0:0:BADE</t>
  </si>
  <si>
    <t>2016:6:0:0:BANQIAO</t>
  </si>
  <si>
    <t>2016:6:0:0:BEITOU</t>
  </si>
  <si>
    <t>2016:6:0:0:HUALIAN</t>
  </si>
  <si>
    <t>2016:6:0:0:JIAN</t>
  </si>
  <si>
    <t>2016:6:0:0:JILONG</t>
  </si>
  <si>
    <t>2016:6:0:0:JINGXIN</t>
  </si>
  <si>
    <t>2016:6:0:0:JINHUA</t>
  </si>
  <si>
    <t>2016:6:0:0:SANCHONG</t>
  </si>
  <si>
    <t>2016:6:0:0:SHILIN</t>
  </si>
  <si>
    <t>2016:6:0:0:SHUANGHE</t>
  </si>
  <si>
    <t>2016:6:0:0:SONGSHAN</t>
  </si>
  <si>
    <t>2016:6:0:0:TAIDONG_1_3</t>
  </si>
  <si>
    <t>2016:6:0:0:TAIDONG_2</t>
  </si>
  <si>
    <t>2016:6:0:0:TAOYUAN_1_2</t>
  </si>
  <si>
    <t>2016:6:0:0:TAOYUAN_3</t>
  </si>
  <si>
    <t>2016:6:0:0:TOUFEN_MIAOLI</t>
  </si>
  <si>
    <t>2016:6:0:0:TUCHENG</t>
  </si>
  <si>
    <t>2016:6:0:0:XINAN</t>
  </si>
  <si>
    <t>2016:6:0:0:XINDIAN</t>
  </si>
  <si>
    <t>2016:6:0:0:XINZHU</t>
  </si>
  <si>
    <t>2016:6:0:0:XINZHUANG</t>
  </si>
  <si>
    <t>2016:6:0:0:XIZHI</t>
  </si>
  <si>
    <t>2016:6:0:0:YILAN</t>
  </si>
  <si>
    <t>2016:6:0:0:YULI</t>
  </si>
  <si>
    <t>2016:6:0:0:ZHONGLI</t>
  </si>
  <si>
    <t>2016:6:0:0:ZHUBEI</t>
  </si>
  <si>
    <t>2016:6:0:0:ZHUDONG</t>
  </si>
  <si>
    <t>2016:6:0:0:ZHUNAN</t>
  </si>
  <si>
    <t>2016:6:1:4:SOUTH</t>
  </si>
  <si>
    <t>2016:6:1:7:CENTRAL</t>
  </si>
  <si>
    <t>2016:6:1:7:EAST</t>
  </si>
  <si>
    <t>2016:6:1:7:NORTH</t>
  </si>
  <si>
    <t>2016:6:1:7:SOUTH</t>
  </si>
  <si>
    <t>2016:6:1:7:TAIDONG</t>
  </si>
  <si>
    <t>2016:6:1:7:TAOYUAN</t>
  </si>
  <si>
    <t>2016:6:1:7:WEST</t>
  </si>
  <si>
    <t>2016:6:0:0:CENTRAL</t>
  </si>
  <si>
    <t>2016:6:0:0:EAST</t>
  </si>
  <si>
    <t>2016:6:0:0:NORTH</t>
  </si>
  <si>
    <t>2016:6:0:0:SOUTH</t>
  </si>
  <si>
    <t>2016:6:0:0:TAIDONG</t>
  </si>
  <si>
    <t>2016:6:0:0:TAOYUAN</t>
  </si>
  <si>
    <t>2016:6:0:0:WEST</t>
  </si>
  <si>
    <t>2016:6:1:4:MISSION</t>
  </si>
  <si>
    <t>2016:6:1:7:MISSION</t>
  </si>
  <si>
    <t>2016:6:0:0:MISSION</t>
  </si>
  <si>
    <t>葉家宏</t>
  </si>
  <si>
    <t>王思婷</t>
  </si>
  <si>
    <t>曾柏</t>
  </si>
  <si>
    <t>黃得剴</t>
  </si>
  <si>
    <t>李que英</t>
  </si>
  <si>
    <t>τÄïµÇ¥σ⌐╖</t>
  </si>
  <si>
    <t>F15</t>
  </si>
  <si>
    <t>E. Rasmussen / Gomm</t>
  </si>
  <si>
    <t>E. King DL / Johnson</t>
  </si>
  <si>
    <t>E. Gwilliam / Smith</t>
  </si>
  <si>
    <t>S. Li / Austad</t>
  </si>
  <si>
    <t>S. Davis / Scharman</t>
  </si>
  <si>
    <t>E. Taylor DL / Weng</t>
  </si>
  <si>
    <t>E. Bezzant DL / McPherson</t>
  </si>
  <si>
    <t>S. Kho / Yee</t>
  </si>
  <si>
    <t>S. Kitchens / Wang STL</t>
  </si>
  <si>
    <t>E. Seely / Weng</t>
  </si>
  <si>
    <t>E. Byers / Robinson</t>
  </si>
  <si>
    <t>S. Roberts / DeWitt</t>
  </si>
  <si>
    <t>E. Perkins DL / Hu</t>
  </si>
  <si>
    <t>S. Tinsley / Jensen</t>
  </si>
  <si>
    <t>E. Clark DL / Swank</t>
  </si>
  <si>
    <t>E. Jensen / Hawkes</t>
  </si>
  <si>
    <t>E. Humphries / Miner ZL</t>
  </si>
  <si>
    <t>E. Facer DL / Conover</t>
  </si>
  <si>
    <t>S. Maxwell / Westover STL</t>
  </si>
  <si>
    <t>E. Gray</t>
  </si>
  <si>
    <t>S. Hsiao / Goo</t>
  </si>
  <si>
    <t>E. Huntsman / Puzey</t>
  </si>
  <si>
    <t>S. Erickson / Johnson</t>
  </si>
  <si>
    <t>E. Christensen / Luther ZL</t>
  </si>
  <si>
    <t>S. Hughes / Clawson</t>
  </si>
  <si>
    <t>S. Coleman / Denison STL</t>
  </si>
  <si>
    <t>E. Bellingham / Van de Merwe</t>
  </si>
  <si>
    <t>E. Hamilton DL / Crawford</t>
  </si>
  <si>
    <t>S. Bradley / Armstrong</t>
  </si>
  <si>
    <t>E. Dixon / Rauckhorst</t>
  </si>
  <si>
    <t>S. Chan / Menzie</t>
  </si>
  <si>
    <t>E. Wayment / Magness ZL</t>
  </si>
  <si>
    <t>E. Hsiao DL / Johnson</t>
  </si>
  <si>
    <t>S. Parkin / Weaver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</si>
  <si>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</si>
  <si>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E. Welker DL / Budd</t>
  </si>
  <si>
    <t>E. Casper / Leonhardt</t>
  </si>
  <si>
    <t>S. Torres Ortiz / McKim</t>
  </si>
  <si>
    <t>S. Hsiao / Apsley</t>
  </si>
  <si>
    <t>E. Diepeveen / Landes</t>
  </si>
  <si>
    <t>S. Pendergrass / Everett STL</t>
  </si>
  <si>
    <t>ZHONGLI_1_A_E</t>
  </si>
  <si>
    <t>Zhongli 1 A E</t>
  </si>
  <si>
    <t>E. Lloyd / Loke</t>
  </si>
  <si>
    <t>ZHONGLI_1_B_E</t>
  </si>
  <si>
    <t>Zhongli 1 B E</t>
  </si>
  <si>
    <t>E. Iverson / Jensen</t>
  </si>
  <si>
    <t>E. Seamons DL / Miller</t>
  </si>
  <si>
    <t>E. Robbins DL / Pack</t>
  </si>
  <si>
    <t>E. Richards DL / Turner</t>
  </si>
  <si>
    <t>E. Reintjes / Garlick</t>
  </si>
  <si>
    <t>S. Juarez / Reinhard</t>
  </si>
  <si>
    <t>E. Jackson DL / Anderton</t>
  </si>
  <si>
    <t>E. Merrell DL / Jheng</t>
  </si>
  <si>
    <t>S. Child / Bain STL</t>
  </si>
  <si>
    <t>S. Shek / Brinkerhoff</t>
  </si>
  <si>
    <t>E. McNeil / Rushton</t>
  </si>
  <si>
    <t>E. Anderson / James</t>
  </si>
  <si>
    <t>S. Toronto / Simmons</t>
  </si>
  <si>
    <t>S. Harvey / Tadd</t>
  </si>
  <si>
    <t>S. Wong / Zang</t>
  </si>
  <si>
    <t>E. Boyce / Nielson</t>
  </si>
  <si>
    <t>E. Liao DL / Ploeg</t>
  </si>
  <si>
    <t>E. Jensen DL / Tan</t>
  </si>
  <si>
    <t>S. Hickenlooper / Miller</t>
  </si>
  <si>
    <t>VATCHER_E</t>
  </si>
  <si>
    <t>0905388991</t>
  </si>
  <si>
    <t>E. Vatcher</t>
  </si>
  <si>
    <t>屈長老</t>
  </si>
  <si>
    <t>DAAN_FUXING_COUPLE</t>
  </si>
  <si>
    <t>VATCHER_S</t>
  </si>
  <si>
    <t>0905388992</t>
  </si>
  <si>
    <t>S. Vatcher</t>
  </si>
  <si>
    <t>屈姐妹</t>
  </si>
  <si>
    <t>Revelina Pagulayon Ulep</t>
  </si>
  <si>
    <t>鄭安安</t>
  </si>
  <si>
    <t>E. Robinson / Welch</t>
  </si>
  <si>
    <t>E. Kirschner DL / Shih</t>
  </si>
  <si>
    <t>E. Bell / Peterson</t>
  </si>
  <si>
    <t>DAAN,NEW_TAIPEI,大安區,新北市,大安,ENGLISH_WARD,ENGLISH,ENGLISHWARD,英文,英文支會</t>
  </si>
  <si>
    <t>DATONG,大同區,大同,WANDA,萬大,萬大區</t>
  </si>
  <si>
    <t>LAST_BAPTISM_DATE</t>
  </si>
  <si>
    <t>LAST_YEAR_BAPTISMS</t>
  </si>
  <si>
    <t>0:0:0:0:+886965073051</t>
  </si>
  <si>
    <t>0:0:0:0:ANKANG_E</t>
  </si>
  <si>
    <t>0:0:0:0:ASSISTANTS</t>
  </si>
  <si>
    <t>0:0:0:0:BADE_A_E</t>
  </si>
  <si>
    <t>0:0:0:0:BADE_B_E</t>
  </si>
  <si>
    <t>0:0:0:0:BADE_S</t>
  </si>
  <si>
    <t>0:0:0:0:BANQIAO_S</t>
  </si>
  <si>
    <t>0:0:0:0:BEITOU_E</t>
  </si>
  <si>
    <t>0:0:0:0:BEITOU_S</t>
  </si>
  <si>
    <t>0:0:0:0:DANFENG_E</t>
  </si>
  <si>
    <t>0:0:0:0:DANSHUI_A_E</t>
  </si>
  <si>
    <t>0:0:0:0:DANSHUI_B_E</t>
  </si>
  <si>
    <t>0:0:0:0:DANSHUI_E</t>
  </si>
  <si>
    <t>0:0:0:0:GUISHAN_E</t>
  </si>
  <si>
    <t>0:0:0:0:HUALIAN_1_E</t>
  </si>
  <si>
    <t>0:0:0:0:HUALIAN_1_S</t>
  </si>
  <si>
    <t>0:0:0:0:HUALIAN_2_E</t>
  </si>
  <si>
    <t>0:0:0:0:HUALIAN_2_ZL</t>
  </si>
  <si>
    <t>0:0:0:0:HUALIAN_3_A_E</t>
  </si>
  <si>
    <t>0:0:0:0:HUALIAN_3_B_E</t>
  </si>
  <si>
    <t>0:0:0:0:HUALIAN_3_E</t>
  </si>
  <si>
    <t>0:0:0:0:HUALIAN_3_S</t>
  </si>
  <si>
    <t>0:0:0:0:JILONG_A_E</t>
  </si>
  <si>
    <t>0:0:0:0:JILONG_B_E</t>
  </si>
  <si>
    <t>0:0:0:0:JINGXIN_S</t>
  </si>
  <si>
    <t>0:0:0:0:JINGXIN_ZL</t>
  </si>
  <si>
    <t>0:0:0:0:JINHUA_S</t>
  </si>
  <si>
    <t>0:0:0:0:JINHUA_ZL</t>
  </si>
  <si>
    <t>0:0:0:0:LONGTAN_E</t>
  </si>
  <si>
    <t>0:0:0:0:LUODONG_A_E</t>
  </si>
  <si>
    <t>0:0:0:0:LUODONG_B_E</t>
  </si>
  <si>
    <t>0:0:0:0:LUZHOU_A_E</t>
  </si>
  <si>
    <t>0:0:0:0:LUZHOU_B_E</t>
  </si>
  <si>
    <t>0:0:0:0:LUZHOU_E</t>
  </si>
  <si>
    <t>0:0:0:0:MIAOLI_A_E</t>
  </si>
  <si>
    <t>0:0:0:0:MIAOLI_B_E</t>
  </si>
  <si>
    <t>0:0:0:0:MIAOLI_E</t>
  </si>
  <si>
    <t>0:0:0:0:MUZHA_E</t>
  </si>
  <si>
    <t>0:0:0:0:MUZHA_S</t>
  </si>
  <si>
    <t>0:0:0:0:NANKAN_E</t>
  </si>
  <si>
    <t>0:0:0:0:NANKAN_S</t>
  </si>
  <si>
    <t>0:0:0:0:NEIHU_E</t>
  </si>
  <si>
    <t>0:0:0:0:NEIHU_S</t>
  </si>
  <si>
    <t>0:0:0:0:OFFICE_E</t>
  </si>
  <si>
    <t>0:0:0:0:SANCHONG_E</t>
  </si>
  <si>
    <t>0:0:0:0:SANCHONG_S</t>
  </si>
  <si>
    <t>0:0:0:0:SANXIA_A_E</t>
  </si>
  <si>
    <t>0:0:0:0:SANXIA_B_E</t>
  </si>
  <si>
    <t>0:0:0:0:SHILIN_S</t>
  </si>
  <si>
    <t>0:0:0:0:SHILIN_ZL</t>
  </si>
  <si>
    <t>0:0:0:0:SIYUAN_E</t>
  </si>
  <si>
    <t>0:0:0:0:SONGSHAN_S</t>
  </si>
  <si>
    <t>0:0:0:0:SONGSHAN_ZL</t>
  </si>
  <si>
    <t>0:0:0:0:TAIDONG_1_E</t>
  </si>
  <si>
    <t>0:0:0:0:TAIDONG_1_S</t>
  </si>
  <si>
    <t>0:0:0:0:TAIDONG_2_S</t>
  </si>
  <si>
    <t>0:0:0:0:TAIDONG_2_ZL</t>
  </si>
  <si>
    <t>0:0:0:0:TAIDONG_3_E</t>
  </si>
  <si>
    <t>0:0:0:0:TAO_1_A</t>
  </si>
  <si>
    <t>0:0:0:0:TAO_1_B</t>
  </si>
  <si>
    <t>0:0:0:0:TAO_2_E</t>
  </si>
  <si>
    <t>0:0:0:0:TAO_2_S</t>
  </si>
  <si>
    <t>0:0:0:0:TAO_3_E</t>
  </si>
  <si>
    <t>0:0:0:0:TAO_3_E_ZL</t>
  </si>
  <si>
    <t>0:0:0:0:TAO_4_E</t>
  </si>
  <si>
    <t>0:0:0:0:TAO_4_S</t>
  </si>
  <si>
    <t>0:0:0:0:TIANMU_A_E</t>
  </si>
  <si>
    <t>0:0:0:0:TIANMU_B_E</t>
  </si>
  <si>
    <t>0:0:0:0:TIANMU_E</t>
  </si>
  <si>
    <t>0:0:0:0:TOUFEN_E</t>
  </si>
  <si>
    <t>0:0:0:0:TOUR_S</t>
  </si>
  <si>
    <t>0:0:0:0:TUCHENG_A_S</t>
  </si>
  <si>
    <t>0:0:0:0:TUCHENG_S</t>
  </si>
  <si>
    <t>0:0:0:0:TUCHENG_ZL</t>
  </si>
  <si>
    <t>0:0:0:0:WANDA_A_S</t>
  </si>
  <si>
    <t>0:0:0:0:WANDA_B_S</t>
  </si>
  <si>
    <t>0:0:0:0:WANDA_E</t>
  </si>
  <si>
    <t>0:0:0:0:WANDA_S</t>
  </si>
  <si>
    <t>0:0:0:0:XIANGSHAN_A</t>
  </si>
  <si>
    <t>0:0:0:0:XIANGSHAN_B</t>
  </si>
  <si>
    <t>0:0:0:0:XIANGSHAN_E</t>
  </si>
  <si>
    <t>0:0:0:0:XINAN_S</t>
  </si>
  <si>
    <t>0:0:0:0:XINBAN_E</t>
  </si>
  <si>
    <t>0:0:0:0:XINDIAN_E</t>
  </si>
  <si>
    <t>0:0:0:0:XINDIAN_S</t>
  </si>
  <si>
    <t>0:0:0:0:XINPU_E</t>
  </si>
  <si>
    <t>0:0:0:0:XINPU_S</t>
  </si>
  <si>
    <t>0:0:0:0:XINZHU_1_E</t>
  </si>
  <si>
    <t>0:0:0:0:XINZHU_1_S</t>
  </si>
  <si>
    <t>0:0:0:0:XINZHU_3_S</t>
  </si>
  <si>
    <t>0:0:0:0:XINZHU_3_ZL</t>
  </si>
  <si>
    <t>0:0:0:0:XIZHI_A_E</t>
  </si>
  <si>
    <t>0:0:0:0:XIZHI_B_E</t>
  </si>
  <si>
    <t>0:0:0:0:XIZHI_S</t>
  </si>
  <si>
    <t>0:0:0:0:YILAN_E</t>
  </si>
  <si>
    <t>0:0:0:0:YILAN_S</t>
  </si>
  <si>
    <t>0:0:0:0:YONGHE_S</t>
  </si>
  <si>
    <t>0:0:0:0:YULI_E</t>
  </si>
  <si>
    <t>0:0:0:0:YULI_S</t>
  </si>
  <si>
    <t>0:0:0:0:ZHONGHE_1_E</t>
  </si>
  <si>
    <t>0:0:0:0:ZHONGHE_2_E</t>
  </si>
  <si>
    <t>0:0:0:0:ZHONGHE_2_S</t>
  </si>
  <si>
    <t>0:0:0:0:ZHONGLI_1_A_E</t>
  </si>
  <si>
    <t>0:0:0:0:ZHONGLI_1_B_E</t>
  </si>
  <si>
    <t>0:0:0:0:ZHONGLI_1_E</t>
  </si>
  <si>
    <t>0:0:0:0:ZHONGLI_1_S</t>
  </si>
  <si>
    <t>0:0:0:0:ZHONGLI_2_E</t>
  </si>
  <si>
    <t>0:0:0:0:ZHONGLI_E</t>
  </si>
  <si>
    <t>0:0:0:0:ZHUBEI_1_E</t>
  </si>
  <si>
    <t>0:0:0:0:ZHUBEI_2_E</t>
  </si>
  <si>
    <t>0:0:0:0:ZHUBEI_2_S</t>
  </si>
  <si>
    <t>0:0:0:0:ZHUBEI_3_S</t>
  </si>
  <si>
    <t>0:0:0:0:ZHUDONG_E</t>
  </si>
  <si>
    <t>0:0:0:0:ZHUDONG_S</t>
  </si>
  <si>
    <t>0:0:0:0:ZHUNAN_E</t>
  </si>
  <si>
    <t>0:0:0:0:ZHUNAN_S</t>
  </si>
  <si>
    <t>0:0:0:0:ZHUNAN_ZL</t>
  </si>
  <si>
    <t>0:0:0:0:ZHUWEI_E</t>
  </si>
  <si>
    <t>2016:5:5</t>
  </si>
  <si>
    <t>4</t>
  </si>
  <si>
    <t>2016:4:3</t>
  </si>
  <si>
    <t>3</t>
  </si>
  <si>
    <t>2016:2:2</t>
  </si>
  <si>
    <t>2</t>
  </si>
  <si>
    <t>2016:2:3</t>
  </si>
  <si>
    <t>2016:4:1</t>
  </si>
  <si>
    <t>2016:5:4</t>
  </si>
  <si>
    <t>2016:5:1</t>
  </si>
  <si>
    <t>2016:6:1</t>
  </si>
  <si>
    <t>5</t>
  </si>
  <si>
    <t>2016:2:4</t>
  </si>
  <si>
    <t>2016:1:4</t>
  </si>
  <si>
    <t>2016:2:1</t>
  </si>
  <si>
    <t>2016:3:3</t>
  </si>
  <si>
    <t>6</t>
  </si>
  <si>
    <t>7</t>
  </si>
  <si>
    <t>2016:5:2</t>
  </si>
  <si>
    <t>2016:1:5</t>
  </si>
  <si>
    <t>2016:3:1</t>
  </si>
  <si>
    <t>2016:5:3</t>
  </si>
  <si>
    <t>2016:4:2</t>
  </si>
  <si>
    <t>Date of Last Baptism</t>
  </si>
  <si>
    <t>Baptisms in Past Year</t>
  </si>
  <si>
    <t>2016:6:2:7:ANKANG_E</t>
  </si>
  <si>
    <t>2016:6:2:7:ASSISTANTS</t>
  </si>
  <si>
    <t>2016:6:2:7:BADE_A_E</t>
  </si>
  <si>
    <t>2016:6:2:7:BADE_B_E</t>
  </si>
  <si>
    <t>2016:6:2:7:BADE_S</t>
  </si>
  <si>
    <t>2016:6:2:7:BEITOU_E</t>
  </si>
  <si>
    <t>2016:6:2:7:BEITOU_S</t>
  </si>
  <si>
    <t>2016:6:2:7:DANFENG_E</t>
  </si>
  <si>
    <t>2016:6:2:7:DANSHUI_A_E</t>
  </si>
  <si>
    <t>2016:6:2:7:DANSHUI_B_E</t>
  </si>
  <si>
    <t>2016:6:2:7:GUISHAN_E</t>
  </si>
  <si>
    <t>2016:6:2:7:HUALIAN_1_E</t>
  </si>
  <si>
    <t>2016:6:2:7:HUALIAN_1_S</t>
  </si>
  <si>
    <t>2016:6:2:7:HUALIAN_2_E</t>
  </si>
  <si>
    <t>2016:6:2:7:HUALIAN_2_ZL</t>
  </si>
  <si>
    <t>2016:6:2:7:HUALIAN_3_E</t>
  </si>
  <si>
    <t>2016:6:2:7:HUALIAN_3_S</t>
  </si>
  <si>
    <t>2016:6:2:7:JILONG_A_E</t>
  </si>
  <si>
    <t>2016:6:2:7:JILONG_B_E</t>
  </si>
  <si>
    <t>2016:6:2:7:JINGXIN_S</t>
  </si>
  <si>
    <t>2016:6:2:7:JINGXIN_ZL</t>
  </si>
  <si>
    <t>2016:6:2:7:JINHUA_ZL</t>
  </si>
  <si>
    <t>2016:6:2:7:LONGTAN_E</t>
  </si>
  <si>
    <t>2016:6:2:7:LUODONG_B_E</t>
  </si>
  <si>
    <t>2016:6:2:7:LUZHOU_A_E</t>
  </si>
  <si>
    <t>2016:6:2:7:LUZHOU_B_E</t>
  </si>
  <si>
    <t>2016:6:2:7:MUZHA_E</t>
  </si>
  <si>
    <t>2016:6:2:7:MUZHA_S</t>
  </si>
  <si>
    <t>2016:6:2:7:NEIHU_E</t>
  </si>
  <si>
    <t>2016:6:2:7:NEIHU_S</t>
  </si>
  <si>
    <t>2016:6:2:7:OFFICE_E</t>
  </si>
  <si>
    <t>2016:6:2:7:SANCHONG_E</t>
  </si>
  <si>
    <t>2016:6:2:7:SANCHONG_S</t>
  </si>
  <si>
    <t>2016:6:2:7:SANXIA_A_E</t>
  </si>
  <si>
    <t>2016:6:2:7:SANXIA_B_E</t>
  </si>
  <si>
    <t>2016:6:2:7:SHILIN_S</t>
  </si>
  <si>
    <t>2016:6:2:7:SHILIN_ZL</t>
  </si>
  <si>
    <t>2016:6:2:7:SIYUAN_E</t>
  </si>
  <si>
    <t>2016:6:2:7:SONGSHAN_S</t>
  </si>
  <si>
    <t>2016:6:2:7:SONGSHAN_ZL</t>
  </si>
  <si>
    <t>2016:6:2:7:TAIDONG_1_S</t>
  </si>
  <si>
    <t>2016:6:2:7:TAIDONG_2_S</t>
  </si>
  <si>
    <t>2016:6:2:7:TAIDONG_2_ZL</t>
  </si>
  <si>
    <t>2016:6:2:7:TAIDONG_3_E</t>
  </si>
  <si>
    <t>2016:6:2:7:TAO_1_A</t>
  </si>
  <si>
    <t>2016:6:2:7:TAO_1_B</t>
  </si>
  <si>
    <t>2016:6:2:7:TAO_2_E</t>
  </si>
  <si>
    <t>2016:6:2:7:TAO_2_S</t>
  </si>
  <si>
    <t>2016:6:2:7:TAO_3_E</t>
  </si>
  <si>
    <t>2016:6:2:7:TAO_3_E_ZL</t>
  </si>
  <si>
    <t>2016:6:2:7:TAO_4_E</t>
  </si>
  <si>
    <t>2016:6:2:7:TAO_4_S</t>
  </si>
  <si>
    <t>2016:6:2:7:TIANMU_A_E</t>
  </si>
  <si>
    <t>2016:6:2:7:TIANMU_B_E</t>
  </si>
  <si>
    <t>2016:6:2:7:TOUFEN_E</t>
  </si>
  <si>
    <t>2016:6:2:7:TOUR_S</t>
  </si>
  <si>
    <t>2016:6:2:7:TUCHENG_S</t>
  </si>
  <si>
    <t>2016:6:2:7:WANDA_E</t>
  </si>
  <si>
    <t>2016:6:2:7:XIANGSHAN_E</t>
  </si>
  <si>
    <t>2016:6:2:7:XINAN_S</t>
  </si>
  <si>
    <t>2016:6:2:7:XINBAN_E</t>
  </si>
  <si>
    <t>2016:6:2:7:XINDIAN_E</t>
  </si>
  <si>
    <t>2016:6:2:7:XINDIAN_S</t>
  </si>
  <si>
    <t>2016:6:2:7:XINPU_E</t>
  </si>
  <si>
    <t>2016:6:2:7:XINZHU_1_E</t>
  </si>
  <si>
    <t>2016:6:2:7:XINZHU_1_S</t>
  </si>
  <si>
    <t>2016:6:2:7:XINZHU_3_S</t>
  </si>
  <si>
    <t>2016:6:2:7:XINZHU_3_ZL</t>
  </si>
  <si>
    <t>2016:6:2:7:XIZHI_A_E</t>
  </si>
  <si>
    <t>2016:6:2:7:XIZHI_B_E</t>
  </si>
  <si>
    <t>2016:6:2:7:XIZHI_S</t>
  </si>
  <si>
    <t>2016:6:2:7:YILAN_E</t>
  </si>
  <si>
    <t>2016:6:2:7:YILAN_S</t>
  </si>
  <si>
    <t>2016:6:2:7:YONGHE_S</t>
  </si>
  <si>
    <t>2016:6:2:7:YULI_S</t>
  </si>
  <si>
    <t>2016:6:2:7:ZHONGHE_1_E</t>
  </si>
  <si>
    <t>2016:6:2:7:ZHONGLI_1_B_E</t>
  </si>
  <si>
    <t>2016:6:2:7:ZHONGLI_2_E</t>
  </si>
  <si>
    <t>2016:6:2:7:ZHUBEI_1_E</t>
  </si>
  <si>
    <t>2016:6:2:7:ZHUBEI_2_E</t>
  </si>
  <si>
    <t>2016:6:2:7:ZHUBEI_2_S</t>
  </si>
  <si>
    <t>2016:6:2:7:ZHUBEI_3_S</t>
  </si>
  <si>
    <t>2016:6:2:7:ZHUDONG_E</t>
  </si>
  <si>
    <t>2016:6:2:7:ZHUDONG_S</t>
  </si>
  <si>
    <t>2016:6:2:7:ZHUNAN_S</t>
  </si>
  <si>
    <t>2016:6:2:7:ZHUNAN_ZL</t>
  </si>
  <si>
    <t>2016:6:2:7:BADE</t>
  </si>
  <si>
    <t>2016:6:2:7:BANQIAO</t>
  </si>
  <si>
    <t>2016:6:2:7:BEITOU</t>
  </si>
  <si>
    <t>2016:6:2:7:HUALIAN</t>
  </si>
  <si>
    <t>2016:6:2:7:JIAN</t>
  </si>
  <si>
    <t>2016:6:2:7:JILONG</t>
  </si>
  <si>
    <t>2016:6:2:7:JINGXIN</t>
  </si>
  <si>
    <t>2016:6:2:7:JINHUA</t>
  </si>
  <si>
    <t>2016:6:2:7:SANCHONG</t>
  </si>
  <si>
    <t>2016:6:2:7:SHILIN</t>
  </si>
  <si>
    <t>2016:6:2:7:SHUANGHE</t>
  </si>
  <si>
    <t>2016:6:2:7:SONGSHAN</t>
  </si>
  <si>
    <t>2016:6:2:7:TAIDONG_1_3</t>
  </si>
  <si>
    <t>2016:6:2:7:TAIDONG_2</t>
  </si>
  <si>
    <t>2016:6:2:7:TAOYUAN_1_2</t>
  </si>
  <si>
    <t>2016:6:2:7:TAOYUAN_3</t>
  </si>
  <si>
    <t>2016:6:2:7:TOUFEN_MIAOLI</t>
  </si>
  <si>
    <t>2016:6:2:7:TUCHENG</t>
  </si>
  <si>
    <t>2016:6:2:7:XINAN</t>
  </si>
  <si>
    <t>2016:6:2:7:XINDIAN</t>
  </si>
  <si>
    <t>2016:6:2:7:XINZHU</t>
  </si>
  <si>
    <t>2016:6:2:7:XINZHUANG</t>
  </si>
  <si>
    <t>2016:6:2:7:XIZHI</t>
  </si>
  <si>
    <t>2016:6:2:7:YILAN</t>
  </si>
  <si>
    <t>2016:6:2:7:YULI</t>
  </si>
  <si>
    <t>2016:6:2:7:ZHONGLI</t>
  </si>
  <si>
    <t>2016:6:2:7:ZHUBEI</t>
  </si>
  <si>
    <t>2016:6:2:7:ZHUDONG</t>
  </si>
  <si>
    <t>2016:6:2:7:ZHUNAN</t>
  </si>
  <si>
    <t>2016:6:2:7:CENTRAL</t>
  </si>
  <si>
    <t>2016:6:2:7:EAST</t>
  </si>
  <si>
    <t>2016:6:2:7:NORTH</t>
  </si>
  <si>
    <t>2016:6:2:7:SOUTH</t>
  </si>
  <si>
    <t>2016:6:2:7:TAIDONG</t>
  </si>
  <si>
    <t>2016:6:2:7:TAOYUAN</t>
  </si>
  <si>
    <t>2016:6:2:7:WEST</t>
  </si>
  <si>
    <t>2016:6:2:7:MISSION</t>
  </si>
  <si>
    <t>王明聖</t>
  </si>
  <si>
    <t>蔡宗甫</t>
  </si>
  <si>
    <t>劉宛蓉</t>
  </si>
  <si>
    <t>2016:6:2:7:LUODONG_A_E</t>
  </si>
  <si>
    <t>2016:6:2:7:MIAOLI_E</t>
  </si>
  <si>
    <t>2016:6:2:7:TAIDONG_1_E</t>
  </si>
  <si>
    <t>2016:6:2:7:TUCHENG_ZL</t>
  </si>
  <si>
    <t>2016:6:2:7:YULI_E</t>
  </si>
  <si>
    <t>2016:6:2:7:ZHONGHE_2_E</t>
  </si>
  <si>
    <t>2016:6:2:7:ZHONGHE_2_S</t>
  </si>
  <si>
    <t>2016:6:2:7:ZHONGLI_1_A_E</t>
  </si>
  <si>
    <t>Ken (劉寶銘）</t>
  </si>
  <si>
    <t>劉韋傑</t>
  </si>
  <si>
    <t>周經偉</t>
  </si>
  <si>
    <t xml:space="preserve"> ying de ming</t>
  </si>
  <si>
    <t>林佳妮</t>
  </si>
  <si>
    <t>柳宗皜</t>
  </si>
  <si>
    <t>2016:6:2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</si>
</sst>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104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5" fillId="3" borderId="13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46" fontId="0" fillId="0" borderId="0" xfId="0" applyNumberFormat="1"/>
    <xf numFmtId="0" fontId="7" fillId="4" borderId="6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  <xf numFmtId="0" fontId="6" fillId="0" borderId="10" xfId="0" applyFont="1" applyBorder="1" applyAlignment="1">
      <alignment horizontal="center" textRotation="90" wrapText="1"/>
    </xf>
    <xf numFmtId="0" fontId="6" fillId="0" borderId="0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170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100"/>
      <color rgb="FFF654E3"/>
      <color rgb="FF87DD97"/>
      <color rgb="FFC6EFCE"/>
      <color rgb="FF5C4A00"/>
      <color rgb="FFFFFFD1"/>
      <color rgb="FF9CE4AA"/>
      <color rgb="FFE1F7E5"/>
      <color rgb="FF93E1A2"/>
      <color rgb="FF6FD7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1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2016  244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68</c:v>
                </c:pt>
                <c:pt idx="5">
                  <c:v>22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620624"/>
        <c:axId val="304620232"/>
      </c:lineChart>
      <c:dateAx>
        <c:axId val="304620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620232"/>
        <c:crosses val="autoZero"/>
        <c:auto val="1"/>
        <c:lblOffset val="100"/>
        <c:baseTimeUnit val="months"/>
      </c:dateAx>
      <c:valAx>
        <c:axId val="304620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62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66</c:v>
                </c:pt>
                <c:pt idx="1">
                  <c:v>4</c:v>
                </c:pt>
                <c:pt idx="2">
                  <c:v>13</c:v>
                </c:pt>
                <c:pt idx="3">
                  <c:v>159</c:v>
                </c:pt>
                <c:pt idx="4">
                  <c:v>21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558</c:v>
                </c:pt>
                <c:pt idx="1">
                  <c:v>534</c:v>
                </c:pt>
                <c:pt idx="2">
                  <c:v>568</c:v>
                </c:pt>
                <c:pt idx="3">
                  <c:v>554</c:v>
                </c:pt>
                <c:pt idx="4">
                  <c:v>569</c:v>
                </c:pt>
                <c:pt idx="5">
                  <c:v>596</c:v>
                </c:pt>
                <c:pt idx="6">
                  <c:v>556</c:v>
                </c:pt>
                <c:pt idx="7">
                  <c:v>572</c:v>
                </c:pt>
                <c:pt idx="8">
                  <c:v>512</c:v>
                </c:pt>
                <c:pt idx="9">
                  <c:v>530</c:v>
                </c:pt>
                <c:pt idx="10">
                  <c:v>549</c:v>
                </c:pt>
                <c:pt idx="11">
                  <c:v>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251</c:v>
                </c:pt>
                <c:pt idx="1">
                  <c:v>225</c:v>
                </c:pt>
                <c:pt idx="2">
                  <c:v>253</c:v>
                </c:pt>
                <c:pt idx="3">
                  <c:v>215</c:v>
                </c:pt>
                <c:pt idx="4">
                  <c:v>213</c:v>
                </c:pt>
                <c:pt idx="5">
                  <c:v>248</c:v>
                </c:pt>
                <c:pt idx="6">
                  <c:v>241</c:v>
                </c:pt>
                <c:pt idx="7">
                  <c:v>225</c:v>
                </c:pt>
                <c:pt idx="8">
                  <c:v>321</c:v>
                </c:pt>
                <c:pt idx="9">
                  <c:v>268</c:v>
                </c:pt>
                <c:pt idx="10">
                  <c:v>273</c:v>
                </c:pt>
                <c:pt idx="11">
                  <c:v>260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477</c:v>
                </c:pt>
                <c:pt idx="1">
                  <c:v>480</c:v>
                </c:pt>
                <c:pt idx="2">
                  <c:v>451</c:v>
                </c:pt>
                <c:pt idx="3">
                  <c:v>478</c:v>
                </c:pt>
                <c:pt idx="4">
                  <c:v>498</c:v>
                </c:pt>
                <c:pt idx="5">
                  <c:v>548</c:v>
                </c:pt>
                <c:pt idx="6">
                  <c:v>528</c:v>
                </c:pt>
                <c:pt idx="7">
                  <c:v>542</c:v>
                </c:pt>
                <c:pt idx="8">
                  <c:v>523</c:v>
                </c:pt>
                <c:pt idx="9">
                  <c:v>494</c:v>
                </c:pt>
                <c:pt idx="10">
                  <c:v>470</c:v>
                </c:pt>
                <c:pt idx="11">
                  <c:v>549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45</c:v>
                </c:pt>
                <c:pt idx="1">
                  <c:v>50</c:v>
                </c:pt>
                <c:pt idx="2">
                  <c:v>26</c:v>
                </c:pt>
                <c:pt idx="3">
                  <c:v>49</c:v>
                </c:pt>
                <c:pt idx="4">
                  <c:v>32</c:v>
                </c:pt>
                <c:pt idx="5">
                  <c:v>44</c:v>
                </c:pt>
                <c:pt idx="6">
                  <c:v>59</c:v>
                </c:pt>
                <c:pt idx="7">
                  <c:v>50</c:v>
                </c:pt>
                <c:pt idx="8">
                  <c:v>47</c:v>
                </c:pt>
                <c:pt idx="9">
                  <c:v>36</c:v>
                </c:pt>
                <c:pt idx="10">
                  <c:v>19</c:v>
                </c:pt>
                <c:pt idx="11">
                  <c:v>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582</c:v>
                </c:pt>
                <c:pt idx="8">
                  <c:v>0</c:v>
                </c:pt>
                <c:pt idx="9">
                  <c:v>576</c:v>
                </c:pt>
                <c:pt idx="10">
                  <c:v>570</c:v>
                </c:pt>
                <c:pt idx="11">
                  <c:v>564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291</c:v>
                </c:pt>
                <c:pt idx="8">
                  <c:v>0</c:v>
                </c:pt>
                <c:pt idx="9">
                  <c:v>288</c:v>
                </c:pt>
                <c:pt idx="10">
                  <c:v>285</c:v>
                </c:pt>
                <c:pt idx="11">
                  <c:v>282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485</c:v>
                </c:pt>
                <c:pt idx="8">
                  <c:v>0</c:v>
                </c:pt>
                <c:pt idx="9">
                  <c:v>480</c:v>
                </c:pt>
                <c:pt idx="10">
                  <c:v>475</c:v>
                </c:pt>
                <c:pt idx="11">
                  <c:v>470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</c:v>
                </c:pt>
                <c:pt idx="8">
                  <c:v>0</c:v>
                </c:pt>
                <c:pt idx="9">
                  <c:v>96</c:v>
                </c:pt>
                <c:pt idx="10">
                  <c:v>95</c:v>
                </c:pt>
                <c:pt idx="11">
                  <c:v>94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11</c:v>
                </c:pt>
                <c:pt idx="1">
                  <c:v>14</c:v>
                </c:pt>
                <c:pt idx="2">
                  <c:v>1</c:v>
                </c:pt>
                <c:pt idx="3">
                  <c:v>21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5</c:v>
                </c:pt>
                <c:pt idx="8">
                  <c:v>30</c:v>
                </c:pt>
                <c:pt idx="9">
                  <c:v>16</c:v>
                </c:pt>
                <c:pt idx="10">
                  <c:v>7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621800"/>
        <c:axId val="304622192"/>
      </c:lineChart>
      <c:dateAx>
        <c:axId val="304621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622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046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62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Zone Baptism Comparison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94886652218718426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ZONE_COMPARISON_GRAPH!$D$1</c:f>
              <c:strCache>
                <c:ptCount val="1"/>
                <c:pt idx="0">
                  <c:v>TAOYUAN</c:v>
                </c:pt>
              </c:strCache>
            </c:strRef>
          </c:tx>
          <c:spPr>
            <a:ln w="28575" cap="rnd">
              <a:solidFill>
                <a:srgbClr val="F654E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654E3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654E3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654E3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42197</c:v>
                </c:pt>
                <c:pt idx="1">
                  <c:v>42228</c:v>
                </c:pt>
                <c:pt idx="2">
                  <c:v>42259</c:v>
                </c:pt>
                <c:pt idx="3">
                  <c:v>42289</c:v>
                </c:pt>
                <c:pt idx="4">
                  <c:v>42320</c:v>
                </c:pt>
                <c:pt idx="5">
                  <c:v>42350</c:v>
                </c:pt>
                <c:pt idx="6">
                  <c:v>42381</c:v>
                </c:pt>
                <c:pt idx="7">
                  <c:v>42412</c:v>
                </c:pt>
                <c:pt idx="8">
                  <c:v>42441</c:v>
                </c:pt>
                <c:pt idx="9">
                  <c:v>42472</c:v>
                </c:pt>
                <c:pt idx="10">
                  <c:v>42502</c:v>
                </c:pt>
                <c:pt idx="11">
                  <c:v>42533</c:v>
                </c:pt>
              </c:numCache>
            </c:numRef>
          </c:cat>
          <c:val>
            <c:numRef>
              <c:f>ZONE_COMPARISON_GRAPH!$D$2:$D$13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ZONE_COMPARISON_GRAPH!$E$1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42197</c:v>
                </c:pt>
                <c:pt idx="1">
                  <c:v>42228</c:v>
                </c:pt>
                <c:pt idx="2">
                  <c:v>42259</c:v>
                </c:pt>
                <c:pt idx="3">
                  <c:v>42289</c:v>
                </c:pt>
                <c:pt idx="4">
                  <c:v>42320</c:v>
                </c:pt>
                <c:pt idx="5">
                  <c:v>42350</c:v>
                </c:pt>
                <c:pt idx="6">
                  <c:v>42381</c:v>
                </c:pt>
                <c:pt idx="7">
                  <c:v>42412</c:v>
                </c:pt>
                <c:pt idx="8">
                  <c:v>42441</c:v>
                </c:pt>
                <c:pt idx="9">
                  <c:v>42472</c:v>
                </c:pt>
                <c:pt idx="10">
                  <c:v>42502</c:v>
                </c:pt>
                <c:pt idx="11">
                  <c:v>42533</c:v>
                </c:pt>
              </c:numCache>
            </c:numRef>
          </c:cat>
          <c:val>
            <c:numRef>
              <c:f>ZONE_COMPARISON_GRAPH!$E$2:$E$13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ZONE_COMPARISON_GRAPH!$F$1</c:f>
              <c:strCache>
                <c:ptCount val="1"/>
                <c:pt idx="0">
                  <c:v>HUALIAN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206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206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42197</c:v>
                </c:pt>
                <c:pt idx="1">
                  <c:v>42228</c:v>
                </c:pt>
                <c:pt idx="2">
                  <c:v>42259</c:v>
                </c:pt>
                <c:pt idx="3">
                  <c:v>42289</c:v>
                </c:pt>
                <c:pt idx="4">
                  <c:v>42320</c:v>
                </c:pt>
                <c:pt idx="5">
                  <c:v>42350</c:v>
                </c:pt>
                <c:pt idx="6">
                  <c:v>42381</c:v>
                </c:pt>
                <c:pt idx="7">
                  <c:v>42412</c:v>
                </c:pt>
                <c:pt idx="8">
                  <c:v>42441</c:v>
                </c:pt>
                <c:pt idx="9">
                  <c:v>42472</c:v>
                </c:pt>
                <c:pt idx="10">
                  <c:v>42502</c:v>
                </c:pt>
                <c:pt idx="11">
                  <c:v>42533</c:v>
                </c:pt>
              </c:numCache>
            </c:numRef>
          </c:cat>
          <c:val>
            <c:numRef>
              <c:f>ZONE_COMPARISON_GRAPH!$F$2:$F$13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ZONE_COMPARISON_GRAPH!$G$1</c:f>
              <c:strCache>
                <c:ptCount val="1"/>
                <c:pt idx="0">
                  <c:v>TAIDONG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42197</c:v>
                </c:pt>
                <c:pt idx="1">
                  <c:v>42228</c:v>
                </c:pt>
                <c:pt idx="2">
                  <c:v>42259</c:v>
                </c:pt>
                <c:pt idx="3">
                  <c:v>42289</c:v>
                </c:pt>
                <c:pt idx="4">
                  <c:v>42320</c:v>
                </c:pt>
                <c:pt idx="5">
                  <c:v>42350</c:v>
                </c:pt>
                <c:pt idx="6">
                  <c:v>42381</c:v>
                </c:pt>
                <c:pt idx="7">
                  <c:v>42412</c:v>
                </c:pt>
                <c:pt idx="8">
                  <c:v>42441</c:v>
                </c:pt>
                <c:pt idx="9">
                  <c:v>42472</c:v>
                </c:pt>
                <c:pt idx="10">
                  <c:v>42502</c:v>
                </c:pt>
                <c:pt idx="11">
                  <c:v>42533</c:v>
                </c:pt>
              </c:numCache>
            </c:numRef>
          </c:cat>
          <c:val>
            <c:numRef>
              <c:f>ZONE_COMPARISON_GRAPH!$G$2:$G$13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1</c:v>
                </c:pt>
                <c:pt idx="7">
                  <c:v>4</c:v>
                </c:pt>
                <c:pt idx="8">
                  <c:v>5</c:v>
                </c:pt>
                <c:pt idx="9">
                  <c:v>10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ZONE_COMPARISON_GRAPH!$H$1</c:f>
              <c:strCache>
                <c:ptCount val="1"/>
                <c:pt idx="0">
                  <c:v>ZHUNAN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42197</c:v>
                </c:pt>
                <c:pt idx="1">
                  <c:v>42228</c:v>
                </c:pt>
                <c:pt idx="2">
                  <c:v>42259</c:v>
                </c:pt>
                <c:pt idx="3">
                  <c:v>42289</c:v>
                </c:pt>
                <c:pt idx="4">
                  <c:v>42320</c:v>
                </c:pt>
                <c:pt idx="5">
                  <c:v>42350</c:v>
                </c:pt>
                <c:pt idx="6">
                  <c:v>42381</c:v>
                </c:pt>
                <c:pt idx="7">
                  <c:v>42412</c:v>
                </c:pt>
                <c:pt idx="8">
                  <c:v>42441</c:v>
                </c:pt>
                <c:pt idx="9">
                  <c:v>42472</c:v>
                </c:pt>
                <c:pt idx="10">
                  <c:v>42502</c:v>
                </c:pt>
                <c:pt idx="11">
                  <c:v>42533</c:v>
                </c:pt>
              </c:numCache>
            </c:numRef>
          </c:cat>
          <c:val>
            <c:numRef>
              <c:f>ZONE_COMPARISON_GRAPH!$H$2:$H$13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ZONE_COMPARISON_GRAPH!$I$1</c:f>
              <c:strCache>
                <c:ptCount val="1"/>
                <c:pt idx="0">
                  <c:v>XINZHU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ZONE_COMPARISON_GRAPH!$I$2:$I$13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ZONE_COMPARISON_GRAPH!$J$1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ZONE_COMPARISON_GRAPH!$J$2:$J$13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4</c:v>
                </c:pt>
                <c:pt idx="4">
                  <c:v>6</c:v>
                </c:pt>
                <c:pt idx="5">
                  <c:v>10</c:v>
                </c:pt>
                <c:pt idx="6">
                  <c:v>8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ZONE_COMPARISON_GRAPH!$K$1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ZONE_COMPARISON_GRAPH!$K$2:$K$13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ZONE_COMPARISON_GRAPH!$L$1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rgbClr val="006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100"/>
              </a:solidFill>
              <a:ln w="9525">
                <a:noFill/>
              </a:ln>
              <a:effectLst/>
            </c:spPr>
          </c:marker>
          <c:val>
            <c:numRef>
              <c:f>ZONE_COMPARISON_GRAPH!$L$2:$L$13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9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ZONE_COMPARISON_GRAPH!$M$1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val>
            <c:numRef>
              <c:f>ZONE_COMPARISON_GRAPH!$M$2:$M$13</c:f>
              <c:numCache>
                <c:formatCode>General</c:formatCode>
                <c:ptCount val="12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8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11304"/>
        <c:axId val="321111696"/>
      </c:lineChart>
      <c:dateAx>
        <c:axId val="321111304"/>
        <c:scaling>
          <c:orientation val="minMax"/>
        </c:scaling>
        <c:delete val="0"/>
        <c:axPos val="b"/>
        <c:numFmt formatCode="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11696"/>
        <c:crosses val="autoZero"/>
        <c:auto val="1"/>
        <c:lblOffset val="100"/>
        <c:baseTimeUnit val="months"/>
        <c:majorUnit val="1"/>
        <c:majorTimeUnit val="months"/>
      </c:dateAx>
      <c:valAx>
        <c:axId val="3211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1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2016  34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  <c:pt idx="5">
                  <c:v>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807608"/>
        <c:axId val="321114440"/>
      </c:lineChart>
      <c:dateAx>
        <c:axId val="322807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14440"/>
        <c:crosses val="autoZero"/>
        <c:auto val="1"/>
        <c:lblOffset val="100"/>
        <c:baseTimeUnit val="months"/>
      </c:dateAx>
      <c:valAx>
        <c:axId val="321114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0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14</c:v>
                </c:pt>
                <c:pt idx="1">
                  <c:v>0</c:v>
                </c:pt>
                <c:pt idx="2">
                  <c:v>2</c:v>
                </c:pt>
                <c:pt idx="3">
                  <c:v>19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83</c:v>
                </c:pt>
                <c:pt idx="1">
                  <c:v>88</c:v>
                </c:pt>
                <c:pt idx="2">
                  <c:v>111</c:v>
                </c:pt>
                <c:pt idx="3">
                  <c:v>103</c:v>
                </c:pt>
                <c:pt idx="4">
                  <c:v>90</c:v>
                </c:pt>
                <c:pt idx="5">
                  <c:v>88</c:v>
                </c:pt>
                <c:pt idx="6">
                  <c:v>75</c:v>
                </c:pt>
                <c:pt idx="7">
                  <c:v>78</c:v>
                </c:pt>
                <c:pt idx="8">
                  <c:v>67</c:v>
                </c:pt>
                <c:pt idx="9">
                  <c:v>67</c:v>
                </c:pt>
                <c:pt idx="10">
                  <c:v>80</c:v>
                </c:pt>
                <c:pt idx="11">
                  <c:v>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47</c:v>
                </c:pt>
                <c:pt idx="1">
                  <c:v>56</c:v>
                </c:pt>
                <c:pt idx="2">
                  <c:v>50</c:v>
                </c:pt>
                <c:pt idx="3">
                  <c:v>34</c:v>
                </c:pt>
                <c:pt idx="4">
                  <c:v>22</c:v>
                </c:pt>
                <c:pt idx="5">
                  <c:v>45</c:v>
                </c:pt>
                <c:pt idx="6">
                  <c:v>27</c:v>
                </c:pt>
                <c:pt idx="7">
                  <c:v>29</c:v>
                </c:pt>
                <c:pt idx="8">
                  <c:v>39</c:v>
                </c:pt>
                <c:pt idx="9">
                  <c:v>47</c:v>
                </c:pt>
                <c:pt idx="10">
                  <c:v>48</c:v>
                </c:pt>
                <c:pt idx="11">
                  <c:v>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74</c:v>
                </c:pt>
                <c:pt idx="1">
                  <c:v>92</c:v>
                </c:pt>
                <c:pt idx="2">
                  <c:v>79</c:v>
                </c:pt>
                <c:pt idx="3">
                  <c:v>64</c:v>
                </c:pt>
                <c:pt idx="4">
                  <c:v>58</c:v>
                </c:pt>
                <c:pt idx="5">
                  <c:v>95</c:v>
                </c:pt>
                <c:pt idx="6">
                  <c:v>67</c:v>
                </c:pt>
                <c:pt idx="7">
                  <c:v>61</c:v>
                </c:pt>
                <c:pt idx="8">
                  <c:v>99</c:v>
                </c:pt>
                <c:pt idx="9">
                  <c:v>75</c:v>
                </c:pt>
                <c:pt idx="10">
                  <c:v>71</c:v>
                </c:pt>
                <c:pt idx="11">
                  <c:v>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6</c:v>
                </c:pt>
                <c:pt idx="2">
                  <c:v>3</c:v>
                </c:pt>
                <c:pt idx="3">
                  <c:v>8</c:v>
                </c:pt>
                <c:pt idx="4">
                  <c:v>5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4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808784"/>
        <c:axId val="322809176"/>
      </c:lineChart>
      <c:dateAx>
        <c:axId val="322808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09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280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0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13656"/>
        <c:axId val="321114048"/>
      </c:lineChart>
      <c:dateAx>
        <c:axId val="321113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14048"/>
        <c:crosses val="autoZero"/>
        <c:auto val="1"/>
        <c:lblOffset val="100"/>
        <c:baseTimeUnit val="months"/>
      </c:dateAx>
      <c:valAx>
        <c:axId val="321114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1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28</c:v>
                </c:pt>
                <c:pt idx="1">
                  <c:v>27</c:v>
                </c:pt>
                <c:pt idx="2">
                  <c:v>26</c:v>
                </c:pt>
                <c:pt idx="3">
                  <c:v>27</c:v>
                </c:pt>
                <c:pt idx="4">
                  <c:v>25</c:v>
                </c:pt>
                <c:pt idx="5">
                  <c:v>23</c:v>
                </c:pt>
                <c:pt idx="6">
                  <c:v>21</c:v>
                </c:pt>
                <c:pt idx="7">
                  <c:v>24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12</c:v>
                </c:pt>
                <c:pt idx="2">
                  <c:v>15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3</c:v>
                </c:pt>
                <c:pt idx="7">
                  <c:v>9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34</c:v>
                </c:pt>
                <c:pt idx="1">
                  <c:v>36</c:v>
                </c:pt>
                <c:pt idx="2">
                  <c:v>24</c:v>
                </c:pt>
                <c:pt idx="3">
                  <c:v>25</c:v>
                </c:pt>
                <c:pt idx="4">
                  <c:v>25</c:v>
                </c:pt>
                <c:pt idx="5">
                  <c:v>20</c:v>
                </c:pt>
                <c:pt idx="6">
                  <c:v>27</c:v>
                </c:pt>
                <c:pt idx="7">
                  <c:v>19</c:v>
                </c:pt>
                <c:pt idx="8">
                  <c:v>34</c:v>
                </c:pt>
                <c:pt idx="9">
                  <c:v>16</c:v>
                </c:pt>
                <c:pt idx="10">
                  <c:v>24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12480"/>
        <c:axId val="322809960"/>
      </c:lineChart>
      <c:dateAx>
        <c:axId val="321112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09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280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811136"/>
        <c:axId val="322810744"/>
      </c:lineChart>
      <c:dateAx>
        <c:axId val="322811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10744"/>
        <c:crosses val="autoZero"/>
        <c:auto val="1"/>
        <c:lblOffset val="100"/>
        <c:baseTimeUnit val="months"/>
      </c:dateAx>
      <c:valAx>
        <c:axId val="322810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24</c:v>
                </c:pt>
                <c:pt idx="2">
                  <c:v>33</c:v>
                </c:pt>
                <c:pt idx="3">
                  <c:v>27</c:v>
                </c:pt>
                <c:pt idx="4">
                  <c:v>23</c:v>
                </c:pt>
                <c:pt idx="5">
                  <c:v>19</c:v>
                </c:pt>
                <c:pt idx="6">
                  <c:v>20</c:v>
                </c:pt>
                <c:pt idx="7">
                  <c:v>14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16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8</c:v>
                </c:pt>
                <c:pt idx="5">
                  <c:v>19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14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23</c:v>
                </c:pt>
                <c:pt idx="2">
                  <c:v>22</c:v>
                </c:pt>
                <c:pt idx="3">
                  <c:v>15</c:v>
                </c:pt>
                <c:pt idx="4">
                  <c:v>10</c:v>
                </c:pt>
                <c:pt idx="5">
                  <c:v>20</c:v>
                </c:pt>
                <c:pt idx="6">
                  <c:v>8</c:v>
                </c:pt>
                <c:pt idx="7">
                  <c:v>16</c:v>
                </c:pt>
                <c:pt idx="8">
                  <c:v>25</c:v>
                </c:pt>
                <c:pt idx="9">
                  <c:v>20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0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</c:v>
                </c:pt>
                <c:pt idx="8">
                  <c:v>0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829864"/>
        <c:axId val="323830256"/>
      </c:lineChart>
      <c:dateAx>
        <c:axId val="323829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30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38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2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831432"/>
        <c:axId val="323831040"/>
      </c:lineChart>
      <c:dateAx>
        <c:axId val="323831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31040"/>
        <c:crosses val="autoZero"/>
        <c:auto val="1"/>
        <c:lblOffset val="100"/>
        <c:baseTimeUnit val="months"/>
      </c:dateAx>
      <c:valAx>
        <c:axId val="323831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22</c:v>
                </c:pt>
                <c:pt idx="3">
                  <c:v>18</c:v>
                </c:pt>
                <c:pt idx="4">
                  <c:v>12</c:v>
                </c:pt>
                <c:pt idx="5">
                  <c:v>14</c:v>
                </c:pt>
                <c:pt idx="6">
                  <c:v>9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3</c:v>
                </c:pt>
                <c:pt idx="3">
                  <c:v>7</c:v>
                </c:pt>
                <c:pt idx="4">
                  <c:v>3</c:v>
                </c:pt>
                <c:pt idx="5">
                  <c:v>7</c:v>
                </c:pt>
                <c:pt idx="6">
                  <c:v>6</c:v>
                </c:pt>
                <c:pt idx="7">
                  <c:v>4</c:v>
                </c:pt>
                <c:pt idx="8">
                  <c:v>13</c:v>
                </c:pt>
                <c:pt idx="9">
                  <c:v>11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15</c:v>
                </c:pt>
                <c:pt idx="2">
                  <c:v>17</c:v>
                </c:pt>
                <c:pt idx="3">
                  <c:v>13</c:v>
                </c:pt>
                <c:pt idx="4">
                  <c:v>11</c:v>
                </c:pt>
                <c:pt idx="5">
                  <c:v>37</c:v>
                </c:pt>
                <c:pt idx="6">
                  <c:v>15</c:v>
                </c:pt>
                <c:pt idx="7">
                  <c:v>16</c:v>
                </c:pt>
                <c:pt idx="8">
                  <c:v>23</c:v>
                </c:pt>
                <c:pt idx="9">
                  <c:v>22</c:v>
                </c:pt>
                <c:pt idx="10">
                  <c:v>16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832608"/>
        <c:axId val="324841384"/>
      </c:lineChart>
      <c:dateAx>
        <c:axId val="323832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41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84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42560"/>
        <c:axId val="324842168"/>
      </c:lineChart>
      <c:dateAx>
        <c:axId val="324842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42168"/>
        <c:crosses val="autoZero"/>
        <c:auto val="1"/>
        <c:lblOffset val="100"/>
        <c:baseTimeUnit val="months"/>
      </c:dateAx>
      <c:valAx>
        <c:axId val="324842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21</c:v>
                </c:pt>
                <c:pt idx="2">
                  <c:v>30</c:v>
                </c:pt>
                <c:pt idx="3">
                  <c:v>31</c:v>
                </c:pt>
                <c:pt idx="4">
                  <c:v>30</c:v>
                </c:pt>
                <c:pt idx="5">
                  <c:v>32</c:v>
                </c:pt>
                <c:pt idx="6">
                  <c:v>25</c:v>
                </c:pt>
                <c:pt idx="7">
                  <c:v>25</c:v>
                </c:pt>
                <c:pt idx="8">
                  <c:v>17</c:v>
                </c:pt>
                <c:pt idx="9">
                  <c:v>18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15</c:v>
                </c:pt>
                <c:pt idx="1">
                  <c:v>10</c:v>
                </c:pt>
                <c:pt idx="2">
                  <c:v>13</c:v>
                </c:pt>
                <c:pt idx="3">
                  <c:v>7</c:v>
                </c:pt>
                <c:pt idx="4">
                  <c:v>3</c:v>
                </c:pt>
                <c:pt idx="5">
                  <c:v>9</c:v>
                </c:pt>
                <c:pt idx="6">
                  <c:v>6</c:v>
                </c:pt>
                <c:pt idx="7">
                  <c:v>4</c:v>
                </c:pt>
                <c:pt idx="8">
                  <c:v>6</c:v>
                </c:pt>
                <c:pt idx="9">
                  <c:v>12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18</c:v>
                </c:pt>
                <c:pt idx="2">
                  <c:v>16</c:v>
                </c:pt>
                <c:pt idx="3">
                  <c:v>11</c:v>
                </c:pt>
                <c:pt idx="4">
                  <c:v>12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17</c:v>
                </c:pt>
                <c:pt idx="9">
                  <c:v>17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0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0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43736"/>
        <c:axId val="324844128"/>
      </c:lineChart>
      <c:dateAx>
        <c:axId val="324843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44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8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4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2016  27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925848"/>
        <c:axId val="324925456"/>
      </c:lineChart>
      <c:dateAx>
        <c:axId val="324925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25456"/>
        <c:crosses val="autoZero"/>
        <c:auto val="1"/>
        <c:lblOffset val="100"/>
        <c:baseTimeUnit val="months"/>
      </c:dateAx>
      <c:valAx>
        <c:axId val="324925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2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97</c:v>
                </c:pt>
                <c:pt idx="1">
                  <c:v>73</c:v>
                </c:pt>
                <c:pt idx="2">
                  <c:v>71</c:v>
                </c:pt>
                <c:pt idx="3">
                  <c:v>60</c:v>
                </c:pt>
                <c:pt idx="4">
                  <c:v>81</c:v>
                </c:pt>
                <c:pt idx="5">
                  <c:v>78</c:v>
                </c:pt>
                <c:pt idx="6">
                  <c:v>76</c:v>
                </c:pt>
                <c:pt idx="7">
                  <c:v>77</c:v>
                </c:pt>
                <c:pt idx="8">
                  <c:v>74</c:v>
                </c:pt>
                <c:pt idx="9">
                  <c:v>74</c:v>
                </c:pt>
                <c:pt idx="10">
                  <c:v>82</c:v>
                </c:pt>
                <c:pt idx="11">
                  <c:v>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27</c:v>
                </c:pt>
                <c:pt idx="1">
                  <c:v>25</c:v>
                </c:pt>
                <c:pt idx="2">
                  <c:v>35</c:v>
                </c:pt>
                <c:pt idx="3">
                  <c:v>29</c:v>
                </c:pt>
                <c:pt idx="4">
                  <c:v>46</c:v>
                </c:pt>
                <c:pt idx="5">
                  <c:v>34</c:v>
                </c:pt>
                <c:pt idx="6">
                  <c:v>42</c:v>
                </c:pt>
                <c:pt idx="7">
                  <c:v>36</c:v>
                </c:pt>
                <c:pt idx="8">
                  <c:v>43</c:v>
                </c:pt>
                <c:pt idx="9">
                  <c:v>22</c:v>
                </c:pt>
                <c:pt idx="10">
                  <c:v>34</c:v>
                </c:pt>
                <c:pt idx="11">
                  <c:v>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56</c:v>
                </c:pt>
                <c:pt idx="1">
                  <c:v>57</c:v>
                </c:pt>
                <c:pt idx="2">
                  <c:v>51</c:v>
                </c:pt>
                <c:pt idx="3">
                  <c:v>68</c:v>
                </c:pt>
                <c:pt idx="4">
                  <c:v>74</c:v>
                </c:pt>
                <c:pt idx="5">
                  <c:v>73</c:v>
                </c:pt>
                <c:pt idx="6">
                  <c:v>66</c:v>
                </c:pt>
                <c:pt idx="7">
                  <c:v>69</c:v>
                </c:pt>
                <c:pt idx="8">
                  <c:v>68</c:v>
                </c:pt>
                <c:pt idx="9">
                  <c:v>59</c:v>
                </c:pt>
                <c:pt idx="10">
                  <c:v>65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2</c:v>
                </c:pt>
                <c:pt idx="3">
                  <c:v>2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8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927024"/>
        <c:axId val="324927416"/>
      </c:lineChart>
      <c:dateAx>
        <c:axId val="324927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27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92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2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928592"/>
        <c:axId val="324928200"/>
      </c:lineChart>
      <c:dateAx>
        <c:axId val="324928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28200"/>
        <c:crosses val="autoZero"/>
        <c:auto val="1"/>
        <c:lblOffset val="100"/>
        <c:baseTimeUnit val="months"/>
      </c:dateAx>
      <c:valAx>
        <c:axId val="324928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2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33</c:v>
                </c:pt>
                <c:pt idx="1">
                  <c:v>26</c:v>
                </c:pt>
                <c:pt idx="2">
                  <c:v>27</c:v>
                </c:pt>
                <c:pt idx="3">
                  <c:v>20</c:v>
                </c:pt>
                <c:pt idx="4">
                  <c:v>25</c:v>
                </c:pt>
                <c:pt idx="5">
                  <c:v>32</c:v>
                </c:pt>
                <c:pt idx="6">
                  <c:v>24</c:v>
                </c:pt>
                <c:pt idx="7">
                  <c:v>22</c:v>
                </c:pt>
                <c:pt idx="8">
                  <c:v>24</c:v>
                </c:pt>
                <c:pt idx="9">
                  <c:v>26</c:v>
                </c:pt>
                <c:pt idx="10">
                  <c:v>33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9</c:v>
                </c:pt>
                <c:pt idx="2">
                  <c:v>15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13</c:v>
                </c:pt>
                <c:pt idx="7">
                  <c:v>13</c:v>
                </c:pt>
                <c:pt idx="8">
                  <c:v>17</c:v>
                </c:pt>
                <c:pt idx="9">
                  <c:v>6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18</c:v>
                </c:pt>
                <c:pt idx="3">
                  <c:v>18</c:v>
                </c:pt>
                <c:pt idx="4">
                  <c:v>29</c:v>
                </c:pt>
                <c:pt idx="5">
                  <c:v>26</c:v>
                </c:pt>
                <c:pt idx="6">
                  <c:v>26</c:v>
                </c:pt>
                <c:pt idx="7">
                  <c:v>23</c:v>
                </c:pt>
                <c:pt idx="8">
                  <c:v>26</c:v>
                </c:pt>
                <c:pt idx="9">
                  <c:v>25</c:v>
                </c:pt>
                <c:pt idx="10">
                  <c:v>29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777736"/>
        <c:axId val="324778128"/>
      </c:lineChart>
      <c:dateAx>
        <c:axId val="324777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78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7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7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779304"/>
        <c:axId val="324778912"/>
      </c:lineChart>
      <c:dateAx>
        <c:axId val="324779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78912"/>
        <c:crosses val="autoZero"/>
        <c:auto val="1"/>
        <c:lblOffset val="100"/>
        <c:baseTimeUnit val="months"/>
      </c:dateAx>
      <c:valAx>
        <c:axId val="324778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7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10</c:v>
                </c:pt>
                <c:pt idx="3">
                  <c:v>8</c:v>
                </c:pt>
                <c:pt idx="4">
                  <c:v>13</c:v>
                </c:pt>
                <c:pt idx="5">
                  <c:v>11</c:v>
                </c:pt>
                <c:pt idx="6">
                  <c:v>15</c:v>
                </c:pt>
                <c:pt idx="7">
                  <c:v>12</c:v>
                </c:pt>
                <c:pt idx="8">
                  <c:v>10</c:v>
                </c:pt>
                <c:pt idx="9">
                  <c:v>9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6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7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13</c:v>
                </c:pt>
                <c:pt idx="2">
                  <c:v>4</c:v>
                </c:pt>
                <c:pt idx="3">
                  <c:v>16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14</c:v>
                </c:pt>
                <c:pt idx="8">
                  <c:v>5</c:v>
                </c:pt>
                <c:pt idx="9">
                  <c:v>7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780480"/>
        <c:axId val="324780872"/>
      </c:lineChart>
      <c:dateAx>
        <c:axId val="324780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80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78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95736"/>
        <c:axId val="327595344"/>
      </c:lineChart>
      <c:dateAx>
        <c:axId val="327595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95344"/>
        <c:crosses val="autoZero"/>
        <c:auto val="1"/>
        <c:lblOffset val="100"/>
        <c:baseTimeUnit val="months"/>
      </c:dateAx>
      <c:valAx>
        <c:axId val="327595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9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12</c:v>
                </c:pt>
                <c:pt idx="2">
                  <c:v>9</c:v>
                </c:pt>
                <c:pt idx="3">
                  <c:v>9</c:v>
                </c:pt>
                <c:pt idx="4">
                  <c:v>12</c:v>
                </c:pt>
                <c:pt idx="5">
                  <c:v>12</c:v>
                </c:pt>
                <c:pt idx="6">
                  <c:v>14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13</c:v>
                </c:pt>
                <c:pt idx="5">
                  <c:v>5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7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7</c:v>
                </c:pt>
                <c:pt idx="2">
                  <c:v>11</c:v>
                </c:pt>
                <c:pt idx="3">
                  <c:v>9</c:v>
                </c:pt>
                <c:pt idx="4">
                  <c:v>13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17</c:v>
                </c:pt>
                <c:pt idx="9">
                  <c:v>17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0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0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96912"/>
        <c:axId val="327597304"/>
      </c:lineChart>
      <c:dateAx>
        <c:axId val="327596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97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759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98872"/>
        <c:axId val="327598480"/>
      </c:lineChart>
      <c:dateAx>
        <c:axId val="327598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98480"/>
        <c:crosses val="autoZero"/>
        <c:auto val="1"/>
        <c:lblOffset val="100"/>
        <c:baseTimeUnit val="months"/>
      </c:dateAx>
      <c:valAx>
        <c:axId val="327598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9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35</c:v>
                </c:pt>
                <c:pt idx="1">
                  <c:v>26</c:v>
                </c:pt>
                <c:pt idx="2">
                  <c:v>25</c:v>
                </c:pt>
                <c:pt idx="3">
                  <c:v>23</c:v>
                </c:pt>
                <c:pt idx="4">
                  <c:v>31</c:v>
                </c:pt>
                <c:pt idx="5">
                  <c:v>23</c:v>
                </c:pt>
                <c:pt idx="6">
                  <c:v>23</c:v>
                </c:pt>
                <c:pt idx="7">
                  <c:v>26</c:v>
                </c:pt>
                <c:pt idx="8">
                  <c:v>24</c:v>
                </c:pt>
                <c:pt idx="9">
                  <c:v>24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9</c:v>
                </c:pt>
                <c:pt idx="3">
                  <c:v>12</c:v>
                </c:pt>
                <c:pt idx="4">
                  <c:v>16</c:v>
                </c:pt>
                <c:pt idx="5">
                  <c:v>13</c:v>
                </c:pt>
                <c:pt idx="6">
                  <c:v>11</c:v>
                </c:pt>
                <c:pt idx="7">
                  <c:v>6</c:v>
                </c:pt>
                <c:pt idx="8">
                  <c:v>13</c:v>
                </c:pt>
                <c:pt idx="9">
                  <c:v>5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24</c:v>
                </c:pt>
                <c:pt idx="2">
                  <c:v>18</c:v>
                </c:pt>
                <c:pt idx="3">
                  <c:v>25</c:v>
                </c:pt>
                <c:pt idx="4">
                  <c:v>24</c:v>
                </c:pt>
                <c:pt idx="5">
                  <c:v>24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10</c:v>
                </c:pt>
                <c:pt idx="10">
                  <c:v>8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51064"/>
        <c:axId val="327551456"/>
      </c:lineChart>
      <c:dateAx>
        <c:axId val="327551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1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75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52632"/>
        <c:axId val="327552240"/>
      </c:lineChart>
      <c:dateAx>
        <c:axId val="327552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2240"/>
        <c:crosses val="autoZero"/>
        <c:auto val="1"/>
        <c:lblOffset val="100"/>
        <c:baseTimeUnit val="months"/>
      </c:dateAx>
      <c:valAx>
        <c:axId val="327552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33</c:v>
                </c:pt>
                <c:pt idx="1">
                  <c:v>43</c:v>
                </c:pt>
                <c:pt idx="2">
                  <c:v>41</c:v>
                </c:pt>
                <c:pt idx="3">
                  <c:v>45</c:v>
                </c:pt>
                <c:pt idx="4">
                  <c:v>40</c:v>
                </c:pt>
                <c:pt idx="5">
                  <c:v>31</c:v>
                </c:pt>
                <c:pt idx="6">
                  <c:v>41</c:v>
                </c:pt>
                <c:pt idx="7">
                  <c:v>34</c:v>
                </c:pt>
                <c:pt idx="8">
                  <c:v>29</c:v>
                </c:pt>
                <c:pt idx="9">
                  <c:v>33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16</c:v>
                </c:pt>
                <c:pt idx="2">
                  <c:v>19</c:v>
                </c:pt>
                <c:pt idx="3">
                  <c:v>14</c:v>
                </c:pt>
                <c:pt idx="4">
                  <c:v>11</c:v>
                </c:pt>
                <c:pt idx="5">
                  <c:v>19</c:v>
                </c:pt>
                <c:pt idx="6">
                  <c:v>11</c:v>
                </c:pt>
                <c:pt idx="7">
                  <c:v>9</c:v>
                </c:pt>
                <c:pt idx="8">
                  <c:v>19</c:v>
                </c:pt>
                <c:pt idx="9">
                  <c:v>17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41</c:v>
                </c:pt>
                <c:pt idx="1">
                  <c:v>37</c:v>
                </c:pt>
                <c:pt idx="2">
                  <c:v>38</c:v>
                </c:pt>
                <c:pt idx="3">
                  <c:v>33</c:v>
                </c:pt>
                <c:pt idx="4">
                  <c:v>28</c:v>
                </c:pt>
                <c:pt idx="5">
                  <c:v>21</c:v>
                </c:pt>
                <c:pt idx="6">
                  <c:v>54</c:v>
                </c:pt>
                <c:pt idx="7">
                  <c:v>44</c:v>
                </c:pt>
                <c:pt idx="8">
                  <c:v>34</c:v>
                </c:pt>
                <c:pt idx="9">
                  <c:v>33</c:v>
                </c:pt>
                <c:pt idx="10">
                  <c:v>25</c:v>
                </c:pt>
                <c:pt idx="11">
                  <c:v>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53808"/>
        <c:axId val="327554200"/>
      </c:lineChart>
      <c:dateAx>
        <c:axId val="327553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4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75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55768"/>
        <c:axId val="327555376"/>
      </c:lineChart>
      <c:dateAx>
        <c:axId val="327555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5376"/>
        <c:crosses val="autoZero"/>
        <c:auto val="1"/>
        <c:lblOffset val="100"/>
        <c:baseTimeUnit val="months"/>
      </c:dateAx>
      <c:valAx>
        <c:axId val="327555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22</c:v>
                </c:pt>
                <c:pt idx="3">
                  <c:v>24</c:v>
                </c:pt>
                <c:pt idx="4">
                  <c:v>23</c:v>
                </c:pt>
                <c:pt idx="5">
                  <c:v>16</c:v>
                </c:pt>
                <c:pt idx="6">
                  <c:v>25</c:v>
                </c:pt>
                <c:pt idx="7">
                  <c:v>24</c:v>
                </c:pt>
                <c:pt idx="8">
                  <c:v>18</c:v>
                </c:pt>
                <c:pt idx="9">
                  <c:v>20</c:v>
                </c:pt>
                <c:pt idx="10">
                  <c:v>23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13</c:v>
                </c:pt>
                <c:pt idx="2">
                  <c:v>13</c:v>
                </c:pt>
                <c:pt idx="3">
                  <c:v>10</c:v>
                </c:pt>
                <c:pt idx="4">
                  <c:v>6</c:v>
                </c:pt>
                <c:pt idx="5">
                  <c:v>15</c:v>
                </c:pt>
                <c:pt idx="6">
                  <c:v>8</c:v>
                </c:pt>
                <c:pt idx="7">
                  <c:v>5</c:v>
                </c:pt>
                <c:pt idx="8">
                  <c:v>12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22</c:v>
                </c:pt>
                <c:pt idx="2">
                  <c:v>22</c:v>
                </c:pt>
                <c:pt idx="3">
                  <c:v>26</c:v>
                </c:pt>
                <c:pt idx="4">
                  <c:v>16</c:v>
                </c:pt>
                <c:pt idx="5">
                  <c:v>15</c:v>
                </c:pt>
                <c:pt idx="6">
                  <c:v>38</c:v>
                </c:pt>
                <c:pt idx="7">
                  <c:v>31</c:v>
                </c:pt>
                <c:pt idx="8">
                  <c:v>25</c:v>
                </c:pt>
                <c:pt idx="9">
                  <c:v>22</c:v>
                </c:pt>
                <c:pt idx="10">
                  <c:v>15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56944"/>
        <c:axId val="327557336"/>
      </c:lineChart>
      <c:dateAx>
        <c:axId val="327556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7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755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195896"/>
        <c:axId val="329195504"/>
      </c:lineChart>
      <c:dateAx>
        <c:axId val="329195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95504"/>
        <c:crosses val="autoZero"/>
        <c:auto val="1"/>
        <c:lblOffset val="100"/>
        <c:baseTimeUnit val="months"/>
      </c:dateAx>
      <c:valAx>
        <c:axId val="329195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9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18</c:v>
                </c:pt>
                <c:pt idx="2">
                  <c:v>19</c:v>
                </c:pt>
                <c:pt idx="3">
                  <c:v>21</c:v>
                </c:pt>
                <c:pt idx="4">
                  <c:v>17</c:v>
                </c:pt>
                <c:pt idx="5">
                  <c:v>15</c:v>
                </c:pt>
                <c:pt idx="6">
                  <c:v>16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15</c:v>
                </c:pt>
                <c:pt idx="2">
                  <c:v>16</c:v>
                </c:pt>
                <c:pt idx="3">
                  <c:v>7</c:v>
                </c:pt>
                <c:pt idx="4">
                  <c:v>12</c:v>
                </c:pt>
                <c:pt idx="5">
                  <c:v>6</c:v>
                </c:pt>
                <c:pt idx="6">
                  <c:v>16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197072"/>
        <c:axId val="329197464"/>
      </c:lineChart>
      <c:dateAx>
        <c:axId val="329197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97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1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9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5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237992"/>
        <c:axId val="329198248"/>
      </c:lineChart>
      <c:dateAx>
        <c:axId val="330237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98248"/>
        <c:crosses val="autoZero"/>
        <c:auto val="1"/>
        <c:lblOffset val="100"/>
        <c:baseTimeUnit val="months"/>
      </c:dateAx>
      <c:valAx>
        <c:axId val="329198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3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39</c:v>
                </c:pt>
                <c:pt idx="1">
                  <c:v>34</c:v>
                </c:pt>
                <c:pt idx="2">
                  <c:v>39</c:v>
                </c:pt>
                <c:pt idx="3">
                  <c:v>40</c:v>
                </c:pt>
                <c:pt idx="4">
                  <c:v>35</c:v>
                </c:pt>
                <c:pt idx="5">
                  <c:v>52</c:v>
                </c:pt>
                <c:pt idx="6">
                  <c:v>43</c:v>
                </c:pt>
                <c:pt idx="7">
                  <c:v>46</c:v>
                </c:pt>
                <c:pt idx="8">
                  <c:v>52</c:v>
                </c:pt>
                <c:pt idx="9">
                  <c:v>50</c:v>
                </c:pt>
                <c:pt idx="10">
                  <c:v>40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20</c:v>
                </c:pt>
                <c:pt idx="2">
                  <c:v>21</c:v>
                </c:pt>
                <c:pt idx="3">
                  <c:v>24</c:v>
                </c:pt>
                <c:pt idx="4">
                  <c:v>11</c:v>
                </c:pt>
                <c:pt idx="5">
                  <c:v>27</c:v>
                </c:pt>
                <c:pt idx="6">
                  <c:v>18</c:v>
                </c:pt>
                <c:pt idx="7">
                  <c:v>14</c:v>
                </c:pt>
                <c:pt idx="8">
                  <c:v>18</c:v>
                </c:pt>
                <c:pt idx="9">
                  <c:v>20</c:v>
                </c:pt>
                <c:pt idx="10">
                  <c:v>16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23</c:v>
                </c:pt>
                <c:pt idx="2">
                  <c:v>31</c:v>
                </c:pt>
                <c:pt idx="3">
                  <c:v>24</c:v>
                </c:pt>
                <c:pt idx="4">
                  <c:v>33</c:v>
                </c:pt>
                <c:pt idx="5">
                  <c:v>51</c:v>
                </c:pt>
                <c:pt idx="6">
                  <c:v>41</c:v>
                </c:pt>
                <c:pt idx="7">
                  <c:v>60</c:v>
                </c:pt>
                <c:pt idx="8">
                  <c:v>34</c:v>
                </c:pt>
                <c:pt idx="9">
                  <c:v>38</c:v>
                </c:pt>
                <c:pt idx="10">
                  <c:v>43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17</c:v>
                </c:pt>
                <c:pt idx="7">
                  <c:v>10</c:v>
                </c:pt>
                <c:pt idx="8">
                  <c:v>6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239168"/>
        <c:axId val="330239560"/>
      </c:lineChart>
      <c:dateAx>
        <c:axId val="330239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39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23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240736"/>
        <c:axId val="330239952"/>
      </c:lineChart>
      <c:dateAx>
        <c:axId val="330240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39952"/>
        <c:crosses val="autoZero"/>
        <c:auto val="1"/>
        <c:lblOffset val="100"/>
        <c:baseTimeUnit val="months"/>
      </c:dateAx>
      <c:valAx>
        <c:axId val="330239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4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14</c:v>
                </c:pt>
                <c:pt idx="3">
                  <c:v>14</c:v>
                </c:pt>
                <c:pt idx="4">
                  <c:v>13</c:v>
                </c:pt>
                <c:pt idx="5">
                  <c:v>17</c:v>
                </c:pt>
                <c:pt idx="6">
                  <c:v>12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12</c:v>
                </c:pt>
                <c:pt idx="3">
                  <c:v>10</c:v>
                </c:pt>
                <c:pt idx="4">
                  <c:v>4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10</c:v>
                </c:pt>
                <c:pt idx="9">
                  <c:v>5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14</c:v>
                </c:pt>
                <c:pt idx="6">
                  <c:v>6</c:v>
                </c:pt>
                <c:pt idx="7">
                  <c:v>14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241912"/>
        <c:axId val="330242304"/>
      </c:lineChart>
      <c:dateAx>
        <c:axId val="330241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42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24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4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243480"/>
        <c:axId val="330242696"/>
      </c:lineChart>
      <c:dateAx>
        <c:axId val="330243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42696"/>
        <c:crosses val="autoZero"/>
        <c:auto val="1"/>
        <c:lblOffset val="100"/>
        <c:baseTimeUnit val="months"/>
      </c:dateAx>
      <c:valAx>
        <c:axId val="330242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4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12</c:v>
                </c:pt>
                <c:pt idx="2">
                  <c:v>17</c:v>
                </c:pt>
                <c:pt idx="3">
                  <c:v>21</c:v>
                </c:pt>
                <c:pt idx="4">
                  <c:v>13</c:v>
                </c:pt>
                <c:pt idx="5">
                  <c:v>21</c:v>
                </c:pt>
                <c:pt idx="6">
                  <c:v>16</c:v>
                </c:pt>
                <c:pt idx="7">
                  <c:v>19</c:v>
                </c:pt>
                <c:pt idx="8">
                  <c:v>19</c:v>
                </c:pt>
                <c:pt idx="9">
                  <c:v>14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7</c:v>
                </c:pt>
                <c:pt idx="3">
                  <c:v>13</c:v>
                </c:pt>
                <c:pt idx="4">
                  <c:v>5</c:v>
                </c:pt>
                <c:pt idx="5">
                  <c:v>16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30</c:v>
                </c:pt>
                <c:pt idx="8">
                  <c:v>11</c:v>
                </c:pt>
                <c:pt idx="9">
                  <c:v>15</c:v>
                </c:pt>
                <c:pt idx="10">
                  <c:v>17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9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0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0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244656"/>
        <c:axId val="330245048"/>
      </c:lineChart>
      <c:dateAx>
        <c:axId val="330244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45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24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194720"/>
        <c:axId val="327597696"/>
      </c:lineChart>
      <c:dateAx>
        <c:axId val="329194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97696"/>
        <c:crosses val="autoZero"/>
        <c:auto val="1"/>
        <c:lblOffset val="100"/>
        <c:baseTimeUnit val="months"/>
      </c:dateAx>
      <c:valAx>
        <c:axId val="327597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9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5</c:v>
                </c:pt>
                <c:pt idx="4">
                  <c:v>9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21</c:v>
                </c:pt>
                <c:pt idx="9">
                  <c:v>23</c:v>
                </c:pt>
                <c:pt idx="10">
                  <c:v>21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9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12</c:v>
                </c:pt>
                <c:pt idx="5">
                  <c:v>20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15</c:v>
                </c:pt>
                <c:pt idx="10">
                  <c:v>19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789888"/>
        <c:axId val="332790280"/>
      </c:lineChart>
      <c:dateAx>
        <c:axId val="332789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0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79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2016  22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791456"/>
        <c:axId val="332791064"/>
      </c:lineChart>
      <c:dateAx>
        <c:axId val="332791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1064"/>
        <c:crosses val="autoZero"/>
        <c:auto val="1"/>
        <c:lblOffset val="100"/>
        <c:baseTimeUnit val="months"/>
      </c:dateAx>
      <c:valAx>
        <c:axId val="332791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24</c:v>
                </c:pt>
                <c:pt idx="1">
                  <c:v>32</c:v>
                </c:pt>
                <c:pt idx="2">
                  <c:v>33</c:v>
                </c:pt>
                <c:pt idx="3">
                  <c:v>29</c:v>
                </c:pt>
                <c:pt idx="4">
                  <c:v>29</c:v>
                </c:pt>
                <c:pt idx="5">
                  <c:v>38</c:v>
                </c:pt>
                <c:pt idx="6">
                  <c:v>31</c:v>
                </c:pt>
                <c:pt idx="7">
                  <c:v>38</c:v>
                </c:pt>
                <c:pt idx="8">
                  <c:v>33</c:v>
                </c:pt>
                <c:pt idx="9">
                  <c:v>35</c:v>
                </c:pt>
                <c:pt idx="10">
                  <c:v>33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15</c:v>
                </c:pt>
                <c:pt idx="1">
                  <c:v>16</c:v>
                </c:pt>
                <c:pt idx="2">
                  <c:v>19</c:v>
                </c:pt>
                <c:pt idx="3">
                  <c:v>14</c:v>
                </c:pt>
                <c:pt idx="4">
                  <c:v>13</c:v>
                </c:pt>
                <c:pt idx="5">
                  <c:v>23</c:v>
                </c:pt>
                <c:pt idx="6">
                  <c:v>29</c:v>
                </c:pt>
                <c:pt idx="7">
                  <c:v>15</c:v>
                </c:pt>
                <c:pt idx="8">
                  <c:v>22</c:v>
                </c:pt>
                <c:pt idx="9">
                  <c:v>11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32</c:v>
                </c:pt>
                <c:pt idx="1">
                  <c:v>21</c:v>
                </c:pt>
                <c:pt idx="2">
                  <c:v>22</c:v>
                </c:pt>
                <c:pt idx="3">
                  <c:v>27</c:v>
                </c:pt>
                <c:pt idx="4">
                  <c:v>21</c:v>
                </c:pt>
                <c:pt idx="5">
                  <c:v>34</c:v>
                </c:pt>
                <c:pt idx="6">
                  <c:v>29</c:v>
                </c:pt>
                <c:pt idx="7">
                  <c:v>16</c:v>
                </c:pt>
                <c:pt idx="8">
                  <c:v>22</c:v>
                </c:pt>
                <c:pt idx="9">
                  <c:v>29</c:v>
                </c:pt>
                <c:pt idx="10">
                  <c:v>29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6</c:v>
                </c:pt>
                <c:pt idx="4">
                  <c:v>1</c:v>
                </c:pt>
                <c:pt idx="5">
                  <c:v>6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792632"/>
        <c:axId val="332793024"/>
      </c:lineChart>
      <c:dateAx>
        <c:axId val="332792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3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79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794200"/>
        <c:axId val="332793808"/>
      </c:lineChart>
      <c:dateAx>
        <c:axId val="332794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3808"/>
        <c:crosses val="autoZero"/>
        <c:auto val="1"/>
        <c:lblOffset val="100"/>
        <c:baseTimeUnit val="months"/>
      </c:dateAx>
      <c:valAx>
        <c:axId val="332793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26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21</c:v>
                </c:pt>
                <c:pt idx="7">
                  <c:v>29</c:v>
                </c:pt>
                <c:pt idx="8">
                  <c:v>23</c:v>
                </c:pt>
                <c:pt idx="9">
                  <c:v>23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5</c:v>
                </c:pt>
                <c:pt idx="4">
                  <c:v>7</c:v>
                </c:pt>
                <c:pt idx="5">
                  <c:v>17</c:v>
                </c:pt>
                <c:pt idx="6">
                  <c:v>20</c:v>
                </c:pt>
                <c:pt idx="7">
                  <c:v>10</c:v>
                </c:pt>
                <c:pt idx="8">
                  <c:v>12</c:v>
                </c:pt>
                <c:pt idx="9">
                  <c:v>5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14</c:v>
                </c:pt>
                <c:pt idx="2">
                  <c:v>14</c:v>
                </c:pt>
                <c:pt idx="3">
                  <c:v>19</c:v>
                </c:pt>
                <c:pt idx="4">
                  <c:v>17</c:v>
                </c:pt>
                <c:pt idx="5">
                  <c:v>26</c:v>
                </c:pt>
                <c:pt idx="6">
                  <c:v>21</c:v>
                </c:pt>
                <c:pt idx="7">
                  <c:v>10</c:v>
                </c:pt>
                <c:pt idx="8">
                  <c:v>12</c:v>
                </c:pt>
                <c:pt idx="9">
                  <c:v>17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0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0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795376"/>
        <c:axId val="332795768"/>
      </c:lineChart>
      <c:dateAx>
        <c:axId val="332795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5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7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69312"/>
        <c:axId val="332796552"/>
      </c:lineChart>
      <c:dateAx>
        <c:axId val="333669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96552"/>
        <c:crosses val="autoZero"/>
        <c:auto val="1"/>
        <c:lblOffset val="100"/>
        <c:baseTimeUnit val="months"/>
      </c:dateAx>
      <c:valAx>
        <c:axId val="332796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6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9</c:v>
                </c:pt>
                <c:pt idx="5">
                  <c:v>12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5</c:v>
                </c:pt>
                <c:pt idx="8">
                  <c:v>10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10</c:v>
                </c:pt>
                <c:pt idx="9">
                  <c:v>12</c:v>
                </c:pt>
                <c:pt idx="10">
                  <c:v>12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70488"/>
        <c:axId val="333670880"/>
      </c:lineChart>
      <c:dateAx>
        <c:axId val="333670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0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36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2016  24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72056"/>
        <c:axId val="333671664"/>
      </c:lineChart>
      <c:dateAx>
        <c:axId val="333672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1664"/>
        <c:crosses val="autoZero"/>
        <c:auto val="1"/>
        <c:lblOffset val="100"/>
        <c:baseTimeUnit val="months"/>
      </c:dateAx>
      <c:valAx>
        <c:axId val="333671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13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45</c:v>
                </c:pt>
                <c:pt idx="1">
                  <c:v>52</c:v>
                </c:pt>
                <c:pt idx="2">
                  <c:v>48</c:v>
                </c:pt>
                <c:pt idx="3">
                  <c:v>24</c:v>
                </c:pt>
                <c:pt idx="4">
                  <c:v>34</c:v>
                </c:pt>
                <c:pt idx="5">
                  <c:v>44</c:v>
                </c:pt>
                <c:pt idx="6">
                  <c:v>47</c:v>
                </c:pt>
                <c:pt idx="7">
                  <c:v>48</c:v>
                </c:pt>
                <c:pt idx="8">
                  <c:v>52</c:v>
                </c:pt>
                <c:pt idx="9">
                  <c:v>46</c:v>
                </c:pt>
                <c:pt idx="10">
                  <c:v>52</c:v>
                </c:pt>
                <c:pt idx="11">
                  <c:v>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29</c:v>
                </c:pt>
                <c:pt idx="1">
                  <c:v>17</c:v>
                </c:pt>
                <c:pt idx="2">
                  <c:v>11</c:v>
                </c:pt>
                <c:pt idx="3">
                  <c:v>18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15</c:v>
                </c:pt>
                <c:pt idx="8">
                  <c:v>24</c:v>
                </c:pt>
                <c:pt idx="9">
                  <c:v>18</c:v>
                </c:pt>
                <c:pt idx="10">
                  <c:v>26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62</c:v>
                </c:pt>
                <c:pt idx="1">
                  <c:v>45</c:v>
                </c:pt>
                <c:pt idx="2">
                  <c:v>39</c:v>
                </c:pt>
                <c:pt idx="3">
                  <c:v>44</c:v>
                </c:pt>
                <c:pt idx="4">
                  <c:v>51</c:v>
                </c:pt>
                <c:pt idx="5">
                  <c:v>56</c:v>
                </c:pt>
                <c:pt idx="6">
                  <c:v>51</c:v>
                </c:pt>
                <c:pt idx="7">
                  <c:v>58</c:v>
                </c:pt>
                <c:pt idx="8">
                  <c:v>54</c:v>
                </c:pt>
                <c:pt idx="9">
                  <c:v>50</c:v>
                </c:pt>
                <c:pt idx="10">
                  <c:v>47</c:v>
                </c:pt>
                <c:pt idx="11">
                  <c:v>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73232"/>
        <c:axId val="333673624"/>
      </c:lineChart>
      <c:dateAx>
        <c:axId val="333673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3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367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74800"/>
        <c:axId val="333674408"/>
      </c:lineChart>
      <c:dateAx>
        <c:axId val="333674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4408"/>
        <c:crosses val="autoZero"/>
        <c:auto val="1"/>
        <c:lblOffset val="100"/>
        <c:baseTimeUnit val="months"/>
      </c:dateAx>
      <c:valAx>
        <c:axId val="333674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26</c:v>
                </c:pt>
                <c:pt idx="2">
                  <c:v>22</c:v>
                </c:pt>
                <c:pt idx="3">
                  <c:v>10</c:v>
                </c:pt>
                <c:pt idx="4">
                  <c:v>18</c:v>
                </c:pt>
                <c:pt idx="5">
                  <c:v>20</c:v>
                </c:pt>
                <c:pt idx="6">
                  <c:v>27</c:v>
                </c:pt>
                <c:pt idx="7">
                  <c:v>22</c:v>
                </c:pt>
                <c:pt idx="8">
                  <c:v>15</c:v>
                </c:pt>
                <c:pt idx="9">
                  <c:v>22</c:v>
                </c:pt>
                <c:pt idx="10">
                  <c:v>20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12</c:v>
                </c:pt>
                <c:pt idx="2">
                  <c:v>7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39</c:v>
                </c:pt>
                <c:pt idx="1">
                  <c:v>21</c:v>
                </c:pt>
                <c:pt idx="2">
                  <c:v>28</c:v>
                </c:pt>
                <c:pt idx="3">
                  <c:v>20</c:v>
                </c:pt>
                <c:pt idx="4">
                  <c:v>28</c:v>
                </c:pt>
                <c:pt idx="5">
                  <c:v>22</c:v>
                </c:pt>
                <c:pt idx="6">
                  <c:v>26</c:v>
                </c:pt>
                <c:pt idx="7">
                  <c:v>21</c:v>
                </c:pt>
                <c:pt idx="8">
                  <c:v>18</c:v>
                </c:pt>
                <c:pt idx="9">
                  <c:v>18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75976"/>
        <c:axId val="333676368"/>
      </c:lineChart>
      <c:dateAx>
        <c:axId val="333675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6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36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515568"/>
        <c:axId val="332515176"/>
      </c:lineChart>
      <c:dateAx>
        <c:axId val="332515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15176"/>
        <c:crosses val="autoZero"/>
        <c:auto val="1"/>
        <c:lblOffset val="100"/>
        <c:baseTimeUnit val="months"/>
      </c:dateAx>
      <c:valAx>
        <c:axId val="332515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9</c:v>
                </c:pt>
                <c:pt idx="5">
                  <c:v>10</c:v>
                </c:pt>
                <c:pt idx="6">
                  <c:v>9</c:v>
                </c:pt>
                <c:pt idx="7">
                  <c:v>11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2</c:v>
                </c:pt>
                <c:pt idx="2">
                  <c:v>1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2</c:v>
                </c:pt>
                <c:pt idx="3">
                  <c:v>6</c:v>
                </c:pt>
                <c:pt idx="4">
                  <c:v>4</c:v>
                </c:pt>
                <c:pt idx="5">
                  <c:v>11</c:v>
                </c:pt>
                <c:pt idx="6">
                  <c:v>11</c:v>
                </c:pt>
                <c:pt idx="7">
                  <c:v>6</c:v>
                </c:pt>
                <c:pt idx="8">
                  <c:v>9</c:v>
                </c:pt>
                <c:pt idx="9">
                  <c:v>15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516744"/>
        <c:axId val="332517136"/>
      </c:lineChart>
      <c:dateAx>
        <c:axId val="332516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17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5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1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518312"/>
        <c:axId val="332517920"/>
      </c:lineChart>
      <c:dateAx>
        <c:axId val="332518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17920"/>
        <c:crosses val="autoZero"/>
        <c:auto val="1"/>
        <c:lblOffset val="100"/>
        <c:baseTimeUnit val="months"/>
      </c:dateAx>
      <c:valAx>
        <c:axId val="332517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1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17</c:v>
                </c:pt>
                <c:pt idx="2">
                  <c:v>16</c:v>
                </c:pt>
                <c:pt idx="3">
                  <c:v>3</c:v>
                </c:pt>
                <c:pt idx="4">
                  <c:v>7</c:v>
                </c:pt>
                <c:pt idx="5">
                  <c:v>14</c:v>
                </c:pt>
                <c:pt idx="6">
                  <c:v>11</c:v>
                </c:pt>
                <c:pt idx="7">
                  <c:v>15</c:v>
                </c:pt>
                <c:pt idx="8">
                  <c:v>24</c:v>
                </c:pt>
                <c:pt idx="9">
                  <c:v>16</c:v>
                </c:pt>
                <c:pt idx="10">
                  <c:v>20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9</c:v>
                </c:pt>
                <c:pt idx="6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19</c:v>
                </c:pt>
                <c:pt idx="2">
                  <c:v>9</c:v>
                </c:pt>
                <c:pt idx="3">
                  <c:v>18</c:v>
                </c:pt>
                <c:pt idx="4">
                  <c:v>19</c:v>
                </c:pt>
                <c:pt idx="5">
                  <c:v>23</c:v>
                </c:pt>
                <c:pt idx="6">
                  <c:v>14</c:v>
                </c:pt>
                <c:pt idx="7">
                  <c:v>31</c:v>
                </c:pt>
                <c:pt idx="8">
                  <c:v>25</c:v>
                </c:pt>
                <c:pt idx="9">
                  <c:v>17</c:v>
                </c:pt>
                <c:pt idx="10">
                  <c:v>17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519488"/>
        <c:axId val="332519880"/>
      </c:lineChart>
      <c:dateAx>
        <c:axId val="332519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19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51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2016  28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521056"/>
        <c:axId val="332520664"/>
      </c:lineChart>
      <c:dateAx>
        <c:axId val="332521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20664"/>
        <c:crosses val="autoZero"/>
        <c:auto val="1"/>
        <c:lblOffset val="100"/>
        <c:baseTimeUnit val="months"/>
      </c:dateAx>
      <c:valAx>
        <c:axId val="332520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2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3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69</c:v>
                </c:pt>
                <c:pt idx="1">
                  <c:v>55</c:v>
                </c:pt>
                <c:pt idx="2">
                  <c:v>78</c:v>
                </c:pt>
                <c:pt idx="3">
                  <c:v>92</c:v>
                </c:pt>
                <c:pt idx="4">
                  <c:v>90</c:v>
                </c:pt>
                <c:pt idx="5">
                  <c:v>88</c:v>
                </c:pt>
                <c:pt idx="6">
                  <c:v>85</c:v>
                </c:pt>
                <c:pt idx="7">
                  <c:v>89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28</c:v>
                </c:pt>
                <c:pt idx="1">
                  <c:v>22</c:v>
                </c:pt>
                <c:pt idx="2">
                  <c:v>25</c:v>
                </c:pt>
                <c:pt idx="3">
                  <c:v>29</c:v>
                </c:pt>
                <c:pt idx="4">
                  <c:v>26</c:v>
                </c:pt>
                <c:pt idx="5">
                  <c:v>21</c:v>
                </c:pt>
                <c:pt idx="6">
                  <c:v>32</c:v>
                </c:pt>
                <c:pt idx="7">
                  <c:v>26</c:v>
                </c:pt>
                <c:pt idx="8">
                  <c:v>68</c:v>
                </c:pt>
                <c:pt idx="9">
                  <c:v>36</c:v>
                </c:pt>
                <c:pt idx="10">
                  <c:v>27</c:v>
                </c:pt>
                <c:pt idx="11">
                  <c:v>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65</c:v>
                </c:pt>
                <c:pt idx="1">
                  <c:v>52</c:v>
                </c:pt>
                <c:pt idx="2">
                  <c:v>56</c:v>
                </c:pt>
                <c:pt idx="3">
                  <c:v>58</c:v>
                </c:pt>
                <c:pt idx="4">
                  <c:v>68</c:v>
                </c:pt>
                <c:pt idx="5">
                  <c:v>65</c:v>
                </c:pt>
                <c:pt idx="6">
                  <c:v>49</c:v>
                </c:pt>
                <c:pt idx="7">
                  <c:v>62</c:v>
                </c:pt>
                <c:pt idx="8">
                  <c:v>64</c:v>
                </c:pt>
                <c:pt idx="9">
                  <c:v>50</c:v>
                </c:pt>
                <c:pt idx="10">
                  <c:v>48</c:v>
                </c:pt>
                <c:pt idx="11">
                  <c:v>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9</c:v>
                </c:pt>
                <c:pt idx="2">
                  <c:v>4</c:v>
                </c:pt>
                <c:pt idx="3">
                  <c:v>12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3</c:v>
                </c:pt>
                <c:pt idx="8">
                  <c:v>7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66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33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55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522232"/>
        <c:axId val="332522624"/>
      </c:lineChart>
      <c:dateAx>
        <c:axId val="332522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22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52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2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28536"/>
        <c:axId val="348128144"/>
      </c:lineChart>
      <c:dateAx>
        <c:axId val="348128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28144"/>
        <c:crosses val="autoZero"/>
        <c:auto val="1"/>
        <c:lblOffset val="100"/>
        <c:baseTimeUnit val="months"/>
      </c:dateAx>
      <c:valAx>
        <c:axId val="348128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2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18</c:v>
                </c:pt>
                <c:pt idx="5">
                  <c:v>21</c:v>
                </c:pt>
                <c:pt idx="6">
                  <c:v>22</c:v>
                </c:pt>
                <c:pt idx="7">
                  <c:v>29</c:v>
                </c:pt>
                <c:pt idx="8">
                  <c:v>22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14</c:v>
                </c:pt>
                <c:pt idx="3">
                  <c:v>18</c:v>
                </c:pt>
                <c:pt idx="4">
                  <c:v>22</c:v>
                </c:pt>
                <c:pt idx="5">
                  <c:v>20</c:v>
                </c:pt>
                <c:pt idx="6">
                  <c:v>15</c:v>
                </c:pt>
                <c:pt idx="7">
                  <c:v>15</c:v>
                </c:pt>
                <c:pt idx="8">
                  <c:v>12</c:v>
                </c:pt>
                <c:pt idx="9">
                  <c:v>15</c:v>
                </c:pt>
                <c:pt idx="10">
                  <c:v>9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29712"/>
        <c:axId val="348130104"/>
      </c:lineChart>
      <c:dateAx>
        <c:axId val="348129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30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813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2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31280"/>
        <c:axId val="348130888"/>
      </c:lineChart>
      <c:dateAx>
        <c:axId val="348131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30888"/>
        <c:crosses val="autoZero"/>
        <c:auto val="1"/>
        <c:lblOffset val="100"/>
        <c:baseTimeUnit val="months"/>
      </c:dateAx>
      <c:valAx>
        <c:axId val="348130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3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12</c:v>
                </c:pt>
                <c:pt idx="2">
                  <c:v>32</c:v>
                </c:pt>
                <c:pt idx="3">
                  <c:v>40</c:v>
                </c:pt>
                <c:pt idx="4">
                  <c:v>43</c:v>
                </c:pt>
                <c:pt idx="5">
                  <c:v>41</c:v>
                </c:pt>
                <c:pt idx="6">
                  <c:v>38</c:v>
                </c:pt>
                <c:pt idx="7">
                  <c:v>39</c:v>
                </c:pt>
                <c:pt idx="8">
                  <c:v>38</c:v>
                </c:pt>
                <c:pt idx="9">
                  <c:v>37</c:v>
                </c:pt>
                <c:pt idx="10">
                  <c:v>31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10</c:v>
                </c:pt>
                <c:pt idx="6">
                  <c:v>12</c:v>
                </c:pt>
                <c:pt idx="7">
                  <c:v>10</c:v>
                </c:pt>
                <c:pt idx="8">
                  <c:v>49</c:v>
                </c:pt>
                <c:pt idx="9">
                  <c:v>17</c:v>
                </c:pt>
                <c:pt idx="10">
                  <c:v>14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13</c:v>
                </c:pt>
                <c:pt idx="2">
                  <c:v>25</c:v>
                </c:pt>
                <c:pt idx="3">
                  <c:v>18</c:v>
                </c:pt>
                <c:pt idx="4">
                  <c:v>25</c:v>
                </c:pt>
                <c:pt idx="5">
                  <c:v>23</c:v>
                </c:pt>
                <c:pt idx="6">
                  <c:v>15</c:v>
                </c:pt>
                <c:pt idx="7">
                  <c:v>24</c:v>
                </c:pt>
                <c:pt idx="8">
                  <c:v>32</c:v>
                </c:pt>
                <c:pt idx="9">
                  <c:v>24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8</c:v>
                </c:pt>
                <c:pt idx="2">
                  <c:v>3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32456"/>
        <c:axId val="348132848"/>
      </c:lineChart>
      <c:dateAx>
        <c:axId val="348132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32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81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3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34024"/>
        <c:axId val="348133632"/>
      </c:lineChart>
      <c:dateAx>
        <c:axId val="348134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33632"/>
        <c:crosses val="autoZero"/>
        <c:auto val="1"/>
        <c:lblOffset val="100"/>
        <c:baseTimeUnit val="months"/>
      </c:dateAx>
      <c:valAx>
        <c:axId val="348133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3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24</c:v>
                </c:pt>
                <c:pt idx="2">
                  <c:v>26</c:v>
                </c:pt>
                <c:pt idx="3">
                  <c:v>31</c:v>
                </c:pt>
                <c:pt idx="4">
                  <c:v>29</c:v>
                </c:pt>
                <c:pt idx="5">
                  <c:v>26</c:v>
                </c:pt>
                <c:pt idx="6">
                  <c:v>25</c:v>
                </c:pt>
                <c:pt idx="7">
                  <c:v>21</c:v>
                </c:pt>
                <c:pt idx="8">
                  <c:v>12</c:v>
                </c:pt>
                <c:pt idx="9">
                  <c:v>20</c:v>
                </c:pt>
                <c:pt idx="10">
                  <c:v>25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13</c:v>
                </c:pt>
                <c:pt idx="1">
                  <c:v>5</c:v>
                </c:pt>
                <c:pt idx="2">
                  <c:v>6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16</c:v>
                </c:pt>
                <c:pt idx="7">
                  <c:v>8</c:v>
                </c:pt>
                <c:pt idx="8">
                  <c:v>11</c:v>
                </c:pt>
                <c:pt idx="9">
                  <c:v>12</c:v>
                </c:pt>
                <c:pt idx="10">
                  <c:v>7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24</c:v>
                </c:pt>
                <c:pt idx="2">
                  <c:v>17</c:v>
                </c:pt>
                <c:pt idx="3">
                  <c:v>22</c:v>
                </c:pt>
                <c:pt idx="4">
                  <c:v>21</c:v>
                </c:pt>
                <c:pt idx="5">
                  <c:v>22</c:v>
                </c:pt>
                <c:pt idx="6">
                  <c:v>19</c:v>
                </c:pt>
                <c:pt idx="7">
                  <c:v>23</c:v>
                </c:pt>
                <c:pt idx="8">
                  <c:v>20</c:v>
                </c:pt>
                <c:pt idx="9">
                  <c:v>11</c:v>
                </c:pt>
                <c:pt idx="10">
                  <c:v>17</c:v>
                </c:pt>
                <c:pt idx="11">
                  <c:v>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35200"/>
        <c:axId val="349892360"/>
      </c:lineChart>
      <c:dateAx>
        <c:axId val="348135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2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989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893536"/>
        <c:axId val="349893144"/>
      </c:lineChart>
      <c:dateAx>
        <c:axId val="349893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3144"/>
        <c:crosses val="autoZero"/>
        <c:auto val="1"/>
        <c:lblOffset val="100"/>
        <c:baseTimeUnit val="months"/>
      </c:dateAx>
      <c:valAx>
        <c:axId val="349893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11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52</c:v>
                </c:pt>
                <c:pt idx="1">
                  <c:v>45</c:v>
                </c:pt>
                <c:pt idx="2">
                  <c:v>41</c:v>
                </c:pt>
                <c:pt idx="3">
                  <c:v>46</c:v>
                </c:pt>
                <c:pt idx="4">
                  <c:v>56</c:v>
                </c:pt>
                <c:pt idx="5">
                  <c:v>48</c:v>
                </c:pt>
                <c:pt idx="6">
                  <c:v>43</c:v>
                </c:pt>
                <c:pt idx="7">
                  <c:v>45</c:v>
                </c:pt>
                <c:pt idx="8">
                  <c:v>34</c:v>
                </c:pt>
                <c:pt idx="9">
                  <c:v>49</c:v>
                </c:pt>
                <c:pt idx="10">
                  <c:v>59</c:v>
                </c:pt>
                <c:pt idx="11">
                  <c:v>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19</c:v>
                </c:pt>
                <c:pt idx="1">
                  <c:v>17</c:v>
                </c:pt>
                <c:pt idx="2">
                  <c:v>27</c:v>
                </c:pt>
                <c:pt idx="3">
                  <c:v>18</c:v>
                </c:pt>
                <c:pt idx="4">
                  <c:v>24</c:v>
                </c:pt>
                <c:pt idx="5">
                  <c:v>17</c:v>
                </c:pt>
                <c:pt idx="6">
                  <c:v>21</c:v>
                </c:pt>
                <c:pt idx="7">
                  <c:v>25</c:v>
                </c:pt>
                <c:pt idx="8">
                  <c:v>30</c:v>
                </c:pt>
                <c:pt idx="9">
                  <c:v>28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43</c:v>
                </c:pt>
                <c:pt idx="1">
                  <c:v>35</c:v>
                </c:pt>
                <c:pt idx="2">
                  <c:v>37</c:v>
                </c:pt>
                <c:pt idx="3">
                  <c:v>38</c:v>
                </c:pt>
                <c:pt idx="4">
                  <c:v>53</c:v>
                </c:pt>
                <c:pt idx="5">
                  <c:v>35</c:v>
                </c:pt>
                <c:pt idx="6">
                  <c:v>51</c:v>
                </c:pt>
                <c:pt idx="7">
                  <c:v>51</c:v>
                </c:pt>
                <c:pt idx="8">
                  <c:v>49</c:v>
                </c:pt>
                <c:pt idx="9">
                  <c:v>48</c:v>
                </c:pt>
                <c:pt idx="10">
                  <c:v>38</c:v>
                </c:pt>
                <c:pt idx="11">
                  <c:v>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894712"/>
        <c:axId val="349895104"/>
      </c:lineChart>
      <c:dateAx>
        <c:axId val="349894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5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989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896280"/>
        <c:axId val="349895888"/>
      </c:lineChart>
      <c:dateAx>
        <c:axId val="349896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5888"/>
        <c:crosses val="autoZero"/>
        <c:auto val="1"/>
        <c:lblOffset val="100"/>
        <c:baseTimeUnit val="months"/>
      </c:dateAx>
      <c:valAx>
        <c:axId val="349895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29</c:v>
                </c:pt>
                <c:pt idx="1">
                  <c:v>27</c:v>
                </c:pt>
                <c:pt idx="2">
                  <c:v>26</c:v>
                </c:pt>
                <c:pt idx="3">
                  <c:v>30</c:v>
                </c:pt>
                <c:pt idx="4">
                  <c:v>33</c:v>
                </c:pt>
                <c:pt idx="5">
                  <c:v>33</c:v>
                </c:pt>
                <c:pt idx="6">
                  <c:v>27</c:v>
                </c:pt>
                <c:pt idx="7">
                  <c:v>31</c:v>
                </c:pt>
                <c:pt idx="8">
                  <c:v>21</c:v>
                </c:pt>
                <c:pt idx="9">
                  <c:v>30</c:v>
                </c:pt>
                <c:pt idx="10">
                  <c:v>35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11</c:v>
                </c:pt>
                <c:pt idx="2">
                  <c:v>17</c:v>
                </c:pt>
                <c:pt idx="3">
                  <c:v>11</c:v>
                </c:pt>
                <c:pt idx="4">
                  <c:v>15</c:v>
                </c:pt>
                <c:pt idx="5">
                  <c:v>13</c:v>
                </c:pt>
                <c:pt idx="6">
                  <c:v>9</c:v>
                </c:pt>
                <c:pt idx="7">
                  <c:v>16</c:v>
                </c:pt>
                <c:pt idx="8">
                  <c:v>18</c:v>
                </c:pt>
                <c:pt idx="9">
                  <c:v>17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22</c:v>
                </c:pt>
                <c:pt idx="2">
                  <c:v>21</c:v>
                </c:pt>
                <c:pt idx="3">
                  <c:v>24</c:v>
                </c:pt>
                <c:pt idx="4">
                  <c:v>21</c:v>
                </c:pt>
                <c:pt idx="5">
                  <c:v>24</c:v>
                </c:pt>
                <c:pt idx="6">
                  <c:v>29</c:v>
                </c:pt>
                <c:pt idx="7">
                  <c:v>34</c:v>
                </c:pt>
                <c:pt idx="8">
                  <c:v>32</c:v>
                </c:pt>
                <c:pt idx="9">
                  <c:v>22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897456"/>
        <c:axId val="349897848"/>
      </c:lineChart>
      <c:dateAx>
        <c:axId val="349897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7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989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899024"/>
        <c:axId val="349898632"/>
      </c:lineChart>
      <c:dateAx>
        <c:axId val="349899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8632"/>
        <c:crosses val="autoZero"/>
        <c:auto val="1"/>
        <c:lblOffset val="100"/>
        <c:baseTimeUnit val="months"/>
      </c:dateAx>
      <c:valAx>
        <c:axId val="349898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18</c:v>
                </c:pt>
                <c:pt idx="2">
                  <c:v>15</c:v>
                </c:pt>
                <c:pt idx="3">
                  <c:v>16</c:v>
                </c:pt>
                <c:pt idx="4">
                  <c:v>23</c:v>
                </c:pt>
                <c:pt idx="5">
                  <c:v>15</c:v>
                </c:pt>
                <c:pt idx="6">
                  <c:v>16</c:v>
                </c:pt>
                <c:pt idx="7">
                  <c:v>14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4</c:v>
                </c:pt>
                <c:pt idx="6">
                  <c:v>12</c:v>
                </c:pt>
                <c:pt idx="7">
                  <c:v>9</c:v>
                </c:pt>
                <c:pt idx="8">
                  <c:v>12</c:v>
                </c:pt>
                <c:pt idx="9">
                  <c:v>11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13</c:v>
                </c:pt>
                <c:pt idx="2">
                  <c:v>16</c:v>
                </c:pt>
                <c:pt idx="3">
                  <c:v>14</c:v>
                </c:pt>
                <c:pt idx="4">
                  <c:v>32</c:v>
                </c:pt>
                <c:pt idx="5">
                  <c:v>11</c:v>
                </c:pt>
                <c:pt idx="6">
                  <c:v>22</c:v>
                </c:pt>
                <c:pt idx="7">
                  <c:v>17</c:v>
                </c:pt>
                <c:pt idx="8">
                  <c:v>17</c:v>
                </c:pt>
                <c:pt idx="9">
                  <c:v>26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780184"/>
        <c:axId val="347780576"/>
      </c:lineChart>
      <c:dateAx>
        <c:axId val="347780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0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77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2016  29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9</c:v>
                </c:pt>
                <c:pt idx="5">
                  <c:v>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781752"/>
        <c:axId val="347781360"/>
      </c:lineChart>
      <c:dateAx>
        <c:axId val="347781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1360"/>
        <c:crosses val="autoZero"/>
        <c:auto val="1"/>
        <c:lblOffset val="100"/>
        <c:baseTimeUnit val="months"/>
      </c:dateAx>
      <c:valAx>
        <c:axId val="347781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62</c:v>
                </c:pt>
                <c:pt idx="1">
                  <c:v>61</c:v>
                </c:pt>
                <c:pt idx="2">
                  <c:v>61</c:v>
                </c:pt>
                <c:pt idx="3">
                  <c:v>61</c:v>
                </c:pt>
                <c:pt idx="4">
                  <c:v>63</c:v>
                </c:pt>
                <c:pt idx="5">
                  <c:v>71</c:v>
                </c:pt>
                <c:pt idx="6">
                  <c:v>66</c:v>
                </c:pt>
                <c:pt idx="7">
                  <c:v>62</c:v>
                </c:pt>
                <c:pt idx="8">
                  <c:v>65</c:v>
                </c:pt>
                <c:pt idx="9">
                  <c:v>62</c:v>
                </c:pt>
                <c:pt idx="10">
                  <c:v>56</c:v>
                </c:pt>
                <c:pt idx="11">
                  <c:v>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28</c:v>
                </c:pt>
                <c:pt idx="1">
                  <c:v>21</c:v>
                </c:pt>
                <c:pt idx="2">
                  <c:v>26</c:v>
                </c:pt>
                <c:pt idx="3">
                  <c:v>22</c:v>
                </c:pt>
                <c:pt idx="4">
                  <c:v>21</c:v>
                </c:pt>
                <c:pt idx="5">
                  <c:v>23</c:v>
                </c:pt>
                <c:pt idx="6">
                  <c:v>19</c:v>
                </c:pt>
                <c:pt idx="7">
                  <c:v>33</c:v>
                </c:pt>
                <c:pt idx="8">
                  <c:v>27</c:v>
                </c:pt>
                <c:pt idx="9">
                  <c:v>35</c:v>
                </c:pt>
                <c:pt idx="10">
                  <c:v>35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36</c:v>
                </c:pt>
                <c:pt idx="1">
                  <c:v>65</c:v>
                </c:pt>
                <c:pt idx="2">
                  <c:v>54</c:v>
                </c:pt>
                <c:pt idx="3">
                  <c:v>73</c:v>
                </c:pt>
                <c:pt idx="4">
                  <c:v>66</c:v>
                </c:pt>
                <c:pt idx="5">
                  <c:v>77</c:v>
                </c:pt>
                <c:pt idx="6">
                  <c:v>71</c:v>
                </c:pt>
                <c:pt idx="7">
                  <c:v>65</c:v>
                </c:pt>
                <c:pt idx="8">
                  <c:v>60</c:v>
                </c:pt>
                <c:pt idx="9">
                  <c:v>68</c:v>
                </c:pt>
                <c:pt idx="10">
                  <c:v>58</c:v>
                </c:pt>
                <c:pt idx="11">
                  <c:v>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782928"/>
        <c:axId val="347783320"/>
      </c:lineChart>
      <c:dateAx>
        <c:axId val="347782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3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778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2016  22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784496"/>
        <c:axId val="347783712"/>
      </c:lineChart>
      <c:dateAx>
        <c:axId val="347784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3712"/>
        <c:crosses val="autoZero"/>
        <c:auto val="1"/>
        <c:lblOffset val="100"/>
        <c:baseTimeUnit val="months"/>
      </c:dateAx>
      <c:valAx>
        <c:axId val="347783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26</c:v>
                </c:pt>
                <c:pt idx="2">
                  <c:v>27</c:v>
                </c:pt>
                <c:pt idx="3">
                  <c:v>20</c:v>
                </c:pt>
                <c:pt idx="4">
                  <c:v>22</c:v>
                </c:pt>
                <c:pt idx="5">
                  <c:v>26</c:v>
                </c:pt>
                <c:pt idx="6">
                  <c:v>31</c:v>
                </c:pt>
                <c:pt idx="7">
                  <c:v>24</c:v>
                </c:pt>
                <c:pt idx="8">
                  <c:v>25</c:v>
                </c:pt>
                <c:pt idx="9">
                  <c:v>24</c:v>
                </c:pt>
                <c:pt idx="10">
                  <c:v>23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29</c:v>
                </c:pt>
                <c:pt idx="2">
                  <c:v>20</c:v>
                </c:pt>
                <c:pt idx="3">
                  <c:v>28</c:v>
                </c:pt>
                <c:pt idx="4">
                  <c:v>27</c:v>
                </c:pt>
                <c:pt idx="5">
                  <c:v>36</c:v>
                </c:pt>
                <c:pt idx="6">
                  <c:v>36</c:v>
                </c:pt>
                <c:pt idx="7">
                  <c:v>24</c:v>
                </c:pt>
                <c:pt idx="8">
                  <c:v>29</c:v>
                </c:pt>
                <c:pt idx="9">
                  <c:v>22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785672"/>
        <c:axId val="347786064"/>
      </c:lineChart>
      <c:dateAx>
        <c:axId val="347785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6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7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787240"/>
        <c:axId val="347786848"/>
      </c:lineChart>
      <c:dateAx>
        <c:axId val="347787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6848"/>
        <c:crosses val="autoZero"/>
        <c:auto val="1"/>
        <c:lblOffset val="100"/>
        <c:baseTimeUnit val="months"/>
      </c:dateAx>
      <c:valAx>
        <c:axId val="347786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8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12</c:v>
                </c:pt>
                <c:pt idx="2">
                  <c:v>14</c:v>
                </c:pt>
                <c:pt idx="3">
                  <c:v>14</c:v>
                </c:pt>
                <c:pt idx="4">
                  <c:v>12</c:v>
                </c:pt>
                <c:pt idx="5">
                  <c:v>19</c:v>
                </c:pt>
                <c:pt idx="6">
                  <c:v>16</c:v>
                </c:pt>
                <c:pt idx="7">
                  <c:v>15</c:v>
                </c:pt>
                <c:pt idx="8">
                  <c:v>18</c:v>
                </c:pt>
                <c:pt idx="9">
                  <c:v>21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6</c:v>
                </c:pt>
                <c:pt idx="6">
                  <c:v>3</c:v>
                </c:pt>
                <c:pt idx="7">
                  <c:v>10</c:v>
                </c:pt>
                <c:pt idx="8">
                  <c:v>8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16</c:v>
                </c:pt>
                <c:pt idx="5">
                  <c:v>21</c:v>
                </c:pt>
                <c:pt idx="6">
                  <c:v>19</c:v>
                </c:pt>
                <c:pt idx="7">
                  <c:v>17</c:v>
                </c:pt>
                <c:pt idx="8">
                  <c:v>21</c:v>
                </c:pt>
                <c:pt idx="9">
                  <c:v>24</c:v>
                </c:pt>
                <c:pt idx="10">
                  <c:v>12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0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0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51720"/>
        <c:axId val="353252112"/>
      </c:lineChart>
      <c:dateAx>
        <c:axId val="353251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2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532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53288"/>
        <c:axId val="353252896"/>
      </c:lineChart>
      <c:dateAx>
        <c:axId val="353253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2896"/>
        <c:crosses val="autoZero"/>
        <c:auto val="1"/>
        <c:lblOffset val="100"/>
        <c:baseTimeUnit val="months"/>
      </c:dateAx>
      <c:valAx>
        <c:axId val="353252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23</c:v>
                </c:pt>
                <c:pt idx="2">
                  <c:v>20</c:v>
                </c:pt>
                <c:pt idx="3">
                  <c:v>27</c:v>
                </c:pt>
                <c:pt idx="4">
                  <c:v>29</c:v>
                </c:pt>
                <c:pt idx="5">
                  <c:v>26</c:v>
                </c:pt>
                <c:pt idx="6">
                  <c:v>19</c:v>
                </c:pt>
                <c:pt idx="7">
                  <c:v>23</c:v>
                </c:pt>
                <c:pt idx="8">
                  <c:v>22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11</c:v>
                </c:pt>
                <c:pt idx="8">
                  <c:v>8</c:v>
                </c:pt>
                <c:pt idx="9">
                  <c:v>8</c:v>
                </c:pt>
                <c:pt idx="10">
                  <c:v>11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22</c:v>
                </c:pt>
                <c:pt idx="2">
                  <c:v>17</c:v>
                </c:pt>
                <c:pt idx="3">
                  <c:v>24</c:v>
                </c:pt>
                <c:pt idx="4">
                  <c:v>23</c:v>
                </c:pt>
                <c:pt idx="5">
                  <c:v>20</c:v>
                </c:pt>
                <c:pt idx="6">
                  <c:v>16</c:v>
                </c:pt>
                <c:pt idx="7">
                  <c:v>24</c:v>
                </c:pt>
                <c:pt idx="8">
                  <c:v>10</c:v>
                </c:pt>
                <c:pt idx="9">
                  <c:v>22</c:v>
                </c:pt>
                <c:pt idx="10">
                  <c:v>18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54464"/>
        <c:axId val="353254856"/>
      </c:lineChart>
      <c:dateAx>
        <c:axId val="353254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4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5325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56032"/>
        <c:axId val="353255640"/>
      </c:lineChart>
      <c:dateAx>
        <c:axId val="353256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5640"/>
        <c:crosses val="autoZero"/>
        <c:auto val="1"/>
        <c:lblOffset val="100"/>
        <c:baseTimeUnit val="months"/>
      </c:dateAx>
      <c:valAx>
        <c:axId val="353255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54</c:v>
                </c:pt>
                <c:pt idx="1">
                  <c:v>51</c:v>
                </c:pt>
                <c:pt idx="2">
                  <c:v>45</c:v>
                </c:pt>
                <c:pt idx="3">
                  <c:v>54</c:v>
                </c:pt>
                <c:pt idx="4">
                  <c:v>51</c:v>
                </c:pt>
                <c:pt idx="5">
                  <c:v>58</c:v>
                </c:pt>
                <c:pt idx="6">
                  <c:v>49</c:v>
                </c:pt>
                <c:pt idx="7">
                  <c:v>41</c:v>
                </c:pt>
                <c:pt idx="8">
                  <c:v>39</c:v>
                </c:pt>
                <c:pt idx="9">
                  <c:v>42</c:v>
                </c:pt>
                <c:pt idx="10">
                  <c:v>45</c:v>
                </c:pt>
                <c:pt idx="11">
                  <c:v>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15</c:v>
                </c:pt>
                <c:pt idx="2">
                  <c:v>20</c:v>
                </c:pt>
                <c:pt idx="3">
                  <c:v>13</c:v>
                </c:pt>
                <c:pt idx="4">
                  <c:v>19</c:v>
                </c:pt>
                <c:pt idx="5">
                  <c:v>20</c:v>
                </c:pt>
                <c:pt idx="6">
                  <c:v>22</c:v>
                </c:pt>
                <c:pt idx="7">
                  <c:v>22</c:v>
                </c:pt>
                <c:pt idx="8">
                  <c:v>36</c:v>
                </c:pt>
                <c:pt idx="9">
                  <c:v>34</c:v>
                </c:pt>
                <c:pt idx="10">
                  <c:v>34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43</c:v>
                </c:pt>
                <c:pt idx="1">
                  <c:v>53</c:v>
                </c:pt>
                <c:pt idx="2">
                  <c:v>44</c:v>
                </c:pt>
                <c:pt idx="3">
                  <c:v>49</c:v>
                </c:pt>
                <c:pt idx="4">
                  <c:v>46</c:v>
                </c:pt>
                <c:pt idx="5">
                  <c:v>41</c:v>
                </c:pt>
                <c:pt idx="6">
                  <c:v>49</c:v>
                </c:pt>
                <c:pt idx="7">
                  <c:v>48</c:v>
                </c:pt>
                <c:pt idx="8">
                  <c:v>41</c:v>
                </c:pt>
                <c:pt idx="9">
                  <c:v>44</c:v>
                </c:pt>
                <c:pt idx="10">
                  <c:v>46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11</c:v>
                </c:pt>
                <c:pt idx="9">
                  <c:v>8</c:v>
                </c:pt>
                <c:pt idx="10">
                  <c:v>3</c:v>
                </c:pt>
                <c:pt idx="11">
                  <c:v>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57208"/>
        <c:axId val="353257600"/>
      </c:lineChart>
      <c:dateAx>
        <c:axId val="353257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7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532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58776"/>
        <c:axId val="353258384"/>
      </c:lineChart>
      <c:dateAx>
        <c:axId val="353258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8384"/>
        <c:crosses val="autoZero"/>
        <c:auto val="1"/>
        <c:lblOffset val="100"/>
        <c:baseTimeUnit val="months"/>
      </c:dateAx>
      <c:valAx>
        <c:axId val="353258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36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34</c:v>
                </c:pt>
                <c:pt idx="5">
                  <c:v>43</c:v>
                </c:pt>
                <c:pt idx="6">
                  <c:v>24</c:v>
                </c:pt>
                <c:pt idx="7">
                  <c:v>19</c:v>
                </c:pt>
                <c:pt idx="8">
                  <c:v>27</c:v>
                </c:pt>
                <c:pt idx="9">
                  <c:v>21</c:v>
                </c:pt>
                <c:pt idx="10">
                  <c:v>25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15</c:v>
                </c:pt>
                <c:pt idx="8">
                  <c:v>16</c:v>
                </c:pt>
                <c:pt idx="9">
                  <c:v>16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22</c:v>
                </c:pt>
                <c:pt idx="5">
                  <c:v>23</c:v>
                </c:pt>
                <c:pt idx="6">
                  <c:v>26</c:v>
                </c:pt>
                <c:pt idx="7">
                  <c:v>27</c:v>
                </c:pt>
                <c:pt idx="8">
                  <c:v>19</c:v>
                </c:pt>
                <c:pt idx="9">
                  <c:v>20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59952"/>
        <c:axId val="353260344"/>
      </c:lineChart>
      <c:dateAx>
        <c:axId val="353259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0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5326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61520"/>
        <c:axId val="353261128"/>
      </c:lineChart>
      <c:dateAx>
        <c:axId val="353261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1128"/>
        <c:crosses val="autoZero"/>
        <c:auto val="1"/>
        <c:lblOffset val="100"/>
        <c:baseTimeUnit val="months"/>
      </c:dateAx>
      <c:valAx>
        <c:axId val="353261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6</c:v>
                </c:pt>
                <c:pt idx="6">
                  <c:v>16</c:v>
                </c:pt>
                <c:pt idx="7">
                  <c:v>10</c:v>
                </c:pt>
                <c:pt idx="8">
                  <c:v>5</c:v>
                </c:pt>
                <c:pt idx="9">
                  <c:v>13</c:v>
                </c:pt>
                <c:pt idx="10">
                  <c:v>12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  <c:pt idx="4">
                  <c:v>7</c:v>
                </c:pt>
                <c:pt idx="5">
                  <c:v>4</c:v>
                </c:pt>
                <c:pt idx="6">
                  <c:v>8</c:v>
                </c:pt>
                <c:pt idx="7">
                  <c:v>4</c:v>
                </c:pt>
                <c:pt idx="8">
                  <c:v>12</c:v>
                </c:pt>
                <c:pt idx="9">
                  <c:v>10</c:v>
                </c:pt>
                <c:pt idx="10">
                  <c:v>17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4</c:v>
                </c:pt>
                <c:pt idx="1">
                  <c:v>14</c:v>
                </c:pt>
                <c:pt idx="2">
                  <c:v>12</c:v>
                </c:pt>
                <c:pt idx="3">
                  <c:v>8</c:v>
                </c:pt>
                <c:pt idx="4">
                  <c:v>18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18</c:v>
                </c:pt>
                <c:pt idx="10">
                  <c:v>15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62696"/>
        <c:axId val="353263088"/>
      </c:lineChart>
      <c:dateAx>
        <c:axId val="353262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3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532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64264"/>
        <c:axId val="353263872"/>
      </c:lineChart>
      <c:dateAx>
        <c:axId val="353264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3872"/>
        <c:crosses val="autoZero"/>
        <c:auto val="1"/>
        <c:lblOffset val="100"/>
        <c:baseTimeUnit val="months"/>
      </c:dateAx>
      <c:valAx>
        <c:axId val="353263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4</c:v>
                </c:pt>
                <c:pt idx="3">
                  <c:v>12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0</c:v>
                </c:pt>
                <c:pt idx="2">
                  <c:v>6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12</c:v>
                </c:pt>
                <c:pt idx="3">
                  <c:v>23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5</c:v>
                </c:pt>
                <c:pt idx="8">
                  <c:v>4</c:v>
                </c:pt>
                <c:pt idx="9">
                  <c:v>6</c:v>
                </c:pt>
                <c:pt idx="10">
                  <c:v>9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42456</c:v>
                </c:pt>
                <c:pt idx="1">
                  <c:v>42463</c:v>
                </c:pt>
                <c:pt idx="2">
                  <c:v>42470</c:v>
                </c:pt>
                <c:pt idx="3">
                  <c:v>42477</c:v>
                </c:pt>
                <c:pt idx="4">
                  <c:v>42484</c:v>
                </c:pt>
                <c:pt idx="5">
                  <c:v>42491</c:v>
                </c:pt>
                <c:pt idx="6">
                  <c:v>42498</c:v>
                </c:pt>
                <c:pt idx="7">
                  <c:v>42505</c:v>
                </c:pt>
                <c:pt idx="8">
                  <c:v>42512</c:v>
                </c:pt>
                <c:pt idx="9">
                  <c:v>42519</c:v>
                </c:pt>
                <c:pt idx="10">
                  <c:v>42526</c:v>
                </c:pt>
                <c:pt idx="11">
                  <c:v>42533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65440"/>
        <c:axId val="353265832"/>
      </c:lineChart>
      <c:dateAx>
        <c:axId val="353265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5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5326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7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9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11.em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image" Target="../media/image13.emf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image" Target="../media/image15.emf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image" Target="../media/image17.emf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image" Target="../media/image19.emf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image" Target="../media/image21.emf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image" Target="../media/image23.emf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image" Target="../media/image25.emf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image" Target="../media/image27.emf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image" Target="../media/image29.emf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image" Target="../media/image31.emf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image" Target="../media/image33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image" Target="../media/image35.emf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image" Target="../media/image37.emf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image" Target="../media/image39.emf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image" Target="../media/image41.emf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image" Target="../media/image43.emf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image" Target="../media/image45.emf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4" Type="http://schemas.openxmlformats.org/officeDocument/2006/relationships/image" Target="../media/image47.emf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4" Type="http://schemas.openxmlformats.org/officeDocument/2006/relationships/image" Target="../media/image49.emf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image" Target="../media/image51.emf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4" Type="http://schemas.openxmlformats.org/officeDocument/2006/relationships/image" Target="../media/image53.emf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4" Type="http://schemas.openxmlformats.org/officeDocument/2006/relationships/image" Target="../media/image55.emf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4" Type="http://schemas.openxmlformats.org/officeDocument/2006/relationships/image" Target="../media/image57.emf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image" Target="../media/image59.emf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4" Type="http://schemas.openxmlformats.org/officeDocument/2006/relationships/image" Target="../media/image61.emf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image" Target="../media/image63.emf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4" Type="http://schemas.openxmlformats.org/officeDocument/2006/relationships/image" Target="../media/image65.emf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4" Type="http://schemas.openxmlformats.org/officeDocument/2006/relationships/image" Target="../media/image67.emf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6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4" Type="http://schemas.openxmlformats.org/officeDocument/2006/relationships/image" Target="../media/image69.emf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4" Type="http://schemas.openxmlformats.org/officeDocument/2006/relationships/image" Target="../media/image71.emf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Relationship Id="rId4" Type="http://schemas.openxmlformats.org/officeDocument/2006/relationships/image" Target="../media/image73.emf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image" Target="../media/image75.emf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4" Type="http://schemas.openxmlformats.org/officeDocument/2006/relationships/image" Target="../media/image77.emf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1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35</xdr:col>
      <xdr:colOff>0</xdr:colOff>
      <xdr:row>47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34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5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7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3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27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8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9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9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1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2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3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4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4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4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4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5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5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28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6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4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5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5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29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6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6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5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7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8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7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1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4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3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history" connectionId="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phone_list" connectionId="5" autoFormatId="16" applyNumberFormats="0" applyBorderFormats="0" applyFontFormats="0" applyPatternFormats="0" applyAlignmentFormats="0" applyWidthHeightFormats="0">
  <queryTableRefresh nextId="17">
    <queryTableFields count="15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  <queryTableField id="16" name="F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1" name="Table_phone_list" displayName="Table_phone_list" ref="A1:O103" tableType="queryTable" totalsRowShown="0" headerRowCellStyle="Normal 2" dataCellStyle="Normal 2">
  <autoFilter ref="A1:O103"/>
  <tableColumns count="15">
    <tableColumn id="1" uniqueName="1" name="AREA_NAME" queryTableFieldId="1" dataDxfId="168" dataCellStyle="Normal 2"/>
    <tableColumn id="2" uniqueName="2" name="PH_NUMBER" queryTableFieldId="2" dataDxfId="2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167" dataCellStyle="Normal 2"/>
    <tableColumn id="6" uniqueName="6" name="DISTRICT_NAME" queryTableFieldId="6" dataDxfId="166" dataCellStyle="Normal 2"/>
    <tableColumn id="7" uniqueName="7" name="ZONE_NAME" queryTableFieldId="7" dataDxfId="165" dataCellStyle="Normal 2"/>
    <tableColumn id="8" uniqueName="8" name="WARD_NAME" queryTableFieldId="8" dataDxfId="164" dataCellStyle="Normal 2"/>
    <tableColumn id="9" uniqueName="9" name="STAKE_NAME" queryTableFieldId="9" dataDxfId="163" dataCellStyle="Normal 2"/>
    <tableColumn id="10" uniqueName="10" name="ENGLISH_UNIT_NAME" queryTableFieldId="10" dataDxfId="162" dataCellStyle="Normal 2"/>
    <tableColumn id="11" uniqueName="11" name="REPORT_REQUIRED" queryTableFieldId="11" dataDxfId="161" dataCellStyle="Normal 2"/>
    <tableColumn id="12" uniqueName="12" name="ENGLISH_REQUIRED" queryTableFieldId="12" dataDxfId="160" dataCellStyle="Normal 2"/>
    <tableColumn id="13" uniqueName="13" name="GEOG_AREAS" queryTableFieldId="13" dataDxfId="159" dataCellStyle="Normal 2"/>
    <tableColumn id="14" uniqueName="14" name="APT_NAME" queryTableFieldId="14" dataDxfId="1" dataCellStyle="Normal 2"/>
    <tableColumn id="15" uniqueName="15" name="F15" queryTableFieldId="16" dataDxfId="0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6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7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7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7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Y2137"/>
  <sheetViews>
    <sheetView workbookViewId="0">
      <selection activeCell="Q1757" sqref="Q1757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7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  <col min="26" max="26" width="4.28515625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R1"/>
      <c r="S1"/>
      <c r="T1"/>
      <c r="U1"/>
      <c r="V1"/>
      <c r="W1"/>
      <c r="X1"/>
      <c r="Y1"/>
    </row>
    <row r="2" spans="1:25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R2"/>
      <c r="S2"/>
      <c r="T2"/>
      <c r="U2"/>
      <c r="V2"/>
      <c r="W2"/>
      <c r="X2"/>
      <c r="Y2"/>
    </row>
    <row r="3" spans="1:25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R3"/>
      <c r="S3"/>
      <c r="T3"/>
      <c r="U3"/>
      <c r="V3"/>
      <c r="W3"/>
      <c r="X3"/>
      <c r="Y3"/>
    </row>
    <row r="4" spans="1:25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R4"/>
      <c r="S4"/>
      <c r="T4"/>
      <c r="U4"/>
      <c r="V4"/>
      <c r="W4"/>
      <c r="X4"/>
      <c r="Y4"/>
    </row>
    <row r="5" spans="1:25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R5"/>
      <c r="S5"/>
      <c r="T5"/>
      <c r="U5"/>
      <c r="V5"/>
      <c r="W5"/>
      <c r="X5"/>
      <c r="Y5"/>
    </row>
    <row r="6" spans="1:25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R6"/>
      <c r="S6"/>
      <c r="T6"/>
      <c r="U6"/>
      <c r="V6"/>
      <c r="W6"/>
      <c r="X6"/>
      <c r="Y6"/>
    </row>
    <row r="7" spans="1:25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R7"/>
      <c r="S7"/>
      <c r="T7"/>
      <c r="U7"/>
      <c r="V7"/>
      <c r="W7"/>
      <c r="X7"/>
      <c r="Y7"/>
    </row>
    <row r="8" spans="1:25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R8"/>
      <c r="S8"/>
      <c r="T8"/>
      <c r="U8"/>
      <c r="V8"/>
      <c r="W8"/>
      <c r="X8"/>
      <c r="Y8"/>
    </row>
    <row r="9" spans="1:25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R9"/>
      <c r="S9"/>
      <c r="T9"/>
      <c r="U9"/>
      <c r="V9"/>
      <c r="W9"/>
      <c r="X9"/>
      <c r="Y9"/>
    </row>
    <row r="10" spans="1:25">
      <c r="A10" s="7" t="s">
        <v>460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R10"/>
      <c r="S10"/>
      <c r="T10"/>
      <c r="U10"/>
      <c r="V10"/>
      <c r="W10"/>
      <c r="X10"/>
      <c r="Y10"/>
    </row>
    <row r="11" spans="1:25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R11"/>
      <c r="S11"/>
      <c r="T11"/>
      <c r="U11"/>
      <c r="V11"/>
      <c r="W11"/>
      <c r="X11"/>
      <c r="Y11"/>
    </row>
    <row r="12" spans="1:25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R12"/>
      <c r="S12"/>
      <c r="T12"/>
      <c r="U12"/>
      <c r="V12"/>
      <c r="W12"/>
      <c r="X12"/>
      <c r="Y12"/>
    </row>
    <row r="13" spans="1:25">
      <c r="A13" s="7" t="s">
        <v>1456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R13"/>
      <c r="S13"/>
      <c r="T13"/>
      <c r="U13"/>
      <c r="V13"/>
      <c r="W13"/>
      <c r="X13"/>
      <c r="Y13"/>
    </row>
    <row r="14" spans="1:25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R14"/>
      <c r="S14"/>
      <c r="T14"/>
      <c r="U14"/>
      <c r="V14"/>
      <c r="W14"/>
      <c r="X14"/>
      <c r="Y14"/>
    </row>
    <row r="15" spans="1:25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R15"/>
      <c r="S15"/>
      <c r="T15"/>
      <c r="U15"/>
      <c r="V15"/>
      <c r="W15"/>
      <c r="X15"/>
      <c r="Y15"/>
    </row>
    <row r="16" spans="1:25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R16"/>
      <c r="S16"/>
      <c r="T16"/>
      <c r="U16"/>
      <c r="V16"/>
      <c r="W16"/>
      <c r="X16"/>
      <c r="Y16"/>
    </row>
    <row r="17" spans="1:25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R17"/>
      <c r="S17"/>
      <c r="T17"/>
      <c r="U17"/>
      <c r="V17"/>
      <c r="W17"/>
      <c r="X17"/>
      <c r="Y17"/>
    </row>
    <row r="18" spans="1:25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R18"/>
      <c r="S18"/>
      <c r="T18"/>
      <c r="U18"/>
      <c r="V18"/>
      <c r="W18"/>
      <c r="X18"/>
      <c r="Y18"/>
    </row>
    <row r="19" spans="1:25">
      <c r="A19" s="7" t="s">
        <v>2109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0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R19"/>
      <c r="S19"/>
      <c r="T19"/>
      <c r="U19"/>
      <c r="V19"/>
      <c r="W19"/>
      <c r="X19"/>
      <c r="Y19"/>
    </row>
    <row r="20" spans="1:25">
      <c r="A20" s="7" t="s">
        <v>2110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R20"/>
      <c r="S20"/>
      <c r="T20"/>
      <c r="U20"/>
      <c r="V20"/>
      <c r="W20"/>
      <c r="X20"/>
      <c r="Y20"/>
    </row>
    <row r="21" spans="1:25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R21"/>
      <c r="S21"/>
      <c r="T21"/>
      <c r="U21"/>
      <c r="V21"/>
      <c r="W21"/>
      <c r="X21"/>
      <c r="Y21"/>
    </row>
    <row r="22" spans="1:25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R22"/>
      <c r="S22"/>
      <c r="T22"/>
      <c r="U22"/>
      <c r="V22"/>
      <c r="W22"/>
      <c r="X22"/>
      <c r="Y22"/>
    </row>
    <row r="23" spans="1:25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R23"/>
      <c r="S23"/>
      <c r="T23"/>
      <c r="U23"/>
      <c r="V23"/>
      <c r="W23"/>
      <c r="X23"/>
      <c r="Y23"/>
    </row>
    <row r="24" spans="1:25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R24"/>
      <c r="S24"/>
      <c r="T24"/>
      <c r="U24"/>
      <c r="V24"/>
      <c r="W24"/>
      <c r="X24"/>
      <c r="Y24"/>
    </row>
    <row r="25" spans="1:25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R25"/>
      <c r="S25"/>
      <c r="T25"/>
      <c r="U25"/>
      <c r="V25"/>
      <c r="W25"/>
      <c r="X25"/>
      <c r="Y25"/>
    </row>
    <row r="26" spans="1:25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R26"/>
      <c r="S26"/>
      <c r="T26"/>
      <c r="U26"/>
      <c r="V26"/>
      <c r="W26"/>
      <c r="X26"/>
      <c r="Y26"/>
    </row>
    <row r="27" spans="1:25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R27"/>
      <c r="S27"/>
      <c r="T27"/>
      <c r="U27"/>
      <c r="V27"/>
      <c r="W27"/>
      <c r="X27"/>
      <c r="Y27"/>
    </row>
    <row r="28" spans="1:25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R28"/>
      <c r="S28"/>
      <c r="T28"/>
      <c r="U28"/>
      <c r="V28"/>
      <c r="W28"/>
      <c r="X28"/>
      <c r="Y28"/>
    </row>
    <row r="29" spans="1:25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R29"/>
      <c r="S29"/>
      <c r="T29"/>
      <c r="U29"/>
      <c r="V29"/>
      <c r="W29"/>
      <c r="X29"/>
      <c r="Y29"/>
    </row>
    <row r="30" spans="1:25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R30"/>
      <c r="S30"/>
      <c r="T30"/>
      <c r="U30"/>
      <c r="V30"/>
      <c r="W30"/>
      <c r="X30"/>
      <c r="Y30"/>
    </row>
    <row r="31" spans="1:25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R31"/>
      <c r="S31"/>
      <c r="T31"/>
      <c r="U31"/>
      <c r="V31"/>
      <c r="W31"/>
      <c r="X31"/>
      <c r="Y31"/>
    </row>
    <row r="32" spans="1:25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R32"/>
      <c r="S32"/>
      <c r="T32"/>
      <c r="U32"/>
      <c r="V32"/>
      <c r="W32"/>
      <c r="X32"/>
      <c r="Y32"/>
    </row>
    <row r="33" spans="1:25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R33"/>
      <c r="S33"/>
      <c r="T33"/>
      <c r="U33"/>
      <c r="V33"/>
      <c r="W33"/>
      <c r="X33"/>
      <c r="Y33"/>
    </row>
    <row r="34" spans="1:25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R34"/>
      <c r="S34"/>
      <c r="T34"/>
      <c r="U34"/>
      <c r="V34"/>
      <c r="W34"/>
      <c r="X34"/>
      <c r="Y34"/>
    </row>
    <row r="35" spans="1:25">
      <c r="A35" s="7" t="s">
        <v>2111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R35"/>
      <c r="S35"/>
      <c r="T35"/>
      <c r="U35"/>
      <c r="V35"/>
      <c r="W35"/>
      <c r="X35"/>
      <c r="Y35"/>
    </row>
    <row r="36" spans="1:25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R36"/>
      <c r="S36"/>
      <c r="T36"/>
      <c r="U36"/>
      <c r="V36"/>
      <c r="W36"/>
      <c r="X36"/>
      <c r="Y36"/>
    </row>
    <row r="37" spans="1:25">
      <c r="A37" s="7" t="s">
        <v>2112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R37"/>
      <c r="S37"/>
      <c r="T37"/>
      <c r="U37"/>
      <c r="V37"/>
      <c r="W37"/>
      <c r="X37"/>
      <c r="Y37"/>
    </row>
    <row r="38" spans="1:25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R38"/>
      <c r="S38"/>
      <c r="T38"/>
      <c r="U38"/>
      <c r="V38"/>
      <c r="W38"/>
      <c r="X38"/>
      <c r="Y38"/>
    </row>
    <row r="39" spans="1:25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R39"/>
      <c r="S39"/>
      <c r="T39"/>
      <c r="U39"/>
      <c r="V39"/>
      <c r="W39"/>
      <c r="X39"/>
      <c r="Y39"/>
    </row>
    <row r="40" spans="1:25">
      <c r="A40" s="7" t="s">
        <v>2113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R40"/>
      <c r="S40"/>
      <c r="T40"/>
      <c r="U40"/>
      <c r="V40"/>
      <c r="W40"/>
      <c r="X40"/>
      <c r="Y40"/>
    </row>
    <row r="41" spans="1:25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R41"/>
      <c r="S41"/>
      <c r="T41"/>
      <c r="U41"/>
      <c r="V41"/>
      <c r="W41"/>
      <c r="X41"/>
      <c r="Y41"/>
    </row>
    <row r="42" spans="1:25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R42"/>
      <c r="S42"/>
      <c r="T42"/>
      <c r="U42"/>
      <c r="V42"/>
      <c r="W42"/>
      <c r="X42"/>
      <c r="Y42"/>
    </row>
    <row r="43" spans="1:25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R43"/>
      <c r="S43"/>
      <c r="T43"/>
      <c r="U43"/>
      <c r="V43"/>
      <c r="W43"/>
      <c r="X43"/>
      <c r="Y43"/>
    </row>
    <row r="44" spans="1:25">
      <c r="A44" s="7" t="s">
        <v>2114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R44"/>
      <c r="S44"/>
      <c r="T44"/>
      <c r="U44"/>
      <c r="V44"/>
      <c r="W44"/>
      <c r="X44"/>
      <c r="Y44"/>
    </row>
    <row r="45" spans="1:25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R45"/>
      <c r="S45"/>
      <c r="T45"/>
      <c r="U45"/>
      <c r="V45"/>
      <c r="W45"/>
      <c r="X45"/>
      <c r="Y45"/>
    </row>
    <row r="46" spans="1:25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R46"/>
      <c r="S46"/>
      <c r="T46"/>
      <c r="U46"/>
      <c r="V46"/>
      <c r="W46"/>
      <c r="X46"/>
      <c r="Y46"/>
    </row>
    <row r="47" spans="1:25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R47"/>
      <c r="S47"/>
      <c r="T47"/>
      <c r="U47"/>
      <c r="V47"/>
      <c r="W47"/>
      <c r="X47"/>
      <c r="Y47"/>
    </row>
    <row r="48" spans="1:25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R48"/>
      <c r="S48"/>
      <c r="T48"/>
      <c r="U48"/>
      <c r="V48"/>
      <c r="W48"/>
      <c r="X48"/>
      <c r="Y48"/>
    </row>
    <row r="49" spans="1:25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R49"/>
      <c r="S49"/>
      <c r="T49"/>
      <c r="U49"/>
      <c r="V49"/>
      <c r="W49"/>
      <c r="X49"/>
      <c r="Y49"/>
    </row>
    <row r="50" spans="1:25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R50"/>
      <c r="S50"/>
      <c r="T50"/>
      <c r="U50"/>
      <c r="V50"/>
      <c r="W50"/>
      <c r="X50"/>
      <c r="Y50"/>
    </row>
    <row r="51" spans="1:25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R51"/>
      <c r="S51"/>
      <c r="T51"/>
      <c r="U51"/>
      <c r="V51"/>
      <c r="W51"/>
      <c r="X51"/>
      <c r="Y51"/>
    </row>
    <row r="52" spans="1:25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R52"/>
      <c r="S52"/>
      <c r="T52"/>
      <c r="U52"/>
      <c r="V52"/>
      <c r="W52"/>
      <c r="X52"/>
      <c r="Y52"/>
    </row>
    <row r="53" spans="1:25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R53"/>
      <c r="S53"/>
      <c r="T53"/>
      <c r="U53"/>
      <c r="V53"/>
      <c r="W53"/>
      <c r="X53"/>
      <c r="Y53"/>
    </row>
    <row r="54" spans="1:25">
      <c r="A54" s="7" t="s">
        <v>2115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R54"/>
      <c r="S54"/>
      <c r="T54"/>
      <c r="U54"/>
      <c r="V54"/>
      <c r="W54"/>
      <c r="X54"/>
      <c r="Y54"/>
    </row>
    <row r="55" spans="1:25">
      <c r="A55" s="7" t="s">
        <v>2116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R55"/>
      <c r="S55"/>
      <c r="T55"/>
      <c r="U55"/>
      <c r="V55"/>
      <c r="W55"/>
      <c r="X55"/>
      <c r="Y55"/>
    </row>
    <row r="56" spans="1:25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R56"/>
      <c r="S56"/>
      <c r="T56"/>
      <c r="U56"/>
      <c r="V56"/>
      <c r="W56"/>
      <c r="X56"/>
      <c r="Y56"/>
    </row>
    <row r="57" spans="1:25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R57"/>
      <c r="S57"/>
      <c r="T57"/>
      <c r="U57"/>
      <c r="V57"/>
      <c r="W57"/>
      <c r="X57"/>
      <c r="Y57"/>
    </row>
    <row r="58" spans="1:25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R58"/>
      <c r="S58"/>
      <c r="T58"/>
      <c r="U58"/>
      <c r="V58"/>
      <c r="W58"/>
      <c r="X58"/>
      <c r="Y58"/>
    </row>
    <row r="59" spans="1:25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R59"/>
      <c r="S59"/>
      <c r="T59"/>
      <c r="U59"/>
      <c r="V59"/>
      <c r="W59"/>
      <c r="X59"/>
      <c r="Y59"/>
    </row>
    <row r="60" spans="1:25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R60"/>
      <c r="S60"/>
      <c r="T60"/>
      <c r="U60"/>
      <c r="V60"/>
      <c r="W60"/>
      <c r="X60"/>
      <c r="Y60"/>
    </row>
    <row r="61" spans="1:25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R61"/>
      <c r="S61"/>
      <c r="T61"/>
      <c r="U61"/>
      <c r="V61"/>
      <c r="W61"/>
      <c r="X61"/>
      <c r="Y61"/>
    </row>
    <row r="62" spans="1:25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R62"/>
      <c r="S62"/>
      <c r="T62"/>
      <c r="U62"/>
      <c r="V62"/>
      <c r="W62"/>
      <c r="X62"/>
      <c r="Y62"/>
    </row>
    <row r="63" spans="1:25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R63"/>
      <c r="S63"/>
      <c r="T63"/>
      <c r="U63"/>
      <c r="V63"/>
      <c r="W63"/>
      <c r="X63"/>
      <c r="Y63"/>
    </row>
    <row r="64" spans="1:25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R64"/>
      <c r="S64"/>
      <c r="T64"/>
      <c r="U64"/>
      <c r="V64"/>
      <c r="W64"/>
      <c r="X64"/>
      <c r="Y64"/>
    </row>
    <row r="65" spans="1:25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R65"/>
      <c r="S65"/>
      <c r="T65"/>
      <c r="U65"/>
      <c r="V65"/>
      <c r="W65"/>
      <c r="X65"/>
      <c r="Y65"/>
    </row>
    <row r="66" spans="1:25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R66"/>
      <c r="S66"/>
      <c r="T66"/>
      <c r="U66"/>
      <c r="V66"/>
      <c r="W66"/>
      <c r="X66"/>
      <c r="Y66"/>
    </row>
    <row r="67" spans="1:25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R67"/>
      <c r="S67"/>
      <c r="T67"/>
      <c r="U67"/>
      <c r="V67"/>
      <c r="W67"/>
      <c r="X67"/>
      <c r="Y67"/>
    </row>
    <row r="68" spans="1:25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R68"/>
      <c r="S68"/>
      <c r="T68"/>
      <c r="U68"/>
      <c r="V68"/>
      <c r="W68"/>
      <c r="X68"/>
      <c r="Y68"/>
    </row>
    <row r="69" spans="1:25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R69"/>
      <c r="S69"/>
      <c r="T69"/>
      <c r="U69"/>
      <c r="V69"/>
      <c r="W69"/>
      <c r="X69"/>
      <c r="Y69"/>
    </row>
    <row r="70" spans="1:25">
      <c r="A70" s="7" t="s">
        <v>2117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R70"/>
      <c r="S70"/>
      <c r="T70"/>
      <c r="U70"/>
      <c r="V70"/>
      <c r="W70"/>
      <c r="X70"/>
      <c r="Y70"/>
    </row>
    <row r="71" spans="1:25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R71"/>
      <c r="S71"/>
      <c r="T71"/>
      <c r="U71"/>
      <c r="V71"/>
      <c r="W71"/>
      <c r="X71"/>
      <c r="Y71"/>
    </row>
    <row r="72" spans="1:25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R72"/>
      <c r="S72"/>
      <c r="T72"/>
      <c r="U72"/>
      <c r="V72"/>
      <c r="W72"/>
      <c r="X72"/>
      <c r="Y72"/>
    </row>
    <row r="73" spans="1:25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R73"/>
      <c r="S73"/>
      <c r="T73"/>
      <c r="U73"/>
      <c r="V73"/>
      <c r="W73"/>
      <c r="X73"/>
      <c r="Y73"/>
    </row>
    <row r="74" spans="1:25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R74"/>
      <c r="S74"/>
      <c r="T74"/>
      <c r="U74"/>
      <c r="V74"/>
      <c r="W74"/>
      <c r="X74"/>
      <c r="Y74"/>
    </row>
    <row r="75" spans="1:25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R75"/>
      <c r="S75"/>
      <c r="T75"/>
      <c r="U75"/>
      <c r="V75"/>
      <c r="W75"/>
      <c r="X75"/>
      <c r="Y75"/>
    </row>
    <row r="76" spans="1:25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R76"/>
      <c r="S76"/>
      <c r="T76"/>
      <c r="U76"/>
      <c r="V76"/>
      <c r="W76"/>
      <c r="X76"/>
      <c r="Y76"/>
    </row>
    <row r="77" spans="1:25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R77"/>
      <c r="S77"/>
      <c r="T77"/>
      <c r="U77"/>
      <c r="V77"/>
      <c r="W77"/>
      <c r="X77"/>
      <c r="Y77"/>
    </row>
    <row r="78" spans="1:25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R78"/>
      <c r="S78"/>
      <c r="T78"/>
      <c r="U78"/>
      <c r="V78"/>
      <c r="W78"/>
      <c r="X78"/>
      <c r="Y78"/>
    </row>
    <row r="79" spans="1:25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R79"/>
      <c r="S79"/>
      <c r="T79"/>
      <c r="U79"/>
      <c r="V79"/>
      <c r="W79"/>
      <c r="X79"/>
      <c r="Y79"/>
    </row>
    <row r="80" spans="1:25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R80"/>
      <c r="S80"/>
      <c r="T80"/>
      <c r="U80"/>
      <c r="V80"/>
      <c r="W80"/>
      <c r="X80"/>
      <c r="Y80"/>
    </row>
    <row r="81" spans="1:25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R81"/>
      <c r="S81"/>
      <c r="T81"/>
      <c r="U81"/>
      <c r="V81"/>
      <c r="W81"/>
      <c r="X81"/>
      <c r="Y81"/>
    </row>
    <row r="82" spans="1:25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R82"/>
      <c r="S82"/>
      <c r="T82"/>
      <c r="U82"/>
      <c r="V82"/>
      <c r="W82"/>
      <c r="X82"/>
      <c r="Y82"/>
    </row>
    <row r="83" spans="1:25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R83"/>
      <c r="S83"/>
      <c r="T83"/>
      <c r="U83"/>
      <c r="V83"/>
      <c r="W83"/>
      <c r="X83"/>
      <c r="Y83"/>
    </row>
    <row r="84" spans="1:25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R84"/>
      <c r="S84"/>
      <c r="T84"/>
      <c r="U84"/>
      <c r="V84"/>
      <c r="W84"/>
      <c r="X84"/>
      <c r="Y84"/>
    </row>
    <row r="85" spans="1:25">
      <c r="A85" s="7" t="s">
        <v>461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R85"/>
      <c r="S85"/>
      <c r="T85"/>
      <c r="U85"/>
      <c r="V85"/>
      <c r="W85"/>
      <c r="X85"/>
      <c r="Y85"/>
    </row>
    <row r="86" spans="1:25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R86"/>
      <c r="S86"/>
      <c r="T86"/>
      <c r="U86"/>
      <c r="V86"/>
      <c r="W86"/>
      <c r="X86"/>
      <c r="Y86"/>
    </row>
    <row r="87" spans="1:25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R87"/>
      <c r="S87"/>
      <c r="T87"/>
      <c r="U87"/>
      <c r="V87"/>
      <c r="W87"/>
      <c r="X87"/>
      <c r="Y87"/>
    </row>
    <row r="88" spans="1:25">
      <c r="A88" s="7" t="s">
        <v>3106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R88"/>
      <c r="S88"/>
      <c r="T88"/>
      <c r="U88"/>
      <c r="V88"/>
      <c r="W88"/>
      <c r="X88"/>
      <c r="Y88"/>
    </row>
    <row r="89" spans="1:25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R89"/>
      <c r="S89"/>
      <c r="T89"/>
      <c r="U89"/>
      <c r="V89"/>
      <c r="W89"/>
      <c r="X89"/>
      <c r="Y89"/>
    </row>
    <row r="90" spans="1:25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R90"/>
      <c r="S90"/>
      <c r="T90"/>
      <c r="U90"/>
      <c r="V90"/>
      <c r="W90"/>
      <c r="X90"/>
      <c r="Y90"/>
    </row>
    <row r="91" spans="1:25">
      <c r="A91" s="7" t="s">
        <v>1441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R91"/>
      <c r="S91"/>
      <c r="T91"/>
      <c r="U91"/>
      <c r="V91"/>
      <c r="W91"/>
      <c r="X91"/>
      <c r="Y91"/>
    </row>
    <row r="92" spans="1:25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R92"/>
      <c r="S92"/>
      <c r="T92"/>
      <c r="U92"/>
      <c r="V92"/>
      <c r="W92"/>
      <c r="X92"/>
      <c r="Y92"/>
    </row>
    <row r="93" spans="1:25">
      <c r="A93" s="7" t="s">
        <v>462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R93"/>
      <c r="S93"/>
      <c r="T93"/>
      <c r="U93"/>
      <c r="V93"/>
      <c r="W93"/>
      <c r="X93"/>
      <c r="Y93"/>
    </row>
    <row r="94" spans="1:25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R94"/>
      <c r="S94"/>
      <c r="T94"/>
      <c r="U94"/>
      <c r="V94"/>
      <c r="W94"/>
      <c r="X94"/>
      <c r="Y94"/>
    </row>
    <row r="95" spans="1:25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R95"/>
      <c r="S95"/>
      <c r="T95"/>
      <c r="U95"/>
      <c r="V95"/>
      <c r="W95"/>
      <c r="X95"/>
      <c r="Y95"/>
    </row>
    <row r="96" spans="1:25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R96"/>
      <c r="S96"/>
      <c r="T96"/>
      <c r="U96"/>
      <c r="V96"/>
      <c r="W96"/>
      <c r="X96"/>
      <c r="Y96"/>
    </row>
    <row r="97" spans="1:25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R97"/>
      <c r="S97"/>
      <c r="T97"/>
      <c r="U97"/>
      <c r="V97"/>
      <c r="W97"/>
      <c r="X97"/>
      <c r="Y97"/>
    </row>
    <row r="98" spans="1:25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R98"/>
      <c r="S98"/>
      <c r="T98"/>
      <c r="U98"/>
      <c r="V98"/>
      <c r="W98"/>
      <c r="X98"/>
      <c r="Y98"/>
    </row>
    <row r="99" spans="1:25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R99"/>
      <c r="S99"/>
      <c r="T99"/>
      <c r="U99"/>
      <c r="V99"/>
      <c r="W99"/>
      <c r="X99"/>
      <c r="Y99"/>
    </row>
    <row r="100" spans="1:25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R100"/>
      <c r="S100"/>
      <c r="T100"/>
      <c r="U100"/>
      <c r="V100"/>
      <c r="W100"/>
      <c r="X100"/>
      <c r="Y100"/>
    </row>
    <row r="101" spans="1:25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R101"/>
      <c r="S101"/>
      <c r="T101"/>
      <c r="U101"/>
      <c r="V101"/>
      <c r="W101"/>
      <c r="X101"/>
      <c r="Y101"/>
    </row>
    <row r="102" spans="1:25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R102"/>
      <c r="S102"/>
      <c r="T102"/>
      <c r="U102"/>
      <c r="V102"/>
      <c r="W102"/>
      <c r="X102"/>
      <c r="Y102"/>
    </row>
    <row r="103" spans="1:25">
      <c r="A103" s="7" t="s">
        <v>463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R103"/>
      <c r="S103"/>
      <c r="T103"/>
      <c r="U103"/>
      <c r="V103"/>
      <c r="W103"/>
      <c r="X103"/>
      <c r="Y103"/>
    </row>
    <row r="104" spans="1:25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R104"/>
      <c r="S104"/>
      <c r="T104"/>
      <c r="U104"/>
      <c r="V104"/>
      <c r="W104"/>
      <c r="X104"/>
      <c r="Y104"/>
    </row>
    <row r="105" spans="1:25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R105"/>
      <c r="S105"/>
      <c r="T105"/>
      <c r="U105"/>
      <c r="V105"/>
      <c r="W105"/>
      <c r="X105"/>
      <c r="Y105"/>
    </row>
    <row r="106" spans="1:25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R106"/>
      <c r="S106"/>
      <c r="T106"/>
      <c r="U106"/>
      <c r="V106"/>
      <c r="W106"/>
      <c r="X106"/>
      <c r="Y106"/>
    </row>
    <row r="107" spans="1:25">
      <c r="A107" s="7" t="s">
        <v>1457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R107"/>
      <c r="S107"/>
      <c r="T107"/>
      <c r="U107"/>
      <c r="V107"/>
      <c r="W107"/>
      <c r="X107"/>
      <c r="Y107"/>
    </row>
    <row r="108" spans="1:25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R108"/>
      <c r="S108"/>
      <c r="T108"/>
      <c r="U108"/>
      <c r="V108"/>
      <c r="W108"/>
      <c r="X108"/>
      <c r="Y108"/>
    </row>
    <row r="109" spans="1:25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R109"/>
      <c r="S109"/>
      <c r="T109"/>
      <c r="U109"/>
      <c r="V109"/>
      <c r="W109"/>
      <c r="X109"/>
      <c r="Y109"/>
    </row>
    <row r="110" spans="1:25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R110"/>
      <c r="S110"/>
      <c r="T110"/>
      <c r="U110"/>
      <c r="V110"/>
      <c r="W110"/>
      <c r="X110"/>
      <c r="Y110"/>
    </row>
    <row r="111" spans="1:25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R111"/>
      <c r="S111"/>
      <c r="T111"/>
      <c r="U111"/>
      <c r="V111"/>
      <c r="W111"/>
      <c r="X111"/>
      <c r="Y111"/>
    </row>
    <row r="112" spans="1:25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R112"/>
      <c r="S112"/>
      <c r="T112"/>
      <c r="U112"/>
      <c r="V112"/>
      <c r="W112"/>
      <c r="X112"/>
      <c r="Y112"/>
    </row>
    <row r="113" spans="1:25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R113"/>
      <c r="S113"/>
      <c r="T113"/>
      <c r="U113"/>
      <c r="V113"/>
      <c r="W113"/>
      <c r="X113"/>
      <c r="Y113"/>
    </row>
    <row r="114" spans="1:25">
      <c r="A114" s="7" t="s">
        <v>2118</v>
      </c>
      <c r="B114" s="3">
        <v>0</v>
      </c>
      <c r="C114" s="7">
        <v>0</v>
      </c>
      <c r="D114" s="7">
        <v>2</v>
      </c>
      <c r="E114" s="7">
        <v>6</v>
      </c>
      <c r="F114" s="7">
        <v>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R114"/>
      <c r="S114"/>
      <c r="T114"/>
      <c r="U114"/>
      <c r="V114"/>
      <c r="W114"/>
      <c r="X114"/>
      <c r="Y114"/>
    </row>
    <row r="115" spans="1:25">
      <c r="A115" s="7" t="s">
        <v>2119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R115"/>
      <c r="S115"/>
      <c r="T115"/>
      <c r="U115"/>
      <c r="V115"/>
      <c r="W115"/>
      <c r="X115"/>
      <c r="Y115"/>
    </row>
    <row r="116" spans="1:25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R116"/>
      <c r="S116"/>
      <c r="T116"/>
      <c r="U116"/>
      <c r="V116"/>
      <c r="W116"/>
      <c r="X116"/>
      <c r="Y116"/>
    </row>
    <row r="117" spans="1:25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R117"/>
      <c r="S117"/>
      <c r="T117"/>
      <c r="U117"/>
      <c r="V117"/>
      <c r="W117"/>
      <c r="X117"/>
      <c r="Y117"/>
    </row>
    <row r="118" spans="1:25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R118"/>
      <c r="S118"/>
      <c r="T118"/>
      <c r="U118"/>
      <c r="V118"/>
      <c r="W118"/>
      <c r="X118"/>
      <c r="Y118"/>
    </row>
    <row r="119" spans="1:25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R119"/>
      <c r="S119"/>
      <c r="T119"/>
      <c r="U119"/>
      <c r="V119"/>
      <c r="W119"/>
      <c r="X119"/>
      <c r="Y119"/>
    </row>
    <row r="120" spans="1:25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R120"/>
      <c r="S120"/>
      <c r="T120"/>
      <c r="U120"/>
      <c r="V120"/>
      <c r="W120"/>
      <c r="X120"/>
      <c r="Y120"/>
    </row>
    <row r="121" spans="1:25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R121"/>
      <c r="S121"/>
      <c r="T121"/>
      <c r="U121"/>
      <c r="V121"/>
      <c r="W121"/>
      <c r="X121"/>
      <c r="Y121"/>
    </row>
    <row r="122" spans="1:25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R122"/>
      <c r="S122"/>
      <c r="T122"/>
      <c r="U122"/>
      <c r="V122"/>
      <c r="W122"/>
      <c r="X122"/>
      <c r="Y122"/>
    </row>
    <row r="123" spans="1:25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R123"/>
      <c r="S123"/>
      <c r="T123"/>
      <c r="U123"/>
      <c r="V123"/>
      <c r="W123"/>
      <c r="X123"/>
      <c r="Y123"/>
    </row>
    <row r="124" spans="1:25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R124"/>
      <c r="S124"/>
      <c r="T124"/>
      <c r="U124"/>
      <c r="V124"/>
      <c r="W124"/>
      <c r="X124"/>
      <c r="Y124"/>
    </row>
    <row r="125" spans="1:25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R125"/>
      <c r="S125"/>
      <c r="T125"/>
      <c r="U125"/>
      <c r="V125"/>
      <c r="W125"/>
      <c r="X125"/>
      <c r="Y125"/>
    </row>
    <row r="126" spans="1:25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R126"/>
      <c r="S126"/>
      <c r="T126"/>
      <c r="U126"/>
      <c r="V126"/>
      <c r="W126"/>
      <c r="X126"/>
      <c r="Y126"/>
    </row>
    <row r="127" spans="1:25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R127"/>
      <c r="S127"/>
      <c r="T127"/>
      <c r="U127"/>
      <c r="V127"/>
      <c r="W127"/>
      <c r="X127"/>
      <c r="Y127"/>
    </row>
    <row r="128" spans="1:25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R128"/>
      <c r="S128"/>
      <c r="T128"/>
      <c r="U128"/>
      <c r="V128"/>
      <c r="W128"/>
      <c r="X128"/>
      <c r="Y128"/>
    </row>
    <row r="129" spans="1:25">
      <c r="A129" s="7" t="s">
        <v>2120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R129"/>
      <c r="S129"/>
      <c r="T129"/>
      <c r="U129"/>
      <c r="V129"/>
      <c r="W129"/>
      <c r="X129"/>
      <c r="Y129"/>
    </row>
    <row r="130" spans="1:25">
      <c r="A130" s="7" t="s">
        <v>2121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R130"/>
      <c r="S130"/>
      <c r="T130"/>
      <c r="U130"/>
      <c r="V130"/>
      <c r="W130"/>
      <c r="X130"/>
      <c r="Y130"/>
    </row>
    <row r="131" spans="1:25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R131"/>
      <c r="S131"/>
      <c r="T131"/>
      <c r="U131"/>
      <c r="V131"/>
      <c r="W131"/>
      <c r="X131"/>
      <c r="Y131"/>
    </row>
    <row r="132" spans="1:25">
      <c r="A132" s="7" t="s">
        <v>2122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R132"/>
      <c r="S132"/>
      <c r="T132"/>
      <c r="U132"/>
      <c r="V132"/>
      <c r="W132"/>
      <c r="X132"/>
      <c r="Y132"/>
    </row>
    <row r="133" spans="1:25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R133"/>
      <c r="S133"/>
      <c r="T133"/>
      <c r="U133"/>
      <c r="V133"/>
      <c r="W133"/>
      <c r="X133"/>
      <c r="Y133"/>
    </row>
    <row r="134" spans="1:25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R134"/>
      <c r="S134"/>
      <c r="T134"/>
      <c r="U134"/>
      <c r="V134"/>
      <c r="W134"/>
      <c r="X134"/>
      <c r="Y134"/>
    </row>
    <row r="135" spans="1:25">
      <c r="A135" s="7" t="s">
        <v>2123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R135"/>
      <c r="S135"/>
      <c r="T135"/>
      <c r="U135"/>
      <c r="V135"/>
      <c r="W135"/>
      <c r="X135"/>
      <c r="Y135"/>
    </row>
    <row r="136" spans="1:25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R136"/>
      <c r="S136"/>
      <c r="T136"/>
      <c r="U136"/>
      <c r="V136"/>
      <c r="W136"/>
      <c r="X136"/>
      <c r="Y136"/>
    </row>
    <row r="137" spans="1:25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R137"/>
      <c r="S137"/>
      <c r="T137"/>
      <c r="U137"/>
      <c r="V137"/>
      <c r="W137"/>
      <c r="X137"/>
      <c r="Y137"/>
    </row>
    <row r="138" spans="1:25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R138"/>
      <c r="S138"/>
      <c r="T138"/>
      <c r="U138"/>
      <c r="V138"/>
      <c r="W138"/>
      <c r="X138"/>
      <c r="Y138"/>
    </row>
    <row r="139" spans="1:25">
      <c r="A139" s="7" t="s">
        <v>2124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R139"/>
      <c r="S139"/>
      <c r="T139"/>
      <c r="U139"/>
      <c r="V139"/>
      <c r="W139"/>
      <c r="X139"/>
      <c r="Y139"/>
    </row>
    <row r="140" spans="1:25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R140"/>
      <c r="S140"/>
      <c r="T140"/>
      <c r="U140"/>
      <c r="V140"/>
      <c r="W140"/>
      <c r="X140"/>
      <c r="Y140"/>
    </row>
    <row r="141" spans="1:25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R141"/>
      <c r="S141"/>
      <c r="T141"/>
      <c r="U141"/>
      <c r="V141"/>
      <c r="W141"/>
      <c r="X141"/>
      <c r="Y141"/>
    </row>
    <row r="142" spans="1:25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R142"/>
      <c r="S142"/>
      <c r="T142"/>
      <c r="U142"/>
      <c r="V142"/>
      <c r="W142"/>
      <c r="X142"/>
      <c r="Y142"/>
    </row>
    <row r="143" spans="1:25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R143"/>
      <c r="S143"/>
      <c r="T143"/>
      <c r="U143"/>
      <c r="V143"/>
      <c r="W143"/>
      <c r="X143"/>
      <c r="Y143"/>
    </row>
    <row r="144" spans="1:25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R144"/>
      <c r="S144"/>
      <c r="T144"/>
      <c r="U144"/>
      <c r="V144"/>
      <c r="W144"/>
      <c r="X144"/>
      <c r="Y144"/>
    </row>
    <row r="145" spans="1:25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R145"/>
      <c r="S145"/>
      <c r="T145"/>
      <c r="U145"/>
      <c r="V145"/>
      <c r="W145"/>
      <c r="X145"/>
      <c r="Y145"/>
    </row>
    <row r="146" spans="1:25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R146"/>
      <c r="S146"/>
      <c r="T146"/>
      <c r="U146"/>
      <c r="V146"/>
      <c r="W146"/>
      <c r="X146"/>
      <c r="Y146"/>
    </row>
    <row r="147" spans="1:25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R147"/>
      <c r="S147"/>
      <c r="T147"/>
      <c r="U147"/>
      <c r="V147"/>
      <c r="W147"/>
      <c r="X147"/>
      <c r="Y147"/>
    </row>
    <row r="148" spans="1:25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R148"/>
      <c r="S148"/>
      <c r="T148"/>
      <c r="U148"/>
      <c r="V148"/>
      <c r="W148"/>
      <c r="X148"/>
      <c r="Y148"/>
    </row>
    <row r="149" spans="1:25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R149"/>
      <c r="S149"/>
      <c r="T149"/>
      <c r="U149"/>
      <c r="V149"/>
      <c r="W149"/>
      <c r="X149"/>
      <c r="Y149"/>
    </row>
    <row r="150" spans="1:25">
      <c r="A150" s="7" t="s">
        <v>2125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R150"/>
      <c r="S150"/>
      <c r="T150"/>
      <c r="U150"/>
      <c r="V150"/>
      <c r="W150"/>
      <c r="X150"/>
      <c r="Y150"/>
    </row>
    <row r="151" spans="1:25">
      <c r="A151" s="7" t="s">
        <v>2126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R151"/>
      <c r="S151"/>
      <c r="T151"/>
      <c r="U151"/>
      <c r="V151"/>
      <c r="W151"/>
      <c r="X151"/>
      <c r="Y151"/>
    </row>
    <row r="152" spans="1:25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R152"/>
      <c r="S152"/>
      <c r="T152"/>
      <c r="U152"/>
      <c r="V152"/>
      <c r="W152"/>
      <c r="X152"/>
      <c r="Y152"/>
    </row>
    <row r="153" spans="1:25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R153"/>
      <c r="S153"/>
      <c r="T153"/>
      <c r="U153"/>
      <c r="V153"/>
      <c r="W153"/>
      <c r="X153"/>
      <c r="Y153"/>
    </row>
    <row r="154" spans="1:25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R154"/>
      <c r="S154"/>
      <c r="T154"/>
      <c r="U154"/>
      <c r="V154"/>
      <c r="W154"/>
      <c r="X154"/>
      <c r="Y154"/>
    </row>
    <row r="155" spans="1:25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R155"/>
      <c r="S155"/>
      <c r="T155"/>
      <c r="U155"/>
      <c r="V155"/>
      <c r="W155"/>
      <c r="X155"/>
      <c r="Y155"/>
    </row>
    <row r="156" spans="1:25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R156"/>
      <c r="S156"/>
      <c r="T156"/>
      <c r="U156"/>
      <c r="V156"/>
      <c r="W156"/>
      <c r="X156"/>
      <c r="Y156"/>
    </row>
    <row r="157" spans="1:25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R157"/>
      <c r="S157"/>
      <c r="T157"/>
      <c r="U157"/>
      <c r="V157"/>
      <c r="W157"/>
      <c r="X157"/>
      <c r="Y157"/>
    </row>
    <row r="158" spans="1:25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R158"/>
      <c r="S158"/>
      <c r="T158"/>
      <c r="U158"/>
      <c r="V158"/>
      <c r="W158"/>
      <c r="X158"/>
      <c r="Y158"/>
    </row>
    <row r="159" spans="1:25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R159"/>
      <c r="S159"/>
      <c r="T159"/>
      <c r="U159"/>
      <c r="V159"/>
      <c r="W159"/>
      <c r="X159"/>
      <c r="Y159"/>
    </row>
    <row r="160" spans="1:25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R160"/>
      <c r="S160"/>
      <c r="T160"/>
      <c r="U160"/>
      <c r="V160"/>
      <c r="W160"/>
      <c r="X160"/>
      <c r="Y160"/>
    </row>
    <row r="161" spans="1:25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R161"/>
      <c r="S161"/>
      <c r="T161"/>
      <c r="U161"/>
      <c r="V161"/>
      <c r="W161"/>
      <c r="X161"/>
      <c r="Y161"/>
    </row>
    <row r="162" spans="1:25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R162"/>
      <c r="S162"/>
      <c r="T162"/>
      <c r="U162"/>
      <c r="V162"/>
      <c r="W162"/>
      <c r="X162"/>
      <c r="Y162"/>
    </row>
    <row r="163" spans="1:25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R163"/>
      <c r="S163"/>
      <c r="T163"/>
      <c r="U163"/>
      <c r="V163"/>
      <c r="W163"/>
      <c r="X163"/>
      <c r="Y163"/>
    </row>
    <row r="164" spans="1:25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R164"/>
      <c r="S164"/>
      <c r="T164"/>
      <c r="U164"/>
      <c r="V164"/>
      <c r="W164"/>
      <c r="X164"/>
      <c r="Y164"/>
    </row>
    <row r="165" spans="1:25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R165"/>
      <c r="S165"/>
      <c r="T165"/>
      <c r="U165"/>
      <c r="V165"/>
      <c r="W165"/>
      <c r="X165"/>
      <c r="Y165"/>
    </row>
    <row r="166" spans="1:25">
      <c r="A166" s="7" t="s">
        <v>2127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R166"/>
      <c r="S166"/>
      <c r="T166"/>
      <c r="U166"/>
      <c r="V166"/>
      <c r="W166"/>
      <c r="X166"/>
      <c r="Y166"/>
    </row>
    <row r="167" spans="1:25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R167"/>
      <c r="S167"/>
      <c r="T167"/>
      <c r="U167"/>
      <c r="V167"/>
      <c r="W167"/>
      <c r="X167"/>
      <c r="Y167"/>
    </row>
    <row r="168" spans="1:25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R168"/>
      <c r="S168"/>
      <c r="T168"/>
      <c r="U168"/>
      <c r="V168"/>
      <c r="W168"/>
      <c r="X168"/>
      <c r="Y168"/>
    </row>
    <row r="169" spans="1:25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R169"/>
      <c r="S169"/>
      <c r="T169"/>
      <c r="U169"/>
      <c r="V169"/>
      <c r="W169"/>
      <c r="X169"/>
      <c r="Y169"/>
    </row>
    <row r="170" spans="1:25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R170"/>
      <c r="S170"/>
      <c r="T170"/>
      <c r="U170"/>
      <c r="V170"/>
      <c r="W170"/>
      <c r="X170"/>
      <c r="Y170"/>
    </row>
    <row r="171" spans="1:25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R171"/>
      <c r="S171"/>
      <c r="T171"/>
      <c r="U171"/>
      <c r="V171"/>
      <c r="W171"/>
      <c r="X171"/>
      <c r="Y171"/>
    </row>
    <row r="172" spans="1:25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R172"/>
      <c r="S172"/>
      <c r="T172"/>
      <c r="U172"/>
      <c r="V172"/>
      <c r="W172"/>
      <c r="X172"/>
      <c r="Y172"/>
    </row>
    <row r="173" spans="1:25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R173"/>
      <c r="S173"/>
      <c r="T173"/>
      <c r="U173"/>
      <c r="V173"/>
      <c r="W173"/>
      <c r="X173"/>
      <c r="Y173"/>
    </row>
    <row r="174" spans="1:25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R174"/>
      <c r="S174"/>
      <c r="T174"/>
      <c r="U174"/>
      <c r="V174"/>
      <c r="W174"/>
      <c r="X174"/>
      <c r="Y174"/>
    </row>
    <row r="175" spans="1:25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R175"/>
      <c r="S175"/>
      <c r="T175"/>
      <c r="U175"/>
      <c r="V175"/>
      <c r="W175"/>
      <c r="X175"/>
      <c r="Y175"/>
    </row>
    <row r="176" spans="1:25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R176"/>
      <c r="S176"/>
      <c r="T176"/>
      <c r="U176"/>
      <c r="V176"/>
      <c r="W176"/>
      <c r="X176"/>
      <c r="Y176"/>
    </row>
    <row r="177" spans="1:25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R177"/>
      <c r="S177"/>
      <c r="T177"/>
      <c r="U177"/>
      <c r="V177"/>
      <c r="W177"/>
      <c r="X177"/>
      <c r="Y177"/>
    </row>
    <row r="178" spans="1:25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R178"/>
      <c r="S178"/>
      <c r="T178"/>
      <c r="U178"/>
      <c r="V178"/>
      <c r="W178"/>
      <c r="X178"/>
      <c r="Y178"/>
    </row>
    <row r="179" spans="1:25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R179"/>
      <c r="S179"/>
      <c r="T179"/>
      <c r="U179"/>
      <c r="V179"/>
      <c r="W179"/>
      <c r="X179"/>
      <c r="Y179"/>
    </row>
    <row r="180" spans="1:25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R180"/>
      <c r="S180"/>
      <c r="T180"/>
      <c r="U180"/>
      <c r="V180"/>
      <c r="W180"/>
      <c r="X180"/>
      <c r="Y180"/>
    </row>
    <row r="181" spans="1:25">
      <c r="A181" s="7" t="s">
        <v>464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R181"/>
      <c r="S181"/>
      <c r="T181"/>
      <c r="U181"/>
      <c r="V181"/>
      <c r="W181"/>
      <c r="X181"/>
      <c r="Y181"/>
    </row>
    <row r="182" spans="1:25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R182"/>
      <c r="S182"/>
      <c r="T182"/>
      <c r="U182"/>
      <c r="V182"/>
      <c r="W182"/>
      <c r="X182"/>
      <c r="Y182"/>
    </row>
    <row r="183" spans="1:25">
      <c r="A183" s="7" t="s">
        <v>3107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R183"/>
      <c r="S183"/>
      <c r="T183"/>
      <c r="U183"/>
      <c r="V183"/>
      <c r="W183"/>
      <c r="X183"/>
      <c r="Y183"/>
    </row>
    <row r="184" spans="1:25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R184"/>
      <c r="S184"/>
      <c r="T184"/>
      <c r="U184"/>
      <c r="V184"/>
      <c r="W184"/>
      <c r="X184"/>
      <c r="Y184"/>
    </row>
    <row r="185" spans="1:25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R185"/>
      <c r="S185"/>
      <c r="T185"/>
      <c r="U185"/>
      <c r="V185"/>
      <c r="W185"/>
      <c r="X185"/>
      <c r="Y185"/>
    </row>
    <row r="186" spans="1:25">
      <c r="A186" s="7" t="s">
        <v>1442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R186"/>
      <c r="S186"/>
      <c r="T186"/>
      <c r="U186"/>
      <c r="V186"/>
      <c r="W186"/>
      <c r="X186"/>
      <c r="Y186"/>
    </row>
    <row r="187" spans="1:25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R187"/>
      <c r="S187"/>
      <c r="T187"/>
      <c r="U187"/>
      <c r="V187"/>
      <c r="W187"/>
      <c r="X187"/>
      <c r="Y187"/>
    </row>
    <row r="188" spans="1:25">
      <c r="A188" s="7" t="s">
        <v>465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R188"/>
      <c r="S188"/>
      <c r="T188"/>
      <c r="U188"/>
      <c r="V188"/>
      <c r="W188"/>
      <c r="X188"/>
      <c r="Y188"/>
    </row>
    <row r="189" spans="1:25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R189"/>
      <c r="S189"/>
      <c r="T189"/>
      <c r="U189"/>
      <c r="V189"/>
      <c r="W189"/>
      <c r="X189"/>
      <c r="Y189"/>
    </row>
    <row r="190" spans="1:25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R190"/>
      <c r="S190"/>
      <c r="T190"/>
      <c r="U190"/>
      <c r="V190"/>
      <c r="W190"/>
      <c r="X190"/>
      <c r="Y190"/>
    </row>
    <row r="191" spans="1:25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R191"/>
      <c r="S191"/>
      <c r="T191"/>
      <c r="U191"/>
      <c r="V191"/>
      <c r="W191"/>
      <c r="X191"/>
      <c r="Y191"/>
    </row>
    <row r="192" spans="1:25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R192"/>
      <c r="S192"/>
      <c r="T192"/>
      <c r="U192"/>
      <c r="V192"/>
      <c r="W192"/>
      <c r="X192"/>
      <c r="Y192"/>
    </row>
    <row r="193" spans="1:25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R193"/>
      <c r="S193"/>
      <c r="T193"/>
      <c r="U193"/>
      <c r="V193"/>
      <c r="W193"/>
      <c r="X193"/>
      <c r="Y193"/>
    </row>
    <row r="194" spans="1:25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R194"/>
      <c r="S194"/>
      <c r="T194"/>
      <c r="U194"/>
      <c r="V194"/>
      <c r="W194"/>
      <c r="X194"/>
      <c r="Y194"/>
    </row>
    <row r="195" spans="1:25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R195"/>
      <c r="S195"/>
      <c r="T195"/>
      <c r="U195"/>
      <c r="V195"/>
      <c r="W195"/>
      <c r="X195"/>
      <c r="Y195"/>
    </row>
    <row r="196" spans="1:25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R196"/>
      <c r="S196"/>
      <c r="T196"/>
      <c r="U196"/>
      <c r="V196"/>
      <c r="W196"/>
      <c r="X196"/>
      <c r="Y196"/>
    </row>
    <row r="197" spans="1:25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R197"/>
      <c r="S197"/>
      <c r="T197"/>
      <c r="U197"/>
      <c r="V197"/>
      <c r="W197"/>
      <c r="X197"/>
      <c r="Y197"/>
    </row>
    <row r="198" spans="1:25">
      <c r="A198" s="7" t="s">
        <v>466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R198"/>
      <c r="S198"/>
      <c r="T198"/>
      <c r="U198"/>
      <c r="V198"/>
      <c r="W198"/>
      <c r="X198"/>
      <c r="Y198"/>
    </row>
    <row r="199" spans="1:25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R199"/>
      <c r="S199"/>
      <c r="T199"/>
      <c r="U199"/>
      <c r="V199"/>
      <c r="W199"/>
      <c r="X199"/>
      <c r="Y199"/>
    </row>
    <row r="200" spans="1:25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R200"/>
      <c r="S200"/>
      <c r="T200"/>
      <c r="U200"/>
      <c r="V200"/>
      <c r="W200"/>
      <c r="X200"/>
      <c r="Y200"/>
    </row>
    <row r="201" spans="1:25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R201"/>
      <c r="S201"/>
      <c r="T201"/>
      <c r="U201"/>
      <c r="V201"/>
      <c r="W201"/>
      <c r="X201"/>
      <c r="Y201"/>
    </row>
    <row r="202" spans="1:25">
      <c r="A202" s="7" t="s">
        <v>1458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R202"/>
      <c r="S202"/>
      <c r="T202"/>
      <c r="U202"/>
      <c r="V202"/>
      <c r="W202"/>
      <c r="X202"/>
      <c r="Y202"/>
    </row>
    <row r="203" spans="1:25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R203"/>
      <c r="S203"/>
      <c r="T203"/>
      <c r="U203"/>
      <c r="V203"/>
      <c r="W203"/>
      <c r="X203"/>
      <c r="Y203"/>
    </row>
    <row r="204" spans="1:25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R204"/>
      <c r="S204"/>
      <c r="T204"/>
      <c r="U204"/>
      <c r="V204"/>
      <c r="W204"/>
      <c r="X204"/>
      <c r="Y204"/>
    </row>
    <row r="205" spans="1:25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R205"/>
      <c r="S205"/>
      <c r="T205"/>
      <c r="U205"/>
      <c r="V205"/>
      <c r="W205"/>
      <c r="X205"/>
      <c r="Y205"/>
    </row>
    <row r="206" spans="1:25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R206"/>
      <c r="S206"/>
      <c r="T206"/>
      <c r="U206"/>
      <c r="V206"/>
      <c r="W206"/>
      <c r="X206"/>
      <c r="Y206"/>
    </row>
    <row r="207" spans="1:25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R207"/>
      <c r="S207"/>
      <c r="T207"/>
      <c r="U207"/>
      <c r="V207"/>
      <c r="W207"/>
      <c r="X207"/>
      <c r="Y207"/>
    </row>
    <row r="208" spans="1:25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R208"/>
      <c r="S208"/>
      <c r="T208"/>
      <c r="U208"/>
      <c r="V208"/>
      <c r="W208"/>
      <c r="X208"/>
      <c r="Y208"/>
    </row>
    <row r="209" spans="1:25">
      <c r="A209" s="7" t="s">
        <v>2128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R209"/>
      <c r="S209"/>
      <c r="T209"/>
      <c r="U209"/>
      <c r="V209"/>
      <c r="W209"/>
      <c r="X209"/>
      <c r="Y209"/>
    </row>
    <row r="210" spans="1:25">
      <c r="A210" s="7" t="s">
        <v>2129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R210"/>
      <c r="S210"/>
      <c r="T210"/>
      <c r="U210"/>
      <c r="V210"/>
      <c r="W210"/>
      <c r="X210"/>
      <c r="Y210"/>
    </row>
    <row r="211" spans="1:25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R211"/>
      <c r="S211"/>
      <c r="T211"/>
      <c r="U211"/>
      <c r="V211"/>
      <c r="W211"/>
      <c r="X211"/>
      <c r="Y211"/>
    </row>
    <row r="212" spans="1:25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R212"/>
      <c r="S212"/>
      <c r="T212"/>
      <c r="U212"/>
      <c r="V212"/>
      <c r="W212"/>
      <c r="X212"/>
      <c r="Y212"/>
    </row>
    <row r="213" spans="1:25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R213"/>
      <c r="S213"/>
      <c r="T213"/>
      <c r="U213"/>
      <c r="V213"/>
      <c r="W213"/>
      <c r="X213"/>
      <c r="Y213"/>
    </row>
    <row r="214" spans="1:25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R214"/>
      <c r="S214"/>
      <c r="T214"/>
      <c r="U214"/>
      <c r="V214"/>
      <c r="W214"/>
      <c r="X214"/>
      <c r="Y214"/>
    </row>
    <row r="215" spans="1:25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R215"/>
      <c r="S215"/>
      <c r="T215"/>
      <c r="U215"/>
      <c r="V215"/>
      <c r="W215"/>
      <c r="X215"/>
      <c r="Y215"/>
    </row>
    <row r="216" spans="1:25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R216"/>
      <c r="S216"/>
      <c r="T216"/>
      <c r="U216"/>
      <c r="V216"/>
      <c r="W216"/>
      <c r="X216"/>
      <c r="Y216"/>
    </row>
    <row r="217" spans="1:25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R217"/>
      <c r="S217"/>
      <c r="T217"/>
      <c r="U217"/>
      <c r="V217"/>
      <c r="W217"/>
      <c r="X217"/>
      <c r="Y217"/>
    </row>
    <row r="218" spans="1:25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R218"/>
      <c r="S218"/>
      <c r="T218"/>
      <c r="U218"/>
      <c r="V218"/>
      <c r="W218"/>
      <c r="X218"/>
      <c r="Y218"/>
    </row>
    <row r="219" spans="1:25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R219"/>
      <c r="S219"/>
      <c r="T219"/>
      <c r="U219"/>
      <c r="V219"/>
      <c r="W219"/>
      <c r="X219"/>
      <c r="Y219"/>
    </row>
    <row r="220" spans="1:25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R220"/>
      <c r="S220"/>
      <c r="T220"/>
      <c r="U220"/>
      <c r="V220"/>
      <c r="W220"/>
      <c r="X220"/>
      <c r="Y220"/>
    </row>
    <row r="221" spans="1:25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R221"/>
      <c r="S221"/>
      <c r="T221"/>
      <c r="U221"/>
      <c r="V221"/>
      <c r="W221"/>
      <c r="X221"/>
      <c r="Y221"/>
    </row>
    <row r="222" spans="1:25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R222"/>
      <c r="S222"/>
      <c r="T222"/>
      <c r="U222"/>
      <c r="V222"/>
      <c r="W222"/>
      <c r="X222"/>
      <c r="Y222"/>
    </row>
    <row r="223" spans="1:25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R223"/>
      <c r="S223"/>
      <c r="T223"/>
      <c r="U223"/>
      <c r="V223"/>
      <c r="W223"/>
      <c r="X223"/>
      <c r="Y223"/>
    </row>
    <row r="224" spans="1:25">
      <c r="A224" s="7" t="s">
        <v>2130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R224"/>
      <c r="S224"/>
      <c r="T224"/>
      <c r="U224"/>
      <c r="V224"/>
      <c r="W224"/>
      <c r="X224"/>
      <c r="Y224"/>
    </row>
    <row r="225" spans="1:25">
      <c r="A225" s="7" t="s">
        <v>2131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R225"/>
      <c r="S225"/>
      <c r="T225"/>
      <c r="U225"/>
      <c r="V225"/>
      <c r="W225"/>
      <c r="X225"/>
      <c r="Y225"/>
    </row>
    <row r="226" spans="1:25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R226"/>
      <c r="S226"/>
      <c r="T226"/>
      <c r="U226"/>
      <c r="V226"/>
      <c r="W226"/>
      <c r="X226"/>
      <c r="Y226"/>
    </row>
    <row r="227" spans="1:25">
      <c r="A227" s="7" t="s">
        <v>2132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R227"/>
      <c r="S227"/>
      <c r="T227"/>
      <c r="U227"/>
      <c r="V227"/>
      <c r="W227"/>
      <c r="X227"/>
      <c r="Y227"/>
    </row>
    <row r="228" spans="1:25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R228"/>
      <c r="S228"/>
      <c r="T228"/>
      <c r="U228"/>
      <c r="V228"/>
      <c r="W228"/>
      <c r="X228"/>
      <c r="Y228"/>
    </row>
    <row r="229" spans="1:25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R229"/>
      <c r="S229"/>
      <c r="T229"/>
      <c r="U229"/>
      <c r="V229"/>
      <c r="W229"/>
      <c r="X229"/>
      <c r="Y229"/>
    </row>
    <row r="230" spans="1:25">
      <c r="A230" s="7" t="s">
        <v>2133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R230"/>
      <c r="S230"/>
      <c r="T230"/>
      <c r="U230"/>
      <c r="V230"/>
      <c r="W230"/>
      <c r="X230"/>
      <c r="Y230"/>
    </row>
    <row r="231" spans="1:25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R231"/>
      <c r="S231"/>
      <c r="T231"/>
      <c r="U231"/>
      <c r="V231"/>
      <c r="W231"/>
      <c r="X231"/>
      <c r="Y231"/>
    </row>
    <row r="232" spans="1:25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R232"/>
      <c r="S232"/>
      <c r="T232"/>
      <c r="U232"/>
      <c r="V232"/>
      <c r="W232"/>
      <c r="X232"/>
      <c r="Y232"/>
    </row>
    <row r="233" spans="1:25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R233"/>
      <c r="S233"/>
      <c r="T233"/>
      <c r="U233"/>
      <c r="V233"/>
      <c r="W233"/>
      <c r="X233"/>
      <c r="Y233"/>
    </row>
    <row r="234" spans="1:25">
      <c r="A234" s="7" t="s">
        <v>2134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R234"/>
      <c r="S234"/>
      <c r="T234"/>
      <c r="U234"/>
      <c r="V234"/>
      <c r="W234"/>
      <c r="X234"/>
      <c r="Y234"/>
    </row>
    <row r="235" spans="1:25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R235"/>
      <c r="S235"/>
      <c r="T235"/>
      <c r="U235"/>
      <c r="V235"/>
      <c r="W235"/>
      <c r="X235"/>
      <c r="Y235"/>
    </row>
    <row r="236" spans="1:25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R236"/>
      <c r="S236"/>
      <c r="T236"/>
      <c r="U236"/>
      <c r="V236"/>
      <c r="W236"/>
      <c r="X236"/>
      <c r="Y236"/>
    </row>
    <row r="237" spans="1:25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R237"/>
      <c r="S237"/>
      <c r="T237"/>
      <c r="U237"/>
      <c r="V237"/>
      <c r="W237"/>
      <c r="X237"/>
      <c r="Y237"/>
    </row>
    <row r="238" spans="1:25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R238"/>
      <c r="S238"/>
      <c r="T238"/>
      <c r="U238"/>
      <c r="V238"/>
      <c r="W238"/>
      <c r="X238"/>
      <c r="Y238"/>
    </row>
    <row r="239" spans="1:25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R239"/>
      <c r="S239"/>
      <c r="T239"/>
      <c r="U239"/>
      <c r="V239"/>
      <c r="W239"/>
      <c r="X239"/>
      <c r="Y239"/>
    </row>
    <row r="240" spans="1:25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R240"/>
      <c r="S240"/>
      <c r="T240"/>
      <c r="U240"/>
      <c r="V240"/>
      <c r="W240"/>
      <c r="X240"/>
      <c r="Y240"/>
    </row>
    <row r="241" spans="1:25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R241"/>
      <c r="S241"/>
      <c r="T241"/>
      <c r="U241"/>
      <c r="V241"/>
      <c r="W241"/>
      <c r="X241"/>
      <c r="Y241"/>
    </row>
    <row r="242" spans="1:25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R242"/>
      <c r="S242"/>
      <c r="T242"/>
      <c r="U242"/>
      <c r="V242"/>
      <c r="W242"/>
      <c r="X242"/>
      <c r="Y242"/>
    </row>
    <row r="243" spans="1:25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R243"/>
      <c r="S243"/>
      <c r="T243"/>
      <c r="U243"/>
      <c r="V243"/>
      <c r="W243"/>
      <c r="X243"/>
      <c r="Y243"/>
    </row>
    <row r="244" spans="1:25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R244"/>
      <c r="S244"/>
      <c r="T244"/>
      <c r="U244"/>
      <c r="V244"/>
      <c r="W244"/>
      <c r="X244"/>
      <c r="Y244"/>
    </row>
    <row r="245" spans="1:25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R245"/>
      <c r="S245"/>
      <c r="T245"/>
      <c r="U245"/>
      <c r="V245"/>
      <c r="W245"/>
      <c r="X245"/>
      <c r="Y245"/>
    </row>
    <row r="246" spans="1:25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R246"/>
      <c r="S246"/>
      <c r="T246"/>
      <c r="U246"/>
      <c r="V246"/>
      <c r="W246"/>
      <c r="X246"/>
      <c r="Y246"/>
    </row>
    <row r="247" spans="1:25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R247"/>
      <c r="S247"/>
      <c r="T247"/>
      <c r="U247"/>
      <c r="V247"/>
      <c r="W247"/>
      <c r="X247"/>
      <c r="Y247"/>
    </row>
    <row r="248" spans="1:25">
      <c r="A248" s="7" t="s">
        <v>2135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R248"/>
      <c r="S248"/>
      <c r="T248"/>
      <c r="U248"/>
      <c r="V248"/>
      <c r="W248"/>
      <c r="X248"/>
      <c r="Y248"/>
    </row>
    <row r="249" spans="1:25">
      <c r="A249" s="7" t="s">
        <v>2136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R249"/>
      <c r="S249"/>
      <c r="T249"/>
      <c r="U249"/>
      <c r="V249"/>
      <c r="W249"/>
      <c r="X249"/>
      <c r="Y249"/>
    </row>
    <row r="250" spans="1:25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R250"/>
      <c r="S250"/>
      <c r="T250"/>
      <c r="U250"/>
      <c r="V250"/>
      <c r="W250"/>
      <c r="X250"/>
      <c r="Y250"/>
    </row>
    <row r="251" spans="1:25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R251"/>
      <c r="S251"/>
      <c r="T251"/>
      <c r="U251"/>
      <c r="V251"/>
      <c r="W251"/>
      <c r="X251"/>
      <c r="Y251"/>
    </row>
    <row r="252" spans="1:25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R252"/>
      <c r="S252"/>
      <c r="T252"/>
      <c r="U252"/>
      <c r="V252"/>
      <c r="W252"/>
      <c r="X252"/>
      <c r="Y252"/>
    </row>
    <row r="253" spans="1:25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R253"/>
      <c r="S253"/>
      <c r="T253"/>
      <c r="U253"/>
      <c r="V253"/>
      <c r="W253"/>
      <c r="X253"/>
      <c r="Y253"/>
    </row>
    <row r="254" spans="1:25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R254"/>
      <c r="S254"/>
      <c r="T254"/>
      <c r="U254"/>
      <c r="V254"/>
      <c r="W254"/>
      <c r="X254"/>
      <c r="Y254"/>
    </row>
    <row r="255" spans="1:25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R255"/>
      <c r="S255"/>
      <c r="T255"/>
      <c r="U255"/>
      <c r="V255"/>
      <c r="W255"/>
      <c r="X255"/>
      <c r="Y255"/>
    </row>
    <row r="256" spans="1:25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R256"/>
      <c r="S256"/>
      <c r="T256"/>
      <c r="U256"/>
      <c r="V256"/>
      <c r="W256"/>
      <c r="X256"/>
      <c r="Y256"/>
    </row>
    <row r="257" spans="1:25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R257"/>
      <c r="S257"/>
      <c r="T257"/>
      <c r="U257"/>
      <c r="V257"/>
      <c r="W257"/>
      <c r="X257"/>
      <c r="Y257"/>
    </row>
    <row r="258" spans="1:25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R258"/>
      <c r="S258"/>
      <c r="T258"/>
      <c r="U258"/>
      <c r="V258"/>
      <c r="W258"/>
      <c r="X258"/>
      <c r="Y258"/>
    </row>
    <row r="259" spans="1:25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R259"/>
      <c r="S259"/>
      <c r="T259"/>
      <c r="U259"/>
      <c r="V259"/>
      <c r="W259"/>
      <c r="X259"/>
      <c r="Y259"/>
    </row>
    <row r="260" spans="1:25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R260"/>
      <c r="S260"/>
      <c r="T260"/>
      <c r="U260"/>
      <c r="V260"/>
      <c r="W260"/>
      <c r="X260"/>
      <c r="Y260"/>
    </row>
    <row r="261" spans="1:25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R261"/>
      <c r="S261"/>
      <c r="T261"/>
      <c r="U261"/>
      <c r="V261"/>
      <c r="W261"/>
      <c r="X261"/>
      <c r="Y261"/>
    </row>
    <row r="262" spans="1:25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R262"/>
      <c r="S262"/>
      <c r="T262"/>
      <c r="U262"/>
      <c r="V262"/>
      <c r="W262"/>
      <c r="X262"/>
      <c r="Y262"/>
    </row>
    <row r="263" spans="1:25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R263"/>
      <c r="S263"/>
      <c r="T263"/>
      <c r="U263"/>
      <c r="V263"/>
      <c r="W263"/>
      <c r="X263"/>
      <c r="Y263"/>
    </row>
    <row r="264" spans="1:25">
      <c r="A264" s="7" t="s">
        <v>2137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R264"/>
      <c r="S264"/>
      <c r="T264"/>
      <c r="U264"/>
      <c r="V264"/>
      <c r="W264"/>
      <c r="X264"/>
      <c r="Y264"/>
    </row>
    <row r="265" spans="1:25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R265"/>
      <c r="S265"/>
      <c r="T265"/>
      <c r="U265"/>
      <c r="V265"/>
      <c r="W265"/>
      <c r="X265"/>
      <c r="Y265"/>
    </row>
    <row r="266" spans="1:25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R266"/>
      <c r="S266"/>
      <c r="T266"/>
      <c r="U266"/>
      <c r="V266"/>
      <c r="W266"/>
      <c r="X266"/>
      <c r="Y266"/>
    </row>
    <row r="267" spans="1:25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R267"/>
      <c r="S267"/>
      <c r="T267"/>
      <c r="U267"/>
      <c r="V267"/>
      <c r="W267"/>
      <c r="X267"/>
      <c r="Y267"/>
    </row>
    <row r="268" spans="1:25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R268"/>
      <c r="S268"/>
      <c r="T268"/>
      <c r="U268"/>
      <c r="V268"/>
      <c r="W268"/>
      <c r="X268"/>
      <c r="Y268"/>
    </row>
    <row r="269" spans="1:25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R269"/>
      <c r="S269"/>
      <c r="T269"/>
      <c r="U269"/>
      <c r="V269"/>
      <c r="W269"/>
      <c r="X269"/>
      <c r="Y269"/>
    </row>
    <row r="270" spans="1:25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R270"/>
      <c r="S270"/>
      <c r="T270"/>
      <c r="U270"/>
      <c r="V270"/>
      <c r="W270"/>
      <c r="X270"/>
      <c r="Y270"/>
    </row>
    <row r="271" spans="1:25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R271"/>
      <c r="S271"/>
      <c r="T271"/>
      <c r="U271"/>
      <c r="V271"/>
      <c r="W271"/>
      <c r="X271"/>
      <c r="Y271"/>
    </row>
    <row r="272" spans="1:25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R272"/>
      <c r="S272"/>
      <c r="T272"/>
      <c r="U272"/>
      <c r="V272"/>
      <c r="W272"/>
      <c r="X272"/>
      <c r="Y272"/>
    </row>
    <row r="273" spans="1:25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R273"/>
      <c r="S273"/>
      <c r="T273"/>
      <c r="U273"/>
      <c r="V273"/>
      <c r="W273"/>
      <c r="X273"/>
      <c r="Y273"/>
    </row>
    <row r="274" spans="1:25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R274"/>
      <c r="S274"/>
      <c r="T274"/>
      <c r="U274"/>
      <c r="V274"/>
      <c r="W274"/>
      <c r="X274"/>
      <c r="Y274"/>
    </row>
    <row r="275" spans="1:25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R275"/>
      <c r="S275"/>
      <c r="T275"/>
      <c r="U275"/>
      <c r="V275"/>
      <c r="W275"/>
      <c r="X275"/>
      <c r="Y275"/>
    </row>
    <row r="276" spans="1:25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R276"/>
      <c r="S276"/>
      <c r="T276"/>
      <c r="U276"/>
      <c r="V276"/>
      <c r="W276"/>
      <c r="X276"/>
      <c r="Y276"/>
    </row>
    <row r="277" spans="1:25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R277"/>
      <c r="S277"/>
      <c r="T277"/>
      <c r="U277"/>
      <c r="V277"/>
      <c r="W277"/>
      <c r="X277"/>
      <c r="Y277"/>
    </row>
    <row r="278" spans="1:25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R278"/>
      <c r="S278"/>
      <c r="T278"/>
      <c r="U278"/>
      <c r="V278"/>
      <c r="W278"/>
      <c r="X278"/>
      <c r="Y278"/>
    </row>
    <row r="279" spans="1:25">
      <c r="A279" s="7" t="s">
        <v>467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R279"/>
      <c r="S279"/>
      <c r="T279"/>
      <c r="U279"/>
      <c r="V279"/>
      <c r="W279"/>
      <c r="X279"/>
      <c r="Y279"/>
    </row>
    <row r="280" spans="1:25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R280"/>
      <c r="S280"/>
      <c r="T280"/>
      <c r="U280"/>
      <c r="V280"/>
      <c r="W280"/>
      <c r="X280"/>
      <c r="Y280"/>
    </row>
    <row r="281" spans="1:25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R281"/>
      <c r="S281"/>
      <c r="T281"/>
      <c r="U281"/>
      <c r="V281"/>
      <c r="W281"/>
      <c r="X281"/>
      <c r="Y281"/>
    </row>
    <row r="282" spans="1:25">
      <c r="A282" s="7" t="s">
        <v>3108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R282"/>
      <c r="S282"/>
      <c r="T282"/>
      <c r="U282"/>
      <c r="V282"/>
      <c r="W282"/>
      <c r="X282"/>
      <c r="Y282"/>
    </row>
    <row r="283" spans="1:25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R283"/>
      <c r="S283"/>
      <c r="T283"/>
      <c r="U283"/>
      <c r="V283"/>
      <c r="W283"/>
      <c r="X283"/>
      <c r="Y283"/>
    </row>
    <row r="284" spans="1:25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R284"/>
      <c r="S284"/>
      <c r="T284"/>
      <c r="U284"/>
      <c r="V284"/>
      <c r="W284"/>
      <c r="X284"/>
      <c r="Y284"/>
    </row>
    <row r="285" spans="1:25">
      <c r="A285" s="7" t="s">
        <v>1443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R285"/>
      <c r="S285"/>
      <c r="T285"/>
      <c r="U285"/>
      <c r="V285"/>
      <c r="W285"/>
      <c r="X285"/>
      <c r="Y285"/>
    </row>
    <row r="286" spans="1:25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R286"/>
      <c r="S286"/>
      <c r="T286"/>
      <c r="U286"/>
      <c r="V286"/>
      <c r="W286"/>
      <c r="X286"/>
      <c r="Y286"/>
    </row>
    <row r="287" spans="1:25">
      <c r="A287" s="7" t="s">
        <v>468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R287"/>
      <c r="S287"/>
      <c r="T287"/>
      <c r="U287"/>
      <c r="V287"/>
      <c r="W287"/>
      <c r="X287"/>
      <c r="Y287"/>
    </row>
    <row r="288" spans="1:25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R288"/>
      <c r="S288"/>
      <c r="T288"/>
      <c r="U288"/>
      <c r="V288"/>
      <c r="W288"/>
      <c r="X288"/>
      <c r="Y288"/>
    </row>
    <row r="289" spans="1:25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R289"/>
      <c r="S289"/>
      <c r="T289"/>
      <c r="U289"/>
      <c r="V289"/>
      <c r="W289"/>
      <c r="X289"/>
      <c r="Y289"/>
    </row>
    <row r="290" spans="1:25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R290"/>
      <c r="S290"/>
      <c r="T290"/>
      <c r="U290"/>
      <c r="V290"/>
      <c r="W290"/>
      <c r="X290"/>
      <c r="Y290"/>
    </row>
    <row r="291" spans="1:25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R291"/>
      <c r="S291"/>
      <c r="T291"/>
      <c r="U291"/>
      <c r="V291"/>
      <c r="W291"/>
      <c r="X291"/>
      <c r="Y291"/>
    </row>
    <row r="292" spans="1:25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R292"/>
      <c r="S292"/>
      <c r="T292"/>
      <c r="U292"/>
      <c r="V292"/>
      <c r="W292"/>
      <c r="X292"/>
      <c r="Y292"/>
    </row>
    <row r="293" spans="1:25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R293"/>
      <c r="S293"/>
      <c r="T293"/>
      <c r="U293"/>
      <c r="V293"/>
      <c r="W293"/>
      <c r="X293"/>
      <c r="Y293"/>
    </row>
    <row r="294" spans="1:25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R294"/>
      <c r="S294"/>
      <c r="T294"/>
      <c r="U294"/>
      <c r="V294"/>
      <c r="W294"/>
      <c r="X294"/>
      <c r="Y294"/>
    </row>
    <row r="295" spans="1:25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R295"/>
      <c r="S295"/>
      <c r="T295"/>
      <c r="U295"/>
      <c r="V295"/>
      <c r="W295"/>
      <c r="X295"/>
      <c r="Y295"/>
    </row>
    <row r="296" spans="1:25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R296"/>
      <c r="S296"/>
      <c r="T296"/>
      <c r="U296"/>
      <c r="V296"/>
      <c r="W296"/>
      <c r="X296"/>
      <c r="Y296"/>
    </row>
    <row r="297" spans="1:25">
      <c r="A297" s="7" t="s">
        <v>469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R297"/>
      <c r="S297"/>
      <c r="T297"/>
      <c r="U297"/>
      <c r="V297"/>
      <c r="W297"/>
      <c r="X297"/>
      <c r="Y297"/>
    </row>
    <row r="298" spans="1:25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R298"/>
      <c r="S298"/>
      <c r="T298"/>
      <c r="U298"/>
      <c r="V298"/>
      <c r="W298"/>
      <c r="X298"/>
      <c r="Y298"/>
    </row>
    <row r="299" spans="1:25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R299"/>
      <c r="S299"/>
      <c r="T299"/>
      <c r="U299"/>
      <c r="V299"/>
      <c r="W299"/>
      <c r="X299"/>
      <c r="Y299"/>
    </row>
    <row r="300" spans="1:25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R300"/>
      <c r="S300"/>
      <c r="T300"/>
      <c r="U300"/>
      <c r="V300"/>
      <c r="W300"/>
      <c r="X300"/>
      <c r="Y300"/>
    </row>
    <row r="301" spans="1:25">
      <c r="A301" s="7" t="s">
        <v>1459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R301"/>
      <c r="S301"/>
      <c r="T301"/>
      <c r="U301"/>
      <c r="V301"/>
      <c r="W301"/>
      <c r="X301"/>
      <c r="Y301"/>
    </row>
    <row r="302" spans="1:25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R302"/>
      <c r="S302"/>
      <c r="T302"/>
      <c r="U302"/>
      <c r="V302"/>
      <c r="W302"/>
      <c r="X302"/>
      <c r="Y302"/>
    </row>
    <row r="303" spans="1:25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R303"/>
      <c r="S303"/>
      <c r="T303"/>
      <c r="U303"/>
      <c r="V303"/>
      <c r="W303"/>
      <c r="X303"/>
      <c r="Y303"/>
    </row>
    <row r="304" spans="1:25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R304"/>
      <c r="S304"/>
      <c r="T304"/>
      <c r="U304"/>
      <c r="V304"/>
      <c r="W304"/>
      <c r="X304"/>
      <c r="Y304"/>
    </row>
    <row r="305" spans="1:25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R305"/>
      <c r="S305"/>
      <c r="T305"/>
      <c r="U305"/>
      <c r="V305"/>
      <c r="W305"/>
      <c r="X305"/>
      <c r="Y305"/>
    </row>
    <row r="306" spans="1:25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R306"/>
      <c r="S306"/>
      <c r="T306"/>
      <c r="U306"/>
      <c r="V306"/>
      <c r="W306"/>
      <c r="X306"/>
      <c r="Y306"/>
    </row>
    <row r="307" spans="1:25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R307"/>
      <c r="S307"/>
      <c r="T307"/>
      <c r="U307"/>
      <c r="V307"/>
      <c r="W307"/>
      <c r="X307"/>
      <c r="Y307"/>
    </row>
    <row r="308" spans="1:25">
      <c r="A308" s="7" t="s">
        <v>2138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R308"/>
      <c r="S308"/>
      <c r="T308"/>
      <c r="U308"/>
      <c r="V308"/>
      <c r="W308"/>
      <c r="X308"/>
      <c r="Y308"/>
    </row>
    <row r="309" spans="1:25">
      <c r="A309" s="7" t="s">
        <v>2139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R309"/>
      <c r="S309"/>
      <c r="T309"/>
      <c r="U309"/>
      <c r="V309"/>
      <c r="W309"/>
      <c r="X309"/>
      <c r="Y309"/>
    </row>
    <row r="310" spans="1:25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R310"/>
      <c r="S310"/>
      <c r="T310"/>
      <c r="U310"/>
      <c r="V310"/>
      <c r="W310"/>
      <c r="X310"/>
      <c r="Y310"/>
    </row>
    <row r="311" spans="1:25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R311"/>
      <c r="S311"/>
      <c r="T311"/>
      <c r="U311"/>
      <c r="V311"/>
      <c r="W311"/>
      <c r="X311"/>
      <c r="Y311"/>
    </row>
    <row r="312" spans="1:25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R312"/>
      <c r="S312"/>
      <c r="T312"/>
      <c r="U312"/>
      <c r="V312"/>
      <c r="W312"/>
      <c r="X312"/>
      <c r="Y312"/>
    </row>
    <row r="313" spans="1:25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R313"/>
      <c r="S313"/>
      <c r="T313"/>
      <c r="U313"/>
      <c r="V313"/>
      <c r="W313"/>
      <c r="X313"/>
      <c r="Y313"/>
    </row>
    <row r="314" spans="1:25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R314"/>
      <c r="S314"/>
      <c r="T314"/>
      <c r="U314"/>
      <c r="V314"/>
      <c r="W314"/>
      <c r="X314"/>
      <c r="Y314"/>
    </row>
    <row r="315" spans="1:25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R315"/>
      <c r="S315"/>
      <c r="T315"/>
      <c r="U315"/>
      <c r="V315"/>
      <c r="W315"/>
      <c r="X315"/>
      <c r="Y315"/>
    </row>
    <row r="316" spans="1:25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R316"/>
      <c r="S316"/>
      <c r="T316"/>
      <c r="U316"/>
      <c r="V316"/>
      <c r="W316"/>
      <c r="X316"/>
      <c r="Y316"/>
    </row>
    <row r="317" spans="1:25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R317"/>
      <c r="S317"/>
      <c r="T317"/>
      <c r="U317"/>
      <c r="V317"/>
      <c r="W317"/>
      <c r="X317"/>
      <c r="Y317"/>
    </row>
    <row r="318" spans="1:25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R318"/>
      <c r="S318"/>
      <c r="T318"/>
      <c r="U318"/>
      <c r="V318"/>
      <c r="W318"/>
      <c r="X318"/>
      <c r="Y318"/>
    </row>
    <row r="319" spans="1:25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R319"/>
      <c r="S319"/>
      <c r="T319"/>
      <c r="U319"/>
      <c r="V319"/>
      <c r="W319"/>
      <c r="X319"/>
      <c r="Y319"/>
    </row>
    <row r="320" spans="1:25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R320"/>
      <c r="S320"/>
      <c r="T320"/>
      <c r="U320"/>
      <c r="V320"/>
      <c r="W320"/>
      <c r="X320"/>
      <c r="Y320"/>
    </row>
    <row r="321" spans="1:25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R321"/>
      <c r="S321"/>
      <c r="T321"/>
      <c r="U321"/>
      <c r="V321"/>
      <c r="W321"/>
      <c r="X321"/>
      <c r="Y321"/>
    </row>
    <row r="322" spans="1:25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R322"/>
      <c r="S322"/>
      <c r="T322"/>
      <c r="U322"/>
      <c r="V322"/>
      <c r="W322"/>
      <c r="X322"/>
      <c r="Y322"/>
    </row>
    <row r="323" spans="1:25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R323"/>
      <c r="S323"/>
      <c r="T323"/>
      <c r="U323"/>
      <c r="V323"/>
      <c r="W323"/>
      <c r="X323"/>
      <c r="Y323"/>
    </row>
    <row r="324" spans="1:25">
      <c r="A324" s="7" t="s">
        <v>2140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R324"/>
      <c r="S324"/>
      <c r="T324"/>
      <c r="U324"/>
      <c r="V324"/>
      <c r="W324"/>
      <c r="X324"/>
      <c r="Y324"/>
    </row>
    <row r="325" spans="1:25">
      <c r="A325" s="7" t="s">
        <v>2141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R325"/>
      <c r="S325"/>
      <c r="T325"/>
      <c r="U325"/>
      <c r="V325"/>
      <c r="W325"/>
      <c r="X325"/>
      <c r="Y325"/>
    </row>
    <row r="326" spans="1:25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R326"/>
      <c r="S326"/>
      <c r="T326"/>
      <c r="U326"/>
      <c r="V326"/>
      <c r="W326"/>
      <c r="X326"/>
      <c r="Y326"/>
    </row>
    <row r="327" spans="1:25">
      <c r="A327" s="7" t="s">
        <v>2142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R327"/>
      <c r="S327"/>
      <c r="T327"/>
      <c r="U327"/>
      <c r="V327"/>
      <c r="W327"/>
      <c r="X327"/>
      <c r="Y327"/>
    </row>
    <row r="328" spans="1:25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R328"/>
      <c r="S328"/>
      <c r="T328"/>
      <c r="U328"/>
      <c r="V328"/>
      <c r="W328"/>
      <c r="X328"/>
      <c r="Y328"/>
    </row>
    <row r="329" spans="1:25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R329"/>
      <c r="S329"/>
      <c r="T329"/>
      <c r="U329"/>
      <c r="V329"/>
      <c r="W329"/>
      <c r="X329"/>
      <c r="Y329"/>
    </row>
    <row r="330" spans="1:25">
      <c r="A330" s="7" t="s">
        <v>2143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R330"/>
      <c r="S330"/>
      <c r="T330"/>
      <c r="U330"/>
      <c r="V330"/>
      <c r="W330"/>
      <c r="X330"/>
      <c r="Y330"/>
    </row>
    <row r="331" spans="1:25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R331"/>
      <c r="S331"/>
      <c r="T331"/>
      <c r="U331"/>
      <c r="V331"/>
      <c r="W331"/>
      <c r="X331"/>
      <c r="Y331"/>
    </row>
    <row r="332" spans="1:25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R332"/>
      <c r="S332"/>
      <c r="T332"/>
      <c r="U332"/>
      <c r="V332"/>
      <c r="W332"/>
      <c r="X332"/>
      <c r="Y332"/>
    </row>
    <row r="333" spans="1:25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R333"/>
      <c r="S333"/>
      <c r="T333"/>
      <c r="U333"/>
      <c r="V333"/>
      <c r="W333"/>
      <c r="X333"/>
      <c r="Y333"/>
    </row>
    <row r="334" spans="1:25">
      <c r="A334" s="7" t="s">
        <v>2144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R334"/>
      <c r="S334"/>
      <c r="T334"/>
      <c r="U334"/>
      <c r="V334"/>
      <c r="W334"/>
      <c r="X334"/>
      <c r="Y334"/>
    </row>
    <row r="335" spans="1:25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R335"/>
      <c r="S335"/>
      <c r="T335"/>
      <c r="U335"/>
      <c r="V335"/>
      <c r="W335"/>
      <c r="X335"/>
      <c r="Y335"/>
    </row>
    <row r="336" spans="1:25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R336"/>
      <c r="S336"/>
      <c r="T336"/>
      <c r="U336"/>
      <c r="V336"/>
      <c r="W336"/>
      <c r="X336"/>
      <c r="Y336"/>
    </row>
    <row r="337" spans="1:25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R337"/>
      <c r="S337"/>
      <c r="T337"/>
      <c r="U337"/>
      <c r="V337"/>
      <c r="W337"/>
      <c r="X337"/>
      <c r="Y337"/>
    </row>
    <row r="338" spans="1:25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R338"/>
      <c r="S338"/>
      <c r="T338"/>
      <c r="U338"/>
      <c r="V338"/>
      <c r="W338"/>
      <c r="X338"/>
      <c r="Y338"/>
    </row>
    <row r="339" spans="1:25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R339"/>
      <c r="S339"/>
      <c r="T339"/>
      <c r="U339"/>
      <c r="V339"/>
      <c r="W339"/>
      <c r="X339"/>
      <c r="Y339"/>
    </row>
    <row r="340" spans="1:25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R340"/>
      <c r="S340"/>
      <c r="T340"/>
      <c r="U340"/>
      <c r="V340"/>
      <c r="W340"/>
      <c r="X340"/>
      <c r="Y340"/>
    </row>
    <row r="341" spans="1:25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R341"/>
      <c r="S341"/>
      <c r="T341"/>
      <c r="U341"/>
      <c r="V341"/>
      <c r="W341"/>
      <c r="X341"/>
      <c r="Y341"/>
    </row>
    <row r="342" spans="1:25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R342"/>
      <c r="S342"/>
      <c r="T342"/>
      <c r="U342"/>
      <c r="V342"/>
      <c r="W342"/>
      <c r="X342"/>
      <c r="Y342"/>
    </row>
    <row r="343" spans="1:25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R343"/>
      <c r="S343"/>
      <c r="T343"/>
      <c r="U343"/>
      <c r="V343"/>
      <c r="W343"/>
      <c r="X343"/>
      <c r="Y343"/>
    </row>
    <row r="344" spans="1:25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R344"/>
      <c r="S344"/>
      <c r="T344"/>
      <c r="U344"/>
      <c r="V344"/>
      <c r="W344"/>
      <c r="X344"/>
      <c r="Y344"/>
    </row>
    <row r="345" spans="1:25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R345"/>
      <c r="S345"/>
      <c r="T345"/>
      <c r="U345"/>
      <c r="V345"/>
      <c r="W345"/>
      <c r="X345"/>
      <c r="Y345"/>
    </row>
    <row r="346" spans="1:25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R346"/>
      <c r="S346"/>
      <c r="T346"/>
      <c r="U346"/>
      <c r="V346"/>
      <c r="W346"/>
      <c r="X346"/>
      <c r="Y346"/>
    </row>
    <row r="347" spans="1:25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R347"/>
      <c r="S347"/>
      <c r="T347"/>
      <c r="U347"/>
      <c r="V347"/>
      <c r="W347"/>
      <c r="X347"/>
      <c r="Y347"/>
    </row>
    <row r="348" spans="1:25">
      <c r="A348" s="7" t="s">
        <v>2145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R348"/>
      <c r="S348"/>
      <c r="T348"/>
      <c r="U348"/>
      <c r="V348"/>
      <c r="W348"/>
      <c r="X348"/>
      <c r="Y348"/>
    </row>
    <row r="349" spans="1:25">
      <c r="A349" s="7" t="s">
        <v>2146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R349"/>
      <c r="S349"/>
      <c r="T349"/>
      <c r="U349"/>
      <c r="V349"/>
      <c r="W349"/>
      <c r="X349"/>
      <c r="Y349"/>
    </row>
    <row r="350" spans="1:25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R350"/>
      <c r="S350"/>
      <c r="T350"/>
      <c r="U350"/>
      <c r="V350"/>
      <c r="W350"/>
      <c r="X350"/>
      <c r="Y350"/>
    </row>
    <row r="351" spans="1:25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R351"/>
      <c r="S351"/>
      <c r="T351"/>
      <c r="U351"/>
      <c r="V351"/>
      <c r="W351"/>
      <c r="X351"/>
      <c r="Y351"/>
    </row>
    <row r="352" spans="1:25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R352"/>
      <c r="S352"/>
      <c r="T352"/>
      <c r="U352"/>
      <c r="V352"/>
      <c r="W352"/>
      <c r="X352"/>
      <c r="Y352"/>
    </row>
    <row r="353" spans="1:25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R353"/>
      <c r="S353"/>
      <c r="T353"/>
      <c r="U353"/>
      <c r="V353"/>
      <c r="W353"/>
      <c r="X353"/>
      <c r="Y353"/>
    </row>
    <row r="354" spans="1:25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R354"/>
      <c r="S354"/>
      <c r="T354"/>
      <c r="U354"/>
      <c r="V354"/>
      <c r="W354"/>
      <c r="X354"/>
      <c r="Y354"/>
    </row>
    <row r="355" spans="1:25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R355"/>
      <c r="S355"/>
      <c r="T355"/>
      <c r="U355"/>
      <c r="V355"/>
      <c r="W355"/>
      <c r="X355"/>
      <c r="Y355"/>
    </row>
    <row r="356" spans="1:25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R356"/>
      <c r="S356"/>
      <c r="T356"/>
      <c r="U356"/>
      <c r="V356"/>
      <c r="W356"/>
      <c r="X356"/>
      <c r="Y356"/>
    </row>
    <row r="357" spans="1:25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R357"/>
      <c r="S357"/>
      <c r="T357"/>
      <c r="U357"/>
      <c r="V357"/>
      <c r="W357"/>
      <c r="X357"/>
      <c r="Y357"/>
    </row>
    <row r="358" spans="1:25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R358"/>
      <c r="S358"/>
      <c r="T358"/>
      <c r="U358"/>
      <c r="V358"/>
      <c r="W358"/>
      <c r="X358"/>
      <c r="Y358"/>
    </row>
    <row r="359" spans="1:25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R359"/>
      <c r="S359"/>
      <c r="T359"/>
      <c r="U359"/>
      <c r="V359"/>
      <c r="W359"/>
      <c r="X359"/>
      <c r="Y359"/>
    </row>
    <row r="360" spans="1:25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R360"/>
      <c r="S360"/>
      <c r="T360"/>
      <c r="U360"/>
      <c r="V360"/>
      <c r="W360"/>
      <c r="X360"/>
      <c r="Y360"/>
    </row>
    <row r="361" spans="1:25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R361"/>
      <c r="S361"/>
      <c r="T361"/>
      <c r="U361"/>
      <c r="V361"/>
      <c r="W361"/>
      <c r="X361"/>
      <c r="Y361"/>
    </row>
    <row r="362" spans="1:25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R362"/>
      <c r="S362"/>
      <c r="T362"/>
      <c r="U362"/>
      <c r="V362"/>
      <c r="W362"/>
      <c r="X362"/>
      <c r="Y362"/>
    </row>
    <row r="363" spans="1:25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R363"/>
      <c r="S363"/>
      <c r="T363"/>
      <c r="U363"/>
      <c r="V363"/>
      <c r="W363"/>
      <c r="X363"/>
      <c r="Y363"/>
    </row>
    <row r="364" spans="1:25">
      <c r="A364" s="7" t="s">
        <v>2147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R364"/>
      <c r="S364"/>
      <c r="T364"/>
      <c r="U364"/>
      <c r="V364"/>
      <c r="W364"/>
      <c r="X364"/>
      <c r="Y364"/>
    </row>
    <row r="365" spans="1:25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R365"/>
      <c r="S365"/>
      <c r="T365"/>
      <c r="U365"/>
      <c r="V365"/>
      <c r="W365"/>
      <c r="X365"/>
      <c r="Y365"/>
    </row>
    <row r="366" spans="1:25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R366"/>
      <c r="S366"/>
      <c r="T366"/>
      <c r="U366"/>
      <c r="V366"/>
      <c r="W366"/>
      <c r="X366"/>
      <c r="Y366"/>
    </row>
    <row r="367" spans="1:25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R367"/>
      <c r="S367"/>
      <c r="T367"/>
      <c r="U367"/>
      <c r="V367"/>
      <c r="W367"/>
      <c r="X367"/>
      <c r="Y367"/>
    </row>
    <row r="368" spans="1:25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R368"/>
      <c r="S368"/>
      <c r="T368"/>
      <c r="U368"/>
      <c r="V368"/>
      <c r="W368"/>
      <c r="X368"/>
      <c r="Y368"/>
    </row>
    <row r="369" spans="1:25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R369"/>
      <c r="S369"/>
      <c r="T369"/>
      <c r="U369"/>
      <c r="V369"/>
      <c r="W369"/>
      <c r="X369"/>
      <c r="Y369"/>
    </row>
    <row r="370" spans="1:25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R370"/>
      <c r="S370"/>
      <c r="T370"/>
      <c r="U370"/>
      <c r="V370"/>
      <c r="W370"/>
      <c r="X370"/>
      <c r="Y370"/>
    </row>
    <row r="371" spans="1:25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R371"/>
      <c r="S371"/>
      <c r="T371"/>
      <c r="U371"/>
      <c r="V371"/>
      <c r="W371"/>
      <c r="X371"/>
      <c r="Y371"/>
    </row>
    <row r="372" spans="1:25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R372"/>
      <c r="S372"/>
      <c r="T372"/>
      <c r="U372"/>
      <c r="V372"/>
      <c r="W372"/>
      <c r="X372"/>
      <c r="Y372"/>
    </row>
    <row r="373" spans="1:25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R373"/>
      <c r="S373"/>
      <c r="T373"/>
      <c r="U373"/>
      <c r="V373"/>
      <c r="W373"/>
      <c r="X373"/>
      <c r="Y373"/>
    </row>
    <row r="374" spans="1:25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R374"/>
      <c r="S374"/>
      <c r="T374"/>
      <c r="U374"/>
      <c r="V374"/>
      <c r="W374"/>
      <c r="X374"/>
      <c r="Y374"/>
    </row>
    <row r="375" spans="1:25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R375"/>
      <c r="S375"/>
      <c r="T375"/>
      <c r="U375"/>
      <c r="V375"/>
      <c r="W375"/>
      <c r="X375"/>
      <c r="Y375"/>
    </row>
    <row r="376" spans="1:25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R376"/>
      <c r="S376"/>
      <c r="T376"/>
      <c r="U376"/>
      <c r="V376"/>
      <c r="W376"/>
      <c r="X376"/>
      <c r="Y376"/>
    </row>
    <row r="377" spans="1:25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R377"/>
      <c r="S377"/>
      <c r="T377"/>
      <c r="U377"/>
      <c r="V377"/>
      <c r="W377"/>
      <c r="X377"/>
      <c r="Y377"/>
    </row>
    <row r="378" spans="1:25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R378"/>
      <c r="S378"/>
      <c r="T378"/>
      <c r="U378"/>
      <c r="V378"/>
      <c r="W378"/>
      <c r="X378"/>
      <c r="Y378"/>
    </row>
    <row r="379" spans="1:25">
      <c r="A379" s="7" t="s">
        <v>470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R379"/>
      <c r="S379"/>
      <c r="T379"/>
      <c r="U379"/>
      <c r="V379"/>
      <c r="W379"/>
      <c r="X379"/>
      <c r="Y379"/>
    </row>
    <row r="380" spans="1:25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R380"/>
      <c r="S380"/>
      <c r="T380"/>
      <c r="U380"/>
      <c r="V380"/>
      <c r="W380"/>
      <c r="X380"/>
      <c r="Y380"/>
    </row>
    <row r="381" spans="1:25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R381"/>
      <c r="S381"/>
      <c r="T381"/>
      <c r="U381"/>
      <c r="V381"/>
      <c r="W381"/>
      <c r="X381"/>
      <c r="Y381"/>
    </row>
    <row r="382" spans="1:25">
      <c r="A382" s="7" t="s">
        <v>3109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R382"/>
      <c r="S382"/>
      <c r="T382"/>
      <c r="U382"/>
      <c r="V382"/>
      <c r="W382"/>
      <c r="X382"/>
      <c r="Y382"/>
    </row>
    <row r="383" spans="1:25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R383"/>
      <c r="S383"/>
      <c r="T383"/>
      <c r="U383"/>
      <c r="V383"/>
      <c r="W383"/>
      <c r="X383"/>
      <c r="Y383"/>
    </row>
    <row r="384" spans="1:25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R384"/>
      <c r="S384"/>
      <c r="T384"/>
      <c r="U384"/>
      <c r="V384"/>
      <c r="W384"/>
      <c r="X384"/>
      <c r="Y384"/>
    </row>
    <row r="385" spans="1:25">
      <c r="A385" s="7" t="s">
        <v>1444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R385"/>
      <c r="S385"/>
      <c r="T385"/>
      <c r="U385"/>
      <c r="V385"/>
      <c r="W385"/>
      <c r="X385"/>
      <c r="Y385"/>
    </row>
    <row r="386" spans="1:25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R386"/>
      <c r="S386"/>
      <c r="T386"/>
      <c r="U386"/>
      <c r="V386"/>
      <c r="W386"/>
      <c r="X386"/>
      <c r="Y386"/>
    </row>
    <row r="387" spans="1:25">
      <c r="A387" s="7" t="s">
        <v>471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R387"/>
      <c r="S387"/>
      <c r="T387"/>
      <c r="U387"/>
      <c r="V387"/>
      <c r="W387"/>
      <c r="X387"/>
      <c r="Y387"/>
    </row>
    <row r="388" spans="1:25">
      <c r="A388" s="7" t="s">
        <v>489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R388"/>
      <c r="S388"/>
      <c r="T388"/>
      <c r="U388"/>
      <c r="V388"/>
      <c r="W388"/>
      <c r="X388"/>
      <c r="Y388"/>
    </row>
    <row r="389" spans="1:25">
      <c r="A389" s="7" t="s">
        <v>553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R389"/>
      <c r="S389"/>
    </row>
    <row r="390" spans="1:25">
      <c r="A390" s="7" t="s">
        <v>472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R390"/>
      <c r="S390"/>
    </row>
    <row r="391" spans="1:25">
      <c r="A391" s="7" t="s">
        <v>490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R391"/>
      <c r="S391"/>
    </row>
    <row r="392" spans="1:25">
      <c r="A392" s="7" t="s">
        <v>554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R392"/>
      <c r="S392"/>
    </row>
    <row r="393" spans="1:25">
      <c r="A393" s="7" t="s">
        <v>491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R393"/>
      <c r="S393"/>
    </row>
    <row r="394" spans="1:25">
      <c r="A394" s="7" t="s">
        <v>492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R394"/>
      <c r="S394"/>
    </row>
    <row r="395" spans="1:25">
      <c r="A395" s="7" t="s">
        <v>483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R395"/>
      <c r="S395"/>
    </row>
    <row r="396" spans="1:25">
      <c r="A396" s="7" t="s">
        <v>493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R396"/>
      <c r="S396"/>
    </row>
    <row r="397" spans="1:25">
      <c r="A397" s="7" t="s">
        <v>494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R397"/>
      <c r="S397"/>
    </row>
    <row r="398" spans="1:25">
      <c r="A398" s="7" t="s">
        <v>495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R398"/>
      <c r="S398"/>
    </row>
    <row r="399" spans="1:25">
      <c r="A399" s="7" t="s">
        <v>473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R399"/>
      <c r="S399"/>
    </row>
    <row r="400" spans="1:25">
      <c r="A400" s="7" t="s">
        <v>496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R400"/>
      <c r="S400"/>
    </row>
    <row r="401" spans="1:19">
      <c r="A401" s="7" t="s">
        <v>497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R401"/>
      <c r="S401"/>
    </row>
    <row r="402" spans="1:19">
      <c r="A402" s="7" t="s">
        <v>1460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R402"/>
      <c r="S402"/>
    </row>
    <row r="403" spans="1:19">
      <c r="A403" s="7" t="s">
        <v>498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R403"/>
      <c r="S403"/>
    </row>
    <row r="404" spans="1:19">
      <c r="A404" s="7" t="s">
        <v>499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R404"/>
      <c r="S404"/>
    </row>
    <row r="405" spans="1:19">
      <c r="A405" s="7" t="s">
        <v>500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R405"/>
      <c r="S405"/>
    </row>
    <row r="406" spans="1:19">
      <c r="A406" s="7" t="s">
        <v>555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R406"/>
      <c r="S406"/>
    </row>
    <row r="407" spans="1:19">
      <c r="A407" s="7" t="s">
        <v>501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R407"/>
      <c r="S407"/>
    </row>
    <row r="408" spans="1:19">
      <c r="A408" s="7" t="s">
        <v>502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R408"/>
      <c r="S408"/>
    </row>
    <row r="409" spans="1:19">
      <c r="A409" s="7" t="s">
        <v>2148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R409"/>
      <c r="S409"/>
    </row>
    <row r="410" spans="1:19">
      <c r="A410" s="7" t="s">
        <v>2149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R410"/>
      <c r="S410"/>
    </row>
    <row r="411" spans="1:19">
      <c r="A411" s="7" t="s">
        <v>503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R411"/>
      <c r="S411"/>
    </row>
    <row r="412" spans="1:19">
      <c r="A412" s="7" t="s">
        <v>504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R412"/>
      <c r="S412"/>
    </row>
    <row r="413" spans="1:19">
      <c r="A413" s="7" t="s">
        <v>505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R413"/>
      <c r="S413"/>
    </row>
    <row r="414" spans="1:19">
      <c r="A414" s="7" t="s">
        <v>484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R414"/>
      <c r="S414"/>
    </row>
    <row r="415" spans="1:19">
      <c r="A415" s="7" t="s">
        <v>506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R415"/>
      <c r="S415"/>
    </row>
    <row r="416" spans="1:19">
      <c r="A416" s="7" t="s">
        <v>485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R416"/>
      <c r="S416"/>
    </row>
    <row r="417" spans="1:19">
      <c r="A417" s="7" t="s">
        <v>507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R417"/>
      <c r="S417"/>
    </row>
    <row r="418" spans="1:19">
      <c r="A418" s="7" t="s">
        <v>508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R418"/>
      <c r="S418"/>
    </row>
    <row r="419" spans="1:19">
      <c r="A419" s="7" t="s">
        <v>556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R419"/>
      <c r="S419"/>
    </row>
    <row r="420" spans="1:19">
      <c r="A420" s="7" t="s">
        <v>509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R420"/>
      <c r="S420"/>
    </row>
    <row r="421" spans="1:19">
      <c r="A421" s="7" t="s">
        <v>510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R421"/>
      <c r="S421"/>
    </row>
    <row r="422" spans="1:19">
      <c r="A422" s="7" t="s">
        <v>486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R422"/>
      <c r="S422"/>
    </row>
    <row r="423" spans="1:19">
      <c r="A423" s="7" t="s">
        <v>474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R423"/>
      <c r="S423"/>
    </row>
    <row r="424" spans="1:19">
      <c r="A424" s="7" t="s">
        <v>475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R424"/>
      <c r="S424"/>
    </row>
    <row r="425" spans="1:19">
      <c r="A425" s="7" t="s">
        <v>2150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R425"/>
      <c r="S425"/>
    </row>
    <row r="426" spans="1:19">
      <c r="A426" s="7" t="s">
        <v>2151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R426"/>
      <c r="S426"/>
    </row>
    <row r="427" spans="1:19">
      <c r="A427" s="7" t="s">
        <v>511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R427"/>
      <c r="S427"/>
    </row>
    <row r="428" spans="1:19">
      <c r="A428" s="7" t="s">
        <v>2152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R428"/>
      <c r="S428"/>
    </row>
    <row r="429" spans="1:19">
      <c r="A429" s="7" t="s">
        <v>557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R429"/>
      <c r="S429"/>
    </row>
    <row r="430" spans="1:19">
      <c r="A430" s="7" t="s">
        <v>512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R430"/>
      <c r="S430"/>
    </row>
    <row r="431" spans="1:19">
      <c r="A431" s="7" t="s">
        <v>2153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R431"/>
      <c r="S431"/>
    </row>
    <row r="432" spans="1:19">
      <c r="A432" s="7" t="s">
        <v>558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R432"/>
      <c r="S432"/>
    </row>
    <row r="433" spans="1:19">
      <c r="A433" s="7" t="s">
        <v>513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R433"/>
      <c r="S433"/>
    </row>
    <row r="434" spans="1:19">
      <c r="A434" s="7" t="s">
        <v>514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R434"/>
      <c r="S434"/>
    </row>
    <row r="435" spans="1:19">
      <c r="A435" s="7" t="s">
        <v>2154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R435"/>
      <c r="S435"/>
    </row>
    <row r="436" spans="1:19">
      <c r="A436" s="7" t="s">
        <v>559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R436"/>
      <c r="S436"/>
    </row>
    <row r="437" spans="1:19">
      <c r="A437" s="7" t="s">
        <v>515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R437"/>
      <c r="S437"/>
    </row>
    <row r="438" spans="1:19">
      <c r="A438" s="7" t="s">
        <v>516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R438"/>
      <c r="S438"/>
    </row>
    <row r="439" spans="1:19">
      <c r="A439" s="7" t="s">
        <v>517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R439"/>
      <c r="S439"/>
    </row>
    <row r="440" spans="1:19">
      <c r="A440" s="7" t="s">
        <v>518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R440"/>
      <c r="S440"/>
    </row>
    <row r="441" spans="1:19">
      <c r="A441" s="7" t="s">
        <v>519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R441"/>
      <c r="S441"/>
    </row>
    <row r="442" spans="1:19">
      <c r="A442" s="7" t="s">
        <v>520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R442"/>
      <c r="S442"/>
    </row>
    <row r="443" spans="1:19">
      <c r="A443" s="7" t="s">
        <v>521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R443"/>
      <c r="S443"/>
    </row>
    <row r="444" spans="1:19">
      <c r="A444" s="7" t="s">
        <v>522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R444"/>
      <c r="S444"/>
    </row>
    <row r="445" spans="1:19">
      <c r="A445" s="7" t="s">
        <v>523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R445"/>
      <c r="S445"/>
    </row>
    <row r="446" spans="1:19">
      <c r="A446" s="7" t="s">
        <v>524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R446"/>
      <c r="S446"/>
    </row>
    <row r="447" spans="1:19">
      <c r="A447" s="7" t="s">
        <v>560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R447"/>
      <c r="S447"/>
    </row>
    <row r="448" spans="1:19">
      <c r="A448" s="7" t="s">
        <v>476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R448"/>
      <c r="S448"/>
    </row>
    <row r="449" spans="1:19">
      <c r="A449" s="7" t="s">
        <v>2155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R449"/>
      <c r="S449"/>
    </row>
    <row r="450" spans="1:19">
      <c r="A450" s="7" t="s">
        <v>2156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R450"/>
      <c r="S450"/>
    </row>
    <row r="451" spans="1:19">
      <c r="A451" s="7" t="s">
        <v>525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R451"/>
      <c r="S451"/>
    </row>
    <row r="452" spans="1:19">
      <c r="A452" s="7" t="s">
        <v>526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R452"/>
      <c r="S452"/>
    </row>
    <row r="453" spans="1:19">
      <c r="A453" s="7" t="s">
        <v>561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R453"/>
      <c r="S453"/>
    </row>
    <row r="454" spans="1:19">
      <c r="A454" s="7" t="s">
        <v>487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R454"/>
      <c r="S454"/>
    </row>
    <row r="455" spans="1:19">
      <c r="A455" s="7" t="s">
        <v>527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R455"/>
      <c r="S455"/>
    </row>
    <row r="456" spans="1:19">
      <c r="A456" s="7" t="s">
        <v>528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R456"/>
      <c r="S456"/>
    </row>
    <row r="457" spans="1:19">
      <c r="A457" s="7" t="s">
        <v>529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R457"/>
      <c r="S457"/>
    </row>
    <row r="458" spans="1:19">
      <c r="A458" s="7" t="s">
        <v>530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R458"/>
      <c r="S458"/>
    </row>
    <row r="459" spans="1:19">
      <c r="A459" s="7" t="s">
        <v>531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R459"/>
      <c r="S459"/>
    </row>
    <row r="460" spans="1:19">
      <c r="A460" s="7" t="s">
        <v>562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R460"/>
      <c r="S460"/>
    </row>
    <row r="461" spans="1:19">
      <c r="A461" s="7" t="s">
        <v>563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R461"/>
      <c r="S461"/>
    </row>
    <row r="462" spans="1:19">
      <c r="A462" s="7" t="s">
        <v>564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R462"/>
      <c r="S462"/>
    </row>
    <row r="463" spans="1:19">
      <c r="A463" s="7" t="s">
        <v>532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R463"/>
      <c r="S463"/>
    </row>
    <row r="464" spans="1:19">
      <c r="A464" s="7" t="s">
        <v>565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R464"/>
      <c r="S464"/>
    </row>
    <row r="465" spans="1:19">
      <c r="A465" s="7" t="s">
        <v>2157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R465"/>
      <c r="S465"/>
    </row>
    <row r="466" spans="1:19">
      <c r="A466" s="7" t="s">
        <v>533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R466"/>
      <c r="S466"/>
    </row>
    <row r="467" spans="1:19">
      <c r="A467" s="7" t="s">
        <v>534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R467"/>
      <c r="S467"/>
    </row>
    <row r="468" spans="1:19">
      <c r="A468" s="7" t="s">
        <v>535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R468"/>
      <c r="S468"/>
    </row>
    <row r="469" spans="1:19">
      <c r="A469" s="7" t="s">
        <v>566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R469"/>
      <c r="S469"/>
    </row>
    <row r="470" spans="1:19">
      <c r="A470" s="7" t="s">
        <v>567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R470"/>
      <c r="S470"/>
    </row>
    <row r="471" spans="1:19">
      <c r="A471" s="7" t="s">
        <v>536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R471"/>
      <c r="S471"/>
    </row>
    <row r="472" spans="1:19">
      <c r="A472" s="7" t="s">
        <v>537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R472"/>
      <c r="S472"/>
    </row>
    <row r="473" spans="1:19">
      <c r="A473" s="7" t="s">
        <v>538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R473"/>
      <c r="S473"/>
    </row>
    <row r="474" spans="1:19">
      <c r="A474" s="7" t="s">
        <v>539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R474"/>
      <c r="S474"/>
    </row>
    <row r="475" spans="1:19">
      <c r="A475" s="7" t="s">
        <v>540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R475"/>
      <c r="S475"/>
    </row>
    <row r="476" spans="1:19">
      <c r="A476" s="7" t="s">
        <v>541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R476"/>
      <c r="S476"/>
    </row>
    <row r="477" spans="1:19">
      <c r="A477" s="7" t="s">
        <v>542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R477"/>
      <c r="S477"/>
    </row>
    <row r="478" spans="1:19">
      <c r="A478" s="7" t="s">
        <v>543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R478"/>
      <c r="S478"/>
    </row>
    <row r="479" spans="1:19">
      <c r="A479" s="7" t="s">
        <v>544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R479"/>
      <c r="S479"/>
    </row>
    <row r="480" spans="1:19">
      <c r="A480" s="7" t="s">
        <v>3111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R480"/>
      <c r="S480"/>
    </row>
    <row r="481" spans="1:19">
      <c r="A481" s="7" t="s">
        <v>545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R481"/>
      <c r="S481"/>
    </row>
    <row r="482" spans="1:19">
      <c r="A482" s="7" t="s">
        <v>568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R482"/>
      <c r="S482"/>
    </row>
    <row r="483" spans="1:19">
      <c r="A483" s="7" t="s">
        <v>3110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R483"/>
      <c r="S483"/>
    </row>
    <row r="484" spans="1:19">
      <c r="A484" s="7" t="s">
        <v>546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R484"/>
      <c r="S484"/>
    </row>
    <row r="485" spans="1:19">
      <c r="A485" s="7" t="s">
        <v>488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R485"/>
      <c r="S485"/>
    </row>
    <row r="486" spans="1:19">
      <c r="A486" s="7" t="s">
        <v>1445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R486"/>
      <c r="S486"/>
    </row>
    <row r="487" spans="1:19">
      <c r="A487" s="7" t="s">
        <v>477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R487"/>
      <c r="S487"/>
    </row>
    <row r="488" spans="1:19">
      <c r="A488" s="7" t="s">
        <v>1009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R488"/>
      <c r="S488"/>
    </row>
    <row r="489" spans="1:19">
      <c r="A489" s="7" t="s">
        <v>1120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R489"/>
      <c r="S489"/>
    </row>
    <row r="490" spans="1:19">
      <c r="A490" s="7" t="s">
        <v>1010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R490"/>
      <c r="S490"/>
    </row>
    <row r="491" spans="1:19">
      <c r="A491" s="7" t="s">
        <v>1011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R491"/>
      <c r="S491"/>
    </row>
    <row r="492" spans="1:19">
      <c r="A492" s="7" t="s">
        <v>1095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R492"/>
      <c r="S492"/>
    </row>
    <row r="493" spans="1:19">
      <c r="A493" s="7" t="s">
        <v>1012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R493"/>
      <c r="S493"/>
    </row>
    <row r="494" spans="1:19">
      <c r="A494" s="7" t="s">
        <v>1013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R494"/>
      <c r="S494"/>
    </row>
    <row r="495" spans="1:19">
      <c r="A495" s="7" t="s">
        <v>1014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R495"/>
      <c r="S495"/>
    </row>
    <row r="496" spans="1:19">
      <c r="A496" s="7" t="s">
        <v>1096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R496"/>
      <c r="S496"/>
    </row>
    <row r="497" spans="1:19">
      <c r="A497" s="7" t="s">
        <v>1097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R497"/>
      <c r="S497"/>
    </row>
    <row r="498" spans="1:19">
      <c r="A498" s="7" t="s">
        <v>999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R498"/>
      <c r="S498"/>
    </row>
    <row r="499" spans="1:19">
      <c r="A499" s="7" t="s">
        <v>1098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R499"/>
      <c r="S499"/>
    </row>
    <row r="500" spans="1:19">
      <c r="A500" s="7" t="s">
        <v>1015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R500"/>
      <c r="S500"/>
    </row>
    <row r="501" spans="1:19">
      <c r="A501" s="7" t="s">
        <v>1016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R501"/>
      <c r="S501"/>
    </row>
    <row r="502" spans="1:19">
      <c r="A502" s="7" t="s">
        <v>1461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R502"/>
      <c r="S502"/>
    </row>
    <row r="503" spans="1:19">
      <c r="A503" s="7" t="s">
        <v>1017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R503"/>
      <c r="S503"/>
    </row>
    <row r="504" spans="1:19">
      <c r="A504" s="7" t="s">
        <v>1099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R504"/>
      <c r="S504"/>
    </row>
    <row r="505" spans="1:19">
      <c r="A505" s="7" t="s">
        <v>1018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R505"/>
      <c r="S505"/>
    </row>
    <row r="506" spans="1:19">
      <c r="A506" s="7" t="s">
        <v>1019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R506"/>
      <c r="S506"/>
    </row>
    <row r="507" spans="1:19">
      <c r="A507" s="7" t="s">
        <v>1108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R507"/>
      <c r="S507"/>
    </row>
    <row r="508" spans="1:19">
      <c r="A508" s="7" t="s">
        <v>1020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R508"/>
      <c r="S508"/>
    </row>
    <row r="509" spans="1:19">
      <c r="A509" s="7" t="s">
        <v>2158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R509"/>
      <c r="S509"/>
    </row>
    <row r="510" spans="1:19">
      <c r="A510" s="7" t="s">
        <v>2159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R510"/>
      <c r="S510"/>
    </row>
    <row r="511" spans="1:19">
      <c r="A511" s="7" t="s">
        <v>1021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R511"/>
      <c r="S511"/>
    </row>
    <row r="512" spans="1:19">
      <c r="A512" s="7" t="s">
        <v>1022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R512"/>
      <c r="S512"/>
    </row>
    <row r="513" spans="1:19">
      <c r="A513" s="7" t="s">
        <v>1100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R513"/>
      <c r="S513"/>
    </row>
    <row r="514" spans="1:19">
      <c r="A514" s="7" t="s">
        <v>1023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R514"/>
      <c r="S514"/>
    </row>
    <row r="515" spans="1:19">
      <c r="A515" s="7" t="s">
        <v>1024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R515"/>
      <c r="S515"/>
    </row>
    <row r="516" spans="1:19">
      <c r="A516" s="7" t="s">
        <v>1000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R516"/>
      <c r="S516"/>
    </row>
    <row r="517" spans="1:19">
      <c r="A517" s="7" t="s">
        <v>1001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R517"/>
      <c r="S517"/>
    </row>
    <row r="518" spans="1:19">
      <c r="A518" s="7" t="s">
        <v>1025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R518"/>
      <c r="S518"/>
    </row>
    <row r="519" spans="1:19">
      <c r="A519" s="7" t="s">
        <v>1026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R519"/>
      <c r="S519"/>
    </row>
    <row r="520" spans="1:19">
      <c r="A520" s="7" t="s">
        <v>1101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R520"/>
      <c r="S520"/>
    </row>
    <row r="521" spans="1:19">
      <c r="A521" s="7" t="s">
        <v>1027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R521"/>
      <c r="S521"/>
    </row>
    <row r="522" spans="1:19">
      <c r="A522" s="7" t="s">
        <v>1158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R522"/>
      <c r="S522"/>
    </row>
    <row r="523" spans="1:19">
      <c r="A523" s="7" t="s">
        <v>1028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R523"/>
      <c r="S523"/>
    </row>
    <row r="524" spans="1:19">
      <c r="A524" s="7" t="s">
        <v>1029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R524"/>
      <c r="S524"/>
    </row>
    <row r="525" spans="1:19">
      <c r="A525" s="7" t="s">
        <v>2160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R525"/>
      <c r="S525"/>
    </row>
    <row r="526" spans="1:19">
      <c r="A526" s="7" t="s">
        <v>2161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R526"/>
      <c r="S526"/>
    </row>
    <row r="527" spans="1:19">
      <c r="A527" s="7" t="s">
        <v>1030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R527"/>
      <c r="S527"/>
    </row>
    <row r="528" spans="1:19">
      <c r="A528" s="7" t="s">
        <v>2162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R528"/>
      <c r="S528"/>
    </row>
    <row r="529" spans="1:19">
      <c r="A529" s="7" t="s">
        <v>1031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R529"/>
      <c r="S529"/>
    </row>
    <row r="530" spans="1:19">
      <c r="A530" s="7" t="s">
        <v>1032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R530"/>
      <c r="S530"/>
    </row>
    <row r="531" spans="1:19">
      <c r="A531" s="7" t="s">
        <v>2163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R531"/>
      <c r="S531"/>
    </row>
    <row r="532" spans="1:19">
      <c r="A532" s="7" t="s">
        <v>1033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R532"/>
      <c r="S532"/>
    </row>
    <row r="533" spans="1:19">
      <c r="A533" s="7" t="s">
        <v>1034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R533"/>
      <c r="S533"/>
    </row>
    <row r="534" spans="1:19">
      <c r="A534" s="7" t="s">
        <v>1002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R534"/>
      <c r="S534"/>
    </row>
    <row r="535" spans="1:19">
      <c r="A535" s="7" t="s">
        <v>2164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R535"/>
      <c r="S535"/>
    </row>
    <row r="536" spans="1:19">
      <c r="A536" s="7" t="s">
        <v>1035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R536"/>
      <c r="S536"/>
    </row>
    <row r="537" spans="1:19">
      <c r="A537" s="7" t="s">
        <v>1036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R537"/>
      <c r="S537"/>
    </row>
    <row r="538" spans="1:19">
      <c r="A538" s="7" t="s">
        <v>1037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R538"/>
      <c r="S538"/>
    </row>
    <row r="539" spans="1:19">
      <c r="A539" s="7" t="s">
        <v>1038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R539"/>
      <c r="S539"/>
    </row>
    <row r="540" spans="1:19">
      <c r="A540" s="7" t="s">
        <v>1003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R540"/>
      <c r="S540"/>
    </row>
    <row r="541" spans="1:19">
      <c r="A541" s="7" t="s">
        <v>1039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R541"/>
      <c r="S541"/>
    </row>
    <row r="542" spans="1:19">
      <c r="A542" s="7" t="s">
        <v>1040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R542"/>
      <c r="S542"/>
    </row>
    <row r="543" spans="1:19">
      <c r="A543" s="7" t="s">
        <v>1102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R543"/>
      <c r="S543"/>
    </row>
    <row r="544" spans="1:19">
      <c r="A544" s="7" t="s">
        <v>1041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R544"/>
      <c r="S544"/>
    </row>
    <row r="545" spans="1:19">
      <c r="A545" s="7" t="s">
        <v>1042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R545"/>
      <c r="S545"/>
    </row>
    <row r="546" spans="1:19">
      <c r="A546" s="7" t="s">
        <v>1043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R546"/>
      <c r="S546"/>
    </row>
    <row r="547" spans="1:19">
      <c r="A547" s="7" t="s">
        <v>1044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R547"/>
      <c r="S547"/>
    </row>
    <row r="548" spans="1:19">
      <c r="A548" s="7" t="s">
        <v>1045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R548"/>
      <c r="S548"/>
    </row>
    <row r="549" spans="1:19">
      <c r="A549" s="7" t="s">
        <v>2165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R549"/>
      <c r="S549"/>
    </row>
    <row r="550" spans="1:19">
      <c r="A550" s="7" t="s">
        <v>2166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R550"/>
      <c r="S550"/>
    </row>
    <row r="551" spans="1:19">
      <c r="A551" s="7" t="s">
        <v>1046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R551"/>
      <c r="S551"/>
    </row>
    <row r="552" spans="1:19">
      <c r="A552" s="7" t="s">
        <v>1103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R552"/>
      <c r="S552"/>
    </row>
    <row r="553" spans="1:19">
      <c r="A553" s="7" t="s">
        <v>1047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R553"/>
      <c r="S553"/>
    </row>
    <row r="554" spans="1:19">
      <c r="A554" s="7" t="s">
        <v>1048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R554"/>
      <c r="S554"/>
    </row>
    <row r="555" spans="1:19">
      <c r="A555" s="7" t="s">
        <v>1104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R555"/>
      <c r="S555"/>
    </row>
    <row r="556" spans="1:19">
      <c r="A556" s="7" t="s">
        <v>1049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R556"/>
      <c r="S556"/>
    </row>
    <row r="557" spans="1:19">
      <c r="A557" s="7" t="s">
        <v>1050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R557"/>
      <c r="S557"/>
    </row>
    <row r="558" spans="1:19">
      <c r="A558" s="7" t="s">
        <v>1051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R558"/>
      <c r="S558"/>
    </row>
    <row r="559" spans="1:19">
      <c r="A559" s="7" t="s">
        <v>1052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R559"/>
      <c r="S559"/>
    </row>
    <row r="560" spans="1:19">
      <c r="A560" s="7" t="s">
        <v>1053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R560"/>
      <c r="S560"/>
    </row>
    <row r="561" spans="1:19">
      <c r="A561" s="7" t="s">
        <v>1105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R561"/>
      <c r="S561"/>
    </row>
    <row r="562" spans="1:19">
      <c r="A562" s="7" t="s">
        <v>1054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R562"/>
      <c r="S562"/>
    </row>
    <row r="563" spans="1:19">
      <c r="A563" s="7" t="s">
        <v>1055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R563"/>
      <c r="S563"/>
    </row>
    <row r="564" spans="1:19">
      <c r="A564" s="7" t="s">
        <v>1056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R564"/>
      <c r="S564"/>
    </row>
    <row r="565" spans="1:19">
      <c r="A565" s="7" t="s">
        <v>2167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R565"/>
      <c r="S565"/>
    </row>
    <row r="566" spans="1:19">
      <c r="A566" s="7" t="s">
        <v>1057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R566"/>
      <c r="S566"/>
    </row>
    <row r="567" spans="1:19">
      <c r="A567" s="7" t="s">
        <v>1058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R567"/>
      <c r="S567"/>
    </row>
    <row r="568" spans="1:19">
      <c r="A568" s="7" t="s">
        <v>1059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R568"/>
      <c r="S568"/>
    </row>
    <row r="569" spans="1:19">
      <c r="A569" s="7" t="s">
        <v>1060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R569"/>
      <c r="S569"/>
    </row>
    <row r="570" spans="1:19">
      <c r="A570" s="7" t="s">
        <v>1106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R570"/>
      <c r="S570"/>
    </row>
    <row r="571" spans="1:19">
      <c r="A571" s="7" t="s">
        <v>1061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R571"/>
      <c r="S571"/>
    </row>
    <row r="572" spans="1:19">
      <c r="A572" s="7" t="s">
        <v>1062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R572"/>
      <c r="S572"/>
    </row>
    <row r="573" spans="1:19">
      <c r="A573" s="7" t="s">
        <v>1063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R573"/>
      <c r="S573"/>
    </row>
    <row r="574" spans="1:19">
      <c r="A574" s="7" t="s">
        <v>1064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R574"/>
      <c r="S574"/>
    </row>
    <row r="575" spans="1:19">
      <c r="A575" s="7" t="s">
        <v>1065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R575"/>
      <c r="S575"/>
    </row>
    <row r="576" spans="1:19">
      <c r="A576" s="7" t="s">
        <v>1066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R576"/>
      <c r="S576"/>
    </row>
    <row r="577" spans="1:19">
      <c r="A577" s="7" t="s">
        <v>1067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R577"/>
      <c r="S577"/>
    </row>
    <row r="578" spans="1:19">
      <c r="A578" s="7" t="s">
        <v>1068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R578"/>
      <c r="S578"/>
    </row>
    <row r="579" spans="1:19">
      <c r="A579" s="7" t="s">
        <v>1069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R579"/>
      <c r="S579"/>
    </row>
    <row r="580" spans="1:19">
      <c r="A580" s="7" t="s">
        <v>3113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R580"/>
      <c r="S580"/>
    </row>
    <row r="581" spans="1:19">
      <c r="A581" s="7" t="s">
        <v>1070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R581"/>
      <c r="S581"/>
    </row>
    <row r="582" spans="1:19">
      <c r="A582" s="7" t="s">
        <v>1071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R582"/>
      <c r="S582"/>
    </row>
    <row r="583" spans="1:19">
      <c r="A583" s="7" t="s">
        <v>3112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R583"/>
      <c r="S583"/>
    </row>
    <row r="584" spans="1:19">
      <c r="A584" s="7" t="s">
        <v>1072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R584"/>
      <c r="S584"/>
    </row>
    <row r="585" spans="1:19">
      <c r="A585" s="7" t="s">
        <v>1073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R585"/>
      <c r="S585"/>
    </row>
    <row r="586" spans="1:19">
      <c r="A586" s="7" t="s">
        <v>1446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R586"/>
      <c r="S586"/>
    </row>
    <row r="587" spans="1:19">
      <c r="A587" s="7" t="s">
        <v>1107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R587"/>
      <c r="S587"/>
    </row>
    <row r="588" spans="1:19">
      <c r="A588" s="7" t="s">
        <v>1182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R588"/>
      <c r="S588"/>
    </row>
    <row r="589" spans="1:19">
      <c r="A589" s="7" t="s">
        <v>1279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R589"/>
      <c r="S589"/>
    </row>
    <row r="590" spans="1:19">
      <c r="A590" s="7" t="s">
        <v>1183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R590"/>
    </row>
    <row r="591" spans="1:19">
      <c r="A591" s="7" t="s">
        <v>1184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R591"/>
    </row>
    <row r="592" spans="1:19">
      <c r="A592" s="7" t="s">
        <v>1185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R592"/>
    </row>
    <row r="593" spans="1:18">
      <c r="A593" s="7" t="s">
        <v>1186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R593"/>
    </row>
    <row r="594" spans="1:18">
      <c r="A594" s="7" t="s">
        <v>1187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R594"/>
    </row>
    <row r="595" spans="1:18">
      <c r="A595" s="7" t="s">
        <v>1188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R595"/>
    </row>
    <row r="596" spans="1:18">
      <c r="A596" s="7" t="s">
        <v>1189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R596"/>
    </row>
    <row r="597" spans="1:18">
      <c r="A597" s="7" t="s">
        <v>1190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R597"/>
    </row>
    <row r="598" spans="1:18">
      <c r="A598" s="7" t="s">
        <v>1191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R598"/>
    </row>
    <row r="599" spans="1:18">
      <c r="A599" s="7" t="s">
        <v>1192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R599"/>
    </row>
    <row r="600" spans="1:18">
      <c r="A600" s="7" t="s">
        <v>1193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R600"/>
    </row>
    <row r="601" spans="1:18">
      <c r="A601" s="7" t="s">
        <v>1194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R601"/>
    </row>
    <row r="602" spans="1:18">
      <c r="A602" s="7" t="s">
        <v>1462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R602"/>
    </row>
    <row r="603" spans="1:18">
      <c r="A603" s="7" t="s">
        <v>1195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R603"/>
    </row>
    <row r="604" spans="1:18">
      <c r="A604" s="7" t="s">
        <v>1196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R604"/>
    </row>
    <row r="605" spans="1:18">
      <c r="A605" s="7" t="s">
        <v>1197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R605"/>
    </row>
    <row r="606" spans="1:18">
      <c r="A606" s="7" t="s">
        <v>1198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R606"/>
    </row>
    <row r="607" spans="1:18">
      <c r="A607" s="7" t="s">
        <v>1159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R607"/>
    </row>
    <row r="608" spans="1:18">
      <c r="A608" s="7" t="s">
        <v>1199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R608"/>
    </row>
    <row r="609" spans="1:18">
      <c r="A609" s="7" t="s">
        <v>2168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R609"/>
    </row>
    <row r="610" spans="1:18">
      <c r="A610" s="7" t="s">
        <v>2169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R610"/>
    </row>
    <row r="611" spans="1:18">
      <c r="A611" s="7" t="s">
        <v>1200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R611"/>
    </row>
    <row r="612" spans="1:18">
      <c r="A612" s="7" t="s">
        <v>1160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R612"/>
    </row>
    <row r="613" spans="1:18">
      <c r="A613" s="7" t="s">
        <v>1201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R613"/>
    </row>
    <row r="614" spans="1:18">
      <c r="A614" s="7" t="s">
        <v>1202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R614"/>
    </row>
    <row r="615" spans="1:18">
      <c r="A615" s="7" t="s">
        <v>1203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R615"/>
    </row>
    <row r="616" spans="1:18">
      <c r="A616" s="7" t="s">
        <v>1204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R616"/>
    </row>
    <row r="617" spans="1:18">
      <c r="A617" s="7" t="s">
        <v>1205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R617"/>
    </row>
    <row r="618" spans="1:18">
      <c r="A618" s="7" t="s">
        <v>1206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R618"/>
    </row>
    <row r="619" spans="1:18">
      <c r="A619" s="7" t="s">
        <v>1207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R619"/>
    </row>
    <row r="620" spans="1:18">
      <c r="A620" s="7" t="s">
        <v>1208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R620"/>
    </row>
    <row r="621" spans="1:18">
      <c r="A621" s="7" t="s">
        <v>1161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R621"/>
    </row>
    <row r="622" spans="1:18">
      <c r="A622" s="7" t="s">
        <v>1209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R622"/>
    </row>
    <row r="623" spans="1:18">
      <c r="A623" s="7" t="s">
        <v>1210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R623"/>
    </row>
    <row r="624" spans="1:18">
      <c r="A624" s="7" t="s">
        <v>1211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R624"/>
    </row>
    <row r="625" spans="1:18">
      <c r="A625" s="7" t="s">
        <v>2170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R625"/>
    </row>
    <row r="626" spans="1:18">
      <c r="A626" s="7" t="s">
        <v>2171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R626"/>
    </row>
    <row r="627" spans="1:18">
      <c r="A627" s="7" t="s">
        <v>1162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R627"/>
    </row>
    <row r="628" spans="1:18">
      <c r="A628" s="7" t="s">
        <v>2172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R628"/>
    </row>
    <row r="629" spans="1:18">
      <c r="A629" s="7" t="s">
        <v>1212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R629"/>
    </row>
    <row r="630" spans="1:18">
      <c r="A630" s="7" t="s">
        <v>1213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R630"/>
    </row>
    <row r="631" spans="1:18">
      <c r="A631" s="7" t="s">
        <v>2173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R631"/>
    </row>
    <row r="632" spans="1:18">
      <c r="A632" s="7" t="s">
        <v>1214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R632"/>
    </row>
    <row r="633" spans="1:18">
      <c r="A633" s="7" t="s">
        <v>1215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R633"/>
    </row>
    <row r="634" spans="1:18">
      <c r="A634" s="7" t="s">
        <v>1216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R634"/>
    </row>
    <row r="635" spans="1:18">
      <c r="A635" s="7" t="s">
        <v>2174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R635"/>
    </row>
    <row r="636" spans="1:18">
      <c r="A636" s="7" t="s">
        <v>1217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R636"/>
    </row>
    <row r="637" spans="1:18">
      <c r="A637" s="7" t="s">
        <v>1218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R637"/>
    </row>
    <row r="638" spans="1:18">
      <c r="A638" s="7" t="s">
        <v>1219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R638"/>
    </row>
    <row r="639" spans="1:18">
      <c r="A639" s="7" t="s">
        <v>1220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R639"/>
    </row>
    <row r="640" spans="1:18">
      <c r="A640" s="7" t="s">
        <v>1221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R640"/>
    </row>
    <row r="641" spans="1:18">
      <c r="A641" s="7" t="s">
        <v>1222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R641"/>
    </row>
    <row r="642" spans="1:18">
      <c r="A642" s="7" t="s">
        <v>1223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R642"/>
    </row>
    <row r="643" spans="1:18">
      <c r="A643" s="7" t="s">
        <v>1224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R643"/>
    </row>
    <row r="644" spans="1:18">
      <c r="A644" s="7" t="s">
        <v>1225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R644"/>
    </row>
    <row r="645" spans="1:18">
      <c r="A645" s="7" t="s">
        <v>1226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R645"/>
    </row>
    <row r="646" spans="1:18">
      <c r="A646" s="7" t="s">
        <v>1227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R646"/>
    </row>
    <row r="647" spans="1:18">
      <c r="A647" s="7" t="s">
        <v>1228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R647"/>
    </row>
    <row r="648" spans="1:18">
      <c r="A648" s="7" t="s">
        <v>1229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R648"/>
    </row>
    <row r="649" spans="1:18">
      <c r="A649" s="7" t="s">
        <v>2175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R649"/>
    </row>
    <row r="650" spans="1:18">
      <c r="A650" s="7" t="s">
        <v>2176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R650"/>
    </row>
    <row r="651" spans="1:18">
      <c r="A651" s="7" t="s">
        <v>1230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R651"/>
    </row>
    <row r="652" spans="1:18">
      <c r="A652" s="7" t="s">
        <v>1231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R652"/>
    </row>
    <row r="653" spans="1:18">
      <c r="A653" s="7" t="s">
        <v>1232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R653"/>
    </row>
    <row r="654" spans="1:18">
      <c r="A654" s="7" t="s">
        <v>1233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R654"/>
    </row>
    <row r="655" spans="1:18">
      <c r="A655" s="7" t="s">
        <v>1280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R655"/>
    </row>
    <row r="656" spans="1:18">
      <c r="A656" s="7" t="s">
        <v>1234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R656"/>
    </row>
    <row r="657" spans="1:18">
      <c r="A657" s="7" t="s">
        <v>1235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R657"/>
    </row>
    <row r="658" spans="1:18">
      <c r="A658" s="7" t="s">
        <v>1163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R658"/>
    </row>
    <row r="659" spans="1:18">
      <c r="A659" s="7" t="s">
        <v>1236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R659"/>
    </row>
    <row r="660" spans="1:18">
      <c r="A660" s="7" t="s">
        <v>1237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R660"/>
    </row>
    <row r="661" spans="1:18">
      <c r="A661" s="7" t="s">
        <v>1238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R661"/>
    </row>
    <row r="662" spans="1:18">
      <c r="A662" s="7" t="s">
        <v>1239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R662"/>
    </row>
    <row r="663" spans="1:18">
      <c r="A663" s="7" t="s">
        <v>1240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R663"/>
    </row>
    <row r="664" spans="1:18">
      <c r="A664" s="7" t="s">
        <v>1241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R664"/>
    </row>
    <row r="665" spans="1:18">
      <c r="A665" s="7" t="s">
        <v>2177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R665"/>
    </row>
    <row r="666" spans="1:18">
      <c r="A666" s="7" t="s">
        <v>1242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R666"/>
    </row>
    <row r="667" spans="1:18">
      <c r="A667" s="7" t="s">
        <v>1243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R667"/>
    </row>
    <row r="668" spans="1:18">
      <c r="A668" s="7" t="s">
        <v>1244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R668"/>
    </row>
    <row r="669" spans="1:18">
      <c r="A669" s="7" t="s">
        <v>1245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R669"/>
    </row>
    <row r="670" spans="1:18">
      <c r="A670" s="7" t="s">
        <v>1246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R670"/>
    </row>
    <row r="671" spans="1:18">
      <c r="A671" s="7" t="s">
        <v>1247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R671"/>
    </row>
    <row r="672" spans="1:18">
      <c r="A672" s="7" t="s">
        <v>1164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R672"/>
    </row>
    <row r="673" spans="1:18">
      <c r="A673" s="7" t="s">
        <v>1248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R673"/>
    </row>
    <row r="674" spans="1:18">
      <c r="A674" s="7" t="s">
        <v>1165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R674"/>
    </row>
    <row r="675" spans="1:18">
      <c r="A675" s="7" t="s">
        <v>1166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R675"/>
    </row>
    <row r="676" spans="1:18">
      <c r="A676" s="7" t="s">
        <v>1249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R676"/>
    </row>
    <row r="677" spans="1:18">
      <c r="A677" s="7" t="s">
        <v>1250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R677"/>
    </row>
    <row r="678" spans="1:18">
      <c r="A678" s="7" t="s">
        <v>1281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R678"/>
    </row>
    <row r="679" spans="1:18">
      <c r="A679" s="7" t="s">
        <v>1251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R679"/>
    </row>
    <row r="680" spans="1:18">
      <c r="A680" s="7" t="s">
        <v>3115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R680"/>
    </row>
    <row r="681" spans="1:18">
      <c r="A681" s="7" t="s">
        <v>1167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R681"/>
    </row>
    <row r="682" spans="1:18">
      <c r="A682" s="7" t="s">
        <v>1252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R682"/>
    </row>
    <row r="683" spans="1:18">
      <c r="A683" s="7" t="s">
        <v>3114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R683"/>
    </row>
    <row r="684" spans="1:18">
      <c r="A684" s="7" t="s">
        <v>1253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R684"/>
    </row>
    <row r="685" spans="1:18">
      <c r="A685" s="7" t="s">
        <v>1254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R685"/>
    </row>
    <row r="686" spans="1:18">
      <c r="A686" s="7" t="s">
        <v>1447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R686"/>
    </row>
    <row r="687" spans="1:18">
      <c r="A687" s="7" t="s">
        <v>1255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R687"/>
    </row>
    <row r="688" spans="1:18">
      <c r="A688" s="7" t="s">
        <v>1282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R688"/>
    </row>
    <row r="689" spans="1:18">
      <c r="A689" s="7" t="s">
        <v>1283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R689"/>
    </row>
    <row r="690" spans="1:18">
      <c r="A690" s="7" t="s">
        <v>1284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R690"/>
    </row>
    <row r="691" spans="1:18">
      <c r="A691" s="7" t="s">
        <v>1285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R691"/>
    </row>
    <row r="692" spans="1:18">
      <c r="A692" s="7" t="s">
        <v>1286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R692"/>
    </row>
    <row r="693" spans="1:18">
      <c r="A693" s="7" t="s">
        <v>1287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R693"/>
    </row>
    <row r="694" spans="1:18">
      <c r="A694" s="7" t="s">
        <v>1288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R694"/>
    </row>
    <row r="695" spans="1:18">
      <c r="A695" s="7" t="s">
        <v>1289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R695"/>
    </row>
    <row r="696" spans="1:18">
      <c r="A696" s="7" t="s">
        <v>1290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R696"/>
    </row>
    <row r="697" spans="1:18">
      <c r="A697" s="7" t="s">
        <v>1291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R697"/>
    </row>
    <row r="698" spans="1:18">
      <c r="A698" s="7" t="s">
        <v>1292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R698"/>
    </row>
    <row r="699" spans="1:18">
      <c r="A699" s="7" t="s">
        <v>1293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R699"/>
    </row>
    <row r="700" spans="1:18">
      <c r="A700" s="7" t="s">
        <v>1294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R700"/>
    </row>
    <row r="701" spans="1:18">
      <c r="A701" s="7" t="s">
        <v>1295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R701"/>
    </row>
    <row r="702" spans="1:18">
      <c r="A702" s="7" t="s">
        <v>1463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R702"/>
    </row>
    <row r="703" spans="1:18">
      <c r="A703" s="7" t="s">
        <v>1296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R703"/>
    </row>
    <row r="704" spans="1:18">
      <c r="A704" s="7" t="s">
        <v>1297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R704"/>
    </row>
    <row r="705" spans="1:18">
      <c r="A705" s="7" t="s">
        <v>1298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R705"/>
    </row>
    <row r="706" spans="1:18">
      <c r="A706" s="7" t="s">
        <v>1299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R706"/>
    </row>
    <row r="707" spans="1:18">
      <c r="A707" s="7" t="s">
        <v>1300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R707"/>
    </row>
    <row r="708" spans="1:18">
      <c r="A708" s="7" t="s">
        <v>1301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R708"/>
    </row>
    <row r="709" spans="1:18">
      <c r="A709" s="7" t="s">
        <v>2178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R709"/>
    </row>
    <row r="710" spans="1:18">
      <c r="A710" s="7" t="s">
        <v>2179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R710"/>
    </row>
    <row r="711" spans="1:18">
      <c r="A711" s="7" t="s">
        <v>1302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R711"/>
    </row>
    <row r="712" spans="1:18">
      <c r="A712" s="7" t="s">
        <v>1303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R712"/>
    </row>
    <row r="713" spans="1:18">
      <c r="A713" s="7" t="s">
        <v>1304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R713"/>
    </row>
    <row r="714" spans="1:18">
      <c r="A714" s="7" t="s">
        <v>1305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R714"/>
    </row>
    <row r="715" spans="1:18">
      <c r="A715" s="7" t="s">
        <v>1306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R715"/>
    </row>
    <row r="716" spans="1:18">
      <c r="A716" s="7" t="s">
        <v>1307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R716"/>
    </row>
    <row r="717" spans="1:18">
      <c r="A717" s="7" t="s">
        <v>1308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R717"/>
    </row>
    <row r="718" spans="1:18">
      <c r="A718" s="7" t="s">
        <v>1309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R718"/>
    </row>
    <row r="719" spans="1:18">
      <c r="A719" s="7" t="s">
        <v>1310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R719"/>
    </row>
    <row r="720" spans="1:18">
      <c r="A720" s="7" t="s">
        <v>1311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R720"/>
    </row>
    <row r="721" spans="1:18">
      <c r="A721" s="7" t="s">
        <v>1312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R721"/>
    </row>
    <row r="722" spans="1:18">
      <c r="A722" s="7" t="s">
        <v>1313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R722"/>
    </row>
    <row r="723" spans="1:18">
      <c r="A723" s="7" t="s">
        <v>1314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R723"/>
    </row>
    <row r="724" spans="1:18">
      <c r="A724" s="7" t="s">
        <v>2180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R724"/>
    </row>
    <row r="725" spans="1:18">
      <c r="A725" s="7" t="s">
        <v>2181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R725"/>
    </row>
    <row r="726" spans="1:18">
      <c r="A726" s="7" t="s">
        <v>1315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R726"/>
    </row>
    <row r="727" spans="1:18">
      <c r="A727" s="7" t="s">
        <v>2182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R727"/>
    </row>
    <row r="728" spans="1:18">
      <c r="A728" s="7" t="s">
        <v>1316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R728"/>
    </row>
    <row r="729" spans="1:18">
      <c r="A729" s="7" t="s">
        <v>1317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R729"/>
    </row>
    <row r="730" spans="1:18">
      <c r="A730" s="7" t="s">
        <v>2183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R730"/>
    </row>
    <row r="731" spans="1:18">
      <c r="A731" s="7" t="s">
        <v>1318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R731"/>
    </row>
    <row r="732" spans="1:18">
      <c r="A732" s="7" t="s">
        <v>1319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R732"/>
    </row>
    <row r="733" spans="1:18">
      <c r="A733" s="7" t="s">
        <v>1320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R733"/>
    </row>
    <row r="734" spans="1:18">
      <c r="A734" s="7" t="s">
        <v>2184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R734"/>
    </row>
    <row r="735" spans="1:18">
      <c r="A735" s="7" t="s">
        <v>1321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R735"/>
    </row>
    <row r="736" spans="1:18">
      <c r="A736" s="7" t="s">
        <v>1322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R736"/>
    </row>
    <row r="737" spans="1:18">
      <c r="A737" s="7" t="s">
        <v>1323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R737"/>
    </row>
    <row r="738" spans="1:18">
      <c r="A738" s="7" t="s">
        <v>1324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R738"/>
    </row>
    <row r="739" spans="1:18">
      <c r="A739" s="7" t="s">
        <v>1325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R739"/>
    </row>
    <row r="740" spans="1:18">
      <c r="A740" s="7" t="s">
        <v>1326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R740"/>
    </row>
    <row r="741" spans="1:18">
      <c r="A741" s="7" t="s">
        <v>1327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R741"/>
    </row>
    <row r="742" spans="1:18">
      <c r="A742" s="7" t="s">
        <v>1328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R742"/>
    </row>
    <row r="743" spans="1:18">
      <c r="A743" s="7" t="s">
        <v>1329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R743"/>
    </row>
    <row r="744" spans="1:18">
      <c r="A744" s="7" t="s">
        <v>1330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R744"/>
    </row>
    <row r="745" spans="1:18">
      <c r="A745" s="7" t="s">
        <v>1331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R745"/>
    </row>
    <row r="746" spans="1:18">
      <c r="A746" s="7" t="s">
        <v>1332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R746"/>
    </row>
    <row r="747" spans="1:18">
      <c r="A747" s="7" t="s">
        <v>1333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R747"/>
    </row>
    <row r="748" spans="1:18">
      <c r="A748" s="7" t="s">
        <v>2185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R748"/>
    </row>
    <row r="749" spans="1:18">
      <c r="A749" s="7" t="s">
        <v>2186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R749"/>
    </row>
    <row r="750" spans="1:18">
      <c r="A750" s="7" t="s">
        <v>1334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R750"/>
    </row>
    <row r="751" spans="1:18">
      <c r="A751" s="7" t="s">
        <v>1335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R751"/>
    </row>
    <row r="752" spans="1:18">
      <c r="A752" s="7" t="s">
        <v>1336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R752"/>
    </row>
    <row r="753" spans="1:18">
      <c r="A753" s="7" t="s">
        <v>1337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R753"/>
    </row>
    <row r="754" spans="1:18">
      <c r="A754" s="7" t="s">
        <v>1338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R754"/>
    </row>
    <row r="755" spans="1:18">
      <c r="A755" s="7" t="s">
        <v>1339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R755"/>
    </row>
    <row r="756" spans="1:18">
      <c r="A756" s="7" t="s">
        <v>1340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R756"/>
    </row>
    <row r="757" spans="1:18">
      <c r="A757" s="7" t="s">
        <v>1341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R757"/>
    </row>
    <row r="758" spans="1:18">
      <c r="A758" s="7" t="s">
        <v>1342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R758"/>
    </row>
    <row r="759" spans="1:18">
      <c r="A759" s="7" t="s">
        <v>1343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R759"/>
    </row>
    <row r="760" spans="1:18">
      <c r="A760" s="7" t="s">
        <v>1344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R760"/>
    </row>
    <row r="761" spans="1:18">
      <c r="A761" s="7" t="s">
        <v>1345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R761"/>
    </row>
    <row r="762" spans="1:18">
      <c r="A762" s="7" t="s">
        <v>1346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R762"/>
    </row>
    <row r="763" spans="1:18">
      <c r="A763" s="7" t="s">
        <v>1347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R763"/>
    </row>
    <row r="764" spans="1:18">
      <c r="A764" s="7" t="s">
        <v>2187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R764"/>
    </row>
    <row r="765" spans="1:18">
      <c r="A765" s="7" t="s">
        <v>1348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R765"/>
    </row>
    <row r="766" spans="1:18">
      <c r="A766" s="7" t="s">
        <v>1349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R766"/>
    </row>
    <row r="767" spans="1:18">
      <c r="A767" s="7" t="s">
        <v>1350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R767"/>
    </row>
    <row r="768" spans="1:18">
      <c r="A768" s="7" t="s">
        <v>1351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R768"/>
    </row>
    <row r="769" spans="1:18">
      <c r="A769" s="7" t="s">
        <v>1352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R769"/>
    </row>
    <row r="770" spans="1:18">
      <c r="A770" s="7" t="s">
        <v>1353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R770"/>
    </row>
    <row r="771" spans="1:18">
      <c r="A771" s="7" t="s">
        <v>1354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R771"/>
    </row>
    <row r="772" spans="1:18">
      <c r="A772" s="7" t="s">
        <v>1355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R772"/>
    </row>
    <row r="773" spans="1:18">
      <c r="A773" s="7" t="s">
        <v>1356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R773"/>
    </row>
    <row r="774" spans="1:18">
      <c r="A774" s="7" t="s">
        <v>1357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R774"/>
    </row>
    <row r="775" spans="1:18">
      <c r="A775" s="7" t="s">
        <v>1358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R775"/>
    </row>
    <row r="776" spans="1:18">
      <c r="A776" s="7" t="s">
        <v>1359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R776"/>
    </row>
    <row r="777" spans="1:18">
      <c r="A777" s="7" t="s">
        <v>1360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R777"/>
    </row>
    <row r="778" spans="1:18">
      <c r="A778" s="7" t="s">
        <v>1361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R778"/>
    </row>
    <row r="779" spans="1:18">
      <c r="A779" s="7" t="s">
        <v>3117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R779"/>
    </row>
    <row r="780" spans="1:18">
      <c r="A780" s="7" t="s">
        <v>1362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R780"/>
    </row>
    <row r="781" spans="1:18">
      <c r="A781" s="7" t="s">
        <v>1363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R781"/>
    </row>
    <row r="782" spans="1:18">
      <c r="A782" s="7" t="s">
        <v>3116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R782"/>
    </row>
    <row r="783" spans="1:18">
      <c r="A783" s="7" t="s">
        <v>1364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R783"/>
    </row>
    <row r="784" spans="1:18">
      <c r="A784" s="7" t="s">
        <v>1365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R784"/>
    </row>
    <row r="785" spans="1:18">
      <c r="A785" s="7" t="s">
        <v>1448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R785"/>
    </row>
    <row r="786" spans="1:18">
      <c r="A786" s="7" t="s">
        <v>1366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R786"/>
    </row>
    <row r="787" spans="1:18">
      <c r="A787" s="7" t="s">
        <v>1464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R787"/>
    </row>
    <row r="788" spans="1:18">
      <c r="A788" s="7" t="s">
        <v>1465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R788"/>
    </row>
    <row r="789" spans="1:18">
      <c r="A789" s="7" t="s">
        <v>1466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R789"/>
    </row>
    <row r="790" spans="1:18">
      <c r="A790" s="7" t="s">
        <v>1467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R790"/>
    </row>
    <row r="791" spans="1:18">
      <c r="A791" s="7" t="s">
        <v>1468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R791"/>
    </row>
    <row r="792" spans="1:18">
      <c r="A792" s="7" t="s">
        <v>1469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R792"/>
    </row>
    <row r="793" spans="1:18">
      <c r="A793" s="7" t="s">
        <v>1470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R793"/>
    </row>
    <row r="794" spans="1:18">
      <c r="A794" s="7" t="s">
        <v>1471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R794"/>
    </row>
    <row r="795" spans="1:18">
      <c r="A795" s="7" t="s">
        <v>1472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R795"/>
    </row>
    <row r="796" spans="1:18">
      <c r="A796" s="7" t="s">
        <v>1473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R796"/>
    </row>
    <row r="797" spans="1:18">
      <c r="A797" s="7" t="s">
        <v>1474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R797"/>
    </row>
    <row r="798" spans="1:18">
      <c r="A798" s="7" t="s">
        <v>1475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R798"/>
    </row>
    <row r="799" spans="1:18">
      <c r="A799" s="7" t="s">
        <v>1476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R799"/>
    </row>
    <row r="800" spans="1:18">
      <c r="A800" s="7" t="s">
        <v>1477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R800"/>
    </row>
    <row r="801" spans="1:18">
      <c r="A801" s="7" t="s">
        <v>1478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R801"/>
    </row>
    <row r="802" spans="1:18">
      <c r="A802" s="7" t="s">
        <v>1479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R802"/>
    </row>
    <row r="803" spans="1:18">
      <c r="A803" s="7" t="s">
        <v>1480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R803"/>
    </row>
    <row r="804" spans="1:18">
      <c r="A804" s="7" t="s">
        <v>1481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R804"/>
    </row>
    <row r="805" spans="1:18">
      <c r="A805" s="7" t="s">
        <v>1482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R805"/>
    </row>
    <row r="806" spans="1:18">
      <c r="A806" s="7" t="s">
        <v>1483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R806"/>
    </row>
    <row r="807" spans="1:18">
      <c r="A807" s="7" t="s">
        <v>1484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R807"/>
    </row>
    <row r="808" spans="1:18">
      <c r="A808" s="7" t="s">
        <v>2188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R808"/>
    </row>
    <row r="809" spans="1:18">
      <c r="A809" s="7" t="s">
        <v>1485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R809"/>
    </row>
    <row r="810" spans="1:18">
      <c r="A810" s="7" t="s">
        <v>2189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R810"/>
    </row>
    <row r="811" spans="1:18">
      <c r="A811" s="7" t="s">
        <v>1486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R811"/>
    </row>
    <row r="812" spans="1:18">
      <c r="A812" s="7" t="s">
        <v>1487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R812"/>
    </row>
    <row r="813" spans="1:18">
      <c r="A813" s="7" t="s">
        <v>1488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R813"/>
    </row>
    <row r="814" spans="1:18">
      <c r="A814" s="7" t="s">
        <v>1489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R814"/>
    </row>
    <row r="815" spans="1:18">
      <c r="A815" s="7" t="s">
        <v>1490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R815"/>
    </row>
    <row r="816" spans="1:18">
      <c r="A816" s="7" t="s">
        <v>1491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R816"/>
    </row>
    <row r="817" spans="1:18">
      <c r="A817" s="7" t="s">
        <v>1492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R817"/>
    </row>
    <row r="818" spans="1:18">
      <c r="A818" s="7" t="s">
        <v>1493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R818"/>
    </row>
    <row r="819" spans="1:18">
      <c r="A819" s="7" t="s">
        <v>1494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R819"/>
    </row>
    <row r="820" spans="1:18">
      <c r="A820" s="7" t="s">
        <v>1495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R820"/>
    </row>
    <row r="821" spans="1:18">
      <c r="A821" s="7" t="s">
        <v>1496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R821"/>
    </row>
    <row r="822" spans="1:18">
      <c r="A822" s="7" t="s">
        <v>1497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R822"/>
    </row>
    <row r="823" spans="1:18">
      <c r="A823" s="7" t="s">
        <v>1498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R823"/>
    </row>
    <row r="824" spans="1:18">
      <c r="A824" s="7" t="s">
        <v>2190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R824"/>
    </row>
    <row r="825" spans="1:18">
      <c r="A825" s="7" t="s">
        <v>2191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R825"/>
    </row>
    <row r="826" spans="1:18">
      <c r="A826" s="7" t="s">
        <v>1499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R826"/>
    </row>
    <row r="827" spans="1:18">
      <c r="A827" s="7" t="s">
        <v>2192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R827"/>
    </row>
    <row r="828" spans="1:18">
      <c r="A828" s="7" t="s">
        <v>1500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R828"/>
    </row>
    <row r="829" spans="1:18">
      <c r="A829" s="7" t="s">
        <v>1501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R829"/>
    </row>
    <row r="830" spans="1:18">
      <c r="A830" s="7" t="s">
        <v>2193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R830"/>
    </row>
    <row r="831" spans="1:18">
      <c r="A831" s="7" t="s">
        <v>1502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R831"/>
    </row>
    <row r="832" spans="1:18">
      <c r="A832" s="7" t="s">
        <v>1503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R832"/>
    </row>
    <row r="833" spans="1:18">
      <c r="A833" s="7" t="s">
        <v>1504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R833"/>
    </row>
    <row r="834" spans="1:18">
      <c r="A834" s="7" t="s">
        <v>2194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R834"/>
    </row>
    <row r="835" spans="1:18">
      <c r="A835" s="7" t="s">
        <v>1505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R835"/>
    </row>
    <row r="836" spans="1:18">
      <c r="A836" s="7" t="s">
        <v>1506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R836"/>
    </row>
    <row r="837" spans="1:18">
      <c r="A837" s="7" t="s">
        <v>1507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R837"/>
    </row>
    <row r="838" spans="1:18">
      <c r="A838" s="7" t="s">
        <v>1508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R838"/>
    </row>
    <row r="839" spans="1:18">
      <c r="A839" s="7" t="s">
        <v>1509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R839"/>
    </row>
    <row r="840" spans="1:18">
      <c r="A840" s="7" t="s">
        <v>1510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R840"/>
    </row>
    <row r="841" spans="1:18">
      <c r="A841" s="7" t="s">
        <v>1511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R841"/>
    </row>
    <row r="842" spans="1:18">
      <c r="A842" s="7" t="s">
        <v>1512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R842"/>
    </row>
    <row r="843" spans="1:18">
      <c r="A843" s="7" t="s">
        <v>1513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R843"/>
    </row>
    <row r="844" spans="1:18">
      <c r="A844" s="7" t="s">
        <v>1514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R844"/>
    </row>
    <row r="845" spans="1:18">
      <c r="A845" s="7" t="s">
        <v>1515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R845"/>
    </row>
    <row r="846" spans="1:18">
      <c r="A846" s="7" t="s">
        <v>1516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R846"/>
    </row>
    <row r="847" spans="1:18">
      <c r="A847" s="7" t="s">
        <v>1517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R847"/>
    </row>
    <row r="848" spans="1:18">
      <c r="A848" s="7" t="s">
        <v>1518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R848"/>
    </row>
    <row r="849" spans="1:18">
      <c r="A849" s="7" t="s">
        <v>2195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R849"/>
    </row>
    <row r="850" spans="1:18">
      <c r="A850" s="7" t="s">
        <v>1519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R850"/>
    </row>
    <row r="851" spans="1:18">
      <c r="A851" s="7" t="s">
        <v>1520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R851"/>
    </row>
    <row r="852" spans="1:18">
      <c r="A852" s="7" t="s">
        <v>1521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R852"/>
    </row>
    <row r="853" spans="1:18">
      <c r="A853" s="7" t="s">
        <v>1522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R853"/>
    </row>
    <row r="854" spans="1:18">
      <c r="A854" s="7" t="s">
        <v>1523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R854"/>
    </row>
    <row r="855" spans="1:18">
      <c r="A855" s="7" t="s">
        <v>1524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R855"/>
    </row>
    <row r="856" spans="1:18">
      <c r="A856" s="7" t="s">
        <v>1525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R856"/>
    </row>
    <row r="857" spans="1:18">
      <c r="A857" s="7" t="s">
        <v>1526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R857"/>
    </row>
    <row r="858" spans="1:18">
      <c r="A858" s="7" t="s">
        <v>1527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R858"/>
    </row>
    <row r="859" spans="1:18">
      <c r="A859" s="7" t="s">
        <v>1528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R859"/>
    </row>
    <row r="860" spans="1:18">
      <c r="A860" s="7" t="s">
        <v>1529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R860"/>
    </row>
    <row r="861" spans="1:18">
      <c r="A861" s="7" t="s">
        <v>2196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R861"/>
    </row>
    <row r="862" spans="1:18">
      <c r="A862" s="7" t="s">
        <v>1530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R862"/>
    </row>
    <row r="863" spans="1:18">
      <c r="A863" s="7" t="s">
        <v>1531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R863"/>
    </row>
    <row r="864" spans="1:18">
      <c r="A864" s="7" t="s">
        <v>1532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R864"/>
    </row>
    <row r="865" spans="1:18">
      <c r="A865" s="7" t="s">
        <v>1533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R865"/>
    </row>
    <row r="866" spans="1:18">
      <c r="A866" s="7" t="s">
        <v>1534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R866"/>
    </row>
    <row r="867" spans="1:18">
      <c r="A867" s="7" t="s">
        <v>1535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R867"/>
    </row>
    <row r="868" spans="1:18">
      <c r="A868" s="7" t="s">
        <v>1536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R868"/>
    </row>
    <row r="869" spans="1:18">
      <c r="A869" s="7" t="s">
        <v>1537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R869"/>
    </row>
    <row r="870" spans="1:18">
      <c r="A870" s="7" t="s">
        <v>1538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R870"/>
    </row>
    <row r="871" spans="1:18">
      <c r="A871" s="7" t="s">
        <v>1539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R871"/>
    </row>
    <row r="872" spans="1:18">
      <c r="A872" s="7" t="s">
        <v>1540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R872"/>
    </row>
    <row r="873" spans="1:18">
      <c r="A873" s="7" t="s">
        <v>1541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R873"/>
    </row>
    <row r="874" spans="1:18">
      <c r="A874" s="7" t="s">
        <v>1542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R874"/>
    </row>
    <row r="875" spans="1:18">
      <c r="A875" s="7" t="s">
        <v>1543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R875"/>
    </row>
    <row r="876" spans="1:18">
      <c r="A876" s="7" t="s">
        <v>3119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R876"/>
    </row>
    <row r="877" spans="1:18">
      <c r="A877" s="7" t="s">
        <v>1544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R877"/>
    </row>
    <row r="878" spans="1:18">
      <c r="A878" s="7" t="s">
        <v>1545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R878"/>
    </row>
    <row r="879" spans="1:18">
      <c r="A879" s="7" t="s">
        <v>3118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R879"/>
    </row>
    <row r="880" spans="1:18">
      <c r="A880" s="7" t="s">
        <v>1546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R880"/>
    </row>
    <row r="881" spans="1:18">
      <c r="A881" s="7" t="s">
        <v>1547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R881"/>
    </row>
    <row r="882" spans="1:18">
      <c r="A882" s="7" t="s">
        <v>1548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R882"/>
    </row>
    <row r="883" spans="1:18">
      <c r="A883" s="7" t="s">
        <v>1549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R883"/>
    </row>
    <row r="884" spans="1:18">
      <c r="A884" s="7" t="s">
        <v>1609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R884"/>
    </row>
    <row r="885" spans="1:18">
      <c r="A885" s="7" t="s">
        <v>1610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R885"/>
    </row>
    <row r="886" spans="1:18">
      <c r="A886" s="7" t="s">
        <v>1611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R886"/>
    </row>
    <row r="887" spans="1:18">
      <c r="A887" s="7" t="s">
        <v>1612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R887"/>
    </row>
    <row r="888" spans="1:18">
      <c r="A888" s="7" t="s">
        <v>1613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R888"/>
    </row>
    <row r="889" spans="1:18">
      <c r="A889" s="7" t="s">
        <v>1614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R889"/>
    </row>
    <row r="890" spans="1:18">
      <c r="A890" s="7" t="s">
        <v>1615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R890"/>
    </row>
    <row r="891" spans="1:18">
      <c r="A891" s="7" t="s">
        <v>1616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R891"/>
    </row>
    <row r="892" spans="1:18">
      <c r="A892" s="7" t="s">
        <v>1617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R892"/>
    </row>
    <row r="893" spans="1:18">
      <c r="A893" s="7" t="s">
        <v>1618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R893"/>
    </row>
    <row r="894" spans="1:18">
      <c r="A894" s="7" t="s">
        <v>1619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R894"/>
    </row>
    <row r="895" spans="1:18">
      <c r="A895" s="7" t="s">
        <v>1620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R895"/>
    </row>
    <row r="896" spans="1:18">
      <c r="A896" s="7" t="s">
        <v>1621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R896"/>
    </row>
    <row r="897" spans="1:18">
      <c r="A897" s="7" t="s">
        <v>1622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R897"/>
    </row>
    <row r="898" spans="1:18">
      <c r="A898" s="7" t="s">
        <v>1623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R898"/>
    </row>
    <row r="899" spans="1:18">
      <c r="A899" s="7" t="s">
        <v>1624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R899"/>
    </row>
    <row r="900" spans="1:18">
      <c r="A900" s="7" t="s">
        <v>1625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R900"/>
    </row>
    <row r="901" spans="1:18">
      <c r="A901" s="7" t="s">
        <v>1626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R901"/>
    </row>
    <row r="902" spans="1:18">
      <c r="A902" s="7" t="s">
        <v>1627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R902"/>
    </row>
    <row r="903" spans="1:18">
      <c r="A903" s="7" t="s">
        <v>1628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R903"/>
    </row>
    <row r="904" spans="1:18">
      <c r="A904" s="7" t="s">
        <v>1629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R904"/>
    </row>
    <row r="905" spans="1:18">
      <c r="A905" s="7" t="s">
        <v>2197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R905"/>
    </row>
    <row r="906" spans="1:18">
      <c r="A906" s="7" t="s">
        <v>1630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R906"/>
    </row>
    <row r="907" spans="1:18">
      <c r="A907" s="7" t="s">
        <v>2198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R907"/>
    </row>
    <row r="908" spans="1:18">
      <c r="A908" s="7" t="s">
        <v>1631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R908"/>
    </row>
    <row r="909" spans="1:18">
      <c r="A909" s="7" t="s">
        <v>1632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R909"/>
    </row>
    <row r="910" spans="1:18">
      <c r="A910" s="7" t="s">
        <v>1633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R910"/>
    </row>
    <row r="911" spans="1:18">
      <c r="A911" s="7" t="s">
        <v>1634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R911"/>
    </row>
    <row r="912" spans="1:18">
      <c r="A912" s="7" t="s">
        <v>1635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R912"/>
    </row>
    <row r="913" spans="1:18">
      <c r="A913" s="7" t="s">
        <v>1636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R913"/>
    </row>
    <row r="914" spans="1:18">
      <c r="A914" s="7" t="s">
        <v>1637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R914"/>
    </row>
    <row r="915" spans="1:18">
      <c r="A915" s="7" t="s">
        <v>1638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R915"/>
    </row>
    <row r="916" spans="1:18">
      <c r="A916" s="7" t="s">
        <v>1639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R916"/>
    </row>
    <row r="917" spans="1:18">
      <c r="A917" s="7" t="s">
        <v>1640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R917"/>
    </row>
    <row r="918" spans="1:18">
      <c r="A918" s="7" t="s">
        <v>1641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R918"/>
    </row>
    <row r="919" spans="1:18">
      <c r="A919" s="7" t="s">
        <v>1642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R919"/>
    </row>
    <row r="920" spans="1:18">
      <c r="A920" s="7" t="s">
        <v>1643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R920"/>
    </row>
    <row r="921" spans="1:18">
      <c r="A921" s="7" t="s">
        <v>2199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R921"/>
    </row>
    <row r="922" spans="1:18">
      <c r="A922" s="7" t="s">
        <v>2200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R922"/>
    </row>
    <row r="923" spans="1:18">
      <c r="A923" s="7" t="s">
        <v>1644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R923"/>
    </row>
    <row r="924" spans="1:18">
      <c r="A924" s="7" t="s">
        <v>2201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R924"/>
    </row>
    <row r="925" spans="1:18">
      <c r="A925" s="7" t="s">
        <v>1645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R925"/>
    </row>
    <row r="926" spans="1:18">
      <c r="A926" s="7" t="s">
        <v>1646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R926"/>
    </row>
    <row r="927" spans="1:18">
      <c r="A927" s="7" t="s">
        <v>2202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R927"/>
    </row>
    <row r="928" spans="1:18">
      <c r="A928" s="7" t="s">
        <v>1647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R928"/>
    </row>
    <row r="929" spans="1:18">
      <c r="A929" s="7" t="s">
        <v>1648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R929"/>
    </row>
    <row r="930" spans="1:18">
      <c r="A930" s="7" t="s">
        <v>1649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R930"/>
    </row>
    <row r="931" spans="1:18">
      <c r="A931" s="7" t="s">
        <v>2203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R931"/>
    </row>
    <row r="932" spans="1:18">
      <c r="A932" s="7" t="s">
        <v>1650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R932"/>
    </row>
    <row r="933" spans="1:18">
      <c r="A933" s="7" t="s">
        <v>1651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R933"/>
    </row>
    <row r="934" spans="1:18">
      <c r="A934" s="7" t="s">
        <v>1652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R934"/>
    </row>
    <row r="935" spans="1:18">
      <c r="A935" s="7" t="s">
        <v>1653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R935"/>
    </row>
    <row r="936" spans="1:18">
      <c r="A936" s="7" t="s">
        <v>1654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R936"/>
    </row>
    <row r="937" spans="1:18">
      <c r="A937" s="7" t="s">
        <v>1655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R937"/>
    </row>
    <row r="938" spans="1:18">
      <c r="A938" s="7" t="s">
        <v>1656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R938"/>
    </row>
    <row r="939" spans="1:18">
      <c r="A939" s="7" t="s">
        <v>1657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R939"/>
    </row>
    <row r="940" spans="1:18">
      <c r="A940" s="7" t="s">
        <v>1658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R940"/>
    </row>
    <row r="941" spans="1:18">
      <c r="A941" s="7" t="s">
        <v>1659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R941"/>
    </row>
    <row r="942" spans="1:18">
      <c r="A942" s="7" t="s">
        <v>1660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R942"/>
    </row>
    <row r="943" spans="1:18">
      <c r="A943" s="7" t="s">
        <v>1661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R943"/>
    </row>
    <row r="944" spans="1:18">
      <c r="A944" s="7" t="s">
        <v>1662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R944"/>
    </row>
    <row r="945" spans="1:18">
      <c r="A945" s="7" t="s">
        <v>1663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R945"/>
    </row>
    <row r="946" spans="1:18">
      <c r="A946" s="7" t="s">
        <v>2204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R946"/>
    </row>
    <row r="947" spans="1:18">
      <c r="A947" s="7" t="s">
        <v>1664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R947"/>
    </row>
    <row r="948" spans="1:18">
      <c r="A948" s="7" t="s">
        <v>1731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R948"/>
    </row>
    <row r="949" spans="1:18">
      <c r="A949" s="7" t="s">
        <v>1665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R949"/>
    </row>
    <row r="950" spans="1:18">
      <c r="A950" s="7" t="s">
        <v>1666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R950"/>
    </row>
    <row r="951" spans="1:18">
      <c r="A951" s="7" t="s">
        <v>1667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R951"/>
    </row>
    <row r="952" spans="1:18">
      <c r="A952" s="7" t="s">
        <v>1668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R952"/>
    </row>
    <row r="953" spans="1:18">
      <c r="A953" s="7" t="s">
        <v>1669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R953"/>
    </row>
    <row r="954" spans="1:18">
      <c r="A954" s="7" t="s">
        <v>1670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R954"/>
    </row>
    <row r="955" spans="1:18">
      <c r="A955" s="7" t="s">
        <v>1671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R955"/>
    </row>
    <row r="956" spans="1:18">
      <c r="A956" s="7" t="s">
        <v>1672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R956"/>
    </row>
    <row r="957" spans="1:18">
      <c r="A957" s="7" t="s">
        <v>1673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R957"/>
    </row>
    <row r="958" spans="1:18">
      <c r="A958" s="7" t="s">
        <v>2205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R958"/>
    </row>
    <row r="959" spans="1:18">
      <c r="A959" s="7" t="s">
        <v>1674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R959"/>
    </row>
    <row r="960" spans="1:18">
      <c r="A960" s="7" t="s">
        <v>1675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R960"/>
    </row>
    <row r="961" spans="1:18">
      <c r="A961" s="7" t="s">
        <v>1676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R961"/>
    </row>
    <row r="962" spans="1:18">
      <c r="A962" s="7" t="s">
        <v>1677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R962"/>
    </row>
    <row r="963" spans="1:18">
      <c r="A963" s="7" t="s">
        <v>1678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R963"/>
    </row>
    <row r="964" spans="1:18">
      <c r="A964" s="7" t="s">
        <v>1679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R964"/>
    </row>
    <row r="965" spans="1:18">
      <c r="A965" s="7" t="s">
        <v>1680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R965"/>
    </row>
    <row r="966" spans="1:18">
      <c r="A966" s="7" t="s">
        <v>1681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R966"/>
    </row>
    <row r="967" spans="1:18">
      <c r="A967" s="7" t="s">
        <v>1682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R967"/>
    </row>
    <row r="968" spans="1:18">
      <c r="A968" s="7" t="s">
        <v>1683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R968"/>
    </row>
    <row r="969" spans="1:18">
      <c r="A969" s="7" t="s">
        <v>1684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R969"/>
    </row>
    <row r="970" spans="1:18">
      <c r="A970" s="7" t="s">
        <v>1685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R970"/>
    </row>
    <row r="971" spans="1:18">
      <c r="A971" s="7" t="s">
        <v>1686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R971"/>
    </row>
    <row r="972" spans="1:18">
      <c r="A972" s="7" t="s">
        <v>1687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R972"/>
    </row>
    <row r="973" spans="1:18">
      <c r="A973" s="7" t="s">
        <v>3121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R973"/>
    </row>
    <row r="974" spans="1:18">
      <c r="A974" s="7" t="s">
        <v>1688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R974"/>
    </row>
    <row r="975" spans="1:18">
      <c r="A975" s="7" t="s">
        <v>1689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R975"/>
    </row>
    <row r="976" spans="1:18">
      <c r="A976" s="7" t="s">
        <v>3120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R976"/>
    </row>
    <row r="977" spans="1:18">
      <c r="A977" s="7" t="s">
        <v>1690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R977"/>
    </row>
    <row r="978" spans="1:18">
      <c r="A978" s="7" t="s">
        <v>1691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R978"/>
    </row>
    <row r="979" spans="1:18">
      <c r="A979" s="7" t="s">
        <v>1692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R979"/>
    </row>
    <row r="980" spans="1:18">
      <c r="A980" s="7" t="s">
        <v>1693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R980"/>
    </row>
    <row r="981" spans="1:18">
      <c r="A981" s="7" t="s">
        <v>2289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R981"/>
    </row>
    <row r="982" spans="1:18">
      <c r="A982" s="7" t="s">
        <v>2414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8">
      <c r="A983" s="7" t="s">
        <v>2290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8">
      <c r="A984" s="7" t="s">
        <v>2291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8">
      <c r="A985" s="7" t="s">
        <v>2292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8">
      <c r="A986" s="7" t="s">
        <v>2293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8">
      <c r="A987" s="7" t="s">
        <v>2407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8">
      <c r="A988" s="7" t="s">
        <v>2294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8">
      <c r="A989" s="7" t="s">
        <v>2285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8">
      <c r="A990" s="7" t="s">
        <v>2295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8">
      <c r="A991" s="7" t="s">
        <v>2296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8">
      <c r="A992" s="7" t="s">
        <v>2297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2298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2299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2300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2301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2302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2303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2304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2305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2306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2307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2308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2309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2310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2311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2312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2313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2314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2315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2316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2317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2318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2319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2320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2408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2409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2321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2412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2322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2323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2324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2325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2326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2327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2328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2329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2330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2331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2415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2332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2410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2333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2334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2335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2336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2337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2338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2339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2340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2341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2342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2343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2344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2345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2346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2347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2348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2349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2413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2350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2411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2351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2352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2353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2354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2355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2356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2357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2416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2358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2359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2360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2361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2362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2363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2364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2365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2366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3123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2367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2368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3122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2369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2370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2371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2372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2417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2418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2419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2420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2421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2422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2423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2424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2425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2426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2427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2428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2429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2430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2431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2432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2433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2434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2435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2436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2437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2438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2439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2440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2441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2442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2443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2444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2445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2446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2447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2448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2776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2449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2450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2451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2452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2453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2454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2455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2456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2457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2458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2459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2460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2461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2462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2463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2464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2465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2466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2467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2468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2469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2470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2471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2472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2473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2474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2475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2476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2477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2478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2479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2480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2481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2482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2483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2484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2485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2486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2487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2488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2489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2490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2491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2492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2493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2494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2495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2496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2497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2498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2499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2500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2501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2502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2503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2504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3125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2505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2506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3124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2507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2508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2509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2510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2786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2787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2788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2789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2790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2791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2792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2793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2794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2795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2796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2797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2798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2799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2800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2801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2802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2803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2804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2805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2806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2807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2808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2809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2810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2811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2812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2813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2814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2815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2816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2817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2818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2819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2820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2821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2822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2823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2824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2825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2826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2827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2777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2828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2829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2830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2831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2832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2833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2834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2835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2836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2837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2838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2839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2840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2841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2842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2843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2844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2845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2846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2778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2847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2848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2849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2850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2851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2852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2853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2854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2855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2856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2857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2858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2859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2860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2861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2779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2862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2863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2864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2865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2866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2867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2868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2869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2870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2871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3127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2872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2873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3126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2874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2875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2876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2877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2916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3033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2878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2917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2918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2919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3034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2993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2920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3011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2994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3035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2969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2921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3017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2995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3018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2970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2952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3043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2971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3012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3019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2922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2923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2953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3013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2996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2972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2973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2924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2997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2974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3016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2975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3036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3020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2954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3037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2976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3021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2955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3022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3014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2998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2956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2925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2926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2977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3042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3038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3023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3024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2957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2999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2978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2958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2979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3039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2927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2928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2990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2929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3025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3000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3001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3040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2959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3002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2980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2981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3026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2960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3041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2961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3027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2962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2963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2930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3003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3028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2982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3004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2931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2932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2933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3005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3029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2991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3129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3030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2983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3128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3015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3006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3007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3031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3217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3313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3314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3315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3207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3287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3184</v>
      </c>
      <c r="B1375" s="3">
        <v>0</v>
      </c>
      <c r="C1375" s="7">
        <v>0</v>
      </c>
      <c r="D1375" s="7">
        <v>2</v>
      </c>
      <c r="E1375" s="7">
        <v>2</v>
      </c>
      <c r="F1375" s="7">
        <v>1</v>
      </c>
      <c r="G1375" s="7">
        <v>0</v>
      </c>
      <c r="H1375" s="7">
        <v>8</v>
      </c>
      <c r="I1375" s="7">
        <v>0</v>
      </c>
      <c r="J1375" s="7">
        <v>4</v>
      </c>
      <c r="K1375" s="7">
        <v>2</v>
      </c>
      <c r="L1375" s="7">
        <v>0</v>
      </c>
      <c r="M1375" s="7">
        <v>4</v>
      </c>
    </row>
    <row r="1376" spans="1:13">
      <c r="A1376" s="7" t="s">
        <v>3265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3280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3281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3290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3306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3266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3291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3307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3282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3218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3219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3292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3220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3185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3308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4</v>
      </c>
      <c r="I1390" s="7" t="s">
        <v>2586</v>
      </c>
      <c r="J1390" s="7">
        <v>1</v>
      </c>
      <c r="K1390" s="7">
        <v>5</v>
      </c>
      <c r="L1390" s="7">
        <v>0</v>
      </c>
      <c r="M1390" s="7">
        <v>12</v>
      </c>
    </row>
    <row r="1391" spans="1:13">
      <c r="A1391" s="7" t="s">
        <v>3221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3222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3300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3267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3223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3208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3268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3309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3310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3269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5</v>
      </c>
      <c r="I1400" s="7">
        <v>0</v>
      </c>
      <c r="J1400" s="7">
        <v>3</v>
      </c>
      <c r="K1400" s="7">
        <v>7</v>
      </c>
      <c r="L1400" s="7">
        <v>0</v>
      </c>
      <c r="M1400" s="7">
        <v>8</v>
      </c>
    </row>
    <row r="1401" spans="1:13">
      <c r="A1401" s="7" t="s">
        <v>3186</v>
      </c>
      <c r="B1401" s="3">
        <v>0</v>
      </c>
      <c r="C1401" s="7">
        <v>0</v>
      </c>
      <c r="D1401" s="7">
        <v>1</v>
      </c>
      <c r="E1401" s="7">
        <v>2</v>
      </c>
      <c r="F1401" s="7">
        <v>0</v>
      </c>
      <c r="G1401" s="7">
        <v>0</v>
      </c>
      <c r="H1401" s="7">
        <v>3</v>
      </c>
      <c r="I1401" s="7">
        <v>0</v>
      </c>
      <c r="J1401" s="7">
        <v>5</v>
      </c>
      <c r="K1401" s="7">
        <v>4</v>
      </c>
      <c r="L1401" s="7">
        <v>0</v>
      </c>
      <c r="M1401" s="7">
        <v>3</v>
      </c>
    </row>
    <row r="1402" spans="1:13">
      <c r="A1402" s="7" t="s">
        <v>3301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3224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3225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3226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3187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3188</v>
      </c>
      <c r="B1407" s="3">
        <v>0</v>
      </c>
      <c r="C1407" s="7">
        <v>0</v>
      </c>
      <c r="D1407" s="7">
        <v>2</v>
      </c>
      <c r="E1407" s="7">
        <v>3</v>
      </c>
      <c r="F1407" s="7">
        <v>0</v>
      </c>
      <c r="G1407" s="7">
        <v>0</v>
      </c>
      <c r="H1407" s="7">
        <v>5</v>
      </c>
      <c r="I1407" s="7">
        <v>0</v>
      </c>
      <c r="J1407" s="7">
        <v>1</v>
      </c>
      <c r="K1407" s="7">
        <v>1</v>
      </c>
      <c r="L1407" s="7">
        <v>0</v>
      </c>
      <c r="M1407" s="7">
        <v>5</v>
      </c>
    </row>
    <row r="1408" spans="1:13">
      <c r="A1408" s="7" t="s">
        <v>3293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3270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3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3227</v>
      </c>
      <c r="B1410" s="3">
        <v>0</v>
      </c>
      <c r="C1410" s="7">
        <v>0</v>
      </c>
      <c r="D1410" s="7">
        <v>2</v>
      </c>
      <c r="E1410" s="7">
        <v>6</v>
      </c>
      <c r="F1410" s="7">
        <v>0</v>
      </c>
      <c r="G1410" s="7">
        <v>0</v>
      </c>
      <c r="H1410" s="7">
        <v>10</v>
      </c>
      <c r="I1410" s="7">
        <v>0</v>
      </c>
      <c r="J1410" s="7">
        <v>8</v>
      </c>
      <c r="K1410" s="7">
        <v>4</v>
      </c>
      <c r="L1410" s="7">
        <v>0</v>
      </c>
      <c r="M1410" s="7">
        <v>3</v>
      </c>
    </row>
    <row r="1411" spans="1:13">
      <c r="A1411" s="7" t="s">
        <v>3189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3294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3228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3229</v>
      </c>
      <c r="B1414" s="3">
        <v>0</v>
      </c>
      <c r="C1414" s="7">
        <v>0</v>
      </c>
      <c r="D1414" s="7">
        <v>0</v>
      </c>
      <c r="E1414" s="7">
        <v>2</v>
      </c>
      <c r="F1414" s="7">
        <v>0</v>
      </c>
      <c r="G1414" s="7">
        <v>0</v>
      </c>
      <c r="H1414" s="7">
        <v>7</v>
      </c>
      <c r="I1414" s="7">
        <v>0</v>
      </c>
      <c r="J1414" s="7">
        <v>5</v>
      </c>
      <c r="K1414" s="7">
        <v>4</v>
      </c>
      <c r="L1414" s="7">
        <v>0</v>
      </c>
      <c r="M1414" s="7">
        <v>2</v>
      </c>
    </row>
    <row r="1415" spans="1:13">
      <c r="A1415" s="7" t="s">
        <v>3230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3231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3317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3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3302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3232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3283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3311</v>
      </c>
      <c r="B1421" s="3">
        <v>1</v>
      </c>
      <c r="C1421" s="7">
        <v>1</v>
      </c>
      <c r="D1421" s="7"/>
      <c r="E1421" s="7"/>
      <c r="F1421" s="7">
        <v>1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0</v>
      </c>
      <c r="M1421" s="7">
        <v>5</v>
      </c>
    </row>
    <row r="1422" spans="1:13">
      <c r="A1422" s="7" t="s">
        <v>3295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3233</v>
      </c>
      <c r="B1423" s="3">
        <v>0</v>
      </c>
      <c r="C1423" s="7">
        <v>0</v>
      </c>
      <c r="D1423" s="7">
        <v>1</v>
      </c>
      <c r="E1423" s="7">
        <v>2</v>
      </c>
      <c r="F1423" s="7">
        <v>0</v>
      </c>
      <c r="G1423" s="7">
        <v>0</v>
      </c>
      <c r="H1423" s="7">
        <v>7</v>
      </c>
      <c r="I1423" s="7">
        <v>0</v>
      </c>
      <c r="J1423" s="7">
        <v>4</v>
      </c>
      <c r="K1423" s="7">
        <v>2</v>
      </c>
      <c r="L1423" s="7">
        <v>0</v>
      </c>
      <c r="M1423" s="7">
        <v>2</v>
      </c>
    </row>
    <row r="1424" spans="1:13">
      <c r="A1424" s="7" t="s">
        <v>3234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3235</v>
      </c>
      <c r="B1425" s="3">
        <v>0</v>
      </c>
      <c r="C1425" s="7">
        <v>1</v>
      </c>
      <c r="D1425" s="7">
        <v>2</v>
      </c>
      <c r="E1425" s="7">
        <v>5</v>
      </c>
      <c r="F1425" s="7">
        <v>1</v>
      </c>
      <c r="G1425" s="7">
        <v>0</v>
      </c>
      <c r="H1425" s="7">
        <v>11</v>
      </c>
      <c r="I1425" s="7">
        <v>0</v>
      </c>
      <c r="J1425" s="7">
        <v>8</v>
      </c>
      <c r="K1425" s="7">
        <v>6</v>
      </c>
      <c r="L1425" s="7">
        <v>0</v>
      </c>
      <c r="M1425" s="7">
        <v>4</v>
      </c>
    </row>
    <row r="1426" spans="1:13">
      <c r="A1426" s="7" t="s">
        <v>3271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3190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3284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3236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3296</v>
      </c>
      <c r="B1430" s="3">
        <v>0</v>
      </c>
      <c r="C1430" s="7">
        <v>0</v>
      </c>
      <c r="D1430" s="7">
        <v>4</v>
      </c>
      <c r="E1430" s="7">
        <v>3</v>
      </c>
      <c r="F1430" s="7">
        <v>0</v>
      </c>
      <c r="G1430" s="7">
        <v>0</v>
      </c>
      <c r="H1430" s="7">
        <v>12</v>
      </c>
      <c r="I1430" s="7">
        <v>0</v>
      </c>
      <c r="J1430" s="7">
        <v>7</v>
      </c>
      <c r="K1430" s="7">
        <v>3</v>
      </c>
      <c r="L1430" s="7">
        <v>0</v>
      </c>
      <c r="M1430" s="7">
        <v>7</v>
      </c>
    </row>
    <row r="1431" spans="1:13">
      <c r="A1431" s="7" t="s">
        <v>3237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3238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3272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3239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3240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3303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3191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3192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3273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3241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3242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3288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3304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3285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3209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3286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3297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3243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3244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3305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3210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3245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3246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3247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3274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3275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3276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3298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3248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3318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3249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1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3299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3289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3250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  <row r="1465" spans="1:13">
      <c r="A1465" s="7" t="s">
        <v>3319</v>
      </c>
      <c r="B1465" s="3">
        <v>0</v>
      </c>
      <c r="C1465" s="7">
        <v>0</v>
      </c>
      <c r="D1465" s="7">
        <v>3</v>
      </c>
      <c r="E1465" s="7">
        <v>1</v>
      </c>
      <c r="F1465" s="7">
        <v>0</v>
      </c>
      <c r="G1465" s="7">
        <v>0</v>
      </c>
      <c r="H1465" s="7">
        <v>7</v>
      </c>
      <c r="I1465" s="7">
        <v>3</v>
      </c>
      <c r="J1465" s="7">
        <v>11</v>
      </c>
      <c r="K1465" s="7">
        <v>9</v>
      </c>
      <c r="L1465" s="7">
        <v>2</v>
      </c>
      <c r="M1465" s="7">
        <v>14</v>
      </c>
    </row>
    <row r="1466" spans="1:13">
      <c r="A1466" s="7" t="s">
        <v>3320</v>
      </c>
      <c r="B1466" s="3">
        <v>0</v>
      </c>
      <c r="C1466" s="7">
        <v>0</v>
      </c>
      <c r="D1466" s="7">
        <v>10</v>
      </c>
      <c r="E1466" s="7">
        <v>6</v>
      </c>
      <c r="F1466" s="7">
        <v>0</v>
      </c>
      <c r="G1466" s="7">
        <v>0</v>
      </c>
      <c r="H1466" s="7">
        <v>19</v>
      </c>
      <c r="I1466" s="7">
        <v>2</v>
      </c>
      <c r="J1466" s="7">
        <v>11</v>
      </c>
      <c r="K1466" s="7">
        <v>5</v>
      </c>
      <c r="L1466" s="7">
        <v>0</v>
      </c>
      <c r="M1466" s="7">
        <v>10</v>
      </c>
    </row>
    <row r="1467" spans="1:13">
      <c r="A1467" s="7" t="s">
        <v>3321</v>
      </c>
      <c r="B1467" s="3">
        <v>0</v>
      </c>
      <c r="C1467" s="7">
        <v>1</v>
      </c>
      <c r="D1467" s="7">
        <v>1</v>
      </c>
      <c r="E1467" s="7">
        <v>2</v>
      </c>
      <c r="F1467" s="7">
        <v>0</v>
      </c>
      <c r="G1467" s="7">
        <v>0</v>
      </c>
      <c r="H1467" s="7">
        <v>5</v>
      </c>
      <c r="I1467" s="7">
        <v>1</v>
      </c>
      <c r="J1467" s="7">
        <v>6</v>
      </c>
      <c r="K1467" s="7">
        <v>6</v>
      </c>
      <c r="L1467" s="7">
        <v>1</v>
      </c>
      <c r="M1467" s="7">
        <v>10</v>
      </c>
    </row>
    <row r="1468" spans="1:13">
      <c r="A1468" s="7" t="s">
        <v>3322</v>
      </c>
      <c r="B1468" s="3">
        <v>0</v>
      </c>
      <c r="C1468" s="7">
        <v>0</v>
      </c>
      <c r="D1468" s="7">
        <v>2</v>
      </c>
      <c r="E1468" s="7">
        <v>2</v>
      </c>
      <c r="F1468" s="7">
        <v>0</v>
      </c>
      <c r="G1468" s="7">
        <v>0</v>
      </c>
      <c r="H1468" s="7">
        <v>5</v>
      </c>
      <c r="I1468" s="7">
        <v>4</v>
      </c>
      <c r="J1468" s="7">
        <v>7</v>
      </c>
      <c r="K1468" s="7">
        <v>5</v>
      </c>
      <c r="L1468" s="7">
        <v>0</v>
      </c>
      <c r="M1468" s="7">
        <v>6</v>
      </c>
    </row>
    <row r="1469" spans="1:13">
      <c r="A1469" s="7" t="s">
        <v>3323</v>
      </c>
      <c r="B1469" s="3">
        <v>0</v>
      </c>
      <c r="C1469" s="7">
        <v>0</v>
      </c>
      <c r="D1469" s="7">
        <v>0</v>
      </c>
      <c r="E1469" s="7">
        <v>1</v>
      </c>
      <c r="F1469" s="7">
        <v>0</v>
      </c>
      <c r="G1469" s="7">
        <v>0</v>
      </c>
      <c r="H1469" s="7">
        <v>3</v>
      </c>
      <c r="I1469" s="7">
        <v>0</v>
      </c>
      <c r="J1469" s="7">
        <v>6</v>
      </c>
      <c r="K1469" s="7">
        <v>16</v>
      </c>
      <c r="L1469" s="7">
        <v>1</v>
      </c>
      <c r="M1469" s="7">
        <v>7</v>
      </c>
    </row>
    <row r="1470" spans="1:13">
      <c r="A1470" s="7" t="s">
        <v>3324</v>
      </c>
      <c r="B1470" s="3">
        <v>1</v>
      </c>
      <c r="C1470" s="7">
        <v>0</v>
      </c>
      <c r="D1470" s="7">
        <v>1</v>
      </c>
      <c r="E1470" s="7">
        <v>3</v>
      </c>
      <c r="F1470" s="7">
        <v>1</v>
      </c>
      <c r="G1470" s="7">
        <v>0</v>
      </c>
      <c r="H1470" s="7">
        <v>5</v>
      </c>
      <c r="I1470" s="7">
        <v>1</v>
      </c>
      <c r="J1470" s="7">
        <v>9</v>
      </c>
      <c r="K1470" s="7">
        <v>2</v>
      </c>
      <c r="L1470" s="7">
        <v>1</v>
      </c>
      <c r="M1470" s="7">
        <v>10</v>
      </c>
    </row>
    <row r="1471" spans="1:13">
      <c r="A1471" s="7" t="s">
        <v>3325</v>
      </c>
      <c r="B1471" s="3">
        <v>0</v>
      </c>
      <c r="C1471" s="7">
        <v>0</v>
      </c>
      <c r="D1471" s="7">
        <v>1</v>
      </c>
      <c r="E1471" s="7">
        <v>1</v>
      </c>
      <c r="F1471" s="7">
        <v>1</v>
      </c>
      <c r="G1471" s="7">
        <v>0</v>
      </c>
      <c r="H1471" s="7">
        <v>6</v>
      </c>
      <c r="I1471" s="7">
        <v>0</v>
      </c>
      <c r="J1471" s="7">
        <v>8</v>
      </c>
      <c r="K1471" s="7">
        <v>5</v>
      </c>
      <c r="L1471" s="7">
        <v>1</v>
      </c>
      <c r="M1471" s="7">
        <v>7</v>
      </c>
    </row>
    <row r="1472" spans="1:13">
      <c r="A1472" s="7" t="s">
        <v>3326</v>
      </c>
      <c r="B1472" s="3">
        <v>0</v>
      </c>
      <c r="C1472" s="7">
        <v>0</v>
      </c>
      <c r="D1472" s="7">
        <v>2</v>
      </c>
      <c r="E1472" s="7">
        <v>1</v>
      </c>
      <c r="F1472" s="7">
        <v>0</v>
      </c>
      <c r="G1472" s="7">
        <v>0</v>
      </c>
      <c r="H1472" s="7">
        <v>3</v>
      </c>
      <c r="I1472" s="7">
        <v>2</v>
      </c>
      <c r="J1472" s="7">
        <v>8</v>
      </c>
      <c r="K1472" s="7">
        <v>6</v>
      </c>
      <c r="L1472" s="7">
        <v>0</v>
      </c>
      <c r="M1472" s="7">
        <v>13</v>
      </c>
    </row>
    <row r="1473" spans="1:13">
      <c r="A1473" s="7" t="s">
        <v>3327</v>
      </c>
      <c r="B1473" s="3">
        <v>0</v>
      </c>
      <c r="C1473" s="7">
        <v>0</v>
      </c>
      <c r="D1473" s="7">
        <v>0</v>
      </c>
      <c r="E1473" s="7">
        <v>2</v>
      </c>
      <c r="F1473" s="7">
        <v>0</v>
      </c>
      <c r="G1473" s="7">
        <v>1</v>
      </c>
      <c r="H1473" s="7">
        <v>2</v>
      </c>
      <c r="I1473" s="7">
        <v>2</v>
      </c>
      <c r="J1473" s="7">
        <v>9</v>
      </c>
      <c r="K1473" s="7">
        <v>2</v>
      </c>
      <c r="L1473" s="7">
        <v>0</v>
      </c>
      <c r="M1473" s="7">
        <v>3</v>
      </c>
    </row>
    <row r="1474" spans="1:13">
      <c r="A1474" s="7" t="s">
        <v>3328</v>
      </c>
      <c r="B1474" s="3">
        <v>0</v>
      </c>
      <c r="C1474" s="7">
        <v>0</v>
      </c>
      <c r="D1474" s="7">
        <v>1</v>
      </c>
      <c r="E1474" s="7">
        <v>1</v>
      </c>
      <c r="F1474" s="7">
        <v>0</v>
      </c>
      <c r="G1474" s="7">
        <v>0</v>
      </c>
      <c r="H1474" s="7">
        <v>2</v>
      </c>
      <c r="I1474" s="7">
        <v>1</v>
      </c>
      <c r="J1474" s="7">
        <v>7</v>
      </c>
      <c r="K1474" s="7">
        <v>2</v>
      </c>
      <c r="L1474" s="7">
        <v>0</v>
      </c>
      <c r="M1474" s="7">
        <v>3</v>
      </c>
    </row>
    <row r="1475" spans="1:13">
      <c r="A1475" s="7" t="s">
        <v>3329</v>
      </c>
      <c r="B1475" s="3">
        <v>0</v>
      </c>
      <c r="C1475" s="7">
        <v>1</v>
      </c>
      <c r="D1475" s="7">
        <v>4</v>
      </c>
      <c r="E1475" s="7">
        <v>0</v>
      </c>
      <c r="F1475" s="7">
        <v>1</v>
      </c>
      <c r="G1475" s="7">
        <v>0</v>
      </c>
      <c r="H1475" s="7">
        <v>5</v>
      </c>
      <c r="I1475" s="7">
        <v>3</v>
      </c>
      <c r="J1475" s="7">
        <v>7</v>
      </c>
      <c r="K1475" s="7">
        <v>1</v>
      </c>
      <c r="L1475" s="7">
        <v>1</v>
      </c>
      <c r="M1475" s="7">
        <v>1</v>
      </c>
    </row>
    <row r="1476" spans="1:13">
      <c r="A1476" s="7" t="s">
        <v>3330</v>
      </c>
      <c r="B1476" s="3">
        <v>0</v>
      </c>
      <c r="C1476" s="7">
        <v>1</v>
      </c>
      <c r="D1476" s="7">
        <v>1</v>
      </c>
      <c r="E1476" s="7">
        <v>2</v>
      </c>
      <c r="F1476" s="7">
        <v>0</v>
      </c>
      <c r="G1476" s="7">
        <v>0</v>
      </c>
      <c r="H1476" s="7">
        <v>4</v>
      </c>
      <c r="I1476" s="7">
        <v>1</v>
      </c>
      <c r="J1476" s="7">
        <v>3</v>
      </c>
      <c r="K1476" s="7">
        <v>2</v>
      </c>
      <c r="L1476" s="7">
        <v>0</v>
      </c>
      <c r="M1476" s="7">
        <v>8</v>
      </c>
    </row>
    <row r="1477" spans="1:13">
      <c r="A1477" s="7" t="s">
        <v>3331</v>
      </c>
      <c r="B1477" s="3">
        <v>0</v>
      </c>
      <c r="C1477" s="7">
        <v>0</v>
      </c>
      <c r="D1477" s="7">
        <v>2</v>
      </c>
      <c r="E1477" s="7">
        <v>2</v>
      </c>
      <c r="F1477" s="7">
        <v>0</v>
      </c>
      <c r="G1477" s="7">
        <v>1</v>
      </c>
      <c r="H1477" s="7">
        <v>6</v>
      </c>
      <c r="I1477" s="7">
        <v>2</v>
      </c>
      <c r="J1477" s="7">
        <v>10</v>
      </c>
      <c r="K1477" s="7">
        <v>5</v>
      </c>
      <c r="L1477" s="7">
        <v>0</v>
      </c>
      <c r="M1477" s="7">
        <v>4</v>
      </c>
    </row>
    <row r="1478" spans="1:13">
      <c r="A1478" s="7" t="s">
        <v>3332</v>
      </c>
      <c r="B1478" s="3">
        <v>0</v>
      </c>
      <c r="C1478" s="7">
        <v>1</v>
      </c>
      <c r="D1478" s="7">
        <v>3</v>
      </c>
      <c r="E1478" s="7">
        <v>0</v>
      </c>
      <c r="F1478" s="7">
        <v>1</v>
      </c>
      <c r="G1478" s="7">
        <v>0</v>
      </c>
      <c r="H1478" s="7">
        <v>4</v>
      </c>
      <c r="I1478" s="7">
        <v>8</v>
      </c>
      <c r="J1478" s="7">
        <v>8</v>
      </c>
      <c r="K1478" s="7">
        <v>3</v>
      </c>
      <c r="L1478" s="7">
        <v>2</v>
      </c>
      <c r="M1478" s="7">
        <v>5</v>
      </c>
    </row>
    <row r="1479" spans="1:13">
      <c r="A1479" s="7" t="s">
        <v>3333</v>
      </c>
      <c r="B1479" s="3"/>
      <c r="C1479" s="7"/>
      <c r="D1479" s="7">
        <v>1</v>
      </c>
      <c r="E1479" s="7">
        <v>1</v>
      </c>
      <c r="F1479" s="7"/>
      <c r="G1479" s="7"/>
      <c r="H1479" s="7">
        <v>2</v>
      </c>
      <c r="I1479" s="7">
        <v>4</v>
      </c>
      <c r="J1479" s="7">
        <v>9</v>
      </c>
      <c r="K1479" s="7">
        <v>5</v>
      </c>
      <c r="L1479" s="7">
        <v>2</v>
      </c>
      <c r="M1479" s="7">
        <v>9</v>
      </c>
    </row>
    <row r="1480" spans="1:13">
      <c r="A1480" s="7" t="s">
        <v>3334</v>
      </c>
      <c r="B1480" s="3">
        <v>0</v>
      </c>
      <c r="C1480" s="7">
        <v>0</v>
      </c>
      <c r="D1480" s="7">
        <v>3</v>
      </c>
      <c r="E1480" s="7">
        <v>6</v>
      </c>
      <c r="F1480" s="7">
        <v>0</v>
      </c>
      <c r="G1480" s="7">
        <v>0</v>
      </c>
      <c r="H1480" s="7">
        <v>9</v>
      </c>
      <c r="I1480" s="7">
        <v>2</v>
      </c>
      <c r="J1480" s="7">
        <v>15</v>
      </c>
      <c r="K1480" s="7">
        <v>2</v>
      </c>
      <c r="L1480" s="7">
        <v>0</v>
      </c>
      <c r="M1480" s="7">
        <v>7</v>
      </c>
    </row>
    <row r="1481" spans="1:13">
      <c r="A1481" s="7" t="s">
        <v>3335</v>
      </c>
      <c r="B1481" s="3"/>
      <c r="C1481" s="7"/>
      <c r="D1481" s="7">
        <v>1</v>
      </c>
      <c r="E1481" s="7">
        <v>2</v>
      </c>
      <c r="F1481" s="7"/>
      <c r="G1481" s="7"/>
      <c r="H1481" s="7">
        <v>6</v>
      </c>
      <c r="I1481" s="7">
        <v>2</v>
      </c>
      <c r="J1481" s="7">
        <v>9</v>
      </c>
      <c r="K1481" s="7">
        <v>4</v>
      </c>
      <c r="L1481" s="7"/>
      <c r="M1481" s="7"/>
    </row>
    <row r="1482" spans="1:13">
      <c r="A1482" s="7" t="s">
        <v>3336</v>
      </c>
      <c r="B1482" s="3">
        <v>0</v>
      </c>
      <c r="C1482" s="7">
        <v>0</v>
      </c>
      <c r="D1482" s="7">
        <v>2</v>
      </c>
      <c r="E1482" s="7">
        <v>3</v>
      </c>
      <c r="F1482" s="7">
        <v>0</v>
      </c>
      <c r="G1482" s="7">
        <v>0</v>
      </c>
      <c r="H1482" s="7">
        <v>6</v>
      </c>
      <c r="I1482" s="7">
        <v>3</v>
      </c>
      <c r="J1482" s="7">
        <v>9</v>
      </c>
      <c r="K1482" s="7">
        <v>4</v>
      </c>
      <c r="L1482" s="7">
        <v>0</v>
      </c>
      <c r="M1482" s="7">
        <v>6</v>
      </c>
    </row>
    <row r="1483" spans="1:13">
      <c r="A1483" s="7" t="s">
        <v>3337</v>
      </c>
      <c r="B1483" s="3">
        <v>0</v>
      </c>
      <c r="C1483" s="7">
        <v>0</v>
      </c>
      <c r="D1483" s="7">
        <v>2</v>
      </c>
      <c r="E1483" s="7">
        <v>3</v>
      </c>
      <c r="F1483" s="7">
        <v>0</v>
      </c>
      <c r="G1483" s="7">
        <v>0</v>
      </c>
      <c r="H1483" s="7">
        <v>5</v>
      </c>
      <c r="I1483" s="7">
        <v>2</v>
      </c>
      <c r="J1483" s="7">
        <v>10</v>
      </c>
      <c r="K1483" s="7">
        <v>5</v>
      </c>
      <c r="L1483" s="7">
        <v>2</v>
      </c>
      <c r="M1483" s="7">
        <v>5</v>
      </c>
    </row>
    <row r="1484" spans="1:13">
      <c r="A1484" s="7" t="s">
        <v>3338</v>
      </c>
      <c r="B1484" s="3">
        <v>0</v>
      </c>
      <c r="C1484" s="7">
        <v>1</v>
      </c>
      <c r="D1484" s="7">
        <v>0</v>
      </c>
      <c r="E1484" s="7">
        <v>1</v>
      </c>
      <c r="F1484" s="7">
        <v>0</v>
      </c>
      <c r="G1484" s="7">
        <v>0</v>
      </c>
      <c r="H1484" s="7">
        <v>8</v>
      </c>
      <c r="I1484" s="7">
        <v>0</v>
      </c>
      <c r="J1484" s="7">
        <v>9</v>
      </c>
      <c r="K1484" s="7">
        <v>17</v>
      </c>
      <c r="L1484" s="7">
        <v>1</v>
      </c>
      <c r="M1484" s="7">
        <v>22</v>
      </c>
    </row>
    <row r="1485" spans="1:13">
      <c r="A1485" s="7" t="s">
        <v>3339</v>
      </c>
      <c r="B1485" s="3">
        <v>0</v>
      </c>
      <c r="C1485" s="7">
        <v>0</v>
      </c>
      <c r="D1485" s="7">
        <v>3</v>
      </c>
      <c r="E1485" s="7">
        <v>3</v>
      </c>
      <c r="F1485" s="7">
        <v>0</v>
      </c>
      <c r="G1485" s="7">
        <v>1</v>
      </c>
      <c r="H1485" s="7">
        <v>8</v>
      </c>
      <c r="I1485" s="7">
        <v>4</v>
      </c>
      <c r="J1485" s="7">
        <v>11</v>
      </c>
      <c r="K1485" s="7">
        <v>8</v>
      </c>
      <c r="L1485" s="7">
        <v>0</v>
      </c>
      <c r="M1485" s="7">
        <v>8</v>
      </c>
    </row>
    <row r="1486" spans="1:13">
      <c r="A1486" s="7" t="s">
        <v>3340</v>
      </c>
      <c r="B1486" s="3">
        <v>0</v>
      </c>
      <c r="C1486" s="7">
        <v>0</v>
      </c>
      <c r="D1486" s="7">
        <v>0</v>
      </c>
      <c r="E1486" s="7">
        <v>1</v>
      </c>
      <c r="F1486" s="7">
        <v>0</v>
      </c>
      <c r="G1486" s="7">
        <v>0</v>
      </c>
      <c r="H1486" s="7">
        <v>4</v>
      </c>
      <c r="I1486" s="7">
        <v>0</v>
      </c>
      <c r="J1486" s="7">
        <v>5</v>
      </c>
      <c r="K1486" s="7">
        <v>6</v>
      </c>
      <c r="L1486" s="7">
        <v>0</v>
      </c>
      <c r="M1486" s="7">
        <v>19</v>
      </c>
    </row>
    <row r="1487" spans="1:13">
      <c r="A1487" s="7" t="s">
        <v>3341</v>
      </c>
      <c r="B1487" s="3">
        <v>1</v>
      </c>
      <c r="C1487" s="7">
        <v>1</v>
      </c>
      <c r="D1487" s="7">
        <v>2</v>
      </c>
      <c r="E1487" s="7">
        <v>6</v>
      </c>
      <c r="F1487" s="7">
        <v>0</v>
      </c>
      <c r="G1487" s="7">
        <v>0</v>
      </c>
      <c r="H1487" s="7">
        <v>13</v>
      </c>
      <c r="I1487" s="7">
        <v>2</v>
      </c>
      <c r="J1487" s="7">
        <v>8</v>
      </c>
      <c r="K1487" s="7">
        <v>4</v>
      </c>
      <c r="L1487" s="7">
        <v>0</v>
      </c>
      <c r="M1487" s="7">
        <v>5</v>
      </c>
    </row>
    <row r="1488" spans="1:13">
      <c r="A1488" s="7" t="s">
        <v>3342</v>
      </c>
      <c r="B1488" s="3">
        <v>0</v>
      </c>
      <c r="C1488" s="7">
        <v>0</v>
      </c>
      <c r="D1488" s="7">
        <v>1</v>
      </c>
      <c r="E1488" s="7">
        <v>0</v>
      </c>
      <c r="F1488" s="7">
        <v>0</v>
      </c>
      <c r="G1488" s="7">
        <v>0</v>
      </c>
      <c r="H1488" s="7">
        <v>1</v>
      </c>
      <c r="I1488" s="7">
        <v>2</v>
      </c>
      <c r="J1488" s="7">
        <v>7</v>
      </c>
      <c r="K1488" s="7">
        <v>10</v>
      </c>
      <c r="L1488" s="7">
        <v>0</v>
      </c>
      <c r="M1488" s="7">
        <v>5</v>
      </c>
    </row>
    <row r="1489" spans="1:13">
      <c r="A1489" s="7" t="s">
        <v>3343</v>
      </c>
      <c r="B1489" s="3">
        <v>0</v>
      </c>
      <c r="C1489" s="7">
        <v>0</v>
      </c>
      <c r="D1489" s="7">
        <v>3</v>
      </c>
      <c r="E1489" s="7">
        <v>4</v>
      </c>
      <c r="F1489" s="7">
        <v>0</v>
      </c>
      <c r="G1489" s="7">
        <v>0</v>
      </c>
      <c r="H1489" s="7">
        <v>7</v>
      </c>
      <c r="I1489" s="7">
        <v>5</v>
      </c>
      <c r="J1489" s="7">
        <v>9</v>
      </c>
      <c r="K1489" s="7">
        <v>4</v>
      </c>
      <c r="L1489" s="7">
        <v>1</v>
      </c>
      <c r="M1489" s="7">
        <v>3</v>
      </c>
    </row>
    <row r="1490" spans="1:13">
      <c r="A1490" s="7" t="s">
        <v>3344</v>
      </c>
      <c r="B1490" s="3">
        <v>0</v>
      </c>
      <c r="C1490" s="7">
        <v>1</v>
      </c>
      <c r="D1490" s="7">
        <v>0</v>
      </c>
      <c r="E1490" s="7">
        <v>3</v>
      </c>
      <c r="F1490" s="7">
        <v>0</v>
      </c>
      <c r="G1490" s="7">
        <v>0</v>
      </c>
      <c r="H1490" s="7">
        <v>4</v>
      </c>
      <c r="I1490" s="7">
        <v>3</v>
      </c>
      <c r="J1490" s="7">
        <v>8</v>
      </c>
      <c r="K1490" s="7">
        <v>11</v>
      </c>
      <c r="L1490" s="7">
        <v>0</v>
      </c>
      <c r="M1490" s="7">
        <v>12</v>
      </c>
    </row>
    <row r="1491" spans="1:13">
      <c r="A1491" s="7" t="s">
        <v>3345</v>
      </c>
      <c r="B1491" s="3">
        <v>0</v>
      </c>
      <c r="C1491" s="7">
        <v>0</v>
      </c>
      <c r="D1491" s="7">
        <v>5</v>
      </c>
      <c r="E1491" s="7">
        <v>2</v>
      </c>
      <c r="F1491" s="7"/>
      <c r="G1491" s="7">
        <v>0</v>
      </c>
      <c r="H1491" s="7">
        <v>7</v>
      </c>
      <c r="I1491" s="7">
        <v>2</v>
      </c>
      <c r="J1491" s="7">
        <v>10</v>
      </c>
      <c r="K1491" s="7">
        <v>8</v>
      </c>
      <c r="L1491" s="7">
        <v>0</v>
      </c>
      <c r="M1491" s="7">
        <v>10</v>
      </c>
    </row>
    <row r="1492" spans="1:13">
      <c r="A1492" s="7" t="s">
        <v>3346</v>
      </c>
      <c r="B1492" s="3">
        <v>1</v>
      </c>
      <c r="C1492" s="7">
        <v>1</v>
      </c>
      <c r="D1492" s="7">
        <v>0</v>
      </c>
      <c r="E1492" s="7">
        <v>4</v>
      </c>
      <c r="F1492" s="7">
        <v>0</v>
      </c>
      <c r="G1492" s="7">
        <v>0</v>
      </c>
      <c r="H1492" s="7">
        <v>6</v>
      </c>
      <c r="I1492" s="7">
        <v>3</v>
      </c>
      <c r="J1492" s="7">
        <v>7</v>
      </c>
      <c r="K1492" s="7">
        <v>5</v>
      </c>
      <c r="L1492" s="7">
        <v>0</v>
      </c>
      <c r="M1492" s="7">
        <v>4</v>
      </c>
    </row>
    <row r="1493" spans="1:13">
      <c r="A1493" s="7" t="s">
        <v>3347</v>
      </c>
      <c r="B1493" s="3">
        <v>0</v>
      </c>
      <c r="C1493" s="7">
        <v>0</v>
      </c>
      <c r="D1493" s="7">
        <v>1</v>
      </c>
      <c r="E1493" s="7">
        <v>4</v>
      </c>
      <c r="F1493" s="7">
        <v>0</v>
      </c>
      <c r="G1493" s="7">
        <v>1</v>
      </c>
      <c r="H1493" s="7">
        <v>6</v>
      </c>
      <c r="I1493" s="7">
        <v>4</v>
      </c>
      <c r="J1493" s="7">
        <v>6</v>
      </c>
      <c r="K1493" s="7">
        <v>2</v>
      </c>
      <c r="L1493" s="7">
        <v>1</v>
      </c>
      <c r="M1493" s="7">
        <v>4</v>
      </c>
    </row>
    <row r="1494" spans="1:13">
      <c r="A1494" s="7" t="s">
        <v>3348</v>
      </c>
      <c r="B1494" s="3">
        <v>0</v>
      </c>
      <c r="C1494" s="7">
        <v>0</v>
      </c>
      <c r="D1494" s="7">
        <v>2</v>
      </c>
      <c r="E1494" s="7">
        <v>0</v>
      </c>
      <c r="F1494" s="7">
        <v>0</v>
      </c>
      <c r="G1494" s="7">
        <v>0</v>
      </c>
      <c r="H1494" s="7">
        <v>5</v>
      </c>
      <c r="I1494" s="7">
        <v>1</v>
      </c>
      <c r="J1494" s="7">
        <v>11</v>
      </c>
      <c r="K1494" s="7">
        <v>6</v>
      </c>
      <c r="L1494" s="7">
        <v>0</v>
      </c>
      <c r="M1494" s="7">
        <v>11</v>
      </c>
    </row>
    <row r="1495" spans="1:13">
      <c r="A1495" s="7" t="s">
        <v>3349</v>
      </c>
      <c r="B1495" s="3"/>
      <c r="C1495" s="7"/>
      <c r="D1495" s="7">
        <v>2</v>
      </c>
      <c r="E1495" s="7">
        <v>3</v>
      </c>
      <c r="F1495" s="7">
        <v>0</v>
      </c>
      <c r="G1495" s="7">
        <v>0</v>
      </c>
      <c r="H1495" s="7">
        <v>5</v>
      </c>
      <c r="I1495" s="7">
        <v>5</v>
      </c>
      <c r="J1495" s="7">
        <v>10</v>
      </c>
      <c r="K1495" s="7">
        <v>5</v>
      </c>
      <c r="L1495" s="7">
        <v>0</v>
      </c>
      <c r="M1495" s="7">
        <v>6</v>
      </c>
    </row>
    <row r="1496" spans="1:13">
      <c r="A1496" s="7" t="s">
        <v>3350</v>
      </c>
      <c r="B1496" s="3">
        <v>0</v>
      </c>
      <c r="C1496" s="7">
        <v>0</v>
      </c>
      <c r="D1496" s="7">
        <v>0</v>
      </c>
      <c r="E1496" s="7">
        <v>6</v>
      </c>
      <c r="F1496" s="7">
        <v>0</v>
      </c>
      <c r="G1496" s="7">
        <v>0</v>
      </c>
      <c r="H1496" s="7">
        <v>10</v>
      </c>
      <c r="I1496" s="7">
        <v>1</v>
      </c>
      <c r="J1496" s="7">
        <v>5</v>
      </c>
      <c r="K1496" s="7">
        <v>9</v>
      </c>
      <c r="L1496" s="7">
        <v>0</v>
      </c>
      <c r="M1496" s="7">
        <v>11</v>
      </c>
    </row>
    <row r="1497" spans="1:13">
      <c r="A1497" s="7" t="s">
        <v>3351</v>
      </c>
      <c r="B1497" s="3">
        <v>0</v>
      </c>
      <c r="C1497" s="7">
        <v>0</v>
      </c>
      <c r="D1497" s="7">
        <v>1</v>
      </c>
      <c r="E1497" s="7">
        <v>4</v>
      </c>
      <c r="F1497" s="7">
        <v>0</v>
      </c>
      <c r="G1497" s="7">
        <v>1</v>
      </c>
      <c r="H1497" s="7">
        <v>5</v>
      </c>
      <c r="I1497" s="7">
        <v>3</v>
      </c>
      <c r="J1497" s="7">
        <v>11</v>
      </c>
      <c r="K1497" s="7">
        <v>7</v>
      </c>
      <c r="L1497" s="7">
        <v>1</v>
      </c>
      <c r="M1497" s="7">
        <v>7</v>
      </c>
    </row>
    <row r="1498" spans="1:13">
      <c r="A1498" s="7" t="s">
        <v>3352</v>
      </c>
      <c r="B1498" s="3"/>
      <c r="C1498" s="7"/>
      <c r="D1498" s="7"/>
      <c r="E1498" s="7">
        <v>1</v>
      </c>
      <c r="F1498" s="7"/>
      <c r="G1498" s="7"/>
      <c r="H1498" s="7">
        <v>2</v>
      </c>
      <c r="I1498" s="7"/>
      <c r="J1498" s="7">
        <v>2</v>
      </c>
      <c r="K1498" s="7">
        <v>1</v>
      </c>
      <c r="L1498" s="7"/>
      <c r="M1498" s="7">
        <v>2</v>
      </c>
    </row>
    <row r="1499" spans="1:13">
      <c r="A1499" s="7" t="s">
        <v>3353</v>
      </c>
      <c r="B1499" s="3">
        <v>0</v>
      </c>
      <c r="C1499" s="7">
        <v>0</v>
      </c>
      <c r="D1499" s="7">
        <v>2</v>
      </c>
      <c r="E1499" s="7">
        <v>9</v>
      </c>
      <c r="F1499" s="7">
        <v>0</v>
      </c>
      <c r="G1499" s="7">
        <v>0</v>
      </c>
      <c r="H1499" s="7">
        <v>11</v>
      </c>
      <c r="I1499" s="7">
        <v>2</v>
      </c>
      <c r="J1499" s="7">
        <v>12</v>
      </c>
      <c r="K1499" s="7">
        <v>3</v>
      </c>
      <c r="L1499" s="7">
        <v>0</v>
      </c>
      <c r="M1499" s="7">
        <v>6</v>
      </c>
    </row>
    <row r="1500" spans="1:13">
      <c r="A1500" s="7" t="s">
        <v>3354</v>
      </c>
      <c r="B1500" s="3">
        <v>0</v>
      </c>
      <c r="C1500" s="7">
        <v>0</v>
      </c>
      <c r="D1500" s="7">
        <v>1</v>
      </c>
      <c r="E1500" s="7">
        <v>1</v>
      </c>
      <c r="F1500" s="7">
        <v>0</v>
      </c>
      <c r="G1500" s="7">
        <v>0</v>
      </c>
      <c r="H1500" s="7">
        <v>2</v>
      </c>
      <c r="I1500" s="7">
        <v>0</v>
      </c>
      <c r="J1500" s="7">
        <v>5</v>
      </c>
      <c r="K1500" s="7">
        <v>6</v>
      </c>
      <c r="L1500" s="7">
        <v>0</v>
      </c>
      <c r="M1500" s="7">
        <v>15</v>
      </c>
    </row>
    <row r="1501" spans="1:13">
      <c r="A1501" s="7" t="s">
        <v>3355</v>
      </c>
      <c r="B1501" s="3">
        <v>0</v>
      </c>
      <c r="C1501" s="7">
        <v>0</v>
      </c>
      <c r="D1501" s="7">
        <v>1</v>
      </c>
      <c r="E1501" s="7">
        <v>2</v>
      </c>
      <c r="F1501" s="7">
        <v>0</v>
      </c>
      <c r="G1501" s="7">
        <v>0</v>
      </c>
      <c r="H1501" s="7">
        <v>4</v>
      </c>
      <c r="I1501" s="7">
        <v>2</v>
      </c>
      <c r="J1501" s="7">
        <v>9</v>
      </c>
      <c r="K1501" s="7">
        <v>5</v>
      </c>
      <c r="L1501" s="7">
        <v>1</v>
      </c>
      <c r="M1501" s="7">
        <v>7</v>
      </c>
    </row>
    <row r="1502" spans="1:13">
      <c r="A1502" s="7" t="s">
        <v>3356</v>
      </c>
      <c r="B1502" s="3">
        <v>0</v>
      </c>
      <c r="C1502" s="7">
        <v>1</v>
      </c>
      <c r="D1502" s="7">
        <v>3</v>
      </c>
      <c r="E1502" s="7">
        <v>1</v>
      </c>
      <c r="F1502" s="7">
        <v>0</v>
      </c>
      <c r="G1502" s="7">
        <v>0</v>
      </c>
      <c r="H1502" s="7">
        <v>8</v>
      </c>
      <c r="I1502" s="7">
        <v>2</v>
      </c>
      <c r="J1502" s="7">
        <v>11</v>
      </c>
      <c r="K1502" s="7">
        <v>5</v>
      </c>
      <c r="L1502" s="7">
        <v>0</v>
      </c>
      <c r="M1502" s="7">
        <v>5</v>
      </c>
    </row>
    <row r="1503" spans="1:13">
      <c r="A1503" s="7" t="s">
        <v>3357</v>
      </c>
      <c r="B1503" s="3">
        <v>0</v>
      </c>
      <c r="C1503" s="7">
        <v>0</v>
      </c>
      <c r="D1503" s="7">
        <v>2</v>
      </c>
      <c r="E1503" s="7">
        <v>2</v>
      </c>
      <c r="F1503" s="7">
        <v>0</v>
      </c>
      <c r="G1503" s="7">
        <v>0</v>
      </c>
      <c r="H1503" s="7">
        <v>4</v>
      </c>
      <c r="I1503" s="7">
        <v>1</v>
      </c>
      <c r="J1503" s="7">
        <v>1</v>
      </c>
      <c r="K1503" s="7">
        <v>1</v>
      </c>
      <c r="L1503" s="7">
        <v>0</v>
      </c>
      <c r="M1503" s="7">
        <v>9</v>
      </c>
    </row>
    <row r="1504" spans="1:13">
      <c r="A1504" s="7" t="s">
        <v>3358</v>
      </c>
      <c r="B1504" s="3">
        <v>0</v>
      </c>
      <c r="C1504" s="7">
        <v>0</v>
      </c>
      <c r="D1504" s="7">
        <v>2</v>
      </c>
      <c r="E1504" s="7">
        <v>6</v>
      </c>
      <c r="F1504" s="7">
        <v>0</v>
      </c>
      <c r="G1504" s="7">
        <v>0</v>
      </c>
      <c r="H1504" s="7">
        <v>10</v>
      </c>
      <c r="I1504" s="7">
        <v>3</v>
      </c>
      <c r="J1504" s="7">
        <v>8</v>
      </c>
      <c r="K1504" s="7">
        <v>10</v>
      </c>
      <c r="L1504" s="7">
        <v>1</v>
      </c>
      <c r="M1504" s="7">
        <v>12</v>
      </c>
    </row>
    <row r="1505" spans="1:13">
      <c r="A1505" s="7" t="s">
        <v>3359</v>
      </c>
      <c r="B1505" s="3">
        <v>0</v>
      </c>
      <c r="C1505" s="7">
        <v>0</v>
      </c>
      <c r="D1505" s="7">
        <v>2</v>
      </c>
      <c r="E1505" s="7">
        <v>1</v>
      </c>
      <c r="F1505" s="7">
        <v>0</v>
      </c>
      <c r="G1505" s="7">
        <v>0</v>
      </c>
      <c r="H1505" s="7">
        <v>3</v>
      </c>
      <c r="I1505" s="7">
        <v>2</v>
      </c>
      <c r="J1505" s="7">
        <v>8</v>
      </c>
      <c r="K1505" s="7">
        <v>6</v>
      </c>
      <c r="L1505" s="7">
        <v>0</v>
      </c>
      <c r="M1505" s="7">
        <v>13</v>
      </c>
    </row>
    <row r="1506" spans="1:13">
      <c r="A1506" s="7" t="s">
        <v>3360</v>
      </c>
      <c r="B1506" s="3">
        <v>0</v>
      </c>
      <c r="C1506" s="7">
        <v>0</v>
      </c>
      <c r="D1506" s="7">
        <v>2</v>
      </c>
      <c r="E1506" s="7">
        <v>3</v>
      </c>
      <c r="F1506" s="7">
        <v>0</v>
      </c>
      <c r="G1506" s="7">
        <v>0</v>
      </c>
      <c r="H1506" s="7">
        <v>9</v>
      </c>
      <c r="I1506" s="7">
        <v>4</v>
      </c>
      <c r="J1506" s="7">
        <v>14</v>
      </c>
      <c r="K1506" s="7">
        <v>4</v>
      </c>
      <c r="L1506" s="7">
        <v>1</v>
      </c>
      <c r="M1506" s="7">
        <v>6</v>
      </c>
    </row>
    <row r="1507" spans="1:13">
      <c r="A1507" s="7" t="s">
        <v>3361</v>
      </c>
      <c r="B1507" s="3">
        <v>0</v>
      </c>
      <c r="C1507" s="7">
        <v>1</v>
      </c>
      <c r="D1507" s="7">
        <v>2</v>
      </c>
      <c r="E1507" s="7">
        <v>4</v>
      </c>
      <c r="F1507" s="7">
        <v>1</v>
      </c>
      <c r="G1507" s="7">
        <v>0</v>
      </c>
      <c r="H1507" s="7">
        <v>8</v>
      </c>
      <c r="I1507" s="7">
        <v>3</v>
      </c>
      <c r="J1507" s="7">
        <v>7</v>
      </c>
      <c r="K1507" s="7">
        <v>6</v>
      </c>
      <c r="L1507" s="7">
        <v>0</v>
      </c>
      <c r="M1507" s="7">
        <v>11</v>
      </c>
    </row>
    <row r="1508" spans="1:13">
      <c r="A1508" s="7" t="s">
        <v>3362</v>
      </c>
      <c r="B1508" s="3">
        <v>0</v>
      </c>
      <c r="C1508" s="7">
        <v>1</v>
      </c>
      <c r="D1508" s="7">
        <v>5</v>
      </c>
      <c r="E1508" s="7">
        <v>0</v>
      </c>
      <c r="F1508" s="7">
        <v>1</v>
      </c>
      <c r="G1508" s="7">
        <v>0</v>
      </c>
      <c r="H1508" s="7">
        <v>8</v>
      </c>
      <c r="I1508" s="7">
        <v>7</v>
      </c>
      <c r="J1508" s="7">
        <v>6</v>
      </c>
      <c r="K1508" s="7">
        <v>4</v>
      </c>
      <c r="L1508" s="7">
        <v>0</v>
      </c>
      <c r="M1508" s="7">
        <v>8</v>
      </c>
    </row>
    <row r="1509" spans="1:13">
      <c r="A1509" s="7" t="s">
        <v>3363</v>
      </c>
      <c r="B1509" s="3">
        <v>0</v>
      </c>
      <c r="C1509" s="7">
        <v>0</v>
      </c>
      <c r="D1509" s="7">
        <v>1</v>
      </c>
      <c r="E1509" s="7">
        <v>5</v>
      </c>
      <c r="F1509" s="7">
        <v>0</v>
      </c>
      <c r="G1509" s="7">
        <v>0</v>
      </c>
      <c r="H1509" s="7">
        <v>7</v>
      </c>
      <c r="I1509" s="7">
        <v>3</v>
      </c>
      <c r="J1509" s="7">
        <v>9</v>
      </c>
      <c r="K1509" s="7">
        <v>8</v>
      </c>
      <c r="L1509" s="7">
        <v>0</v>
      </c>
      <c r="M1509" s="7">
        <v>15</v>
      </c>
    </row>
    <row r="1510" spans="1:13">
      <c r="A1510" s="7" t="s">
        <v>3364</v>
      </c>
      <c r="B1510" s="3">
        <v>0</v>
      </c>
      <c r="C1510" s="7">
        <v>0</v>
      </c>
      <c r="D1510" s="7">
        <v>1</v>
      </c>
      <c r="E1510" s="7">
        <v>2</v>
      </c>
      <c r="F1510" s="7">
        <v>0</v>
      </c>
      <c r="G1510" s="7">
        <v>0</v>
      </c>
      <c r="H1510" s="7">
        <v>9</v>
      </c>
      <c r="I1510" s="7">
        <v>3</v>
      </c>
      <c r="J1510" s="7">
        <v>7</v>
      </c>
      <c r="K1510" s="7">
        <v>10</v>
      </c>
      <c r="L1510" s="7">
        <v>0</v>
      </c>
      <c r="M1510" s="7">
        <v>7</v>
      </c>
    </row>
    <row r="1511" spans="1:13">
      <c r="A1511" s="7" t="s">
        <v>3365</v>
      </c>
      <c r="B1511" s="3">
        <v>0</v>
      </c>
      <c r="C1511" s="7">
        <v>0</v>
      </c>
      <c r="D1511" s="7">
        <v>4</v>
      </c>
      <c r="E1511" s="7">
        <v>4</v>
      </c>
      <c r="F1511" s="7"/>
      <c r="G1511" s="7"/>
      <c r="H1511" s="7">
        <v>8</v>
      </c>
      <c r="I1511" s="7">
        <v>6</v>
      </c>
      <c r="J1511" s="7">
        <v>8</v>
      </c>
      <c r="K1511" s="7">
        <v>4</v>
      </c>
      <c r="L1511" s="7">
        <v>0</v>
      </c>
      <c r="M1511" s="7">
        <v>8</v>
      </c>
    </row>
    <row r="1512" spans="1:13">
      <c r="A1512" s="7" t="s">
        <v>3366</v>
      </c>
      <c r="B1512" s="3">
        <v>0</v>
      </c>
      <c r="C1512" s="7">
        <v>0</v>
      </c>
      <c r="D1512" s="7">
        <v>1</v>
      </c>
      <c r="E1512" s="7">
        <v>3</v>
      </c>
      <c r="F1512" s="7">
        <v>0</v>
      </c>
      <c r="G1512" s="7">
        <v>0</v>
      </c>
      <c r="H1512" s="7">
        <v>6</v>
      </c>
      <c r="I1512" s="7">
        <v>6</v>
      </c>
      <c r="J1512" s="7">
        <v>7</v>
      </c>
      <c r="K1512" s="7">
        <v>5</v>
      </c>
      <c r="L1512" s="7">
        <v>1</v>
      </c>
      <c r="M1512" s="7">
        <v>5</v>
      </c>
    </row>
    <row r="1513" spans="1:13">
      <c r="A1513" s="7" t="s">
        <v>3367</v>
      </c>
      <c r="B1513" s="3">
        <v>0</v>
      </c>
      <c r="C1513" s="7">
        <v>0</v>
      </c>
      <c r="D1513" s="7">
        <v>3</v>
      </c>
      <c r="E1513" s="7">
        <v>0</v>
      </c>
      <c r="F1513" s="7">
        <v>0</v>
      </c>
      <c r="G1513" s="7">
        <v>1</v>
      </c>
      <c r="H1513" s="7">
        <v>1</v>
      </c>
      <c r="I1513" s="7">
        <v>3</v>
      </c>
      <c r="J1513" s="7">
        <v>12</v>
      </c>
      <c r="K1513" s="7">
        <v>0</v>
      </c>
      <c r="L1513" s="7">
        <v>0</v>
      </c>
      <c r="M1513" s="7">
        <v>3</v>
      </c>
    </row>
    <row r="1514" spans="1:13">
      <c r="A1514" s="7" t="s">
        <v>3368</v>
      </c>
      <c r="B1514" s="3">
        <v>0</v>
      </c>
      <c r="C1514" s="7">
        <v>0</v>
      </c>
      <c r="D1514" s="7">
        <v>1</v>
      </c>
      <c r="E1514" s="7">
        <v>2</v>
      </c>
      <c r="F1514" s="7">
        <v>0</v>
      </c>
      <c r="G1514" s="7">
        <v>0</v>
      </c>
      <c r="H1514" s="7">
        <v>3</v>
      </c>
      <c r="I1514" s="7">
        <v>7</v>
      </c>
      <c r="J1514" s="7">
        <v>7</v>
      </c>
      <c r="K1514" s="7">
        <v>3</v>
      </c>
      <c r="L1514" s="7">
        <v>1</v>
      </c>
      <c r="M1514" s="7">
        <v>3</v>
      </c>
    </row>
    <row r="1515" spans="1:13">
      <c r="A1515" s="7" t="s">
        <v>3369</v>
      </c>
      <c r="B1515" s="3">
        <v>0</v>
      </c>
      <c r="C1515" s="7">
        <v>0</v>
      </c>
      <c r="D1515" s="7">
        <v>1</v>
      </c>
      <c r="E1515" s="7">
        <v>1</v>
      </c>
      <c r="F1515" s="7">
        <v>0</v>
      </c>
      <c r="G1515" s="7">
        <v>0</v>
      </c>
      <c r="H1515" s="7">
        <v>2</v>
      </c>
      <c r="I1515" s="7">
        <v>2</v>
      </c>
      <c r="J1515" s="7">
        <v>2</v>
      </c>
      <c r="K1515" s="7">
        <v>9</v>
      </c>
      <c r="L1515" s="7">
        <v>0</v>
      </c>
      <c r="M1515" s="7">
        <v>12</v>
      </c>
    </row>
    <row r="1516" spans="1:13">
      <c r="A1516" s="7" t="s">
        <v>3370</v>
      </c>
      <c r="B1516" s="3">
        <v>0</v>
      </c>
      <c r="C1516" s="7">
        <v>0</v>
      </c>
      <c r="D1516" s="7">
        <v>1</v>
      </c>
      <c r="E1516" s="7">
        <v>7</v>
      </c>
      <c r="F1516" s="7">
        <v>0</v>
      </c>
      <c r="G1516" s="7">
        <v>0</v>
      </c>
      <c r="H1516" s="7">
        <v>8</v>
      </c>
      <c r="I1516" s="7">
        <v>4</v>
      </c>
      <c r="J1516" s="7">
        <v>6</v>
      </c>
      <c r="K1516" s="7">
        <v>7</v>
      </c>
      <c r="L1516" s="7">
        <v>0</v>
      </c>
      <c r="M1516" s="7">
        <v>4</v>
      </c>
    </row>
    <row r="1517" spans="1:13">
      <c r="A1517" s="7" t="s">
        <v>3371</v>
      </c>
      <c r="B1517" s="3"/>
      <c r="C1517" s="7">
        <v>1</v>
      </c>
      <c r="D1517" s="7"/>
      <c r="E1517" s="7"/>
      <c r="F1517" s="7">
        <v>1</v>
      </c>
      <c r="G1517" s="7">
        <v>1</v>
      </c>
      <c r="H1517" s="7">
        <v>1</v>
      </c>
      <c r="I1517" s="7">
        <v>2</v>
      </c>
      <c r="J1517" s="7">
        <v>4</v>
      </c>
      <c r="K1517" s="7">
        <v>3</v>
      </c>
      <c r="L1517" s="7">
        <v>0</v>
      </c>
      <c r="M1517" s="7">
        <v>6</v>
      </c>
    </row>
    <row r="1518" spans="1:13">
      <c r="A1518" s="7" t="s">
        <v>3372</v>
      </c>
      <c r="B1518" s="3">
        <v>0</v>
      </c>
      <c r="C1518" s="7">
        <v>0</v>
      </c>
      <c r="D1518" s="7">
        <v>6</v>
      </c>
      <c r="E1518" s="7">
        <v>2</v>
      </c>
      <c r="F1518" s="7">
        <v>0</v>
      </c>
      <c r="G1518" s="7">
        <v>0</v>
      </c>
      <c r="H1518" s="7">
        <v>11</v>
      </c>
      <c r="I1518" s="7">
        <v>3</v>
      </c>
      <c r="J1518" s="7">
        <v>10</v>
      </c>
      <c r="K1518" s="7">
        <v>10</v>
      </c>
      <c r="L1518" s="7">
        <v>0</v>
      </c>
      <c r="M1518" s="7">
        <v>10</v>
      </c>
    </row>
    <row r="1519" spans="1:13">
      <c r="A1519" s="7" t="s">
        <v>3373</v>
      </c>
      <c r="B1519" s="3">
        <v>0</v>
      </c>
      <c r="C1519" s="7">
        <v>0</v>
      </c>
      <c r="D1519" s="7">
        <v>0</v>
      </c>
      <c r="E1519" s="7">
        <v>3</v>
      </c>
      <c r="F1519" s="7">
        <v>0</v>
      </c>
      <c r="G1519" s="7">
        <v>0</v>
      </c>
      <c r="H1519" s="7">
        <v>6</v>
      </c>
      <c r="I1519" s="7">
        <v>4</v>
      </c>
      <c r="J1519" s="7">
        <v>9</v>
      </c>
      <c r="K1519" s="7">
        <v>3</v>
      </c>
      <c r="L1519" s="7">
        <v>0</v>
      </c>
      <c r="M1519" s="7">
        <v>10</v>
      </c>
    </row>
    <row r="1520" spans="1:13">
      <c r="A1520" s="7" t="s">
        <v>3374</v>
      </c>
      <c r="B1520" s="3">
        <v>0</v>
      </c>
      <c r="C1520" s="7">
        <v>0</v>
      </c>
      <c r="D1520" s="7">
        <v>1</v>
      </c>
      <c r="E1520" s="7">
        <v>1</v>
      </c>
      <c r="F1520" s="7">
        <v>0</v>
      </c>
      <c r="G1520" s="7">
        <v>0</v>
      </c>
      <c r="H1520" s="7">
        <v>5</v>
      </c>
      <c r="I1520" s="7">
        <v>1</v>
      </c>
      <c r="J1520" s="7">
        <v>7</v>
      </c>
      <c r="K1520" s="7">
        <v>4</v>
      </c>
      <c r="L1520" s="7">
        <v>0</v>
      </c>
      <c r="M1520" s="7">
        <v>12</v>
      </c>
    </row>
    <row r="1521" spans="1:13">
      <c r="A1521" s="7" t="s">
        <v>3375</v>
      </c>
      <c r="B1521" s="3">
        <v>1</v>
      </c>
      <c r="C1521" s="7">
        <v>0</v>
      </c>
      <c r="D1521" s="7">
        <v>3</v>
      </c>
      <c r="E1521" s="7">
        <v>3</v>
      </c>
      <c r="F1521" s="7">
        <v>0</v>
      </c>
      <c r="G1521" s="7">
        <v>0</v>
      </c>
      <c r="H1521" s="7">
        <v>10</v>
      </c>
      <c r="I1521" s="7">
        <v>2</v>
      </c>
      <c r="J1521" s="7">
        <v>11</v>
      </c>
      <c r="K1521" s="7">
        <v>7</v>
      </c>
      <c r="L1521" s="7">
        <v>0</v>
      </c>
      <c r="M1521" s="7">
        <v>12</v>
      </c>
    </row>
    <row r="1522" spans="1:13">
      <c r="A1522" s="7" t="s">
        <v>3376</v>
      </c>
      <c r="B1522" s="3">
        <v>0</v>
      </c>
      <c r="C1522" s="7">
        <v>2</v>
      </c>
      <c r="D1522" s="7">
        <v>4</v>
      </c>
      <c r="E1522" s="7">
        <v>2</v>
      </c>
      <c r="F1522" s="7">
        <v>0</v>
      </c>
      <c r="G1522" s="7">
        <v>0</v>
      </c>
      <c r="H1522" s="7">
        <v>9</v>
      </c>
      <c r="I1522" s="7">
        <v>7</v>
      </c>
      <c r="J1522" s="7">
        <v>9</v>
      </c>
      <c r="K1522" s="7">
        <v>6</v>
      </c>
      <c r="L1522" s="7">
        <v>1</v>
      </c>
      <c r="M1522" s="7">
        <v>15</v>
      </c>
    </row>
    <row r="1523" spans="1:13">
      <c r="A1523" s="7" t="s">
        <v>3377</v>
      </c>
      <c r="B1523" s="3">
        <v>0</v>
      </c>
      <c r="C1523" s="7">
        <v>0</v>
      </c>
      <c r="D1523" s="7">
        <v>1</v>
      </c>
      <c r="E1523" s="7">
        <v>4</v>
      </c>
      <c r="F1523" s="7">
        <v>0</v>
      </c>
      <c r="G1523" s="7">
        <v>0</v>
      </c>
      <c r="H1523" s="7">
        <v>6</v>
      </c>
      <c r="I1523" s="7">
        <v>2</v>
      </c>
      <c r="J1523" s="7">
        <v>10</v>
      </c>
      <c r="K1523" s="7">
        <v>6</v>
      </c>
      <c r="L1523" s="7">
        <v>1</v>
      </c>
      <c r="M1523" s="7">
        <v>14</v>
      </c>
    </row>
    <row r="1524" spans="1:13">
      <c r="A1524" s="7" t="s">
        <v>3378</v>
      </c>
      <c r="B1524" s="3">
        <v>0</v>
      </c>
      <c r="C1524" s="7">
        <v>0</v>
      </c>
      <c r="D1524" s="7">
        <v>1</v>
      </c>
      <c r="E1524" s="7">
        <v>0</v>
      </c>
      <c r="F1524" s="7">
        <v>0</v>
      </c>
      <c r="G1524" s="7">
        <v>0</v>
      </c>
      <c r="H1524" s="7">
        <v>2</v>
      </c>
      <c r="I1524" s="7">
        <v>2</v>
      </c>
      <c r="J1524" s="7">
        <v>6</v>
      </c>
      <c r="K1524" s="7">
        <v>9</v>
      </c>
      <c r="L1524" s="7">
        <v>0</v>
      </c>
      <c r="M1524" s="7">
        <v>28</v>
      </c>
    </row>
    <row r="1525" spans="1:13">
      <c r="A1525" s="7" t="s">
        <v>3379</v>
      </c>
      <c r="B1525" s="3">
        <v>0</v>
      </c>
      <c r="C1525" s="7">
        <v>0</v>
      </c>
      <c r="D1525" s="7">
        <v>3</v>
      </c>
      <c r="E1525" s="7">
        <v>10</v>
      </c>
      <c r="F1525" s="7">
        <v>0</v>
      </c>
      <c r="G1525" s="7">
        <v>0</v>
      </c>
      <c r="H1525" s="7">
        <v>13</v>
      </c>
      <c r="I1525" s="7">
        <v>1</v>
      </c>
      <c r="J1525" s="7">
        <v>8</v>
      </c>
      <c r="K1525" s="7">
        <v>3</v>
      </c>
      <c r="L1525" s="7">
        <v>0</v>
      </c>
      <c r="M1525" s="7">
        <v>5</v>
      </c>
    </row>
    <row r="1526" spans="1:13">
      <c r="A1526" s="7" t="s">
        <v>3380</v>
      </c>
      <c r="B1526" s="3">
        <v>0</v>
      </c>
      <c r="C1526" s="7">
        <v>0</v>
      </c>
      <c r="D1526" s="7">
        <v>5</v>
      </c>
      <c r="E1526" s="7">
        <v>3</v>
      </c>
      <c r="F1526" s="7">
        <v>0</v>
      </c>
      <c r="G1526" s="7">
        <v>0</v>
      </c>
      <c r="H1526" s="7">
        <v>18</v>
      </c>
      <c r="I1526" s="7">
        <v>3</v>
      </c>
      <c r="J1526" s="7">
        <v>8</v>
      </c>
      <c r="K1526" s="7">
        <v>10</v>
      </c>
      <c r="L1526" s="7">
        <v>1</v>
      </c>
      <c r="M1526" s="7">
        <v>14</v>
      </c>
    </row>
    <row r="1527" spans="1:13">
      <c r="A1527" s="7" t="s">
        <v>3381</v>
      </c>
      <c r="B1527" s="3"/>
      <c r="C1527" s="7"/>
      <c r="D1527" s="7">
        <v>2</v>
      </c>
      <c r="E1527" s="7">
        <v>3</v>
      </c>
      <c r="F1527" s="7">
        <v>0</v>
      </c>
      <c r="G1527" s="7">
        <v>0</v>
      </c>
      <c r="H1527" s="7">
        <v>9</v>
      </c>
      <c r="I1527" s="7">
        <v>2</v>
      </c>
      <c r="J1527" s="7">
        <v>7</v>
      </c>
      <c r="K1527" s="7">
        <v>8</v>
      </c>
      <c r="L1527" s="7">
        <v>0</v>
      </c>
      <c r="M1527" s="7">
        <v>13</v>
      </c>
    </row>
    <row r="1528" spans="1:13">
      <c r="A1528" s="7" t="s">
        <v>3382</v>
      </c>
      <c r="B1528" s="3">
        <v>0</v>
      </c>
      <c r="C1528" s="7">
        <v>0</v>
      </c>
      <c r="D1528" s="7">
        <v>3</v>
      </c>
      <c r="E1528" s="7">
        <v>2</v>
      </c>
      <c r="F1528" s="7">
        <v>0</v>
      </c>
      <c r="G1528" s="7">
        <v>0</v>
      </c>
      <c r="H1528" s="7">
        <v>5</v>
      </c>
      <c r="I1528" s="7">
        <v>4</v>
      </c>
      <c r="J1528" s="7">
        <v>5</v>
      </c>
      <c r="K1528" s="7">
        <v>3</v>
      </c>
      <c r="L1528" s="7">
        <v>0</v>
      </c>
      <c r="M1528" s="7">
        <v>4</v>
      </c>
    </row>
    <row r="1529" spans="1:13">
      <c r="A1529" s="7" t="s">
        <v>3383</v>
      </c>
      <c r="B1529" s="3">
        <v>0</v>
      </c>
      <c r="C1529" s="7">
        <v>0</v>
      </c>
      <c r="D1529" s="7">
        <v>0</v>
      </c>
      <c r="E1529" s="7">
        <v>2</v>
      </c>
      <c r="F1529" s="7">
        <v>0</v>
      </c>
      <c r="G1529" s="7">
        <v>0</v>
      </c>
      <c r="H1529" s="7">
        <v>5</v>
      </c>
      <c r="I1529" s="7">
        <v>5</v>
      </c>
      <c r="J1529" s="7">
        <v>10</v>
      </c>
      <c r="K1529" s="7">
        <v>9</v>
      </c>
      <c r="L1529" s="7">
        <v>1</v>
      </c>
      <c r="M1529" s="7">
        <v>10</v>
      </c>
    </row>
    <row r="1530" spans="1:13">
      <c r="A1530" s="7" t="s">
        <v>3384</v>
      </c>
      <c r="B1530" s="3">
        <v>0</v>
      </c>
      <c r="C1530" s="7">
        <v>1</v>
      </c>
      <c r="D1530" s="7">
        <v>2</v>
      </c>
      <c r="E1530" s="7">
        <v>3</v>
      </c>
      <c r="F1530" s="7">
        <v>0</v>
      </c>
      <c r="G1530" s="7">
        <v>0</v>
      </c>
      <c r="H1530" s="7">
        <v>8</v>
      </c>
      <c r="I1530" s="7">
        <v>2</v>
      </c>
      <c r="J1530" s="7">
        <v>11</v>
      </c>
      <c r="K1530" s="7">
        <v>7</v>
      </c>
      <c r="L1530" s="7">
        <v>1</v>
      </c>
      <c r="M1530" s="7">
        <v>14</v>
      </c>
    </row>
    <row r="1531" spans="1:13">
      <c r="A1531" s="7" t="s">
        <v>3385</v>
      </c>
      <c r="B1531" s="3">
        <v>0</v>
      </c>
      <c r="C1531" s="7">
        <v>0</v>
      </c>
      <c r="D1531" s="7">
        <v>0</v>
      </c>
      <c r="E1531" s="7">
        <v>4</v>
      </c>
      <c r="F1531" s="7">
        <v>0</v>
      </c>
      <c r="G1531" s="7">
        <v>0</v>
      </c>
      <c r="H1531" s="7">
        <v>4</v>
      </c>
      <c r="I1531" s="7">
        <v>5</v>
      </c>
      <c r="J1531" s="7">
        <v>8</v>
      </c>
      <c r="K1531" s="7">
        <v>3</v>
      </c>
      <c r="L1531" s="7">
        <v>0</v>
      </c>
      <c r="M1531" s="7">
        <v>6</v>
      </c>
    </row>
    <row r="1532" spans="1:13">
      <c r="A1532" s="7" t="s">
        <v>3386</v>
      </c>
      <c r="B1532" s="3"/>
      <c r="C1532" s="7"/>
      <c r="D1532" s="7">
        <v>2</v>
      </c>
      <c r="E1532" s="7">
        <v>5</v>
      </c>
      <c r="F1532" s="7"/>
      <c r="G1532" s="7"/>
      <c r="H1532" s="7">
        <v>7</v>
      </c>
      <c r="I1532" s="7">
        <v>3</v>
      </c>
      <c r="J1532" s="7">
        <v>8</v>
      </c>
      <c r="K1532" s="7">
        <v>6</v>
      </c>
      <c r="L1532" s="7"/>
      <c r="M1532" s="7">
        <v>9</v>
      </c>
    </row>
    <row r="1533" spans="1:13">
      <c r="A1533" s="7" t="s">
        <v>3387</v>
      </c>
      <c r="B1533" s="3">
        <v>0</v>
      </c>
      <c r="C1533" s="7">
        <v>0</v>
      </c>
      <c r="D1533" s="7">
        <v>1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4</v>
      </c>
      <c r="K1533" s="7">
        <v>6</v>
      </c>
      <c r="L1533" s="7">
        <v>0</v>
      </c>
      <c r="M1533" s="7">
        <v>12</v>
      </c>
    </row>
    <row r="1534" spans="1:13">
      <c r="A1534" s="7" t="s">
        <v>3388</v>
      </c>
      <c r="B1534" s="3">
        <v>0</v>
      </c>
      <c r="C1534" s="7">
        <v>0</v>
      </c>
      <c r="D1534" s="7">
        <v>2</v>
      </c>
      <c r="E1534" s="7">
        <v>1</v>
      </c>
      <c r="F1534" s="7">
        <v>0</v>
      </c>
      <c r="G1534" s="7">
        <v>0</v>
      </c>
      <c r="H1534" s="7">
        <v>5</v>
      </c>
      <c r="I1534" s="7">
        <v>3</v>
      </c>
      <c r="J1534" s="7">
        <v>5</v>
      </c>
      <c r="K1534" s="7">
        <v>3</v>
      </c>
      <c r="L1534" s="7">
        <v>0</v>
      </c>
      <c r="M1534" s="7">
        <v>5</v>
      </c>
    </row>
    <row r="1535" spans="1:13">
      <c r="A1535" s="7" t="s">
        <v>3389</v>
      </c>
      <c r="B1535" s="3">
        <v>0</v>
      </c>
      <c r="C1535" s="7">
        <v>1</v>
      </c>
      <c r="D1535" s="7">
        <v>1</v>
      </c>
      <c r="E1535" s="7">
        <v>0</v>
      </c>
      <c r="F1535" s="7">
        <v>0</v>
      </c>
      <c r="G1535" s="7">
        <v>0</v>
      </c>
      <c r="H1535" s="7">
        <v>2</v>
      </c>
      <c r="I1535" s="7">
        <v>3</v>
      </c>
      <c r="J1535" s="7">
        <v>3</v>
      </c>
      <c r="K1535" s="7">
        <v>7</v>
      </c>
      <c r="L1535" s="7">
        <v>1</v>
      </c>
      <c r="M1535" s="7">
        <v>9</v>
      </c>
    </row>
    <row r="1536" spans="1:13">
      <c r="A1536" s="7" t="s">
        <v>3390</v>
      </c>
      <c r="B1536" s="3">
        <v>0</v>
      </c>
      <c r="C1536" s="7">
        <v>1</v>
      </c>
      <c r="D1536" s="7">
        <v>0</v>
      </c>
      <c r="E1536" s="7">
        <v>2</v>
      </c>
      <c r="F1536" s="7">
        <v>1</v>
      </c>
      <c r="G1536" s="7">
        <v>0</v>
      </c>
      <c r="H1536" s="7">
        <v>4</v>
      </c>
      <c r="I1536" s="7">
        <v>1</v>
      </c>
      <c r="J1536" s="7">
        <v>11</v>
      </c>
      <c r="K1536" s="7">
        <v>4</v>
      </c>
      <c r="L1536" s="7">
        <v>2</v>
      </c>
      <c r="M1536" s="7">
        <v>3</v>
      </c>
    </row>
    <row r="1537" spans="1:13">
      <c r="A1537" s="7" t="s">
        <v>3391</v>
      </c>
      <c r="B1537" s="3">
        <v>0</v>
      </c>
      <c r="C1537" s="7">
        <v>0</v>
      </c>
      <c r="D1537" s="7">
        <v>1</v>
      </c>
      <c r="E1537" s="7">
        <v>2</v>
      </c>
      <c r="F1537" s="7">
        <v>0</v>
      </c>
      <c r="G1537" s="7">
        <v>0</v>
      </c>
      <c r="H1537" s="7">
        <v>3</v>
      </c>
      <c r="I1537" s="7">
        <v>2</v>
      </c>
      <c r="J1537" s="7">
        <v>7</v>
      </c>
      <c r="K1537" s="7">
        <v>4</v>
      </c>
      <c r="L1537" s="7">
        <v>0</v>
      </c>
      <c r="M1537" s="7">
        <v>5</v>
      </c>
    </row>
    <row r="1538" spans="1:13">
      <c r="A1538" s="7" t="s">
        <v>3392</v>
      </c>
      <c r="B1538" s="3">
        <v>1</v>
      </c>
      <c r="C1538" s="7">
        <v>0</v>
      </c>
      <c r="D1538" s="7">
        <v>1</v>
      </c>
      <c r="E1538" s="7">
        <v>4</v>
      </c>
      <c r="F1538" s="7">
        <v>1</v>
      </c>
      <c r="G1538" s="7">
        <v>0</v>
      </c>
      <c r="H1538" s="7">
        <v>11</v>
      </c>
      <c r="I1538" s="7">
        <v>2</v>
      </c>
      <c r="J1538" s="7">
        <v>9</v>
      </c>
      <c r="K1538" s="7">
        <v>7</v>
      </c>
      <c r="L1538" s="7">
        <v>1</v>
      </c>
      <c r="M1538" s="7">
        <v>7</v>
      </c>
    </row>
    <row r="1539" spans="1:13">
      <c r="A1539" s="7" t="s">
        <v>3393</v>
      </c>
      <c r="B1539" s="3"/>
      <c r="C1539" s="7"/>
      <c r="D1539" s="7">
        <v>2</v>
      </c>
      <c r="E1539" s="7">
        <v>3</v>
      </c>
      <c r="F1539" s="7"/>
      <c r="G1539" s="7"/>
      <c r="H1539" s="7">
        <v>5</v>
      </c>
      <c r="I1539" s="7">
        <v>1</v>
      </c>
      <c r="J1539" s="7">
        <v>6</v>
      </c>
      <c r="K1539" s="7">
        <v>6</v>
      </c>
      <c r="L1539" s="7">
        <v>2</v>
      </c>
      <c r="M1539" s="7">
        <v>11</v>
      </c>
    </row>
    <row r="1540" spans="1:13">
      <c r="A1540" s="7" t="s">
        <v>3394</v>
      </c>
      <c r="B1540" s="3">
        <v>0</v>
      </c>
      <c r="C1540" s="7">
        <v>0</v>
      </c>
      <c r="D1540" s="7">
        <v>3</v>
      </c>
      <c r="E1540" s="7">
        <v>1</v>
      </c>
      <c r="F1540" s="7">
        <v>0</v>
      </c>
      <c r="G1540" s="7">
        <v>0</v>
      </c>
      <c r="H1540" s="7">
        <v>4</v>
      </c>
      <c r="I1540" s="7">
        <v>2</v>
      </c>
      <c r="J1540" s="7">
        <v>8</v>
      </c>
      <c r="K1540" s="7">
        <v>6</v>
      </c>
      <c r="L1540" s="7">
        <v>1</v>
      </c>
      <c r="M1540" s="7">
        <v>8</v>
      </c>
    </row>
    <row r="1541" spans="1:13">
      <c r="A1541" s="7" t="s">
        <v>3395</v>
      </c>
      <c r="B1541" s="3">
        <v>0</v>
      </c>
      <c r="C1541" s="7">
        <v>0</v>
      </c>
      <c r="D1541" s="7">
        <v>0</v>
      </c>
      <c r="E1541" s="7">
        <v>2</v>
      </c>
      <c r="F1541" s="7">
        <v>0</v>
      </c>
      <c r="G1541" s="7">
        <v>0</v>
      </c>
      <c r="H1541" s="7">
        <v>3</v>
      </c>
      <c r="I1541" s="7">
        <v>2</v>
      </c>
      <c r="J1541" s="7">
        <v>13</v>
      </c>
      <c r="K1541" s="7">
        <v>2</v>
      </c>
      <c r="L1541" s="7">
        <v>0</v>
      </c>
      <c r="M1541" s="7">
        <v>10</v>
      </c>
    </row>
    <row r="1542" spans="1:13">
      <c r="A1542" s="7" t="s">
        <v>3396</v>
      </c>
      <c r="B1542" s="3">
        <v>0</v>
      </c>
      <c r="C1542" s="7">
        <v>0</v>
      </c>
      <c r="D1542" s="7">
        <v>2</v>
      </c>
      <c r="E1542" s="7">
        <v>1</v>
      </c>
      <c r="F1542" s="7">
        <v>0</v>
      </c>
      <c r="G1542" s="7">
        <v>0</v>
      </c>
      <c r="H1542" s="7">
        <v>4</v>
      </c>
      <c r="I1542" s="7">
        <v>2</v>
      </c>
      <c r="J1542" s="7">
        <v>4</v>
      </c>
      <c r="K1542" s="7">
        <v>3</v>
      </c>
      <c r="L1542" s="7">
        <v>0</v>
      </c>
      <c r="M1542" s="7">
        <v>12</v>
      </c>
    </row>
    <row r="1543" spans="1:13">
      <c r="A1543" s="7" t="s">
        <v>3397</v>
      </c>
      <c r="B1543" s="3">
        <v>0</v>
      </c>
      <c r="C1543" s="7">
        <v>1</v>
      </c>
      <c r="D1543" s="7">
        <v>4</v>
      </c>
      <c r="E1543" s="7">
        <v>3</v>
      </c>
      <c r="F1543" s="7">
        <v>0</v>
      </c>
      <c r="G1543" s="7">
        <v>0</v>
      </c>
      <c r="H1543" s="7">
        <v>8</v>
      </c>
      <c r="I1543" s="7">
        <v>3</v>
      </c>
      <c r="J1543" s="7">
        <v>11</v>
      </c>
      <c r="K1543" s="7">
        <v>6</v>
      </c>
      <c r="L1543" s="7">
        <v>0</v>
      </c>
      <c r="M1543" s="7">
        <v>9</v>
      </c>
    </row>
    <row r="1544" spans="1:13">
      <c r="A1544" s="7" t="s">
        <v>3398</v>
      </c>
      <c r="B1544" s="3">
        <v>0</v>
      </c>
      <c r="C1544" s="7">
        <v>0</v>
      </c>
      <c r="D1544" s="7">
        <v>2</v>
      </c>
      <c r="E1544" s="7">
        <v>0</v>
      </c>
      <c r="F1544" s="7">
        <v>0</v>
      </c>
      <c r="G1544" s="7">
        <v>0</v>
      </c>
      <c r="H1544" s="7">
        <v>3</v>
      </c>
      <c r="I1544" s="7">
        <v>3</v>
      </c>
      <c r="J1544" s="7">
        <v>6</v>
      </c>
      <c r="K1544" s="7">
        <v>5</v>
      </c>
      <c r="L1544" s="7">
        <v>1</v>
      </c>
      <c r="M1544" s="7">
        <v>11</v>
      </c>
    </row>
    <row r="1545" spans="1:13">
      <c r="A1545" s="7" t="s">
        <v>3399</v>
      </c>
      <c r="B1545" s="3">
        <v>0</v>
      </c>
      <c r="C1545" s="7">
        <v>1</v>
      </c>
      <c r="D1545" s="7">
        <v>1</v>
      </c>
      <c r="E1545" s="7">
        <v>3</v>
      </c>
      <c r="F1545" s="7">
        <v>0</v>
      </c>
      <c r="G1545" s="7">
        <v>0</v>
      </c>
      <c r="H1545" s="7">
        <v>9</v>
      </c>
      <c r="I1545" s="7">
        <v>1</v>
      </c>
      <c r="J1545" s="7">
        <v>9</v>
      </c>
      <c r="K1545" s="7">
        <v>16</v>
      </c>
      <c r="L1545" s="7">
        <v>2</v>
      </c>
      <c r="M1545" s="7">
        <v>14</v>
      </c>
    </row>
    <row r="1546" spans="1:13">
      <c r="A1546" s="7" t="s">
        <v>3400</v>
      </c>
      <c r="B1546" s="3">
        <v>0</v>
      </c>
      <c r="C1546" s="7">
        <v>0</v>
      </c>
      <c r="D1546" s="7">
        <v>1</v>
      </c>
      <c r="E1546" s="7">
        <v>1</v>
      </c>
      <c r="F1546" s="7">
        <v>0</v>
      </c>
      <c r="G1546" s="7">
        <v>0</v>
      </c>
      <c r="H1546" s="7">
        <v>5</v>
      </c>
      <c r="I1546" s="7">
        <v>1</v>
      </c>
      <c r="J1546" s="7">
        <v>1</v>
      </c>
      <c r="K1546" s="7">
        <v>4</v>
      </c>
      <c r="L1546" s="7">
        <v>0</v>
      </c>
      <c r="M1546" s="7">
        <v>15</v>
      </c>
    </row>
    <row r="1547" spans="1:13">
      <c r="A1547" s="7" t="s">
        <v>3401</v>
      </c>
      <c r="B1547" s="3">
        <v>0</v>
      </c>
      <c r="C1547" s="7">
        <v>0</v>
      </c>
      <c r="D1547" s="7">
        <v>0</v>
      </c>
      <c r="E1547" s="7">
        <v>2</v>
      </c>
      <c r="F1547" s="7">
        <v>0</v>
      </c>
      <c r="G1547" s="7">
        <v>0</v>
      </c>
      <c r="H1547" s="7">
        <v>6</v>
      </c>
      <c r="I1547" s="7">
        <v>2</v>
      </c>
      <c r="J1547" s="7">
        <v>5</v>
      </c>
      <c r="K1547" s="7">
        <v>4</v>
      </c>
      <c r="L1547" s="7">
        <v>0</v>
      </c>
      <c r="M1547" s="7">
        <v>6</v>
      </c>
    </row>
    <row r="1548" spans="1:13">
      <c r="A1548" s="7" t="s">
        <v>3402</v>
      </c>
      <c r="B1548" s="3">
        <v>0</v>
      </c>
      <c r="C1548" s="7">
        <v>0</v>
      </c>
      <c r="D1548" s="7">
        <v>1</v>
      </c>
      <c r="E1548" s="7">
        <v>3</v>
      </c>
      <c r="F1548" s="7">
        <v>0</v>
      </c>
      <c r="G1548" s="7">
        <v>0</v>
      </c>
      <c r="H1548" s="7">
        <v>12</v>
      </c>
      <c r="I1548" s="7">
        <v>1</v>
      </c>
      <c r="J1548" s="7">
        <v>5</v>
      </c>
      <c r="K1548" s="7">
        <v>6</v>
      </c>
      <c r="L1548" s="7">
        <v>1</v>
      </c>
      <c r="M1548" s="7">
        <v>3</v>
      </c>
    </row>
    <row r="1549" spans="1:13">
      <c r="A1549" s="7" t="s">
        <v>3403</v>
      </c>
      <c r="B1549" s="3">
        <v>1</v>
      </c>
      <c r="C1549" s="7">
        <v>1</v>
      </c>
      <c r="D1549" s="7">
        <v>0</v>
      </c>
      <c r="E1549" s="7">
        <v>2</v>
      </c>
      <c r="F1549" s="7">
        <v>2</v>
      </c>
      <c r="G1549" s="7">
        <v>0</v>
      </c>
      <c r="H1549" s="7">
        <v>5</v>
      </c>
      <c r="I1549" s="7">
        <v>1</v>
      </c>
      <c r="J1549" s="7">
        <v>11</v>
      </c>
      <c r="K1549" s="7">
        <v>5</v>
      </c>
      <c r="L1549" s="7">
        <v>1</v>
      </c>
      <c r="M1549" s="7">
        <v>3</v>
      </c>
    </row>
    <row r="1550" spans="1:13">
      <c r="A1550" s="7" t="s">
        <v>3404</v>
      </c>
      <c r="B1550" s="3">
        <v>0</v>
      </c>
      <c r="C1550" s="7">
        <v>1</v>
      </c>
      <c r="D1550" s="7">
        <v>1</v>
      </c>
      <c r="E1550" s="7">
        <v>4</v>
      </c>
      <c r="F1550" s="7">
        <v>1</v>
      </c>
      <c r="G1550" s="7">
        <v>0</v>
      </c>
      <c r="H1550" s="7">
        <v>13</v>
      </c>
      <c r="I1550" s="7">
        <v>1</v>
      </c>
      <c r="J1550" s="7">
        <v>13</v>
      </c>
      <c r="K1550" s="7">
        <v>5</v>
      </c>
      <c r="L1550" s="7">
        <v>0</v>
      </c>
      <c r="M1550" s="7">
        <v>5</v>
      </c>
    </row>
    <row r="1551" spans="1:13">
      <c r="A1551" s="7" t="s">
        <v>3405</v>
      </c>
      <c r="B1551" s="3"/>
      <c r="C1551" s="7"/>
      <c r="D1551" s="7">
        <v>2</v>
      </c>
      <c r="E1551" s="7">
        <v>2</v>
      </c>
      <c r="F1551" s="7">
        <v>0</v>
      </c>
      <c r="G1551" s="7">
        <v>0</v>
      </c>
      <c r="H1551" s="7">
        <v>6</v>
      </c>
      <c r="I1551" s="7">
        <v>2</v>
      </c>
      <c r="J1551" s="7">
        <v>7</v>
      </c>
      <c r="K1551" s="7">
        <v>7</v>
      </c>
      <c r="L1551" s="7">
        <v>0</v>
      </c>
      <c r="M1551" s="7">
        <v>18</v>
      </c>
    </row>
    <row r="1552" spans="1:13">
      <c r="A1552" s="7" t="s">
        <v>3406</v>
      </c>
      <c r="B1552" s="3">
        <v>0</v>
      </c>
      <c r="C1552" s="7">
        <v>1</v>
      </c>
      <c r="D1552" s="7">
        <v>4</v>
      </c>
      <c r="E1552" s="7">
        <v>6</v>
      </c>
      <c r="F1552" s="7">
        <v>1</v>
      </c>
      <c r="G1552" s="7">
        <v>0</v>
      </c>
      <c r="H1552" s="7">
        <v>13</v>
      </c>
      <c r="I1552" s="7">
        <v>6</v>
      </c>
      <c r="J1552" s="7">
        <v>13</v>
      </c>
      <c r="K1552" s="7">
        <v>6</v>
      </c>
      <c r="L1552" s="7">
        <v>0</v>
      </c>
      <c r="M1552" s="7">
        <v>9</v>
      </c>
    </row>
    <row r="1553" spans="1:13">
      <c r="A1553" s="7" t="s">
        <v>3407</v>
      </c>
      <c r="B1553" s="3">
        <v>0</v>
      </c>
      <c r="C1553" s="7">
        <v>0</v>
      </c>
      <c r="D1553" s="7">
        <v>1</v>
      </c>
      <c r="E1553" s="7">
        <v>3</v>
      </c>
      <c r="F1553" s="7"/>
      <c r="G1553" s="7"/>
      <c r="H1553" s="7">
        <v>5</v>
      </c>
      <c r="I1553" s="7">
        <v>2</v>
      </c>
      <c r="J1553" s="7">
        <v>7</v>
      </c>
      <c r="K1553" s="7">
        <v>6</v>
      </c>
      <c r="L1553" s="7">
        <v>0</v>
      </c>
      <c r="M1553" s="7">
        <v>8</v>
      </c>
    </row>
    <row r="1554" spans="1:13">
      <c r="A1554" s="7" t="s">
        <v>3408</v>
      </c>
      <c r="B1554" s="3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1</v>
      </c>
      <c r="H1554" s="7">
        <v>0</v>
      </c>
      <c r="I1554" s="7">
        <v>1</v>
      </c>
      <c r="J1554" s="7">
        <v>8</v>
      </c>
      <c r="K1554" s="7">
        <v>6</v>
      </c>
      <c r="L1554" s="7">
        <v>0</v>
      </c>
      <c r="M1554" s="7">
        <v>8</v>
      </c>
    </row>
    <row r="1555" spans="1:13">
      <c r="A1555" s="7" t="s">
        <v>3409</v>
      </c>
      <c r="B1555" s="3">
        <v>0</v>
      </c>
      <c r="C1555" s="7">
        <v>0</v>
      </c>
      <c r="D1555" s="7">
        <v>0</v>
      </c>
      <c r="E1555" s="7">
        <v>2</v>
      </c>
      <c r="F1555" s="7">
        <v>0</v>
      </c>
      <c r="G1555" s="7">
        <v>0</v>
      </c>
      <c r="H1555" s="7">
        <v>6</v>
      </c>
      <c r="I1555" s="7">
        <v>3</v>
      </c>
      <c r="J1555" s="7">
        <v>6</v>
      </c>
      <c r="K1555" s="7">
        <v>7</v>
      </c>
      <c r="L1555" s="7">
        <v>2</v>
      </c>
      <c r="M1555" s="7">
        <v>8</v>
      </c>
    </row>
    <row r="1556" spans="1:13">
      <c r="A1556" s="7" t="s">
        <v>3410</v>
      </c>
      <c r="B1556" s="3">
        <v>0</v>
      </c>
      <c r="C1556" s="7">
        <v>0</v>
      </c>
      <c r="D1556" s="7">
        <v>3</v>
      </c>
      <c r="E1556" s="7">
        <v>0</v>
      </c>
      <c r="F1556" s="7">
        <v>0</v>
      </c>
      <c r="G1556" s="7">
        <v>0</v>
      </c>
      <c r="H1556" s="7">
        <v>3</v>
      </c>
      <c r="I1556" s="7">
        <v>3</v>
      </c>
      <c r="J1556" s="7">
        <v>6</v>
      </c>
      <c r="K1556" s="7">
        <v>4</v>
      </c>
      <c r="L1556" s="7">
        <v>0</v>
      </c>
      <c r="M1556" s="7">
        <v>5</v>
      </c>
    </row>
    <row r="1557" spans="1:13">
      <c r="A1557" s="7" t="s">
        <v>3411</v>
      </c>
      <c r="B1557" s="3">
        <v>0</v>
      </c>
      <c r="C1557" s="7">
        <v>0</v>
      </c>
      <c r="D1557" s="7">
        <v>1</v>
      </c>
      <c r="E1557" s="7">
        <v>2</v>
      </c>
      <c r="F1557" s="7">
        <v>0</v>
      </c>
      <c r="G1557" s="7">
        <v>0</v>
      </c>
      <c r="H1557" s="7">
        <v>3</v>
      </c>
      <c r="I1557" s="7">
        <v>0</v>
      </c>
      <c r="J1557" s="7">
        <v>11</v>
      </c>
      <c r="K1557" s="7">
        <v>2</v>
      </c>
      <c r="L1557" s="7">
        <v>0</v>
      </c>
      <c r="M1557" s="7">
        <v>1</v>
      </c>
    </row>
    <row r="1558" spans="1:13">
      <c r="A1558" s="7" t="s">
        <v>3412</v>
      </c>
      <c r="B1558" s="3">
        <v>0</v>
      </c>
      <c r="C1558" s="7">
        <v>0</v>
      </c>
      <c r="D1558" s="7">
        <v>7</v>
      </c>
      <c r="E1558" s="7">
        <v>0</v>
      </c>
      <c r="F1558" s="7">
        <v>0</v>
      </c>
      <c r="G1558" s="7">
        <v>0</v>
      </c>
      <c r="H1558" s="7">
        <v>7</v>
      </c>
      <c r="I1558" s="7">
        <v>2</v>
      </c>
      <c r="J1558" s="7">
        <v>8</v>
      </c>
      <c r="K1558" s="7">
        <v>9</v>
      </c>
      <c r="L1558" s="7">
        <v>0</v>
      </c>
      <c r="M1558" s="7">
        <v>14</v>
      </c>
    </row>
    <row r="1559" spans="1:13">
      <c r="A1559" s="7" t="s">
        <v>3413</v>
      </c>
      <c r="B1559" s="3"/>
      <c r="C1559" s="7"/>
      <c r="D1559" s="7">
        <v>9</v>
      </c>
      <c r="E1559" s="7">
        <v>1</v>
      </c>
      <c r="F1559" s="7">
        <v>0</v>
      </c>
      <c r="G1559" s="7">
        <v>0</v>
      </c>
      <c r="H1559" s="7">
        <v>12</v>
      </c>
      <c r="I1559" s="7">
        <v>8</v>
      </c>
      <c r="J1559" s="7">
        <v>10</v>
      </c>
      <c r="K1559" s="7">
        <v>10</v>
      </c>
      <c r="L1559" s="7">
        <v>2</v>
      </c>
      <c r="M1559" s="7">
        <v>10</v>
      </c>
    </row>
    <row r="1560" spans="1:13">
      <c r="A1560" s="7" t="s">
        <v>3414</v>
      </c>
      <c r="B1560" s="3">
        <v>0</v>
      </c>
      <c r="C1560" s="7">
        <v>1</v>
      </c>
      <c r="D1560" s="7">
        <v>6</v>
      </c>
      <c r="E1560" s="7">
        <v>2</v>
      </c>
      <c r="F1560" s="7">
        <v>0</v>
      </c>
      <c r="G1560" s="7">
        <v>0</v>
      </c>
      <c r="H1560" s="7">
        <v>9</v>
      </c>
      <c r="I1560" s="7">
        <v>4</v>
      </c>
      <c r="J1560" s="7">
        <v>9</v>
      </c>
      <c r="K1560" s="7">
        <v>7</v>
      </c>
      <c r="L1560" s="7">
        <v>1</v>
      </c>
      <c r="M1560" s="7">
        <v>11</v>
      </c>
    </row>
    <row r="1561" spans="1:13">
      <c r="A1561" s="7" t="s">
        <v>3415</v>
      </c>
      <c r="B1561" s="3">
        <v>0</v>
      </c>
      <c r="C1561" s="7">
        <v>0</v>
      </c>
      <c r="D1561" s="7">
        <v>3</v>
      </c>
      <c r="E1561" s="7">
        <v>1</v>
      </c>
      <c r="F1561" s="7">
        <v>0</v>
      </c>
      <c r="G1561" s="7">
        <v>0</v>
      </c>
      <c r="H1561" s="7">
        <v>8</v>
      </c>
      <c r="I1561" s="7">
        <v>1</v>
      </c>
      <c r="J1561" s="7">
        <v>8</v>
      </c>
      <c r="K1561" s="7">
        <v>8</v>
      </c>
      <c r="L1561" s="7">
        <v>1</v>
      </c>
      <c r="M1561" s="7">
        <v>13</v>
      </c>
    </row>
    <row r="1562" spans="1:13">
      <c r="A1562" s="7" t="s">
        <v>3416</v>
      </c>
      <c r="B1562" s="3">
        <v>0</v>
      </c>
      <c r="C1562" s="7">
        <v>0</v>
      </c>
      <c r="D1562" s="7">
        <v>5</v>
      </c>
      <c r="E1562" s="7">
        <v>7</v>
      </c>
      <c r="F1562" s="7">
        <v>0</v>
      </c>
      <c r="G1562" s="7">
        <v>0</v>
      </c>
      <c r="H1562" s="7">
        <v>15</v>
      </c>
      <c r="I1562" s="7">
        <v>5</v>
      </c>
      <c r="J1562" s="7">
        <v>8</v>
      </c>
      <c r="K1562" s="7">
        <v>5</v>
      </c>
      <c r="L1562" s="7">
        <v>0</v>
      </c>
      <c r="M1562" s="7">
        <v>9</v>
      </c>
    </row>
    <row r="1563" spans="1:13">
      <c r="A1563" s="7" t="s">
        <v>3417</v>
      </c>
      <c r="B1563" s="3">
        <v>0</v>
      </c>
      <c r="C1563" s="7">
        <v>1</v>
      </c>
      <c r="D1563" s="7">
        <v>1</v>
      </c>
      <c r="E1563" s="7">
        <v>1</v>
      </c>
      <c r="F1563" s="7">
        <v>0</v>
      </c>
      <c r="G1563" s="7">
        <v>0</v>
      </c>
      <c r="H1563" s="7">
        <v>3</v>
      </c>
      <c r="I1563" s="7">
        <v>1</v>
      </c>
      <c r="J1563" s="7">
        <v>8</v>
      </c>
      <c r="K1563" s="7">
        <v>3</v>
      </c>
      <c r="L1563" s="7">
        <v>0</v>
      </c>
      <c r="M1563" s="7">
        <v>7</v>
      </c>
    </row>
    <row r="1564" spans="1:13">
      <c r="A1564" s="7" t="s">
        <v>3418</v>
      </c>
      <c r="B1564" s="3">
        <v>0</v>
      </c>
      <c r="C1564" s="7">
        <v>0</v>
      </c>
      <c r="D1564" s="7">
        <v>2</v>
      </c>
      <c r="E1564" s="7">
        <v>0</v>
      </c>
      <c r="F1564" s="7">
        <v>0</v>
      </c>
      <c r="G1564" s="7">
        <v>0</v>
      </c>
      <c r="H1564" s="7">
        <v>2</v>
      </c>
      <c r="I1564" s="7">
        <v>1</v>
      </c>
      <c r="J1564" s="7">
        <v>4</v>
      </c>
      <c r="K1564" s="7">
        <v>5</v>
      </c>
      <c r="L1564" s="7">
        <v>0</v>
      </c>
      <c r="M1564" s="7">
        <v>4</v>
      </c>
    </row>
    <row r="1565" spans="1:13">
      <c r="A1565" s="7" t="s">
        <v>3419</v>
      </c>
      <c r="B1565" s="3">
        <v>0</v>
      </c>
      <c r="C1565" s="7">
        <v>0</v>
      </c>
      <c r="D1565" s="7">
        <v>0</v>
      </c>
      <c r="E1565" s="7">
        <v>2</v>
      </c>
      <c r="F1565" s="7">
        <v>0</v>
      </c>
      <c r="G1565" s="7">
        <v>0</v>
      </c>
      <c r="H1565" s="7">
        <v>3</v>
      </c>
      <c r="I1565" s="7">
        <v>1</v>
      </c>
      <c r="J1565" s="7">
        <v>7</v>
      </c>
      <c r="K1565" s="7">
        <v>2</v>
      </c>
      <c r="L1565" s="7">
        <v>0</v>
      </c>
      <c r="M1565" s="7">
        <v>4</v>
      </c>
    </row>
    <row r="1566" spans="1:13">
      <c r="A1566" s="7" t="s">
        <v>3420</v>
      </c>
      <c r="B1566" s="3">
        <v>1</v>
      </c>
      <c r="C1566" s="7">
        <v>1</v>
      </c>
      <c r="D1566" s="7">
        <v>1</v>
      </c>
      <c r="E1566" s="7">
        <v>4</v>
      </c>
      <c r="F1566" s="7">
        <v>0</v>
      </c>
      <c r="G1566" s="7">
        <v>1</v>
      </c>
      <c r="H1566" s="7">
        <v>7</v>
      </c>
      <c r="I1566" s="7">
        <v>6</v>
      </c>
      <c r="J1566" s="7">
        <v>12</v>
      </c>
      <c r="K1566" s="7">
        <v>8</v>
      </c>
      <c r="L1566" s="7">
        <v>0</v>
      </c>
      <c r="M1566" s="7">
        <v>11</v>
      </c>
    </row>
    <row r="1567" spans="1:13">
      <c r="A1567" s="7" t="s">
        <v>3421</v>
      </c>
      <c r="B1567" s="3">
        <v>0</v>
      </c>
      <c r="C1567" s="7">
        <v>0</v>
      </c>
      <c r="D1567" s="7">
        <v>1</v>
      </c>
      <c r="E1567" s="7">
        <v>1</v>
      </c>
      <c r="F1567" s="7">
        <v>1</v>
      </c>
      <c r="G1567" s="7">
        <v>0</v>
      </c>
      <c r="H1567" s="7">
        <v>4</v>
      </c>
      <c r="I1567" s="7">
        <v>1</v>
      </c>
      <c r="J1567" s="7">
        <v>8</v>
      </c>
      <c r="K1567" s="7">
        <v>7</v>
      </c>
      <c r="L1567" s="7">
        <v>1</v>
      </c>
      <c r="M1567" s="7">
        <v>15</v>
      </c>
    </row>
    <row r="1568" spans="1:13">
      <c r="A1568" s="7" t="s">
        <v>3422</v>
      </c>
      <c r="B1568" s="3">
        <v>0</v>
      </c>
      <c r="C1568" s="7">
        <v>0</v>
      </c>
      <c r="D1568" s="7">
        <v>4</v>
      </c>
      <c r="E1568" s="7">
        <v>0</v>
      </c>
      <c r="F1568" s="7"/>
      <c r="G1568" s="7">
        <v>0</v>
      </c>
      <c r="H1568" s="7">
        <v>11</v>
      </c>
      <c r="I1568" s="7">
        <v>2</v>
      </c>
      <c r="J1568" s="7">
        <v>9</v>
      </c>
      <c r="K1568" s="7">
        <v>8</v>
      </c>
      <c r="L1568" s="7">
        <v>0</v>
      </c>
      <c r="M1568" s="7">
        <v>10</v>
      </c>
    </row>
    <row r="1569" spans="1:13">
      <c r="A1569" s="7" t="s">
        <v>3423</v>
      </c>
      <c r="B1569" s="3">
        <v>0</v>
      </c>
      <c r="C1569" s="7">
        <v>0</v>
      </c>
      <c r="D1569" s="7">
        <v>1</v>
      </c>
      <c r="E1569" s="7">
        <v>0</v>
      </c>
      <c r="F1569" s="7">
        <v>0</v>
      </c>
      <c r="G1569" s="7">
        <v>0</v>
      </c>
      <c r="H1569" s="7">
        <v>1</v>
      </c>
      <c r="I1569" s="7">
        <v>3</v>
      </c>
      <c r="J1569" s="7">
        <v>4</v>
      </c>
      <c r="K1569" s="7">
        <v>3</v>
      </c>
      <c r="L1569" s="7">
        <v>0</v>
      </c>
      <c r="M1569" s="7">
        <v>4</v>
      </c>
    </row>
    <row r="1570" spans="1:13">
      <c r="A1570" s="7" t="s">
        <v>3424</v>
      </c>
      <c r="B1570" s="3">
        <v>0</v>
      </c>
      <c r="C1570" s="7">
        <v>0</v>
      </c>
      <c r="D1570" s="7">
        <v>2</v>
      </c>
      <c r="E1570" s="7">
        <v>1</v>
      </c>
      <c r="F1570" s="7">
        <v>0</v>
      </c>
      <c r="G1570" s="7">
        <v>0</v>
      </c>
      <c r="H1570" s="7">
        <v>4</v>
      </c>
      <c r="I1570" s="7">
        <v>2</v>
      </c>
      <c r="J1570" s="7">
        <v>5</v>
      </c>
      <c r="K1570" s="7">
        <v>4</v>
      </c>
      <c r="L1570" s="7">
        <v>0</v>
      </c>
      <c r="M1570" s="7">
        <v>5</v>
      </c>
    </row>
    <row r="1571" spans="1:13">
      <c r="A1571" s="7" t="s">
        <v>3425</v>
      </c>
      <c r="B1571" s="3">
        <v>0</v>
      </c>
      <c r="C1571" s="7">
        <v>0</v>
      </c>
      <c r="D1571" s="7">
        <v>2</v>
      </c>
      <c r="E1571" s="7">
        <v>0</v>
      </c>
      <c r="F1571" s="7">
        <v>0</v>
      </c>
      <c r="G1571" s="7">
        <v>1</v>
      </c>
      <c r="H1571" s="7">
        <v>2</v>
      </c>
      <c r="I1571" s="7">
        <v>1</v>
      </c>
      <c r="J1571" s="7">
        <v>7</v>
      </c>
      <c r="K1571" s="7">
        <v>2</v>
      </c>
      <c r="L1571" s="7">
        <v>0</v>
      </c>
      <c r="M1571" s="7">
        <v>6</v>
      </c>
    </row>
    <row r="1572" spans="1:13">
      <c r="A1572" s="7" t="s">
        <v>3426</v>
      </c>
      <c r="B1572" s="3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0</v>
      </c>
      <c r="H1572" s="7">
        <v>4</v>
      </c>
      <c r="I1572" s="7">
        <v>0</v>
      </c>
      <c r="J1572" s="7">
        <v>7</v>
      </c>
      <c r="K1572" s="7">
        <v>4</v>
      </c>
      <c r="L1572" s="7">
        <v>0</v>
      </c>
      <c r="M1572" s="7">
        <v>7</v>
      </c>
    </row>
    <row r="1573" spans="1:13">
      <c r="A1573" s="7" t="s">
        <v>3427</v>
      </c>
      <c r="B1573" s="3">
        <v>0</v>
      </c>
      <c r="C1573" s="7">
        <v>0</v>
      </c>
      <c r="D1573" s="7">
        <v>1</v>
      </c>
      <c r="E1573" s="7">
        <v>4</v>
      </c>
      <c r="F1573" s="7">
        <v>1</v>
      </c>
      <c r="G1573" s="7">
        <v>0</v>
      </c>
      <c r="H1573" s="7">
        <v>8</v>
      </c>
      <c r="I1573" s="7">
        <v>0</v>
      </c>
      <c r="J1573" s="7">
        <v>10</v>
      </c>
      <c r="K1573" s="7">
        <v>7</v>
      </c>
      <c r="L1573" s="7">
        <v>1</v>
      </c>
      <c r="M1573" s="7">
        <v>7</v>
      </c>
    </row>
    <row r="1574" spans="1:13">
      <c r="A1574" s="7" t="s">
        <v>3428</v>
      </c>
      <c r="B1574" s="3">
        <v>0</v>
      </c>
      <c r="C1574" s="7">
        <v>0</v>
      </c>
      <c r="D1574" s="7">
        <v>1</v>
      </c>
      <c r="E1574" s="7">
        <v>2</v>
      </c>
      <c r="F1574" s="7">
        <v>0</v>
      </c>
      <c r="G1574" s="7">
        <v>1</v>
      </c>
      <c r="H1574" s="7">
        <v>5</v>
      </c>
      <c r="I1574" s="7">
        <v>2</v>
      </c>
      <c r="J1574" s="7">
        <v>12</v>
      </c>
      <c r="K1574" s="7">
        <v>13</v>
      </c>
      <c r="L1574" s="7">
        <v>0</v>
      </c>
      <c r="M1574" s="7">
        <v>3</v>
      </c>
    </row>
    <row r="1575" spans="1:13">
      <c r="A1575" s="7" t="s">
        <v>3429</v>
      </c>
      <c r="B1575" s="3">
        <v>0</v>
      </c>
      <c r="C1575" s="7">
        <v>3</v>
      </c>
      <c r="D1575" s="7">
        <v>2</v>
      </c>
      <c r="E1575" s="7">
        <v>2</v>
      </c>
      <c r="F1575" s="7">
        <v>1</v>
      </c>
      <c r="G1575" s="7">
        <v>0</v>
      </c>
      <c r="H1575" s="7">
        <v>8</v>
      </c>
      <c r="I1575" s="7">
        <v>6</v>
      </c>
      <c r="J1575" s="7">
        <v>15</v>
      </c>
      <c r="K1575" s="7">
        <v>14</v>
      </c>
      <c r="L1575" s="7">
        <v>0</v>
      </c>
      <c r="M1575" s="7">
        <v>19</v>
      </c>
    </row>
    <row r="1576" spans="1:13">
      <c r="A1576" s="7" t="s">
        <v>3430</v>
      </c>
      <c r="B1576" s="3">
        <v>0</v>
      </c>
      <c r="C1576" s="7">
        <v>1</v>
      </c>
      <c r="D1576" s="7">
        <v>2</v>
      </c>
      <c r="E1576" s="7">
        <v>6</v>
      </c>
      <c r="F1576" s="7">
        <v>0</v>
      </c>
      <c r="G1576" s="7">
        <v>0</v>
      </c>
      <c r="H1576" s="7">
        <v>9</v>
      </c>
      <c r="I1576" s="7">
        <v>2</v>
      </c>
      <c r="J1576" s="7">
        <v>8</v>
      </c>
      <c r="K1576" s="7">
        <v>10</v>
      </c>
      <c r="L1576" s="7">
        <v>0</v>
      </c>
      <c r="M1576" s="7">
        <v>10</v>
      </c>
    </row>
    <row r="1577" spans="1:13">
      <c r="A1577" s="7" t="s">
        <v>3431</v>
      </c>
      <c r="B1577" s="3"/>
      <c r="C1577" s="7"/>
      <c r="D1577" s="7">
        <v>2</v>
      </c>
      <c r="E1577" s="7">
        <v>4</v>
      </c>
      <c r="F1577" s="7"/>
      <c r="G1577" s="7"/>
      <c r="H1577" s="7">
        <v>7</v>
      </c>
      <c r="I1577" s="7">
        <v>1</v>
      </c>
      <c r="J1577" s="7">
        <v>11</v>
      </c>
      <c r="K1577" s="7">
        <v>6</v>
      </c>
      <c r="L1577" s="7"/>
      <c r="M1577" s="7">
        <v>5</v>
      </c>
    </row>
    <row r="1578" spans="1:13">
      <c r="A1578" s="7" t="s">
        <v>3432</v>
      </c>
      <c r="B1578" s="3">
        <v>0</v>
      </c>
      <c r="C1578" s="7">
        <v>0</v>
      </c>
      <c r="D1578" s="7">
        <v>0</v>
      </c>
      <c r="E1578" s="7">
        <v>6</v>
      </c>
      <c r="F1578" s="7">
        <v>0</v>
      </c>
      <c r="G1578" s="7">
        <v>0</v>
      </c>
      <c r="H1578" s="7">
        <v>7</v>
      </c>
      <c r="I1578" s="7">
        <v>6</v>
      </c>
      <c r="J1578" s="7">
        <v>9</v>
      </c>
      <c r="K1578" s="7">
        <v>4</v>
      </c>
      <c r="L1578" s="7">
        <v>2</v>
      </c>
      <c r="M1578" s="7">
        <v>2</v>
      </c>
    </row>
    <row r="1579" spans="1:13">
      <c r="A1579" s="7" t="s">
        <v>3433</v>
      </c>
      <c r="B1579" s="3">
        <v>0</v>
      </c>
      <c r="C1579" s="7">
        <v>0</v>
      </c>
      <c r="D1579" s="7">
        <v>2</v>
      </c>
      <c r="E1579" s="7">
        <v>3</v>
      </c>
      <c r="F1579" s="7">
        <v>0</v>
      </c>
      <c r="G1579" s="7">
        <v>0</v>
      </c>
      <c r="H1579" s="7">
        <v>8</v>
      </c>
      <c r="I1579" s="7">
        <v>4</v>
      </c>
      <c r="J1579" s="7">
        <v>12</v>
      </c>
      <c r="K1579" s="7">
        <v>5</v>
      </c>
      <c r="L1579" s="7">
        <v>0</v>
      </c>
      <c r="M1579" s="7">
        <v>5</v>
      </c>
    </row>
    <row r="1580" spans="1:13">
      <c r="A1580" s="7" t="s">
        <v>3434</v>
      </c>
      <c r="B1580" s="3">
        <v>0</v>
      </c>
      <c r="C1580" s="7">
        <v>1</v>
      </c>
      <c r="D1580" s="7">
        <v>2</v>
      </c>
      <c r="E1580" s="7">
        <v>6</v>
      </c>
      <c r="F1580" s="7">
        <v>0</v>
      </c>
      <c r="G1580" s="7">
        <v>0</v>
      </c>
      <c r="H1580" s="7">
        <v>12</v>
      </c>
      <c r="I1580" s="7">
        <v>2</v>
      </c>
      <c r="J1580" s="7">
        <v>10</v>
      </c>
      <c r="K1580" s="7">
        <v>8</v>
      </c>
      <c r="L1580" s="7">
        <v>1</v>
      </c>
      <c r="M1580" s="7">
        <v>16</v>
      </c>
    </row>
    <row r="1581" spans="1:13">
      <c r="A1581" s="7" t="s">
        <v>3435</v>
      </c>
      <c r="B1581" s="3">
        <v>0</v>
      </c>
      <c r="C1581" s="7">
        <v>1</v>
      </c>
      <c r="D1581" s="7">
        <v>3</v>
      </c>
      <c r="E1581" s="7">
        <v>2</v>
      </c>
      <c r="F1581" s="7">
        <v>0</v>
      </c>
      <c r="G1581" s="7">
        <v>0</v>
      </c>
      <c r="H1581" s="7">
        <v>9</v>
      </c>
      <c r="I1581" s="7">
        <v>3</v>
      </c>
      <c r="J1581" s="7">
        <v>15</v>
      </c>
      <c r="K1581" s="7">
        <v>14</v>
      </c>
      <c r="L1581" s="7">
        <v>0</v>
      </c>
      <c r="M1581" s="7">
        <v>14</v>
      </c>
    </row>
    <row r="1582" spans="1:13">
      <c r="A1582" s="7" t="s">
        <v>3436</v>
      </c>
      <c r="B1582" s="3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3</v>
      </c>
      <c r="K1582" s="7">
        <v>2</v>
      </c>
      <c r="L1582" s="7">
        <v>0</v>
      </c>
      <c r="M1582" s="7">
        <v>9</v>
      </c>
    </row>
    <row r="1583" spans="1:13">
      <c r="A1583" s="7" t="s">
        <v>3437</v>
      </c>
      <c r="B1583" s="3">
        <v>1</v>
      </c>
      <c r="C1583" s="7">
        <v>1</v>
      </c>
      <c r="D1583" s="7">
        <v>3</v>
      </c>
      <c r="E1583" s="7">
        <v>6</v>
      </c>
      <c r="F1583" s="7">
        <v>0</v>
      </c>
      <c r="G1583" s="7">
        <v>0</v>
      </c>
      <c r="H1583" s="7">
        <v>18</v>
      </c>
      <c r="I1583" s="7">
        <v>3</v>
      </c>
      <c r="J1583" s="7">
        <v>11</v>
      </c>
      <c r="K1583" s="7">
        <v>5</v>
      </c>
      <c r="L1583" s="7">
        <v>0</v>
      </c>
      <c r="M1583" s="7">
        <v>7</v>
      </c>
    </row>
    <row r="1584" spans="1:13">
      <c r="A1584" s="7" t="s">
        <v>3438</v>
      </c>
      <c r="B1584" s="3">
        <v>0</v>
      </c>
      <c r="C1584" s="7">
        <v>0</v>
      </c>
      <c r="D1584" s="7">
        <v>1</v>
      </c>
      <c r="E1584" s="7">
        <v>0</v>
      </c>
      <c r="F1584" s="7">
        <v>0</v>
      </c>
      <c r="G1584" s="7">
        <v>0</v>
      </c>
      <c r="H1584" s="7">
        <v>1</v>
      </c>
      <c r="I1584" s="7">
        <v>3</v>
      </c>
      <c r="J1584" s="7">
        <v>11</v>
      </c>
      <c r="K1584" s="7">
        <v>5</v>
      </c>
      <c r="L1584" s="7">
        <v>1</v>
      </c>
      <c r="M1584" s="7">
        <v>3</v>
      </c>
    </row>
    <row r="1585" spans="1:13">
      <c r="A1585" s="7" t="s">
        <v>3439</v>
      </c>
      <c r="B1585" s="3">
        <v>0</v>
      </c>
      <c r="C1585" s="7">
        <v>1</v>
      </c>
      <c r="D1585" s="7">
        <v>3</v>
      </c>
      <c r="E1585" s="7">
        <v>4</v>
      </c>
      <c r="F1585" s="7">
        <v>0</v>
      </c>
      <c r="G1585" s="7">
        <v>0</v>
      </c>
      <c r="H1585" s="7">
        <v>8</v>
      </c>
      <c r="I1585" s="7">
        <v>3</v>
      </c>
      <c r="J1585" s="7">
        <v>6</v>
      </c>
      <c r="K1585" s="7">
        <v>3</v>
      </c>
      <c r="L1585" s="7">
        <v>0</v>
      </c>
      <c r="M1585" s="7">
        <v>4</v>
      </c>
    </row>
    <row r="1586" spans="1:13">
      <c r="A1586" s="7" t="s">
        <v>3440</v>
      </c>
      <c r="B1586" s="3">
        <v>0</v>
      </c>
      <c r="C1586" s="7">
        <v>0</v>
      </c>
      <c r="D1586" s="7">
        <v>1</v>
      </c>
      <c r="E1586" s="7">
        <v>2</v>
      </c>
      <c r="F1586" s="7">
        <v>0</v>
      </c>
      <c r="G1586" s="7">
        <v>0</v>
      </c>
      <c r="H1586" s="7">
        <v>3</v>
      </c>
      <c r="I1586" s="7">
        <v>1</v>
      </c>
      <c r="J1586" s="7">
        <v>7</v>
      </c>
      <c r="K1586" s="7">
        <v>7</v>
      </c>
      <c r="L1586" s="7">
        <v>0</v>
      </c>
      <c r="M1586" s="7">
        <v>3</v>
      </c>
    </row>
    <row r="1587" spans="1:13">
      <c r="A1587" s="7" t="s">
        <v>3441</v>
      </c>
      <c r="B1587" s="3">
        <v>0</v>
      </c>
      <c r="C1587" s="7">
        <v>0</v>
      </c>
      <c r="D1587" s="7">
        <v>3</v>
      </c>
      <c r="E1587" s="7">
        <v>7</v>
      </c>
      <c r="F1587" s="7">
        <v>0</v>
      </c>
      <c r="G1587" s="7">
        <v>0</v>
      </c>
      <c r="H1587" s="7">
        <v>11</v>
      </c>
      <c r="I1587" s="7">
        <v>7</v>
      </c>
      <c r="J1587" s="7">
        <v>13</v>
      </c>
      <c r="K1587" s="7">
        <v>3</v>
      </c>
      <c r="L1587" s="7">
        <v>1</v>
      </c>
      <c r="M1587" s="7">
        <v>7</v>
      </c>
    </row>
    <row r="1588" spans="1:13">
      <c r="A1588" s="7" t="s">
        <v>3442</v>
      </c>
      <c r="B1588" s="3">
        <v>1</v>
      </c>
      <c r="C1588" s="7">
        <v>1</v>
      </c>
      <c r="D1588" s="7">
        <v>3</v>
      </c>
      <c r="E1588" s="7">
        <v>0</v>
      </c>
      <c r="F1588" s="7">
        <v>0</v>
      </c>
      <c r="G1588" s="7">
        <v>0</v>
      </c>
      <c r="H1588" s="7">
        <v>6</v>
      </c>
      <c r="I1588" s="7">
        <v>4</v>
      </c>
      <c r="J1588" s="7">
        <v>6</v>
      </c>
      <c r="K1588" s="7">
        <v>5</v>
      </c>
      <c r="L1588" s="7">
        <v>0</v>
      </c>
      <c r="M1588" s="7">
        <v>8</v>
      </c>
    </row>
    <row r="1589" spans="1:13">
      <c r="A1589" s="7" t="s">
        <v>3443</v>
      </c>
      <c r="B1589" s="3">
        <v>0</v>
      </c>
      <c r="C1589" s="7">
        <v>0</v>
      </c>
      <c r="D1589" s="7">
        <v>1</v>
      </c>
      <c r="E1589" s="7">
        <v>2</v>
      </c>
      <c r="F1589" s="7">
        <v>0</v>
      </c>
      <c r="G1589" s="7">
        <v>0</v>
      </c>
      <c r="H1589" s="7">
        <v>4</v>
      </c>
      <c r="I1589" s="7">
        <v>3</v>
      </c>
      <c r="J1589" s="7">
        <v>7</v>
      </c>
      <c r="K1589" s="7">
        <v>0</v>
      </c>
      <c r="L1589" s="7">
        <v>0</v>
      </c>
      <c r="M1589" s="7">
        <v>1</v>
      </c>
    </row>
    <row r="1590" spans="1:13">
      <c r="A1590" s="7" t="s">
        <v>3444</v>
      </c>
      <c r="B1590" s="3">
        <v>0</v>
      </c>
      <c r="C1590" s="7">
        <v>0</v>
      </c>
      <c r="D1590" s="7">
        <v>2</v>
      </c>
      <c r="E1590" s="7">
        <v>0</v>
      </c>
      <c r="F1590" s="7">
        <v>0</v>
      </c>
      <c r="G1590" s="7">
        <v>0</v>
      </c>
      <c r="H1590" s="7">
        <v>5</v>
      </c>
      <c r="I1590" s="7">
        <v>1</v>
      </c>
      <c r="J1590" s="7">
        <v>14</v>
      </c>
      <c r="K1590" s="7">
        <v>10</v>
      </c>
      <c r="L1590" s="7">
        <v>0</v>
      </c>
      <c r="M1590" s="7">
        <v>4</v>
      </c>
    </row>
    <row r="1591" spans="1:13">
      <c r="A1591" s="7" t="s">
        <v>3445</v>
      </c>
      <c r="B1591" s="3"/>
      <c r="C1591" s="7">
        <v>1</v>
      </c>
      <c r="D1591" s="7"/>
      <c r="E1591" s="7">
        <v>4</v>
      </c>
      <c r="F1591" s="7">
        <v>1</v>
      </c>
      <c r="G1591" s="7">
        <v>0</v>
      </c>
      <c r="H1591" s="7">
        <v>5</v>
      </c>
      <c r="I1591" s="7">
        <v>3</v>
      </c>
      <c r="J1591" s="7">
        <v>10</v>
      </c>
      <c r="K1591" s="7">
        <v>4</v>
      </c>
      <c r="L1591" s="7">
        <v>0</v>
      </c>
      <c r="M1591" s="7">
        <v>4</v>
      </c>
    </row>
    <row r="1592" spans="1:13">
      <c r="A1592" s="7" t="s">
        <v>3446</v>
      </c>
      <c r="B1592" s="3"/>
      <c r="C1592" s="7"/>
      <c r="D1592" s="7"/>
      <c r="E1592" s="7">
        <v>8</v>
      </c>
      <c r="F1592" s="7">
        <v>3</v>
      </c>
      <c r="G1592" s="7"/>
      <c r="H1592" s="7">
        <v>9</v>
      </c>
      <c r="I1592" s="7"/>
      <c r="J1592" s="7">
        <v>2</v>
      </c>
      <c r="K1592" s="7">
        <v>2</v>
      </c>
      <c r="L1592" s="7"/>
      <c r="M1592" s="7">
        <v>1</v>
      </c>
    </row>
    <row r="1593" spans="1:13">
      <c r="A1593" s="7" t="s">
        <v>3447</v>
      </c>
      <c r="B1593" s="3">
        <v>0</v>
      </c>
      <c r="C1593" s="7">
        <v>0</v>
      </c>
      <c r="D1593" s="7">
        <v>1</v>
      </c>
      <c r="E1593" s="7">
        <v>1</v>
      </c>
      <c r="F1593" s="7">
        <v>0</v>
      </c>
      <c r="G1593" s="7">
        <v>0</v>
      </c>
      <c r="H1593" s="7">
        <v>2</v>
      </c>
      <c r="I1593" s="7">
        <v>0</v>
      </c>
      <c r="J1593" s="7">
        <v>4</v>
      </c>
      <c r="K1593" s="7">
        <v>4</v>
      </c>
      <c r="L1593" s="7">
        <v>1</v>
      </c>
      <c r="M1593" s="7">
        <v>4</v>
      </c>
    </row>
    <row r="1594" spans="1:13">
      <c r="A1594" s="7" t="s">
        <v>3448</v>
      </c>
      <c r="B1594" s="3">
        <v>0</v>
      </c>
      <c r="C1594" s="7">
        <v>0</v>
      </c>
      <c r="D1594" s="7">
        <v>2</v>
      </c>
      <c r="E1594" s="7">
        <v>0</v>
      </c>
      <c r="F1594" s="7">
        <v>0</v>
      </c>
      <c r="G1594" s="7">
        <v>0</v>
      </c>
      <c r="H1594" s="7">
        <v>2</v>
      </c>
      <c r="I1594" s="7">
        <v>1</v>
      </c>
      <c r="J1594" s="7">
        <v>2</v>
      </c>
      <c r="K1594" s="7">
        <v>2</v>
      </c>
      <c r="L1594" s="7">
        <v>0</v>
      </c>
      <c r="M1594" s="7">
        <v>2</v>
      </c>
    </row>
    <row r="1595" spans="1:13">
      <c r="A1595" s="7" t="s">
        <v>3449</v>
      </c>
      <c r="B1595" s="3">
        <v>0</v>
      </c>
      <c r="C1595" s="7">
        <v>1</v>
      </c>
      <c r="D1595" s="7">
        <v>3</v>
      </c>
      <c r="E1595" s="7">
        <v>2</v>
      </c>
      <c r="F1595" s="7">
        <v>0</v>
      </c>
      <c r="G1595" s="7">
        <v>0</v>
      </c>
      <c r="H1595" s="7">
        <v>6</v>
      </c>
      <c r="I1595" s="7">
        <v>4</v>
      </c>
      <c r="J1595" s="7">
        <v>10</v>
      </c>
      <c r="K1595" s="7">
        <v>5</v>
      </c>
      <c r="L1595" s="7">
        <v>0</v>
      </c>
      <c r="M1595" s="7">
        <v>8</v>
      </c>
    </row>
    <row r="1596" spans="1:13">
      <c r="A1596" s="7" t="s">
        <v>3450</v>
      </c>
      <c r="B1596" s="3">
        <v>0</v>
      </c>
      <c r="C1596" s="7">
        <v>0</v>
      </c>
      <c r="D1596" s="7">
        <v>1</v>
      </c>
      <c r="E1596" s="7">
        <v>1</v>
      </c>
      <c r="F1596" s="7">
        <v>0</v>
      </c>
      <c r="G1596" s="7">
        <v>0</v>
      </c>
      <c r="H1596" s="7">
        <v>2</v>
      </c>
      <c r="I1596" s="7">
        <v>1</v>
      </c>
      <c r="J1596" s="7">
        <v>7</v>
      </c>
      <c r="K1596" s="7">
        <v>6</v>
      </c>
      <c r="L1596" s="7">
        <v>0</v>
      </c>
      <c r="M1596" s="7">
        <v>12</v>
      </c>
    </row>
    <row r="1597" spans="1:13">
      <c r="A1597" s="7" t="s">
        <v>3451</v>
      </c>
      <c r="B1597" s="3">
        <v>0</v>
      </c>
      <c r="C1597" s="7">
        <v>0</v>
      </c>
      <c r="D1597" s="7">
        <v>2</v>
      </c>
      <c r="E1597" s="7">
        <v>2</v>
      </c>
      <c r="F1597" s="7">
        <v>0</v>
      </c>
      <c r="G1597" s="7">
        <v>0</v>
      </c>
      <c r="H1597" s="7">
        <v>6</v>
      </c>
      <c r="I1597" s="7">
        <v>2</v>
      </c>
      <c r="J1597" s="7">
        <v>7</v>
      </c>
      <c r="K1597" s="7">
        <v>7</v>
      </c>
      <c r="L1597" s="7">
        <v>0</v>
      </c>
      <c r="M1597" s="7">
        <v>10</v>
      </c>
    </row>
    <row r="1598" spans="1:13">
      <c r="A1598" s="7" t="s">
        <v>3452</v>
      </c>
      <c r="B1598" s="3">
        <v>1</v>
      </c>
      <c r="C1598" s="7">
        <v>0</v>
      </c>
      <c r="D1598" s="7">
        <v>2</v>
      </c>
      <c r="E1598" s="7">
        <v>1</v>
      </c>
      <c r="F1598" s="7">
        <v>0</v>
      </c>
      <c r="G1598" s="7">
        <v>0</v>
      </c>
      <c r="H1598" s="7">
        <v>5</v>
      </c>
      <c r="I1598" s="7">
        <v>1</v>
      </c>
      <c r="J1598" s="7">
        <v>8</v>
      </c>
      <c r="K1598" s="7">
        <v>7</v>
      </c>
      <c r="L1598" s="7">
        <v>1</v>
      </c>
      <c r="M1598" s="7">
        <v>12</v>
      </c>
    </row>
    <row r="1599" spans="1:13">
      <c r="A1599" s="7" t="s">
        <v>3453</v>
      </c>
      <c r="B1599" s="3">
        <v>0</v>
      </c>
      <c r="C1599" s="7">
        <v>0</v>
      </c>
      <c r="D1599" s="7">
        <v>1</v>
      </c>
      <c r="E1599" s="7">
        <v>1</v>
      </c>
      <c r="F1599" s="7"/>
      <c r="G1599" s="7">
        <v>0</v>
      </c>
      <c r="H1599" s="7">
        <v>2</v>
      </c>
      <c r="I1599" s="7">
        <v>0</v>
      </c>
      <c r="J1599" s="7">
        <v>4</v>
      </c>
      <c r="K1599" s="7">
        <v>0</v>
      </c>
      <c r="L1599" s="7">
        <v>0</v>
      </c>
      <c r="M1599" s="7">
        <v>0</v>
      </c>
    </row>
    <row r="1600" spans="1:13">
      <c r="A1600" s="7" t="s">
        <v>3454</v>
      </c>
      <c r="B1600" s="3">
        <v>0</v>
      </c>
      <c r="C1600" s="7">
        <v>0</v>
      </c>
      <c r="D1600" s="7">
        <v>3</v>
      </c>
      <c r="E1600" s="7">
        <v>2</v>
      </c>
      <c r="F1600" s="7">
        <v>0</v>
      </c>
      <c r="G1600" s="7">
        <v>0</v>
      </c>
      <c r="H1600" s="7">
        <v>6</v>
      </c>
      <c r="I1600" s="7">
        <v>4</v>
      </c>
      <c r="J1600" s="7">
        <v>7</v>
      </c>
      <c r="K1600" s="7">
        <v>11</v>
      </c>
      <c r="L1600" s="7">
        <v>1</v>
      </c>
      <c r="M1600" s="7">
        <v>11</v>
      </c>
    </row>
    <row r="1601" spans="1:13">
      <c r="A1601" s="7" t="s">
        <v>3455</v>
      </c>
      <c r="B1601" s="3">
        <v>0</v>
      </c>
      <c r="C1601" s="7">
        <v>0</v>
      </c>
      <c r="D1601" s="7">
        <v>4</v>
      </c>
      <c r="E1601" s="7">
        <v>1</v>
      </c>
      <c r="F1601" s="7">
        <v>0</v>
      </c>
      <c r="G1601" s="7">
        <v>0</v>
      </c>
      <c r="H1601" s="7">
        <v>5</v>
      </c>
      <c r="I1601" s="7">
        <v>6</v>
      </c>
      <c r="J1601" s="7">
        <v>9</v>
      </c>
      <c r="K1601" s="7">
        <v>6</v>
      </c>
      <c r="L1601" s="7">
        <v>0</v>
      </c>
      <c r="M1601" s="7">
        <v>12</v>
      </c>
    </row>
    <row r="1602" spans="1:13">
      <c r="A1602" s="7" t="s">
        <v>3456</v>
      </c>
      <c r="B1602" s="3">
        <v>0</v>
      </c>
      <c r="C1602" s="7">
        <v>0</v>
      </c>
      <c r="D1602" s="7">
        <v>2</v>
      </c>
      <c r="E1602" s="7">
        <v>2</v>
      </c>
      <c r="F1602" s="7">
        <v>0</v>
      </c>
      <c r="G1602" s="7">
        <v>0</v>
      </c>
      <c r="H1602" s="7">
        <v>6</v>
      </c>
      <c r="I1602" s="7">
        <v>4</v>
      </c>
      <c r="J1602" s="7">
        <v>10</v>
      </c>
      <c r="K1602" s="7">
        <v>10</v>
      </c>
      <c r="L1602" s="7">
        <v>0</v>
      </c>
      <c r="M1602" s="7">
        <v>10</v>
      </c>
    </row>
    <row r="1603" spans="1:13">
      <c r="A1603" s="7" t="s">
        <v>3457</v>
      </c>
      <c r="B1603" s="3">
        <v>0</v>
      </c>
      <c r="C1603" s="7">
        <v>1</v>
      </c>
      <c r="D1603" s="7">
        <v>2</v>
      </c>
      <c r="E1603" s="7">
        <v>3</v>
      </c>
      <c r="F1603" s="7">
        <v>0</v>
      </c>
      <c r="G1603" s="7">
        <v>0</v>
      </c>
      <c r="H1603" s="7">
        <v>6</v>
      </c>
      <c r="I1603" s="7">
        <v>3</v>
      </c>
      <c r="J1603" s="7">
        <v>11</v>
      </c>
      <c r="K1603" s="7">
        <v>8</v>
      </c>
      <c r="L1603" s="7">
        <v>1</v>
      </c>
      <c r="M1603" s="7">
        <v>10</v>
      </c>
    </row>
    <row r="1604" spans="1:13">
      <c r="A1604" s="7" t="s">
        <v>3458</v>
      </c>
      <c r="B1604" s="3">
        <v>1</v>
      </c>
      <c r="C1604" s="7">
        <v>0</v>
      </c>
      <c r="D1604" s="7">
        <v>1</v>
      </c>
      <c r="E1604" s="7">
        <v>1</v>
      </c>
      <c r="F1604" s="7">
        <v>0</v>
      </c>
      <c r="G1604" s="7">
        <v>0</v>
      </c>
      <c r="H1604" s="7">
        <v>5</v>
      </c>
      <c r="I1604" s="7">
        <v>4</v>
      </c>
      <c r="J1604" s="7">
        <v>7</v>
      </c>
      <c r="K1604" s="7">
        <v>4</v>
      </c>
      <c r="L1604" s="7">
        <v>4</v>
      </c>
      <c r="M1604" s="7">
        <v>6</v>
      </c>
    </row>
    <row r="1605" spans="1:13">
      <c r="A1605" s="7" t="s">
        <v>3459</v>
      </c>
      <c r="B1605" s="3">
        <v>0</v>
      </c>
      <c r="C1605" s="7">
        <v>0</v>
      </c>
      <c r="D1605" s="7">
        <v>1</v>
      </c>
      <c r="E1605" s="7">
        <v>4</v>
      </c>
      <c r="F1605" s="7">
        <v>0</v>
      </c>
      <c r="G1605" s="7">
        <v>0</v>
      </c>
      <c r="H1605" s="7">
        <v>6</v>
      </c>
      <c r="I1605" s="7">
        <v>3</v>
      </c>
      <c r="J1605" s="7">
        <v>6</v>
      </c>
      <c r="K1605" s="7">
        <v>9</v>
      </c>
      <c r="L1605" s="7">
        <v>4</v>
      </c>
      <c r="M1605" s="7">
        <v>13</v>
      </c>
    </row>
    <row r="1606" spans="1:13">
      <c r="A1606" s="7" t="s">
        <v>3460</v>
      </c>
      <c r="B1606" s="3">
        <v>0</v>
      </c>
      <c r="C1606" s="7">
        <v>0</v>
      </c>
      <c r="D1606" s="7">
        <v>1</v>
      </c>
      <c r="E1606" s="7">
        <v>2</v>
      </c>
      <c r="F1606" s="7">
        <v>0</v>
      </c>
      <c r="G1606" s="7">
        <v>0</v>
      </c>
      <c r="H1606" s="7">
        <v>3</v>
      </c>
      <c r="I1606" s="7">
        <v>1</v>
      </c>
      <c r="J1606" s="7">
        <v>6</v>
      </c>
      <c r="K1606" s="7">
        <v>1</v>
      </c>
      <c r="L1606" s="7">
        <v>3</v>
      </c>
      <c r="M1606" s="7">
        <v>4</v>
      </c>
    </row>
    <row r="1607" spans="1:13">
      <c r="A1607" s="7" t="s">
        <v>3461</v>
      </c>
      <c r="B1607" s="3">
        <v>1</v>
      </c>
      <c r="C1607" s="7">
        <v>0</v>
      </c>
      <c r="D1607" s="7">
        <v>3</v>
      </c>
      <c r="E1607" s="7">
        <v>4</v>
      </c>
      <c r="F1607" s="7">
        <v>1</v>
      </c>
      <c r="G1607" s="7">
        <v>0</v>
      </c>
      <c r="H1607" s="7">
        <v>9</v>
      </c>
      <c r="I1607" s="7">
        <v>7</v>
      </c>
      <c r="J1607" s="7">
        <v>8</v>
      </c>
      <c r="K1607" s="7">
        <v>5</v>
      </c>
      <c r="L1607" s="7">
        <v>3</v>
      </c>
      <c r="M1607" s="7">
        <v>8</v>
      </c>
    </row>
    <row r="1608" spans="1:13">
      <c r="A1608" s="7" t="s">
        <v>3462</v>
      </c>
      <c r="B1608" s="3"/>
      <c r="C1608" s="7"/>
      <c r="D1608" s="7">
        <v>2</v>
      </c>
      <c r="E1608" s="7">
        <v>1</v>
      </c>
      <c r="F1608" s="7">
        <v>0</v>
      </c>
      <c r="G1608" s="7">
        <v>0</v>
      </c>
      <c r="H1608" s="7">
        <v>5</v>
      </c>
      <c r="I1608" s="7">
        <v>2</v>
      </c>
      <c r="J1608" s="7">
        <v>4</v>
      </c>
      <c r="K1608" s="7">
        <v>5</v>
      </c>
      <c r="L1608" s="7">
        <v>1</v>
      </c>
      <c r="M1608" s="7">
        <v>5</v>
      </c>
    </row>
    <row r="1609" spans="1:13">
      <c r="A1609" s="7" t="s">
        <v>3463</v>
      </c>
      <c r="B1609" s="3">
        <v>0</v>
      </c>
      <c r="C1609" s="7">
        <v>0</v>
      </c>
      <c r="D1609" s="7">
        <v>5</v>
      </c>
      <c r="E1609" s="7">
        <v>0</v>
      </c>
      <c r="F1609" s="7">
        <v>0</v>
      </c>
      <c r="G1609" s="7">
        <v>0</v>
      </c>
      <c r="H1609" s="7">
        <v>5</v>
      </c>
      <c r="I1609" s="7">
        <v>4</v>
      </c>
      <c r="J1609" s="7">
        <v>9</v>
      </c>
      <c r="K1609" s="7">
        <v>2</v>
      </c>
      <c r="L1609" s="7">
        <v>2</v>
      </c>
      <c r="M1609" s="7">
        <v>3</v>
      </c>
    </row>
    <row r="1610" spans="1:13">
      <c r="A1610" s="7" t="s">
        <v>3464</v>
      </c>
      <c r="B1610" s="3">
        <v>0</v>
      </c>
      <c r="C1610" s="7">
        <v>0</v>
      </c>
      <c r="D1610" s="7">
        <v>0</v>
      </c>
      <c r="E1610" s="7">
        <v>3</v>
      </c>
      <c r="F1610" s="7">
        <v>0</v>
      </c>
      <c r="G1610" s="7">
        <v>0</v>
      </c>
      <c r="H1610" s="7">
        <v>4</v>
      </c>
      <c r="I1610" s="7">
        <v>4</v>
      </c>
      <c r="J1610" s="7">
        <v>8</v>
      </c>
      <c r="K1610" s="7">
        <v>0</v>
      </c>
      <c r="L1610" s="7">
        <v>2</v>
      </c>
      <c r="M1610" s="7">
        <v>1</v>
      </c>
    </row>
    <row r="1611" spans="1:13">
      <c r="A1611" s="7" t="s">
        <v>3465</v>
      </c>
      <c r="B1611" s="3">
        <v>0</v>
      </c>
      <c r="C1611" s="7">
        <v>0</v>
      </c>
      <c r="D1611" s="7">
        <v>2</v>
      </c>
      <c r="E1611" s="7">
        <v>0</v>
      </c>
      <c r="F1611" s="7">
        <v>0</v>
      </c>
      <c r="G1611" s="7">
        <v>0</v>
      </c>
      <c r="H1611" s="7">
        <v>2</v>
      </c>
      <c r="I1611" s="7">
        <v>0</v>
      </c>
      <c r="J1611" s="7">
        <v>6</v>
      </c>
      <c r="K1611" s="7">
        <v>1</v>
      </c>
      <c r="L1611" s="7">
        <v>0</v>
      </c>
      <c r="M1611" s="7">
        <v>10</v>
      </c>
    </row>
    <row r="1612" spans="1:13">
      <c r="A1612" s="7" t="s">
        <v>3466</v>
      </c>
      <c r="B1612" s="3">
        <v>0</v>
      </c>
      <c r="C1612" s="7">
        <v>0</v>
      </c>
      <c r="D1612" s="7">
        <v>2</v>
      </c>
      <c r="E1612" s="7">
        <v>5</v>
      </c>
      <c r="F1612" s="7">
        <v>0</v>
      </c>
      <c r="G1612" s="7">
        <v>0</v>
      </c>
      <c r="H1612" s="7">
        <v>7</v>
      </c>
      <c r="I1612" s="7">
        <v>3</v>
      </c>
      <c r="J1612" s="7">
        <v>5</v>
      </c>
      <c r="K1612" s="7">
        <v>3</v>
      </c>
      <c r="L1612" s="7">
        <v>0</v>
      </c>
      <c r="M1612" s="7">
        <v>4</v>
      </c>
    </row>
    <row r="1613" spans="1:13">
      <c r="A1613" s="7" t="s">
        <v>3467</v>
      </c>
      <c r="B1613" s="3"/>
      <c r="C1613" s="7"/>
      <c r="D1613" s="7"/>
      <c r="E1613" s="7"/>
      <c r="F1613" s="7"/>
      <c r="G1613" s="7">
        <v>1</v>
      </c>
      <c r="H1613" s="7">
        <v>0</v>
      </c>
      <c r="I1613" s="7">
        <v>1</v>
      </c>
      <c r="J1613" s="7">
        <v>3</v>
      </c>
      <c r="K1613" s="7">
        <v>3</v>
      </c>
      <c r="L1613" s="7">
        <v>0</v>
      </c>
      <c r="M1613" s="7">
        <v>3</v>
      </c>
    </row>
    <row r="1614" spans="1:13">
      <c r="A1614" s="7" t="s">
        <v>3468</v>
      </c>
      <c r="B1614" s="3">
        <v>0</v>
      </c>
      <c r="C1614" s="7">
        <v>0</v>
      </c>
      <c r="D1614" s="7">
        <v>4</v>
      </c>
      <c r="E1614" s="7">
        <v>5</v>
      </c>
      <c r="F1614" s="7">
        <v>0</v>
      </c>
      <c r="G1614" s="7">
        <v>0</v>
      </c>
      <c r="H1614" s="7">
        <v>12</v>
      </c>
      <c r="I1614" s="7">
        <v>2</v>
      </c>
      <c r="J1614" s="7">
        <v>11</v>
      </c>
      <c r="K1614" s="7">
        <v>14</v>
      </c>
      <c r="L1614" s="7">
        <v>2</v>
      </c>
      <c r="M1614" s="7">
        <v>11</v>
      </c>
    </row>
    <row r="1615" spans="1:13">
      <c r="A1615" s="7" t="s">
        <v>3469</v>
      </c>
      <c r="B1615" s="3">
        <v>0</v>
      </c>
      <c r="C1615" s="7">
        <v>0</v>
      </c>
      <c r="D1615" s="7">
        <v>0</v>
      </c>
      <c r="E1615" s="7">
        <v>2</v>
      </c>
      <c r="F1615" s="7">
        <v>0</v>
      </c>
      <c r="G1615" s="7">
        <v>0</v>
      </c>
      <c r="H1615" s="7">
        <v>5</v>
      </c>
      <c r="I1615" s="7">
        <v>0</v>
      </c>
      <c r="J1615" s="7">
        <v>5</v>
      </c>
      <c r="K1615" s="7">
        <v>6</v>
      </c>
      <c r="L1615" s="7">
        <v>0</v>
      </c>
      <c r="M1615" s="7">
        <v>8</v>
      </c>
    </row>
    <row r="1616" spans="1:13">
      <c r="A1616" s="7" t="s">
        <v>3470</v>
      </c>
      <c r="B1616" s="3">
        <v>0</v>
      </c>
      <c r="C1616" s="7">
        <v>0</v>
      </c>
      <c r="D1616" s="7">
        <v>1</v>
      </c>
      <c r="E1616" s="7">
        <v>1</v>
      </c>
      <c r="F1616" s="7">
        <v>0</v>
      </c>
      <c r="G1616" s="7">
        <v>0</v>
      </c>
      <c r="H1616" s="7">
        <v>4</v>
      </c>
      <c r="I1616" s="7">
        <v>0</v>
      </c>
      <c r="J1616" s="7">
        <v>7</v>
      </c>
      <c r="K1616" s="7">
        <v>4</v>
      </c>
      <c r="L1616" s="7">
        <v>1</v>
      </c>
      <c r="M1616" s="7">
        <v>13</v>
      </c>
    </row>
    <row r="1617" spans="1:13">
      <c r="A1617" s="7" t="s">
        <v>3471</v>
      </c>
      <c r="B1617" s="3">
        <v>0</v>
      </c>
      <c r="C1617" s="7">
        <v>0</v>
      </c>
      <c r="D1617" s="7">
        <v>2</v>
      </c>
      <c r="E1617" s="7">
        <v>1</v>
      </c>
      <c r="F1617" s="7">
        <v>0</v>
      </c>
      <c r="G1617" s="7">
        <v>0</v>
      </c>
      <c r="H1617" s="7">
        <v>7</v>
      </c>
      <c r="I1617" s="7">
        <v>0</v>
      </c>
      <c r="J1617" s="7">
        <v>10</v>
      </c>
      <c r="K1617" s="7">
        <v>2</v>
      </c>
      <c r="L1617" s="7">
        <v>0</v>
      </c>
      <c r="M1617" s="7">
        <v>1</v>
      </c>
    </row>
    <row r="1618" spans="1:13">
      <c r="A1618" s="7" t="s">
        <v>3472</v>
      </c>
      <c r="B1618" s="3">
        <v>0</v>
      </c>
      <c r="C1618" s="7">
        <v>2</v>
      </c>
      <c r="D1618" s="7">
        <v>5</v>
      </c>
      <c r="E1618" s="7">
        <v>2</v>
      </c>
      <c r="F1618" s="7">
        <v>0</v>
      </c>
      <c r="G1618" s="7">
        <v>0</v>
      </c>
      <c r="H1618" s="7">
        <v>11</v>
      </c>
      <c r="I1618" s="7">
        <v>2</v>
      </c>
      <c r="J1618" s="7">
        <v>10</v>
      </c>
      <c r="K1618" s="7">
        <v>6</v>
      </c>
      <c r="L1618" s="7">
        <v>1</v>
      </c>
      <c r="M1618" s="7">
        <v>12</v>
      </c>
    </row>
    <row r="1619" spans="1:13">
      <c r="A1619" s="7" t="s">
        <v>3473</v>
      </c>
      <c r="B1619" s="3">
        <v>0</v>
      </c>
      <c r="C1619" s="7">
        <v>0</v>
      </c>
      <c r="D1619" s="7">
        <v>1</v>
      </c>
      <c r="E1619" s="7">
        <v>5</v>
      </c>
      <c r="F1619" s="7">
        <v>0</v>
      </c>
      <c r="G1619" s="7">
        <v>0</v>
      </c>
      <c r="H1619" s="7">
        <v>6</v>
      </c>
      <c r="I1619" s="7">
        <v>6</v>
      </c>
      <c r="J1619" s="7">
        <v>15</v>
      </c>
      <c r="K1619" s="7">
        <v>8</v>
      </c>
      <c r="L1619" s="7">
        <v>1</v>
      </c>
      <c r="M1619" s="7">
        <v>7</v>
      </c>
    </row>
    <row r="1620" spans="1:13">
      <c r="A1620" s="7" t="s">
        <v>3474</v>
      </c>
      <c r="B1620" s="3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2</v>
      </c>
      <c r="I1620" s="7">
        <v>0</v>
      </c>
      <c r="J1620" s="7">
        <v>2</v>
      </c>
      <c r="K1620" s="7">
        <v>6</v>
      </c>
      <c r="L1620" s="7">
        <v>0</v>
      </c>
      <c r="M1620" s="7">
        <v>29</v>
      </c>
    </row>
    <row r="1621" spans="1:13">
      <c r="A1621" s="7" t="s">
        <v>3475</v>
      </c>
      <c r="B1621" s="3">
        <v>0</v>
      </c>
      <c r="C1621" s="7">
        <v>0</v>
      </c>
      <c r="D1621" s="7">
        <v>3</v>
      </c>
      <c r="E1621" s="7">
        <v>4</v>
      </c>
      <c r="F1621" s="7">
        <v>0</v>
      </c>
      <c r="G1621" s="7">
        <v>0</v>
      </c>
      <c r="H1621" s="7">
        <v>7</v>
      </c>
      <c r="I1621" s="7">
        <v>2</v>
      </c>
      <c r="J1621" s="7">
        <v>6</v>
      </c>
      <c r="K1621" s="7">
        <v>6</v>
      </c>
      <c r="L1621" s="7">
        <v>1</v>
      </c>
      <c r="M1621" s="7">
        <v>7</v>
      </c>
    </row>
    <row r="1622" spans="1:13">
      <c r="A1622" s="7" t="s">
        <v>3476</v>
      </c>
      <c r="B1622" s="3">
        <v>0</v>
      </c>
      <c r="C1622" s="7">
        <v>0</v>
      </c>
      <c r="D1622" s="7">
        <v>4</v>
      </c>
      <c r="E1622" s="7">
        <v>1</v>
      </c>
      <c r="F1622" s="7">
        <v>0</v>
      </c>
      <c r="G1622" s="7">
        <v>0</v>
      </c>
      <c r="H1622" s="7">
        <v>6</v>
      </c>
      <c r="I1622" s="7">
        <v>3</v>
      </c>
      <c r="J1622" s="7">
        <v>15</v>
      </c>
      <c r="K1622" s="7">
        <v>6</v>
      </c>
      <c r="L1622" s="7">
        <v>2</v>
      </c>
      <c r="M1622" s="7">
        <v>15</v>
      </c>
    </row>
    <row r="1623" spans="1:13">
      <c r="A1623" s="7" t="s">
        <v>3477</v>
      </c>
      <c r="B1623" s="3"/>
      <c r="C1623" s="7"/>
      <c r="D1623" s="7">
        <v>2</v>
      </c>
      <c r="E1623" s="7">
        <v>4</v>
      </c>
      <c r="F1623" s="7">
        <v>0</v>
      </c>
      <c r="G1623" s="7">
        <v>0</v>
      </c>
      <c r="H1623" s="7">
        <v>8</v>
      </c>
      <c r="I1623" s="7">
        <v>3</v>
      </c>
      <c r="J1623" s="7">
        <v>8</v>
      </c>
      <c r="K1623" s="7">
        <v>5</v>
      </c>
      <c r="L1623" s="7">
        <v>2</v>
      </c>
      <c r="M1623" s="7">
        <v>9</v>
      </c>
    </row>
    <row r="1624" spans="1:13">
      <c r="A1624" s="7" t="s">
        <v>3478</v>
      </c>
      <c r="B1624" s="3">
        <v>0</v>
      </c>
      <c r="C1624" s="7">
        <v>1</v>
      </c>
      <c r="D1624" s="7">
        <v>1</v>
      </c>
      <c r="E1624" s="7">
        <v>3</v>
      </c>
      <c r="F1624" s="7">
        <v>0</v>
      </c>
      <c r="G1624" s="7">
        <v>0</v>
      </c>
      <c r="H1624" s="7">
        <v>5</v>
      </c>
      <c r="I1624" s="7">
        <v>1</v>
      </c>
      <c r="J1624" s="7">
        <v>5</v>
      </c>
      <c r="K1624" s="7">
        <v>1</v>
      </c>
      <c r="L1624" s="7">
        <v>1</v>
      </c>
      <c r="M1624" s="7">
        <v>9</v>
      </c>
    </row>
    <row r="1625" spans="1:13">
      <c r="A1625" s="7" t="s">
        <v>3479</v>
      </c>
      <c r="B1625" s="3">
        <v>1</v>
      </c>
      <c r="C1625" s="7">
        <v>0</v>
      </c>
      <c r="D1625" s="7">
        <v>3</v>
      </c>
      <c r="E1625" s="7">
        <v>0</v>
      </c>
      <c r="F1625" s="7">
        <v>0</v>
      </c>
      <c r="G1625" s="7">
        <v>0</v>
      </c>
      <c r="H1625" s="7">
        <v>4</v>
      </c>
      <c r="I1625" s="7">
        <v>10</v>
      </c>
      <c r="J1625" s="7">
        <v>8</v>
      </c>
      <c r="K1625" s="7">
        <v>8</v>
      </c>
      <c r="L1625" s="7">
        <v>2</v>
      </c>
      <c r="M1625" s="7">
        <v>10</v>
      </c>
    </row>
    <row r="1626" spans="1:13">
      <c r="A1626" s="7" t="s">
        <v>3480</v>
      </c>
      <c r="B1626" s="3">
        <v>0</v>
      </c>
      <c r="C1626" s="7">
        <v>2</v>
      </c>
      <c r="D1626" s="7">
        <v>1</v>
      </c>
      <c r="E1626" s="7">
        <v>4</v>
      </c>
      <c r="F1626" s="7">
        <v>0</v>
      </c>
      <c r="G1626" s="7">
        <v>0</v>
      </c>
      <c r="H1626" s="7">
        <v>10</v>
      </c>
      <c r="I1626" s="7">
        <v>3</v>
      </c>
      <c r="J1626" s="7">
        <v>12</v>
      </c>
      <c r="K1626" s="7">
        <v>4</v>
      </c>
      <c r="L1626" s="7">
        <v>1</v>
      </c>
      <c r="M1626" s="7">
        <v>18</v>
      </c>
    </row>
    <row r="1627" spans="1:13">
      <c r="A1627" s="7" t="s">
        <v>3481</v>
      </c>
      <c r="B1627" s="3">
        <v>0</v>
      </c>
      <c r="C1627" s="7">
        <v>0</v>
      </c>
      <c r="D1627" s="7">
        <v>0</v>
      </c>
      <c r="E1627" s="7">
        <v>5</v>
      </c>
      <c r="F1627" s="7">
        <v>0</v>
      </c>
      <c r="G1627" s="7">
        <v>0</v>
      </c>
      <c r="H1627" s="7">
        <v>5</v>
      </c>
      <c r="I1627" s="7">
        <v>3</v>
      </c>
      <c r="J1627" s="7">
        <v>10</v>
      </c>
      <c r="K1627" s="7">
        <v>5</v>
      </c>
      <c r="L1627" s="7">
        <v>0</v>
      </c>
      <c r="M1627" s="7">
        <v>2</v>
      </c>
    </row>
    <row r="1628" spans="1:13">
      <c r="A1628" s="7" t="s">
        <v>3482</v>
      </c>
      <c r="B1628" s="3"/>
      <c r="C1628" s="7"/>
      <c r="D1628" s="7">
        <v>2</v>
      </c>
      <c r="E1628" s="7">
        <v>2</v>
      </c>
      <c r="F1628" s="7"/>
      <c r="G1628" s="7"/>
      <c r="H1628" s="7">
        <v>5</v>
      </c>
      <c r="I1628" s="7">
        <v>1</v>
      </c>
      <c r="J1628" s="7">
        <v>7</v>
      </c>
      <c r="K1628" s="7">
        <v>6</v>
      </c>
      <c r="L1628" s="7"/>
      <c r="M1628" s="7">
        <v>10</v>
      </c>
    </row>
    <row r="1629" spans="1:13">
      <c r="A1629" s="7" t="s">
        <v>3483</v>
      </c>
      <c r="B1629" s="3">
        <v>0</v>
      </c>
      <c r="C1629" s="7">
        <v>0</v>
      </c>
      <c r="D1629" s="7">
        <v>1</v>
      </c>
      <c r="E1629" s="7">
        <v>1</v>
      </c>
      <c r="F1629" s="7">
        <v>0</v>
      </c>
      <c r="G1629" s="7">
        <v>0</v>
      </c>
      <c r="H1629" s="7">
        <v>3</v>
      </c>
      <c r="I1629" s="7">
        <v>1</v>
      </c>
      <c r="J1629" s="7">
        <v>6</v>
      </c>
      <c r="K1629" s="7">
        <v>5</v>
      </c>
      <c r="L1629" s="7">
        <v>1</v>
      </c>
      <c r="M1629" s="7">
        <v>7</v>
      </c>
    </row>
    <row r="1630" spans="1:13">
      <c r="A1630" s="7" t="s">
        <v>3484</v>
      </c>
      <c r="B1630" s="3">
        <v>0</v>
      </c>
      <c r="C1630" s="7">
        <v>0</v>
      </c>
      <c r="D1630" s="7">
        <v>0</v>
      </c>
      <c r="E1630" s="7">
        <v>1</v>
      </c>
      <c r="F1630" s="7">
        <v>0</v>
      </c>
      <c r="G1630" s="7">
        <v>0</v>
      </c>
      <c r="H1630" s="7">
        <v>4</v>
      </c>
      <c r="I1630" s="7">
        <v>3</v>
      </c>
      <c r="J1630" s="7">
        <v>4</v>
      </c>
      <c r="K1630" s="7">
        <v>4</v>
      </c>
      <c r="L1630" s="7">
        <v>0</v>
      </c>
      <c r="M1630" s="7">
        <v>2</v>
      </c>
    </row>
    <row r="1631" spans="1:13">
      <c r="A1631" s="7" t="s">
        <v>3485</v>
      </c>
      <c r="B1631" s="3">
        <v>0</v>
      </c>
      <c r="C1631" s="7">
        <v>1</v>
      </c>
      <c r="D1631" s="7">
        <v>1</v>
      </c>
      <c r="E1631" s="7">
        <v>0</v>
      </c>
      <c r="F1631" s="7">
        <v>1</v>
      </c>
      <c r="G1631" s="7">
        <v>0</v>
      </c>
      <c r="H1631" s="7">
        <v>2</v>
      </c>
      <c r="I1631" s="7">
        <v>0</v>
      </c>
      <c r="J1631" s="7">
        <v>3</v>
      </c>
      <c r="K1631" s="7">
        <v>2</v>
      </c>
      <c r="L1631" s="7">
        <v>1</v>
      </c>
      <c r="M1631" s="7">
        <v>2</v>
      </c>
    </row>
    <row r="1632" spans="1:13">
      <c r="A1632" s="7" t="s">
        <v>3486</v>
      </c>
      <c r="B1632" s="3"/>
      <c r="C1632" s="7">
        <v>1</v>
      </c>
      <c r="D1632" s="7">
        <v>1</v>
      </c>
      <c r="E1632" s="7">
        <v>3</v>
      </c>
      <c r="F1632" s="7">
        <v>1</v>
      </c>
      <c r="G1632" s="7"/>
      <c r="H1632" s="7">
        <v>7</v>
      </c>
      <c r="I1632" s="7">
        <v>3</v>
      </c>
      <c r="J1632" s="7">
        <v>8</v>
      </c>
      <c r="K1632" s="7">
        <v>9</v>
      </c>
      <c r="L1632" s="7">
        <v>0</v>
      </c>
      <c r="M1632" s="7">
        <v>12</v>
      </c>
    </row>
    <row r="1633" spans="1:13">
      <c r="A1633" s="7" t="s">
        <v>3487</v>
      </c>
      <c r="B1633" s="3">
        <v>0</v>
      </c>
      <c r="C1633" s="7">
        <v>0</v>
      </c>
      <c r="D1633" s="7">
        <v>1</v>
      </c>
      <c r="E1633" s="7">
        <v>3</v>
      </c>
      <c r="F1633" s="7">
        <v>0</v>
      </c>
      <c r="G1633" s="7">
        <v>0</v>
      </c>
      <c r="H1633" s="7">
        <v>6</v>
      </c>
      <c r="I1633" s="7">
        <v>3</v>
      </c>
      <c r="J1633" s="7">
        <v>10</v>
      </c>
      <c r="K1633" s="7">
        <v>5</v>
      </c>
      <c r="L1633" s="7">
        <v>1</v>
      </c>
      <c r="M1633" s="7">
        <v>13</v>
      </c>
    </row>
    <row r="1634" spans="1:13">
      <c r="A1634" s="7" t="s">
        <v>3488</v>
      </c>
      <c r="B1634" s="3">
        <v>0</v>
      </c>
      <c r="C1634" s="7">
        <v>0</v>
      </c>
      <c r="D1634" s="7">
        <v>1</v>
      </c>
      <c r="E1634" s="7">
        <v>7</v>
      </c>
      <c r="F1634" s="7">
        <v>0</v>
      </c>
      <c r="G1634" s="7">
        <v>0</v>
      </c>
      <c r="H1634" s="7">
        <v>12</v>
      </c>
      <c r="I1634" s="7">
        <v>3</v>
      </c>
      <c r="J1634" s="7">
        <v>9</v>
      </c>
      <c r="K1634" s="7">
        <v>10</v>
      </c>
      <c r="L1634" s="7">
        <v>1</v>
      </c>
      <c r="M1634" s="7">
        <v>15</v>
      </c>
    </row>
    <row r="1635" spans="1:13">
      <c r="A1635" s="7" t="s">
        <v>3489</v>
      </c>
      <c r="B1635" s="3">
        <v>0</v>
      </c>
      <c r="C1635" s="7">
        <v>0</v>
      </c>
      <c r="D1635" s="7">
        <v>3</v>
      </c>
      <c r="E1635" s="7">
        <v>3</v>
      </c>
      <c r="F1635" s="7"/>
      <c r="G1635" s="7"/>
      <c r="H1635" s="7">
        <v>6</v>
      </c>
      <c r="I1635" s="7">
        <v>2</v>
      </c>
      <c r="J1635" s="7">
        <v>8</v>
      </c>
      <c r="K1635" s="7">
        <v>5</v>
      </c>
      <c r="L1635" s="7">
        <v>1</v>
      </c>
      <c r="M1635" s="7">
        <v>15</v>
      </c>
    </row>
    <row r="1636" spans="1:13">
      <c r="A1636" s="7" t="s">
        <v>3490</v>
      </c>
      <c r="B1636" s="3">
        <v>0</v>
      </c>
      <c r="C1636" s="7">
        <v>0</v>
      </c>
      <c r="D1636" s="7">
        <v>3</v>
      </c>
      <c r="E1636" s="7">
        <v>1</v>
      </c>
      <c r="F1636" s="7">
        <v>0</v>
      </c>
      <c r="G1636" s="7">
        <v>0</v>
      </c>
      <c r="H1636" s="7">
        <v>4</v>
      </c>
      <c r="I1636" s="7">
        <v>2</v>
      </c>
      <c r="J1636" s="7">
        <v>6</v>
      </c>
      <c r="K1636" s="7">
        <v>4</v>
      </c>
      <c r="L1636" s="7">
        <v>0</v>
      </c>
      <c r="M1636" s="7">
        <v>9</v>
      </c>
    </row>
    <row r="1637" spans="1:13">
      <c r="A1637" s="7" t="s">
        <v>3491</v>
      </c>
      <c r="B1637" s="3">
        <v>0</v>
      </c>
      <c r="C1637" s="7">
        <v>1</v>
      </c>
      <c r="D1637" s="7">
        <v>0</v>
      </c>
      <c r="E1637" s="7">
        <v>1</v>
      </c>
      <c r="F1637" s="7">
        <v>0</v>
      </c>
      <c r="G1637" s="7">
        <v>0</v>
      </c>
      <c r="H1637" s="7">
        <v>4</v>
      </c>
      <c r="I1637" s="7">
        <v>4</v>
      </c>
      <c r="J1637" s="7">
        <v>9</v>
      </c>
      <c r="K1637" s="7">
        <v>4</v>
      </c>
      <c r="L1637" s="7">
        <v>0</v>
      </c>
      <c r="M1637" s="7">
        <v>7</v>
      </c>
    </row>
    <row r="1638" spans="1:13">
      <c r="A1638" s="7" t="s">
        <v>3492</v>
      </c>
      <c r="B1638" s="3">
        <v>0</v>
      </c>
      <c r="C1638" s="7">
        <v>0</v>
      </c>
      <c r="D1638" s="7">
        <v>3</v>
      </c>
      <c r="E1638" s="7">
        <v>0</v>
      </c>
      <c r="F1638" s="7">
        <v>0</v>
      </c>
      <c r="G1638" s="7">
        <v>0</v>
      </c>
      <c r="H1638" s="7">
        <v>3</v>
      </c>
      <c r="I1638" s="7">
        <v>3</v>
      </c>
      <c r="J1638" s="7">
        <v>3</v>
      </c>
      <c r="K1638" s="7">
        <v>2</v>
      </c>
      <c r="L1638" s="7">
        <v>0</v>
      </c>
      <c r="M1638" s="7">
        <v>13</v>
      </c>
    </row>
    <row r="1639" spans="1:13">
      <c r="A1639" s="7" t="s">
        <v>3493</v>
      </c>
      <c r="B1639" s="3"/>
      <c r="C1639" s="7">
        <v>1</v>
      </c>
      <c r="D1639" s="7">
        <v>7</v>
      </c>
      <c r="E1639" s="7">
        <v>1</v>
      </c>
      <c r="F1639" s="7">
        <v>1</v>
      </c>
      <c r="G1639" s="7">
        <v>0</v>
      </c>
      <c r="H1639" s="7">
        <v>9</v>
      </c>
      <c r="I1639" s="7">
        <v>4</v>
      </c>
      <c r="J1639" s="7">
        <v>10</v>
      </c>
      <c r="K1639" s="7">
        <v>6</v>
      </c>
      <c r="L1639" s="7">
        <v>0</v>
      </c>
      <c r="M1639" s="7">
        <v>8</v>
      </c>
    </row>
    <row r="1640" spans="1:13">
      <c r="A1640" s="7" t="s">
        <v>3494</v>
      </c>
      <c r="B1640" s="3">
        <v>0</v>
      </c>
      <c r="C1640" s="7">
        <v>0</v>
      </c>
      <c r="D1640" s="7">
        <v>3</v>
      </c>
      <c r="E1640" s="7">
        <v>1</v>
      </c>
      <c r="F1640" s="7">
        <v>0</v>
      </c>
      <c r="G1640" s="7">
        <v>0</v>
      </c>
      <c r="H1640" s="7">
        <v>4</v>
      </c>
      <c r="I1640" s="7">
        <v>2</v>
      </c>
      <c r="J1640" s="7">
        <v>11</v>
      </c>
      <c r="K1640" s="7">
        <v>3</v>
      </c>
      <c r="L1640" s="7">
        <v>1</v>
      </c>
      <c r="M1640" s="7">
        <v>8</v>
      </c>
    </row>
    <row r="1641" spans="1:13">
      <c r="A1641" s="7" t="s">
        <v>3495</v>
      </c>
      <c r="B1641" s="3">
        <v>0</v>
      </c>
      <c r="C1641" s="7">
        <v>1</v>
      </c>
      <c r="D1641" s="7">
        <v>2</v>
      </c>
      <c r="E1641" s="7">
        <v>4</v>
      </c>
      <c r="F1641" s="7">
        <v>0</v>
      </c>
      <c r="G1641" s="7">
        <v>0</v>
      </c>
      <c r="H1641" s="7">
        <v>13</v>
      </c>
      <c r="I1641" s="7">
        <v>1</v>
      </c>
      <c r="J1641" s="7">
        <v>8</v>
      </c>
      <c r="K1641" s="7">
        <v>12</v>
      </c>
      <c r="L1641" s="7">
        <v>2</v>
      </c>
      <c r="M1641" s="7">
        <v>14</v>
      </c>
    </row>
    <row r="1642" spans="1:13">
      <c r="A1642" s="7" t="s">
        <v>3496</v>
      </c>
      <c r="B1642" s="3">
        <v>0</v>
      </c>
      <c r="C1642" s="7">
        <v>0</v>
      </c>
      <c r="D1642" s="7">
        <v>1</v>
      </c>
      <c r="E1642" s="7">
        <v>0</v>
      </c>
      <c r="F1642" s="7">
        <v>0</v>
      </c>
      <c r="G1642" s="7">
        <v>0</v>
      </c>
      <c r="H1642" s="7">
        <v>2</v>
      </c>
      <c r="I1642" s="7">
        <v>0</v>
      </c>
      <c r="J1642" s="7">
        <v>4</v>
      </c>
      <c r="K1642" s="7">
        <v>5</v>
      </c>
      <c r="L1642" s="7">
        <v>0</v>
      </c>
      <c r="M1642" s="7">
        <v>10</v>
      </c>
    </row>
    <row r="1643" spans="1:13">
      <c r="A1643" s="7" t="s">
        <v>3497</v>
      </c>
      <c r="B1643" s="3">
        <v>0</v>
      </c>
      <c r="C1643" s="7">
        <v>0</v>
      </c>
      <c r="D1643" s="7">
        <v>0</v>
      </c>
      <c r="E1643" s="7">
        <v>2</v>
      </c>
      <c r="F1643" s="7">
        <v>0</v>
      </c>
      <c r="G1643" s="7">
        <v>0</v>
      </c>
      <c r="H1643" s="7">
        <v>2</v>
      </c>
      <c r="I1643" s="7">
        <v>2</v>
      </c>
      <c r="J1643" s="7">
        <v>8</v>
      </c>
      <c r="K1643" s="7">
        <v>5</v>
      </c>
      <c r="L1643" s="7">
        <v>1</v>
      </c>
      <c r="M1643" s="7">
        <v>5</v>
      </c>
    </row>
    <row r="1644" spans="1:13">
      <c r="A1644" s="7" t="s">
        <v>3498</v>
      </c>
      <c r="B1644" s="3">
        <v>0</v>
      </c>
      <c r="C1644" s="7">
        <v>0</v>
      </c>
      <c r="D1644" s="7">
        <v>1</v>
      </c>
      <c r="E1644" s="7">
        <v>3</v>
      </c>
      <c r="F1644" s="7">
        <v>1</v>
      </c>
      <c r="G1644" s="7">
        <v>0</v>
      </c>
      <c r="H1644" s="7">
        <v>11</v>
      </c>
      <c r="I1644" s="7">
        <v>3</v>
      </c>
      <c r="J1644" s="7">
        <v>5</v>
      </c>
      <c r="K1644" s="7">
        <v>3</v>
      </c>
      <c r="L1644" s="7">
        <v>0</v>
      </c>
      <c r="M1644" s="7">
        <v>4</v>
      </c>
    </row>
    <row r="1645" spans="1:13">
      <c r="A1645" s="7" t="s">
        <v>3499</v>
      </c>
      <c r="B1645" s="3">
        <v>0</v>
      </c>
      <c r="C1645" s="7">
        <v>0</v>
      </c>
      <c r="D1645" s="7">
        <v>0</v>
      </c>
      <c r="E1645" s="7">
        <v>1</v>
      </c>
      <c r="F1645" s="7">
        <v>0</v>
      </c>
      <c r="G1645" s="7">
        <v>0</v>
      </c>
      <c r="H1645" s="7">
        <v>3</v>
      </c>
      <c r="I1645" s="7">
        <v>0</v>
      </c>
      <c r="J1645" s="7">
        <v>2</v>
      </c>
      <c r="K1645" s="7">
        <v>2</v>
      </c>
      <c r="L1645" s="7">
        <v>0</v>
      </c>
      <c r="M1645" s="7">
        <v>2</v>
      </c>
    </row>
    <row r="1646" spans="1:13">
      <c r="A1646" s="7" t="s">
        <v>3500</v>
      </c>
      <c r="B1646" s="3">
        <v>0</v>
      </c>
      <c r="C1646" s="7">
        <v>0</v>
      </c>
      <c r="D1646" s="7">
        <v>1</v>
      </c>
      <c r="E1646" s="7">
        <v>3</v>
      </c>
      <c r="F1646" s="7">
        <v>0</v>
      </c>
      <c r="G1646" s="7">
        <v>1</v>
      </c>
      <c r="H1646" s="7">
        <v>7</v>
      </c>
      <c r="I1646" s="7">
        <v>0</v>
      </c>
      <c r="J1646" s="7">
        <v>5</v>
      </c>
      <c r="K1646" s="7">
        <v>3</v>
      </c>
      <c r="L1646" s="7">
        <v>0</v>
      </c>
      <c r="M1646" s="7">
        <v>5</v>
      </c>
    </row>
    <row r="1647" spans="1:13">
      <c r="A1647" s="7" t="s">
        <v>3501</v>
      </c>
      <c r="B1647" s="3"/>
      <c r="C1647" s="7"/>
      <c r="D1647" s="7"/>
      <c r="E1647" s="7">
        <v>7</v>
      </c>
      <c r="F1647" s="7">
        <v>0</v>
      </c>
      <c r="G1647" s="7">
        <v>0</v>
      </c>
      <c r="H1647" s="7">
        <v>7</v>
      </c>
      <c r="I1647" s="7">
        <v>0</v>
      </c>
      <c r="J1647" s="7">
        <v>2</v>
      </c>
      <c r="K1647" s="7">
        <v>6</v>
      </c>
      <c r="L1647" s="7">
        <v>0</v>
      </c>
      <c r="M1647" s="7">
        <v>14</v>
      </c>
    </row>
    <row r="1648" spans="1:13">
      <c r="A1648" s="7" t="s">
        <v>3502</v>
      </c>
      <c r="B1648" s="3">
        <v>0</v>
      </c>
      <c r="C1648" s="7">
        <v>0</v>
      </c>
      <c r="D1648" s="7">
        <v>4</v>
      </c>
      <c r="E1648" s="7">
        <v>7</v>
      </c>
      <c r="F1648" s="7">
        <v>0</v>
      </c>
      <c r="G1648" s="7">
        <v>1</v>
      </c>
      <c r="H1648" s="7">
        <v>11</v>
      </c>
      <c r="I1648" s="7">
        <v>6</v>
      </c>
      <c r="J1648" s="7">
        <v>9</v>
      </c>
      <c r="K1648" s="7">
        <v>8</v>
      </c>
      <c r="L1648" s="7">
        <v>0</v>
      </c>
      <c r="M1648" s="7">
        <v>14</v>
      </c>
    </row>
    <row r="1649" spans="1:13">
      <c r="A1649" s="7" t="s">
        <v>3503</v>
      </c>
      <c r="B1649" s="3"/>
      <c r="C1649" s="7"/>
      <c r="D1649" s="7">
        <v>1</v>
      </c>
      <c r="E1649" s="7">
        <v>3</v>
      </c>
      <c r="F1649" s="7">
        <v>0</v>
      </c>
      <c r="G1649" s="7">
        <v>0</v>
      </c>
      <c r="H1649" s="7">
        <v>6</v>
      </c>
      <c r="I1649" s="7">
        <v>2</v>
      </c>
      <c r="J1649" s="7">
        <v>7</v>
      </c>
      <c r="K1649" s="7">
        <v>5</v>
      </c>
      <c r="L1649" s="7">
        <v>1</v>
      </c>
      <c r="M1649" s="7">
        <v>6</v>
      </c>
    </row>
    <row r="1650" spans="1:13">
      <c r="A1650" s="7" t="s">
        <v>3504</v>
      </c>
      <c r="B1650" s="3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5</v>
      </c>
      <c r="K1650" s="7">
        <v>3</v>
      </c>
      <c r="L1650" s="7">
        <v>0</v>
      </c>
      <c r="M1650" s="7">
        <v>5</v>
      </c>
    </row>
    <row r="1651" spans="1:13">
      <c r="A1651" s="7" t="s">
        <v>3505</v>
      </c>
      <c r="B1651" s="3">
        <v>0</v>
      </c>
      <c r="C1651" s="7">
        <v>0</v>
      </c>
      <c r="D1651" s="7">
        <v>2</v>
      </c>
      <c r="E1651" s="7">
        <v>1</v>
      </c>
      <c r="F1651" s="7">
        <v>0</v>
      </c>
      <c r="G1651" s="7">
        <v>0</v>
      </c>
      <c r="H1651" s="7">
        <v>3</v>
      </c>
      <c r="I1651" s="7">
        <v>1</v>
      </c>
      <c r="J1651" s="7">
        <v>6</v>
      </c>
      <c r="K1651" s="7">
        <v>5</v>
      </c>
      <c r="L1651" s="7">
        <v>1</v>
      </c>
      <c r="M1651" s="7">
        <v>6</v>
      </c>
    </row>
    <row r="1652" spans="1:13">
      <c r="A1652" s="7" t="s">
        <v>3506</v>
      </c>
      <c r="B1652" s="3"/>
      <c r="C1652" s="7"/>
      <c r="D1652" s="7">
        <v>2</v>
      </c>
      <c r="E1652" s="7"/>
      <c r="F1652" s="7">
        <v>0</v>
      </c>
      <c r="G1652" s="7">
        <v>0</v>
      </c>
      <c r="H1652" s="7">
        <v>2</v>
      </c>
      <c r="I1652" s="7">
        <v>1</v>
      </c>
      <c r="J1652" s="7">
        <v>1</v>
      </c>
      <c r="K1652" s="7">
        <v>1</v>
      </c>
      <c r="L1652" s="7">
        <v>1</v>
      </c>
      <c r="M1652" s="7">
        <v>2</v>
      </c>
    </row>
    <row r="1653" spans="1:13">
      <c r="A1653" s="7" t="s">
        <v>3507</v>
      </c>
      <c r="B1653" s="3"/>
      <c r="C1653" s="7"/>
      <c r="D1653" s="7">
        <v>3</v>
      </c>
      <c r="E1653" s="7">
        <v>1</v>
      </c>
      <c r="F1653" s="7"/>
      <c r="G1653" s="7"/>
      <c r="H1653" s="7">
        <v>6</v>
      </c>
      <c r="I1653" s="7">
        <v>3</v>
      </c>
      <c r="J1653" s="7">
        <v>11</v>
      </c>
      <c r="K1653" s="7">
        <v>8</v>
      </c>
      <c r="L1653" s="7"/>
      <c r="M1653" s="7">
        <v>4</v>
      </c>
    </row>
    <row r="1654" spans="1:13">
      <c r="A1654" s="7" t="s">
        <v>3508</v>
      </c>
      <c r="B1654" s="3">
        <v>0</v>
      </c>
      <c r="C1654" s="7">
        <v>0</v>
      </c>
      <c r="D1654" s="7">
        <v>2</v>
      </c>
      <c r="E1654" s="7">
        <v>0</v>
      </c>
      <c r="F1654" s="7">
        <v>0</v>
      </c>
      <c r="G1654" s="7">
        <v>0</v>
      </c>
      <c r="H1654" s="7">
        <v>3</v>
      </c>
      <c r="I1654" s="7">
        <v>3</v>
      </c>
      <c r="J1654" s="7">
        <v>3</v>
      </c>
      <c r="K1654" s="7">
        <v>3</v>
      </c>
      <c r="L1654" s="7">
        <v>0</v>
      </c>
      <c r="M1654" s="7">
        <v>15</v>
      </c>
    </row>
    <row r="1655" spans="1:13">
      <c r="A1655" s="7" t="s">
        <v>3509</v>
      </c>
      <c r="B1655" s="3"/>
      <c r="C1655" s="7">
        <v>2</v>
      </c>
      <c r="D1655" s="7">
        <v>6</v>
      </c>
      <c r="E1655" s="7"/>
      <c r="F1655" s="7">
        <v>0</v>
      </c>
      <c r="G1655" s="7">
        <v>0</v>
      </c>
      <c r="H1655" s="7">
        <v>8</v>
      </c>
      <c r="I1655" s="7">
        <v>6</v>
      </c>
      <c r="J1655" s="7">
        <v>12</v>
      </c>
      <c r="K1655" s="7">
        <v>4</v>
      </c>
      <c r="L1655" s="7">
        <v>0</v>
      </c>
      <c r="M1655" s="7">
        <v>2</v>
      </c>
    </row>
    <row r="1656" spans="1:13">
      <c r="A1656" s="7" t="s">
        <v>3510</v>
      </c>
      <c r="B1656" s="3">
        <v>1</v>
      </c>
      <c r="C1656" s="7">
        <v>2</v>
      </c>
      <c r="D1656" s="7">
        <v>4</v>
      </c>
      <c r="E1656" s="7">
        <v>2</v>
      </c>
      <c r="F1656" s="7">
        <v>1</v>
      </c>
      <c r="G1656" s="7">
        <v>0</v>
      </c>
      <c r="H1656" s="7">
        <v>9</v>
      </c>
      <c r="I1656" s="7">
        <v>4</v>
      </c>
      <c r="J1656" s="7">
        <v>10</v>
      </c>
      <c r="K1656" s="7">
        <v>9</v>
      </c>
      <c r="L1656" s="7">
        <v>0</v>
      </c>
      <c r="M1656" s="7">
        <v>4</v>
      </c>
    </row>
    <row r="1657" spans="1:13">
      <c r="A1657" s="7" t="s">
        <v>3511</v>
      </c>
      <c r="B1657" s="3">
        <v>0</v>
      </c>
      <c r="C1657" s="7">
        <v>1</v>
      </c>
      <c r="D1657" s="7">
        <v>2</v>
      </c>
      <c r="E1657" s="7">
        <v>4</v>
      </c>
      <c r="F1657" s="7">
        <v>0</v>
      </c>
      <c r="G1657" s="7">
        <v>0</v>
      </c>
      <c r="H1657" s="7">
        <v>14</v>
      </c>
      <c r="I1657" s="7">
        <v>1</v>
      </c>
      <c r="J1657" s="7">
        <v>9</v>
      </c>
      <c r="K1657" s="7">
        <v>8</v>
      </c>
      <c r="L1657" s="7">
        <v>1</v>
      </c>
      <c r="M1657" s="7">
        <v>12</v>
      </c>
    </row>
    <row r="1658" spans="1:13">
      <c r="A1658" s="7" t="s">
        <v>3777</v>
      </c>
      <c r="B1658" s="3">
        <v>0</v>
      </c>
      <c r="C1658" s="7">
        <v>1</v>
      </c>
      <c r="D1658" s="7">
        <v>2</v>
      </c>
      <c r="E1658" s="7">
        <v>1</v>
      </c>
      <c r="F1658" s="7">
        <v>0</v>
      </c>
      <c r="G1658" s="7">
        <v>0</v>
      </c>
      <c r="H1658" s="7">
        <v>5</v>
      </c>
      <c r="I1658" s="7">
        <v>2</v>
      </c>
      <c r="J1658" s="7">
        <v>16</v>
      </c>
      <c r="K1658" s="7">
        <v>4</v>
      </c>
      <c r="L1658" s="7">
        <v>0</v>
      </c>
      <c r="M1658" s="7">
        <v>6</v>
      </c>
    </row>
    <row r="1659" spans="1:13">
      <c r="A1659" s="7" t="s">
        <v>3710</v>
      </c>
      <c r="B1659" s="3">
        <v>0</v>
      </c>
      <c r="C1659" s="7">
        <v>0</v>
      </c>
      <c r="D1659" s="7">
        <v>5</v>
      </c>
      <c r="E1659" s="7">
        <v>8</v>
      </c>
      <c r="F1659" s="7">
        <v>0</v>
      </c>
      <c r="G1659" s="7">
        <v>0</v>
      </c>
      <c r="H1659" s="7">
        <v>18</v>
      </c>
      <c r="I1659" s="7">
        <v>4</v>
      </c>
      <c r="J1659" s="7">
        <v>8</v>
      </c>
      <c r="K1659" s="7">
        <v>9</v>
      </c>
      <c r="L1659" s="7">
        <v>1</v>
      </c>
      <c r="M1659" s="7">
        <v>10</v>
      </c>
    </row>
    <row r="1660" spans="1:13">
      <c r="A1660" s="7" t="s">
        <v>3512</v>
      </c>
      <c r="B1660" s="3">
        <v>0</v>
      </c>
      <c r="C1660" s="7">
        <v>0</v>
      </c>
      <c r="D1660" s="7">
        <v>2</v>
      </c>
      <c r="E1660" s="7">
        <v>2</v>
      </c>
      <c r="F1660" s="7">
        <v>0</v>
      </c>
      <c r="G1660" s="7">
        <v>0</v>
      </c>
      <c r="H1660" s="7">
        <v>5</v>
      </c>
      <c r="I1660" s="7">
        <v>2</v>
      </c>
      <c r="J1660" s="7">
        <v>10</v>
      </c>
      <c r="K1660" s="7">
        <v>4</v>
      </c>
      <c r="L1660" s="7">
        <v>0</v>
      </c>
      <c r="M1660" s="7">
        <v>4</v>
      </c>
    </row>
    <row r="1661" spans="1:13">
      <c r="A1661" s="7" t="s">
        <v>3513</v>
      </c>
      <c r="B1661" s="3">
        <v>0</v>
      </c>
      <c r="C1661" s="7">
        <v>0</v>
      </c>
      <c r="D1661" s="7">
        <v>1</v>
      </c>
      <c r="E1661" s="7">
        <v>4</v>
      </c>
      <c r="F1661" s="7">
        <v>0</v>
      </c>
      <c r="G1661" s="7">
        <v>0</v>
      </c>
      <c r="H1661" s="7">
        <v>5</v>
      </c>
      <c r="I1661" s="7">
        <v>1</v>
      </c>
      <c r="J1661" s="7">
        <v>6</v>
      </c>
      <c r="K1661" s="7">
        <v>6</v>
      </c>
      <c r="L1661" s="7">
        <v>0</v>
      </c>
      <c r="M1661" s="7">
        <v>9</v>
      </c>
    </row>
    <row r="1662" spans="1:13">
      <c r="A1662" s="7" t="s">
        <v>3514</v>
      </c>
      <c r="B1662" s="3">
        <v>0</v>
      </c>
      <c r="C1662" s="7">
        <v>0</v>
      </c>
      <c r="D1662" s="7">
        <v>0</v>
      </c>
      <c r="E1662" s="7">
        <v>2</v>
      </c>
      <c r="F1662" s="7">
        <v>0</v>
      </c>
      <c r="G1662" s="7">
        <v>0</v>
      </c>
      <c r="H1662" s="7">
        <v>5</v>
      </c>
      <c r="I1662" s="7">
        <v>0</v>
      </c>
      <c r="J1662" s="7">
        <v>4</v>
      </c>
      <c r="K1662" s="7">
        <v>5</v>
      </c>
      <c r="L1662" s="7">
        <v>0</v>
      </c>
      <c r="M1662" s="7">
        <v>7</v>
      </c>
    </row>
    <row r="1663" spans="1:13">
      <c r="A1663" s="7" t="s">
        <v>3515</v>
      </c>
      <c r="B1663" s="3">
        <v>1</v>
      </c>
      <c r="C1663" s="7">
        <v>1</v>
      </c>
      <c r="D1663" s="7">
        <v>1</v>
      </c>
      <c r="E1663" s="7">
        <v>1</v>
      </c>
      <c r="F1663" s="7">
        <v>1</v>
      </c>
      <c r="G1663" s="7">
        <v>0</v>
      </c>
      <c r="H1663" s="7">
        <v>4</v>
      </c>
      <c r="I1663" s="7">
        <v>2</v>
      </c>
      <c r="J1663" s="7">
        <v>12</v>
      </c>
      <c r="K1663" s="7">
        <v>4</v>
      </c>
      <c r="L1663" s="7">
        <v>0</v>
      </c>
      <c r="M1663" s="7">
        <v>10</v>
      </c>
    </row>
    <row r="1664" spans="1:13">
      <c r="A1664" s="7" t="s">
        <v>3770</v>
      </c>
      <c r="B1664" s="3">
        <v>0</v>
      </c>
      <c r="C1664" s="7">
        <v>1</v>
      </c>
      <c r="D1664" s="7">
        <v>1</v>
      </c>
      <c r="E1664" s="7">
        <v>2</v>
      </c>
      <c r="F1664" s="7">
        <v>1</v>
      </c>
      <c r="G1664" s="7">
        <v>1</v>
      </c>
      <c r="H1664" s="7">
        <v>5</v>
      </c>
      <c r="I1664" s="7">
        <v>2</v>
      </c>
      <c r="J1664" s="7">
        <v>8</v>
      </c>
      <c r="K1664" s="7">
        <v>8</v>
      </c>
      <c r="L1664" s="7">
        <v>1</v>
      </c>
      <c r="M1664" s="7">
        <v>10</v>
      </c>
    </row>
    <row r="1665" spans="1:13">
      <c r="A1665" s="7" t="s">
        <v>3711</v>
      </c>
      <c r="B1665" s="3">
        <v>0</v>
      </c>
      <c r="C1665" s="7">
        <v>0</v>
      </c>
      <c r="D1665" s="7">
        <v>3</v>
      </c>
      <c r="E1665" s="7">
        <v>0</v>
      </c>
      <c r="F1665" s="7">
        <v>0</v>
      </c>
      <c r="G1665" s="7">
        <v>0</v>
      </c>
      <c r="H1665" s="7">
        <v>5</v>
      </c>
      <c r="I1665" s="7">
        <v>2</v>
      </c>
      <c r="J1665" s="7">
        <v>7</v>
      </c>
      <c r="K1665" s="7">
        <v>12</v>
      </c>
      <c r="L1665" s="7">
        <v>0</v>
      </c>
      <c r="M1665" s="7">
        <v>13</v>
      </c>
    </row>
    <row r="1666" spans="1:13">
      <c r="A1666" s="7" t="s">
        <v>3778</v>
      </c>
      <c r="B1666" s="3">
        <v>0</v>
      </c>
      <c r="C1666" s="7">
        <v>0</v>
      </c>
      <c r="D1666" s="7">
        <v>1</v>
      </c>
      <c r="E1666" s="7">
        <v>0</v>
      </c>
      <c r="F1666" s="7">
        <v>0</v>
      </c>
      <c r="G1666" s="7">
        <v>0</v>
      </c>
      <c r="H1666" s="7">
        <v>1</v>
      </c>
      <c r="I1666" s="7">
        <v>3</v>
      </c>
      <c r="J1666" s="7">
        <v>6</v>
      </c>
      <c r="K1666" s="7">
        <v>3</v>
      </c>
      <c r="L1666" s="7">
        <v>0</v>
      </c>
      <c r="M1666" s="7">
        <v>5</v>
      </c>
    </row>
    <row r="1667" spans="1:13">
      <c r="A1667" s="7" t="s">
        <v>3767</v>
      </c>
      <c r="B1667" s="3">
        <v>0</v>
      </c>
      <c r="C1667" s="7">
        <v>0</v>
      </c>
      <c r="D1667" s="7">
        <v>3</v>
      </c>
      <c r="E1667" s="7">
        <v>0</v>
      </c>
      <c r="F1667" s="7">
        <v>0</v>
      </c>
      <c r="G1667" s="7">
        <v>0</v>
      </c>
      <c r="H1667" s="7">
        <v>4</v>
      </c>
      <c r="I1667" s="7">
        <v>2</v>
      </c>
      <c r="J1667" s="7">
        <v>6</v>
      </c>
      <c r="K1667" s="7">
        <v>2</v>
      </c>
      <c r="L1667" s="7">
        <v>0</v>
      </c>
      <c r="M1667" s="7">
        <v>6</v>
      </c>
    </row>
    <row r="1668" spans="1:13">
      <c r="A1668" s="7" t="s">
        <v>3712</v>
      </c>
      <c r="B1668" s="3">
        <v>1</v>
      </c>
      <c r="C1668" s="7">
        <v>0</v>
      </c>
      <c r="D1668" s="7">
        <v>3</v>
      </c>
      <c r="E1668" s="7">
        <v>0</v>
      </c>
      <c r="F1668" s="7">
        <v>0</v>
      </c>
      <c r="G1668" s="7">
        <v>0</v>
      </c>
      <c r="H1668" s="7">
        <v>4</v>
      </c>
      <c r="I1668" s="7">
        <v>2</v>
      </c>
      <c r="J1668" s="7">
        <v>10</v>
      </c>
      <c r="K1668" s="7">
        <v>4</v>
      </c>
      <c r="L1668" s="7">
        <v>0</v>
      </c>
      <c r="M1668" s="7">
        <v>4</v>
      </c>
    </row>
    <row r="1669" spans="1:13">
      <c r="A1669" s="7" t="s">
        <v>3516</v>
      </c>
      <c r="B1669" s="3"/>
      <c r="C1669" s="7"/>
      <c r="D1669" s="7">
        <v>1</v>
      </c>
      <c r="E1669" s="7"/>
      <c r="F1669" s="7"/>
      <c r="G1669" s="7"/>
      <c r="H1669" s="7">
        <v>2</v>
      </c>
      <c r="I1669" s="7"/>
      <c r="J1669" s="7">
        <v>8</v>
      </c>
      <c r="K1669" s="7">
        <v>9</v>
      </c>
      <c r="L1669" s="7">
        <v>1</v>
      </c>
      <c r="M1669" s="7">
        <v>7</v>
      </c>
    </row>
    <row r="1670" spans="1:13">
      <c r="A1670" s="7" t="s">
        <v>3785</v>
      </c>
      <c r="B1670" s="3">
        <v>0</v>
      </c>
      <c r="C1670" s="7">
        <v>1</v>
      </c>
      <c r="D1670" s="7">
        <v>0</v>
      </c>
      <c r="E1670" s="7">
        <v>3</v>
      </c>
      <c r="F1670" s="7">
        <v>1</v>
      </c>
      <c r="G1670" s="7">
        <v>0</v>
      </c>
      <c r="H1670" s="7">
        <v>6</v>
      </c>
      <c r="I1670" s="7">
        <v>1</v>
      </c>
      <c r="J1670" s="7">
        <v>14</v>
      </c>
      <c r="K1670" s="7">
        <v>9</v>
      </c>
      <c r="L1670" s="7">
        <v>0</v>
      </c>
      <c r="M1670" s="7">
        <v>10</v>
      </c>
    </row>
    <row r="1671" spans="1:13">
      <c r="A1671" s="7" t="s">
        <v>3760</v>
      </c>
      <c r="B1671" s="3">
        <v>0</v>
      </c>
      <c r="C1671" s="7">
        <v>0</v>
      </c>
      <c r="D1671" s="7">
        <v>2</v>
      </c>
      <c r="E1671" s="7">
        <v>5</v>
      </c>
      <c r="F1671" s="7">
        <v>1</v>
      </c>
      <c r="G1671" s="7">
        <v>0</v>
      </c>
      <c r="H1671" s="7">
        <v>10</v>
      </c>
      <c r="I1671" s="7">
        <v>0</v>
      </c>
      <c r="J1671" s="7">
        <v>6</v>
      </c>
      <c r="K1671" s="7">
        <v>7</v>
      </c>
      <c r="L1671" s="7">
        <v>1</v>
      </c>
      <c r="M1671" s="7">
        <v>14</v>
      </c>
    </row>
    <row r="1672" spans="1:13">
      <c r="A1672" s="7" t="s">
        <v>3713</v>
      </c>
      <c r="B1672" s="3">
        <v>0</v>
      </c>
      <c r="C1672" s="7">
        <v>4</v>
      </c>
      <c r="D1672" s="7">
        <v>0</v>
      </c>
      <c r="E1672" s="7">
        <v>2</v>
      </c>
      <c r="F1672" s="7">
        <v>0</v>
      </c>
      <c r="G1672" s="7">
        <v>0</v>
      </c>
      <c r="H1672" s="7">
        <v>6</v>
      </c>
      <c r="I1672" s="7">
        <v>4</v>
      </c>
      <c r="J1672" s="7">
        <v>10</v>
      </c>
      <c r="K1672" s="7">
        <v>6</v>
      </c>
      <c r="L1672" s="7">
        <v>0</v>
      </c>
      <c r="M1672" s="7">
        <v>17</v>
      </c>
    </row>
    <row r="1673" spans="1:13">
      <c r="A1673" s="7" t="s">
        <v>3517</v>
      </c>
      <c r="B1673" s="3">
        <v>0</v>
      </c>
      <c r="C1673" s="7">
        <v>1</v>
      </c>
      <c r="D1673" s="7">
        <v>2</v>
      </c>
      <c r="E1673" s="7">
        <v>2</v>
      </c>
      <c r="F1673" s="7">
        <v>1</v>
      </c>
      <c r="G1673" s="7">
        <v>0</v>
      </c>
      <c r="H1673" s="7">
        <v>5</v>
      </c>
      <c r="I1673" s="7">
        <v>1</v>
      </c>
      <c r="J1673" s="7">
        <v>8</v>
      </c>
      <c r="K1673" s="7">
        <v>8</v>
      </c>
      <c r="L1673" s="7">
        <v>0</v>
      </c>
      <c r="M1673" s="7">
        <v>22</v>
      </c>
    </row>
    <row r="1674" spans="1:13">
      <c r="A1674" s="7" t="s">
        <v>3779</v>
      </c>
      <c r="B1674" s="3"/>
      <c r="C1674" s="7"/>
      <c r="D1674" s="7">
        <v>1</v>
      </c>
      <c r="E1674" s="7">
        <v>3</v>
      </c>
      <c r="F1674" s="7"/>
      <c r="G1674" s="7">
        <v>0</v>
      </c>
      <c r="H1674" s="7">
        <v>5</v>
      </c>
      <c r="I1674" s="7">
        <v>3</v>
      </c>
      <c r="J1674" s="7">
        <v>11</v>
      </c>
      <c r="K1674" s="7">
        <v>5</v>
      </c>
      <c r="L1674" s="7">
        <v>2</v>
      </c>
      <c r="M1674" s="7">
        <v>5</v>
      </c>
    </row>
    <row r="1675" spans="1:13">
      <c r="A1675" s="7" t="s">
        <v>3714</v>
      </c>
      <c r="B1675" s="3">
        <v>0</v>
      </c>
      <c r="C1675" s="7">
        <v>0</v>
      </c>
      <c r="D1675" s="7">
        <v>0</v>
      </c>
      <c r="E1675" s="7">
        <v>5</v>
      </c>
      <c r="F1675" s="7">
        <v>0</v>
      </c>
      <c r="G1675" s="7">
        <v>0</v>
      </c>
      <c r="H1675" s="7">
        <v>5</v>
      </c>
      <c r="I1675" s="7">
        <v>4</v>
      </c>
      <c r="J1675" s="7">
        <v>16</v>
      </c>
      <c r="K1675" s="7">
        <v>8</v>
      </c>
      <c r="L1675" s="7">
        <v>1</v>
      </c>
      <c r="M1675" s="7">
        <v>4</v>
      </c>
    </row>
    <row r="1676" spans="1:13">
      <c r="A1676" s="7" t="s">
        <v>3761</v>
      </c>
      <c r="B1676" s="3">
        <v>0</v>
      </c>
      <c r="C1676" s="7">
        <v>0</v>
      </c>
      <c r="D1676" s="7">
        <v>3</v>
      </c>
      <c r="E1676" s="7">
        <v>4</v>
      </c>
      <c r="F1676" s="7">
        <v>0</v>
      </c>
      <c r="G1676" s="7">
        <v>0</v>
      </c>
      <c r="H1676" s="7">
        <v>7</v>
      </c>
      <c r="I1676" s="7">
        <v>3</v>
      </c>
      <c r="J1676" s="7">
        <v>15</v>
      </c>
      <c r="K1676" s="7">
        <v>6</v>
      </c>
      <c r="L1676" s="7">
        <v>0</v>
      </c>
      <c r="M1676" s="7">
        <v>4</v>
      </c>
    </row>
    <row r="1677" spans="1:13">
      <c r="A1677" s="7" t="s">
        <v>3715</v>
      </c>
      <c r="B1677" s="3">
        <v>0</v>
      </c>
      <c r="C1677" s="7">
        <v>1</v>
      </c>
      <c r="D1677" s="7">
        <v>2</v>
      </c>
      <c r="E1677" s="7">
        <v>1</v>
      </c>
      <c r="F1677" s="7">
        <v>1</v>
      </c>
      <c r="G1677" s="7">
        <v>0</v>
      </c>
      <c r="H1677" s="7">
        <v>4</v>
      </c>
      <c r="I1677" s="7">
        <v>2</v>
      </c>
      <c r="J1677" s="7">
        <v>12</v>
      </c>
      <c r="K1677" s="7">
        <v>4</v>
      </c>
      <c r="L1677" s="7">
        <v>0</v>
      </c>
      <c r="M1677" s="7">
        <v>7</v>
      </c>
    </row>
    <row r="1678" spans="1:13">
      <c r="A1678" s="7" t="s">
        <v>3716</v>
      </c>
      <c r="B1678" s="3">
        <v>0</v>
      </c>
      <c r="C1678" s="7">
        <v>1</v>
      </c>
      <c r="D1678" s="7">
        <v>2</v>
      </c>
      <c r="E1678" s="7">
        <v>3</v>
      </c>
      <c r="F1678" s="7">
        <v>0</v>
      </c>
      <c r="G1678" s="7">
        <v>0</v>
      </c>
      <c r="H1678" s="7">
        <v>10</v>
      </c>
      <c r="I1678" s="7">
        <v>3</v>
      </c>
      <c r="J1678" s="7">
        <v>9</v>
      </c>
      <c r="K1678" s="7">
        <v>11</v>
      </c>
      <c r="L1678" s="7">
        <v>0</v>
      </c>
      <c r="M1678" s="7">
        <v>12</v>
      </c>
    </row>
    <row r="1679" spans="1:13">
      <c r="A1679" s="7" t="s">
        <v>3518</v>
      </c>
      <c r="B1679" s="3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2</v>
      </c>
      <c r="I1679" s="7">
        <v>2</v>
      </c>
      <c r="J1679" s="7">
        <v>4</v>
      </c>
      <c r="K1679" s="7">
        <v>3</v>
      </c>
      <c r="L1679" s="7">
        <v>0</v>
      </c>
      <c r="M1679" s="7">
        <v>16</v>
      </c>
    </row>
    <row r="1680" spans="1:13">
      <c r="A1680" s="7" t="s">
        <v>3762</v>
      </c>
      <c r="B1680" s="3">
        <v>2</v>
      </c>
      <c r="C1680" s="7">
        <v>0</v>
      </c>
      <c r="D1680" s="7">
        <v>4</v>
      </c>
      <c r="E1680" s="7">
        <v>9</v>
      </c>
      <c r="F1680" s="7">
        <v>2</v>
      </c>
      <c r="G1680" s="7">
        <v>0</v>
      </c>
      <c r="H1680" s="7">
        <v>21</v>
      </c>
      <c r="I1680" s="7">
        <v>3</v>
      </c>
      <c r="J1680" s="7">
        <v>7</v>
      </c>
      <c r="K1680" s="7">
        <v>5</v>
      </c>
      <c r="L1680" s="7">
        <v>0</v>
      </c>
      <c r="M1680" s="7">
        <v>10</v>
      </c>
    </row>
    <row r="1681" spans="1:13">
      <c r="A1681" s="7" t="s">
        <v>3786</v>
      </c>
      <c r="B1681" s="3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1</v>
      </c>
      <c r="J1681" s="7">
        <v>11</v>
      </c>
      <c r="K1681" s="7">
        <v>1</v>
      </c>
      <c r="L1681" s="7">
        <v>0</v>
      </c>
      <c r="M1681" s="7">
        <v>2</v>
      </c>
    </row>
    <row r="1682" spans="1:13">
      <c r="A1682" s="7" t="s">
        <v>3717</v>
      </c>
      <c r="B1682" s="3">
        <v>0</v>
      </c>
      <c r="C1682" s="7">
        <v>1</v>
      </c>
      <c r="D1682" s="7">
        <v>3</v>
      </c>
      <c r="E1682" s="7">
        <v>4</v>
      </c>
      <c r="F1682" s="7">
        <v>1</v>
      </c>
      <c r="G1682" s="7">
        <v>0</v>
      </c>
      <c r="H1682" s="7">
        <v>8</v>
      </c>
      <c r="I1682" s="7">
        <v>3</v>
      </c>
      <c r="J1682" s="7">
        <v>7</v>
      </c>
      <c r="K1682" s="7">
        <v>5</v>
      </c>
      <c r="L1682" s="7">
        <v>0</v>
      </c>
      <c r="M1682" s="7">
        <v>6</v>
      </c>
    </row>
    <row r="1683" spans="1:13">
      <c r="A1683" s="7" t="s">
        <v>3718</v>
      </c>
      <c r="B1683" s="3">
        <v>1</v>
      </c>
      <c r="C1683" s="7">
        <v>0</v>
      </c>
      <c r="D1683" s="7">
        <v>0</v>
      </c>
      <c r="E1683" s="7">
        <v>3</v>
      </c>
      <c r="F1683" s="7">
        <v>1</v>
      </c>
      <c r="G1683" s="7">
        <v>0</v>
      </c>
      <c r="H1683" s="7">
        <v>4</v>
      </c>
      <c r="I1683" s="7">
        <v>2</v>
      </c>
      <c r="J1683" s="7">
        <v>11</v>
      </c>
      <c r="K1683" s="7">
        <v>3</v>
      </c>
      <c r="L1683" s="7">
        <v>0</v>
      </c>
      <c r="M1683" s="7">
        <v>5</v>
      </c>
    </row>
    <row r="1684" spans="1:13">
      <c r="A1684" s="7" t="s">
        <v>3763</v>
      </c>
      <c r="B1684" s="3"/>
      <c r="C1684" s="7">
        <v>1</v>
      </c>
      <c r="D1684" s="7">
        <v>4</v>
      </c>
      <c r="E1684" s="7">
        <v>4</v>
      </c>
      <c r="F1684" s="7">
        <v>1</v>
      </c>
      <c r="G1684" s="7">
        <v>0</v>
      </c>
      <c r="H1684" s="7">
        <v>9</v>
      </c>
      <c r="I1684" s="7">
        <v>4</v>
      </c>
      <c r="J1684" s="7">
        <v>14</v>
      </c>
      <c r="K1684" s="7">
        <v>5</v>
      </c>
      <c r="L1684" s="7">
        <v>0</v>
      </c>
      <c r="M1684" s="7">
        <v>9</v>
      </c>
    </row>
    <row r="1685" spans="1:13">
      <c r="A1685" s="7" t="s">
        <v>3719</v>
      </c>
      <c r="B1685" s="3">
        <v>2</v>
      </c>
      <c r="C1685" s="7">
        <v>0</v>
      </c>
      <c r="D1685" s="7">
        <v>0</v>
      </c>
      <c r="E1685" s="7">
        <v>0</v>
      </c>
      <c r="F1685" s="7">
        <v>2</v>
      </c>
      <c r="G1685" s="7">
        <v>0</v>
      </c>
      <c r="H1685" s="7">
        <v>5</v>
      </c>
      <c r="I1685" s="7">
        <v>1</v>
      </c>
      <c r="J1685" s="7">
        <v>8</v>
      </c>
      <c r="K1685" s="7">
        <v>4</v>
      </c>
      <c r="L1685" s="7">
        <v>0</v>
      </c>
      <c r="M1685" s="7">
        <v>2</v>
      </c>
    </row>
    <row r="1686" spans="1:13">
      <c r="A1686" s="7" t="s">
        <v>3771</v>
      </c>
      <c r="B1686" s="3">
        <v>0</v>
      </c>
      <c r="C1686" s="7">
        <v>0</v>
      </c>
      <c r="D1686" s="7">
        <v>1</v>
      </c>
      <c r="E1686" s="7">
        <v>0</v>
      </c>
      <c r="F1686" s="7">
        <v>0</v>
      </c>
      <c r="G1686" s="7">
        <v>0</v>
      </c>
      <c r="H1686" s="7">
        <v>1</v>
      </c>
      <c r="I1686" s="7">
        <v>2</v>
      </c>
      <c r="J1686" s="7">
        <v>8</v>
      </c>
      <c r="K1686" s="7">
        <v>2</v>
      </c>
      <c r="L1686" s="7">
        <v>1</v>
      </c>
      <c r="M1686" s="7">
        <v>4</v>
      </c>
    </row>
    <row r="1687" spans="1:13">
      <c r="A1687" s="7" t="s">
        <v>3720</v>
      </c>
      <c r="B1687" s="3"/>
      <c r="C1687" s="7"/>
      <c r="D1687" s="7">
        <v>2</v>
      </c>
      <c r="E1687" s="7">
        <v>1</v>
      </c>
      <c r="F1687" s="7">
        <v>1</v>
      </c>
      <c r="G1687" s="7">
        <v>0</v>
      </c>
      <c r="H1687" s="7">
        <v>6</v>
      </c>
      <c r="I1687" s="7">
        <v>3</v>
      </c>
      <c r="J1687" s="7">
        <v>11</v>
      </c>
      <c r="K1687" s="7">
        <v>4</v>
      </c>
      <c r="L1687" s="7">
        <v>0</v>
      </c>
      <c r="M1687" s="7">
        <v>2</v>
      </c>
    </row>
    <row r="1688" spans="1:13">
      <c r="A1688" s="7" t="s">
        <v>3519</v>
      </c>
      <c r="B1688" s="3"/>
      <c r="C1688" s="7"/>
      <c r="D1688" s="7">
        <v>1</v>
      </c>
      <c r="E1688" s="7">
        <v>3</v>
      </c>
      <c r="F1688" s="7">
        <v>0</v>
      </c>
      <c r="G1688" s="7">
        <v>0</v>
      </c>
      <c r="H1688" s="7">
        <v>4</v>
      </c>
      <c r="I1688" s="7">
        <v>4</v>
      </c>
      <c r="J1688" s="7">
        <v>9</v>
      </c>
      <c r="K1688" s="7">
        <v>5</v>
      </c>
      <c r="L1688" s="7">
        <v>0</v>
      </c>
      <c r="M1688" s="7">
        <v>11</v>
      </c>
    </row>
    <row r="1689" spans="1:13">
      <c r="A1689" s="7" t="s">
        <v>3520</v>
      </c>
      <c r="B1689" s="3">
        <v>0</v>
      </c>
      <c r="C1689" s="7">
        <v>0</v>
      </c>
      <c r="D1689" s="7">
        <v>3</v>
      </c>
      <c r="E1689" s="7">
        <v>2</v>
      </c>
      <c r="F1689" s="7">
        <v>3</v>
      </c>
      <c r="G1689" s="7">
        <v>0</v>
      </c>
      <c r="H1689" s="7">
        <v>6</v>
      </c>
      <c r="I1689" s="7">
        <v>3</v>
      </c>
      <c r="J1689" s="7">
        <v>9</v>
      </c>
      <c r="K1689" s="7">
        <v>6</v>
      </c>
      <c r="L1689" s="7">
        <v>2</v>
      </c>
      <c r="M1689" s="7">
        <v>6</v>
      </c>
    </row>
    <row r="1690" spans="1:13">
      <c r="A1690" s="7" t="s">
        <v>3772</v>
      </c>
      <c r="B1690" s="3">
        <v>0</v>
      </c>
      <c r="C1690" s="7">
        <v>0</v>
      </c>
      <c r="D1690" s="7">
        <v>1</v>
      </c>
      <c r="E1690" s="7">
        <v>3</v>
      </c>
      <c r="F1690" s="7">
        <v>0</v>
      </c>
      <c r="G1690" s="7">
        <v>0</v>
      </c>
      <c r="H1690" s="7">
        <v>4</v>
      </c>
      <c r="I1690" s="7">
        <v>4</v>
      </c>
      <c r="J1690" s="7">
        <v>8</v>
      </c>
      <c r="K1690" s="7">
        <v>4</v>
      </c>
      <c r="L1690" s="7">
        <v>1</v>
      </c>
      <c r="M1690" s="7">
        <v>9</v>
      </c>
    </row>
    <row r="1691" spans="1:13">
      <c r="A1691" s="7" t="s">
        <v>3521</v>
      </c>
      <c r="B1691" s="3">
        <v>0</v>
      </c>
      <c r="C1691" s="7">
        <v>0</v>
      </c>
      <c r="D1691" s="7">
        <v>2</v>
      </c>
      <c r="E1691" s="7">
        <v>0</v>
      </c>
      <c r="F1691" s="7">
        <v>0</v>
      </c>
      <c r="G1691" s="7">
        <v>0</v>
      </c>
      <c r="H1691" s="7">
        <v>2</v>
      </c>
      <c r="I1691" s="7">
        <v>0</v>
      </c>
      <c r="J1691" s="7">
        <v>1</v>
      </c>
      <c r="K1691" s="7">
        <v>3</v>
      </c>
      <c r="L1691" s="7">
        <v>0</v>
      </c>
      <c r="M1691" s="7">
        <v>1</v>
      </c>
    </row>
    <row r="1692" spans="1:13">
      <c r="A1692" s="7" t="s">
        <v>3721</v>
      </c>
      <c r="B1692" s="3">
        <v>0</v>
      </c>
      <c r="C1692" s="7">
        <v>1</v>
      </c>
      <c r="D1692" s="7">
        <v>3</v>
      </c>
      <c r="E1692" s="7">
        <v>1</v>
      </c>
      <c r="F1692" s="7">
        <v>1</v>
      </c>
      <c r="G1692" s="7">
        <v>0</v>
      </c>
      <c r="H1692" s="7">
        <v>5</v>
      </c>
      <c r="I1692" s="7">
        <v>1</v>
      </c>
      <c r="J1692" s="7">
        <v>9</v>
      </c>
      <c r="K1692" s="7">
        <v>8</v>
      </c>
      <c r="L1692" s="7">
        <v>0</v>
      </c>
      <c r="M1692" s="7">
        <v>8</v>
      </c>
    </row>
    <row r="1693" spans="1:13">
      <c r="A1693" s="7" t="s">
        <v>3722</v>
      </c>
      <c r="B1693" s="3">
        <v>0</v>
      </c>
      <c r="C1693" s="7">
        <v>0</v>
      </c>
      <c r="D1693" s="7">
        <v>1</v>
      </c>
      <c r="E1693" s="7">
        <v>1</v>
      </c>
      <c r="F1693" s="7">
        <v>0</v>
      </c>
      <c r="G1693" s="7">
        <v>0</v>
      </c>
      <c r="H1693" s="7">
        <v>2</v>
      </c>
      <c r="I1693" s="7">
        <v>2</v>
      </c>
      <c r="J1693" s="7">
        <v>6</v>
      </c>
      <c r="K1693" s="7">
        <v>6</v>
      </c>
      <c r="L1693" s="7">
        <v>1</v>
      </c>
      <c r="M1693" s="7">
        <v>5</v>
      </c>
    </row>
    <row r="1694" spans="1:13">
      <c r="A1694" s="7" t="s">
        <v>3723</v>
      </c>
      <c r="B1694" s="3">
        <v>0</v>
      </c>
      <c r="C1694" s="7">
        <v>0</v>
      </c>
      <c r="D1694" s="7">
        <v>1</v>
      </c>
      <c r="E1694" s="7">
        <v>3</v>
      </c>
      <c r="F1694" s="7">
        <v>0</v>
      </c>
      <c r="G1694" s="7">
        <v>0</v>
      </c>
      <c r="H1694" s="7">
        <v>4</v>
      </c>
      <c r="I1694" s="7">
        <v>4</v>
      </c>
      <c r="J1694" s="7">
        <v>6</v>
      </c>
      <c r="K1694" s="7">
        <v>6</v>
      </c>
      <c r="L1694" s="7">
        <v>4</v>
      </c>
      <c r="M1694" s="7">
        <v>11</v>
      </c>
    </row>
    <row r="1695" spans="1:13">
      <c r="A1695" s="7" t="s">
        <v>3724</v>
      </c>
      <c r="B1695" s="3">
        <v>1</v>
      </c>
      <c r="C1695" s="7">
        <v>0</v>
      </c>
      <c r="D1695" s="7">
        <v>2</v>
      </c>
      <c r="E1695" s="7">
        <v>2</v>
      </c>
      <c r="F1695" s="7">
        <v>1</v>
      </c>
      <c r="G1695" s="7">
        <v>0</v>
      </c>
      <c r="H1695" s="7">
        <v>5</v>
      </c>
      <c r="I1695" s="7">
        <v>2</v>
      </c>
      <c r="J1695" s="7">
        <v>11</v>
      </c>
      <c r="K1695" s="7">
        <v>6</v>
      </c>
      <c r="L1695" s="7">
        <v>0</v>
      </c>
      <c r="M1695" s="7">
        <v>4</v>
      </c>
    </row>
    <row r="1696" spans="1:13">
      <c r="A1696" s="7" t="s">
        <v>3725</v>
      </c>
      <c r="B1696" s="3">
        <v>0</v>
      </c>
      <c r="C1696" s="7">
        <v>0</v>
      </c>
      <c r="D1696" s="7">
        <v>0</v>
      </c>
      <c r="E1696" s="7">
        <v>0</v>
      </c>
      <c r="F1696" s="7"/>
      <c r="G1696" s="7">
        <v>0</v>
      </c>
      <c r="H1696" s="7">
        <v>0</v>
      </c>
      <c r="I1696" s="7">
        <v>1</v>
      </c>
      <c r="J1696" s="7">
        <v>7</v>
      </c>
      <c r="K1696" s="7">
        <v>0</v>
      </c>
      <c r="L1696" s="7">
        <v>0</v>
      </c>
      <c r="M1696" s="7">
        <v>3</v>
      </c>
    </row>
    <row r="1697" spans="1:13">
      <c r="A1697" s="7" t="s">
        <v>3522</v>
      </c>
      <c r="B1697" s="3">
        <v>0</v>
      </c>
      <c r="C1697" s="7">
        <v>0</v>
      </c>
      <c r="D1697" s="7">
        <v>4</v>
      </c>
      <c r="E1697" s="7">
        <v>4</v>
      </c>
      <c r="F1697" s="7">
        <v>0</v>
      </c>
      <c r="G1697" s="7">
        <v>0</v>
      </c>
      <c r="H1697" s="7">
        <v>11</v>
      </c>
      <c r="I1697" s="7">
        <v>8</v>
      </c>
      <c r="J1697" s="7">
        <v>8</v>
      </c>
      <c r="K1697" s="7">
        <v>15</v>
      </c>
      <c r="L1697" s="7">
        <v>0</v>
      </c>
      <c r="M1697" s="7"/>
    </row>
    <row r="1698" spans="1:13">
      <c r="A1698" s="7" t="s">
        <v>3726</v>
      </c>
      <c r="B1698" s="3">
        <v>0</v>
      </c>
      <c r="C1698" s="7">
        <v>0</v>
      </c>
      <c r="D1698" s="7">
        <v>4</v>
      </c>
      <c r="E1698" s="7">
        <v>1</v>
      </c>
      <c r="F1698" s="7">
        <v>0</v>
      </c>
      <c r="G1698" s="7">
        <v>0</v>
      </c>
      <c r="H1698" s="7">
        <v>5</v>
      </c>
      <c r="I1698" s="7">
        <v>2</v>
      </c>
      <c r="J1698" s="7">
        <v>8</v>
      </c>
      <c r="K1698" s="7">
        <v>4</v>
      </c>
      <c r="L1698" s="7">
        <v>0</v>
      </c>
      <c r="M1698" s="7">
        <v>7</v>
      </c>
    </row>
    <row r="1699" spans="1:13">
      <c r="A1699" s="7" t="s">
        <v>3787</v>
      </c>
      <c r="B1699" s="3">
        <v>0</v>
      </c>
      <c r="C1699" s="7">
        <v>0</v>
      </c>
      <c r="D1699" s="7">
        <v>2</v>
      </c>
      <c r="E1699" s="7">
        <v>3</v>
      </c>
      <c r="F1699" s="7">
        <v>0</v>
      </c>
      <c r="G1699" s="7">
        <v>0</v>
      </c>
      <c r="H1699" s="7">
        <v>7</v>
      </c>
      <c r="I1699" s="7">
        <v>2</v>
      </c>
      <c r="J1699" s="7">
        <v>8</v>
      </c>
      <c r="K1699" s="7">
        <v>6</v>
      </c>
      <c r="L1699" s="7">
        <v>0</v>
      </c>
      <c r="M1699" s="7">
        <v>3</v>
      </c>
    </row>
    <row r="1700" spans="1:13">
      <c r="A1700" s="7" t="s">
        <v>3727</v>
      </c>
      <c r="B1700" s="3">
        <v>1</v>
      </c>
      <c r="C1700" s="7">
        <v>0</v>
      </c>
      <c r="D1700" s="7">
        <v>1</v>
      </c>
      <c r="E1700" s="7">
        <v>3</v>
      </c>
      <c r="F1700" s="7">
        <v>1</v>
      </c>
      <c r="G1700" s="7">
        <v>0</v>
      </c>
      <c r="H1700" s="7">
        <v>5</v>
      </c>
      <c r="I1700" s="7">
        <v>4</v>
      </c>
      <c r="J1700" s="7">
        <v>7</v>
      </c>
      <c r="K1700" s="7">
        <v>7</v>
      </c>
      <c r="L1700" s="7">
        <v>0</v>
      </c>
      <c r="M1700" s="7">
        <v>12</v>
      </c>
    </row>
    <row r="1701" spans="1:13">
      <c r="A1701" s="7" t="s">
        <v>3728</v>
      </c>
      <c r="B1701" s="3">
        <v>1</v>
      </c>
      <c r="C1701" s="7">
        <v>0</v>
      </c>
      <c r="D1701" s="7">
        <v>1</v>
      </c>
      <c r="E1701" s="7">
        <v>4</v>
      </c>
      <c r="F1701" s="7">
        <v>1</v>
      </c>
      <c r="G1701" s="7">
        <v>0</v>
      </c>
      <c r="H1701" s="7">
        <v>6</v>
      </c>
      <c r="I1701" s="7">
        <v>3</v>
      </c>
      <c r="J1701" s="7">
        <v>10</v>
      </c>
      <c r="K1701" s="7">
        <v>9</v>
      </c>
      <c r="L1701" s="7">
        <v>0</v>
      </c>
      <c r="M1701" s="7">
        <v>10</v>
      </c>
    </row>
    <row r="1702" spans="1:13">
      <c r="A1702" s="7" t="s">
        <v>3788</v>
      </c>
      <c r="B1702" s="3">
        <v>0</v>
      </c>
      <c r="C1702" s="7">
        <v>0</v>
      </c>
      <c r="D1702" s="7">
        <v>2</v>
      </c>
      <c r="E1702" s="7">
        <v>3</v>
      </c>
      <c r="F1702" s="7">
        <v>1</v>
      </c>
      <c r="G1702" s="7">
        <v>0</v>
      </c>
      <c r="H1702" s="7">
        <v>9</v>
      </c>
      <c r="I1702" s="7">
        <v>1</v>
      </c>
      <c r="J1702" s="7">
        <v>8</v>
      </c>
      <c r="K1702" s="7">
        <v>13</v>
      </c>
      <c r="L1702" s="7">
        <v>3</v>
      </c>
      <c r="M1702" s="7">
        <v>13</v>
      </c>
    </row>
    <row r="1703" spans="1:13">
      <c r="A1703" s="7" t="s">
        <v>3729</v>
      </c>
      <c r="B1703" s="3">
        <v>0</v>
      </c>
      <c r="C1703" s="7">
        <v>0</v>
      </c>
      <c r="D1703" s="7">
        <v>0</v>
      </c>
      <c r="E1703" s="7">
        <v>3</v>
      </c>
      <c r="F1703" s="7">
        <v>0</v>
      </c>
      <c r="G1703" s="7">
        <v>0</v>
      </c>
      <c r="H1703" s="7">
        <v>4</v>
      </c>
      <c r="I1703" s="7">
        <v>1</v>
      </c>
      <c r="J1703" s="7">
        <v>10</v>
      </c>
      <c r="K1703" s="7">
        <v>9</v>
      </c>
      <c r="L1703" s="7">
        <v>3</v>
      </c>
      <c r="M1703" s="7">
        <v>5</v>
      </c>
    </row>
    <row r="1704" spans="1:13">
      <c r="A1704" s="7" t="s">
        <v>3768</v>
      </c>
      <c r="B1704" s="3">
        <v>0</v>
      </c>
      <c r="C1704" s="7">
        <v>0</v>
      </c>
      <c r="D1704" s="7">
        <v>3</v>
      </c>
      <c r="E1704" s="7">
        <v>3</v>
      </c>
      <c r="F1704" s="7">
        <v>0</v>
      </c>
      <c r="G1704" s="7">
        <v>1</v>
      </c>
      <c r="H1704" s="7">
        <v>7</v>
      </c>
      <c r="I1704" s="7">
        <v>6</v>
      </c>
      <c r="J1704" s="7">
        <v>8</v>
      </c>
      <c r="K1704" s="7">
        <v>5</v>
      </c>
      <c r="L1704" s="7">
        <v>2</v>
      </c>
      <c r="M1704" s="7">
        <v>8</v>
      </c>
    </row>
    <row r="1705" spans="1:13">
      <c r="A1705" s="7" t="s">
        <v>3780</v>
      </c>
      <c r="B1705" s="3">
        <v>0</v>
      </c>
      <c r="C1705" s="7">
        <v>1</v>
      </c>
      <c r="D1705" s="7">
        <v>1</v>
      </c>
      <c r="E1705" s="7">
        <v>2</v>
      </c>
      <c r="F1705" s="7">
        <v>1</v>
      </c>
      <c r="G1705" s="7">
        <v>0</v>
      </c>
      <c r="H1705" s="7">
        <v>4</v>
      </c>
      <c r="I1705" s="7">
        <v>2</v>
      </c>
      <c r="J1705" s="7">
        <v>5</v>
      </c>
      <c r="K1705" s="7">
        <v>8</v>
      </c>
      <c r="L1705" s="7">
        <v>1</v>
      </c>
      <c r="M1705" s="7">
        <v>11</v>
      </c>
    </row>
    <row r="1706" spans="1:13">
      <c r="A1706" s="7" t="s">
        <v>3730</v>
      </c>
      <c r="B1706" s="3">
        <v>0</v>
      </c>
      <c r="C1706" s="7">
        <v>1</v>
      </c>
      <c r="D1706" s="7">
        <v>2</v>
      </c>
      <c r="E1706" s="7">
        <v>1</v>
      </c>
      <c r="F1706" s="7">
        <v>1</v>
      </c>
      <c r="G1706" s="7">
        <v>0</v>
      </c>
      <c r="H1706" s="7">
        <v>4</v>
      </c>
      <c r="I1706" s="7">
        <v>5</v>
      </c>
      <c r="J1706" s="7">
        <v>8</v>
      </c>
      <c r="K1706" s="7">
        <v>5</v>
      </c>
      <c r="L1706" s="7">
        <v>2</v>
      </c>
      <c r="M1706" s="7">
        <v>8</v>
      </c>
    </row>
    <row r="1707" spans="1:13">
      <c r="A1707" s="7" t="s">
        <v>3523</v>
      </c>
      <c r="B1707" s="3">
        <v>0</v>
      </c>
      <c r="C1707" s="7">
        <v>0</v>
      </c>
      <c r="D1707" s="7">
        <v>0</v>
      </c>
      <c r="E1707" s="7">
        <v>3</v>
      </c>
      <c r="F1707" s="7">
        <v>0</v>
      </c>
      <c r="G1707" s="7">
        <v>0</v>
      </c>
      <c r="H1707" s="7">
        <v>4</v>
      </c>
      <c r="I1707" s="7">
        <v>4</v>
      </c>
      <c r="J1707" s="7">
        <v>5</v>
      </c>
      <c r="K1707" s="7">
        <v>0</v>
      </c>
      <c r="L1707" s="7">
        <v>0</v>
      </c>
      <c r="M1707" s="7">
        <v>7</v>
      </c>
    </row>
    <row r="1708" spans="1:13">
      <c r="A1708" s="7" t="s">
        <v>3524</v>
      </c>
      <c r="B1708" s="3">
        <v>0</v>
      </c>
      <c r="C1708" s="7">
        <v>0</v>
      </c>
      <c r="D1708" s="7">
        <v>1</v>
      </c>
      <c r="E1708" s="7">
        <v>0</v>
      </c>
      <c r="F1708" s="7">
        <v>0</v>
      </c>
      <c r="G1708" s="7">
        <v>0</v>
      </c>
      <c r="H1708" s="7">
        <v>2</v>
      </c>
      <c r="I1708" s="7">
        <v>0</v>
      </c>
      <c r="J1708" s="7">
        <v>4</v>
      </c>
      <c r="K1708" s="7">
        <v>3</v>
      </c>
      <c r="L1708" s="7">
        <v>1</v>
      </c>
      <c r="M1708" s="7">
        <v>10</v>
      </c>
    </row>
    <row r="1709" spans="1:13">
      <c r="A1709" s="7" t="s">
        <v>3731</v>
      </c>
      <c r="B1709" s="3"/>
      <c r="C1709" s="7"/>
      <c r="D1709" s="7">
        <v>2</v>
      </c>
      <c r="E1709" s="7">
        <v>2</v>
      </c>
      <c r="F1709" s="7">
        <v>0</v>
      </c>
      <c r="G1709" s="7">
        <v>0</v>
      </c>
      <c r="H1709" s="7">
        <v>0</v>
      </c>
      <c r="I1709" s="7">
        <v>1</v>
      </c>
      <c r="J1709" s="7">
        <v>2</v>
      </c>
      <c r="K1709" s="7">
        <v>4</v>
      </c>
      <c r="L1709" s="7">
        <v>0</v>
      </c>
      <c r="M1709" s="7">
        <v>4</v>
      </c>
    </row>
    <row r="1710" spans="1:13">
      <c r="A1710" s="7" t="s">
        <v>3732</v>
      </c>
      <c r="B1710" s="3"/>
      <c r="C1710" s="7"/>
      <c r="D1710" s="7"/>
      <c r="E1710" s="7"/>
      <c r="F1710" s="7">
        <v>0</v>
      </c>
      <c r="G1710" s="7">
        <v>0</v>
      </c>
      <c r="H1710" s="7">
        <v>1</v>
      </c>
      <c r="I1710" s="7">
        <v>2</v>
      </c>
      <c r="J1710" s="7">
        <v>0</v>
      </c>
      <c r="K1710" s="7">
        <v>5</v>
      </c>
      <c r="L1710" s="7">
        <v>0</v>
      </c>
      <c r="M1710" s="7">
        <v>7</v>
      </c>
    </row>
    <row r="1711" spans="1:13">
      <c r="A1711" s="7" t="s">
        <v>3525</v>
      </c>
      <c r="B1711" s="3">
        <v>0</v>
      </c>
      <c r="C1711" s="7">
        <v>1</v>
      </c>
      <c r="D1711" s="7">
        <v>3</v>
      </c>
      <c r="E1711" s="7">
        <v>5</v>
      </c>
      <c r="F1711" s="7">
        <v>0</v>
      </c>
      <c r="G1711" s="7">
        <v>0</v>
      </c>
      <c r="H1711" s="7">
        <v>12</v>
      </c>
      <c r="I1711" s="7">
        <v>5</v>
      </c>
      <c r="J1711" s="7">
        <v>11</v>
      </c>
      <c r="K1711" s="7">
        <v>4</v>
      </c>
      <c r="L1711" s="7">
        <v>1</v>
      </c>
      <c r="M1711" s="7">
        <v>10</v>
      </c>
    </row>
    <row r="1712" spans="1:13">
      <c r="A1712" s="7" t="s">
        <v>3733</v>
      </c>
      <c r="B1712" s="3">
        <v>0</v>
      </c>
      <c r="C1712" s="7">
        <v>0</v>
      </c>
      <c r="D1712" s="7">
        <v>0</v>
      </c>
      <c r="E1712" s="7">
        <v>1</v>
      </c>
      <c r="F1712" s="7">
        <v>0</v>
      </c>
      <c r="G1712" s="7">
        <v>0</v>
      </c>
      <c r="H1712" s="7">
        <v>5</v>
      </c>
      <c r="I1712" s="7">
        <v>0</v>
      </c>
      <c r="J1712" s="7">
        <v>2</v>
      </c>
      <c r="K1712" s="7">
        <v>4</v>
      </c>
      <c r="L1712" s="7">
        <v>0</v>
      </c>
      <c r="M1712" s="7">
        <v>13</v>
      </c>
    </row>
    <row r="1713" spans="1:13">
      <c r="A1713" s="7" t="s">
        <v>3793</v>
      </c>
      <c r="B1713" s="3">
        <v>0</v>
      </c>
      <c r="C1713" s="7">
        <v>0</v>
      </c>
      <c r="D1713" s="7">
        <v>2</v>
      </c>
      <c r="E1713" s="7">
        <v>0</v>
      </c>
      <c r="F1713" s="7">
        <v>0</v>
      </c>
      <c r="G1713" s="7">
        <v>0</v>
      </c>
      <c r="H1713" s="7">
        <v>6</v>
      </c>
      <c r="I1713" s="7">
        <v>2</v>
      </c>
      <c r="J1713" s="7">
        <v>7</v>
      </c>
      <c r="K1713" s="7">
        <v>6</v>
      </c>
      <c r="L1713" s="7">
        <v>3</v>
      </c>
      <c r="M1713" s="7">
        <v>9</v>
      </c>
    </row>
    <row r="1714" spans="1:13">
      <c r="A1714" s="7" t="s">
        <v>3769</v>
      </c>
      <c r="B1714" s="3">
        <v>0</v>
      </c>
      <c r="C1714" s="7">
        <v>0</v>
      </c>
      <c r="D1714" s="7">
        <v>3</v>
      </c>
      <c r="E1714" s="7">
        <v>2</v>
      </c>
      <c r="F1714" s="7">
        <v>0</v>
      </c>
      <c r="G1714" s="7">
        <v>0</v>
      </c>
      <c r="H1714" s="7">
        <v>9</v>
      </c>
      <c r="I1714" s="7">
        <v>3</v>
      </c>
      <c r="J1714" s="7">
        <v>17</v>
      </c>
      <c r="K1714" s="7">
        <v>13</v>
      </c>
      <c r="L1714" s="7">
        <v>0</v>
      </c>
      <c r="M1714" s="7">
        <v>7</v>
      </c>
    </row>
    <row r="1715" spans="1:13">
      <c r="A1715" s="7" t="s">
        <v>3734</v>
      </c>
      <c r="B1715" s="3">
        <v>0</v>
      </c>
      <c r="C1715" s="7">
        <v>1</v>
      </c>
      <c r="D1715" s="7">
        <v>5</v>
      </c>
      <c r="E1715" s="7">
        <v>3</v>
      </c>
      <c r="F1715" s="7">
        <v>0</v>
      </c>
      <c r="G1715" s="7">
        <v>0</v>
      </c>
      <c r="H1715" s="7">
        <v>11</v>
      </c>
      <c r="I1715" s="7">
        <v>4</v>
      </c>
      <c r="J1715" s="7">
        <v>15</v>
      </c>
      <c r="K1715" s="7">
        <v>6</v>
      </c>
      <c r="L1715" s="7">
        <v>0</v>
      </c>
      <c r="M1715" s="7">
        <v>11</v>
      </c>
    </row>
    <row r="1716" spans="1:13">
      <c r="A1716" s="7" t="s">
        <v>3781</v>
      </c>
      <c r="B1716" s="3">
        <v>0</v>
      </c>
      <c r="C1716" s="7">
        <v>0</v>
      </c>
      <c r="D1716" s="7">
        <v>1</v>
      </c>
      <c r="E1716" s="7">
        <v>6</v>
      </c>
      <c r="F1716" s="7">
        <v>0</v>
      </c>
      <c r="G1716" s="7">
        <v>0</v>
      </c>
      <c r="H1716" s="7">
        <v>8</v>
      </c>
      <c r="I1716" s="7">
        <v>3</v>
      </c>
      <c r="J1716" s="7">
        <v>9</v>
      </c>
      <c r="K1716" s="7">
        <v>4</v>
      </c>
      <c r="L1716" s="7">
        <v>1</v>
      </c>
      <c r="M1716" s="7">
        <v>5</v>
      </c>
    </row>
    <row r="1717" spans="1:13">
      <c r="A1717" s="7" t="s">
        <v>3526</v>
      </c>
      <c r="B1717" s="3">
        <v>0</v>
      </c>
      <c r="C1717" s="7">
        <v>0</v>
      </c>
      <c r="D1717" s="7">
        <v>1</v>
      </c>
      <c r="E1717" s="7">
        <v>1</v>
      </c>
      <c r="F1717" s="7">
        <v>0</v>
      </c>
      <c r="G1717" s="7">
        <v>0</v>
      </c>
      <c r="H1717" s="7">
        <v>4</v>
      </c>
      <c r="I1717" s="7">
        <v>3</v>
      </c>
      <c r="J1717" s="7">
        <v>7</v>
      </c>
      <c r="K1717" s="7">
        <v>4</v>
      </c>
      <c r="L1717" s="7">
        <v>0</v>
      </c>
      <c r="M1717" s="7">
        <v>11</v>
      </c>
    </row>
    <row r="1718" spans="1:13">
      <c r="A1718" s="7" t="s">
        <v>3789</v>
      </c>
      <c r="B1718" s="3">
        <v>0</v>
      </c>
      <c r="C1718" s="7">
        <v>1</v>
      </c>
      <c r="D1718" s="7">
        <v>1</v>
      </c>
      <c r="E1718" s="7">
        <v>0</v>
      </c>
      <c r="F1718" s="7">
        <v>0</v>
      </c>
      <c r="G1718" s="7">
        <v>0</v>
      </c>
      <c r="H1718" s="7">
        <v>2</v>
      </c>
      <c r="I1718" s="7">
        <v>4</v>
      </c>
      <c r="J1718" s="7">
        <v>9</v>
      </c>
      <c r="K1718" s="7">
        <v>3</v>
      </c>
      <c r="L1718" s="7">
        <v>0</v>
      </c>
      <c r="M1718" s="7">
        <v>2</v>
      </c>
    </row>
    <row r="1719" spans="1:13">
      <c r="A1719" s="7" t="s">
        <v>3735</v>
      </c>
      <c r="B1719" s="3">
        <v>0</v>
      </c>
      <c r="C1719" s="7">
        <v>0</v>
      </c>
      <c r="D1719" s="7">
        <v>5</v>
      </c>
      <c r="E1719" s="7">
        <v>3</v>
      </c>
      <c r="F1719" s="7">
        <v>0</v>
      </c>
      <c r="G1719" s="7">
        <v>0</v>
      </c>
      <c r="H1719" s="7">
        <v>8</v>
      </c>
      <c r="I1719" s="7">
        <v>5</v>
      </c>
      <c r="J1719" s="7">
        <v>18</v>
      </c>
      <c r="K1719" s="7">
        <v>12</v>
      </c>
      <c r="L1719" s="7">
        <v>1</v>
      </c>
      <c r="M1719" s="7">
        <v>15</v>
      </c>
    </row>
    <row r="1720" spans="1:13">
      <c r="A1720" s="7" t="s">
        <v>3790</v>
      </c>
      <c r="B1720" s="3">
        <v>1</v>
      </c>
      <c r="C1720" s="7"/>
      <c r="D1720" s="7">
        <v>1</v>
      </c>
      <c r="E1720" s="7">
        <v>4</v>
      </c>
      <c r="F1720" s="7">
        <v>1</v>
      </c>
      <c r="G1720" s="7">
        <v>0</v>
      </c>
      <c r="H1720" s="7">
        <v>10</v>
      </c>
      <c r="I1720" s="7">
        <v>1</v>
      </c>
      <c r="J1720" s="7">
        <v>3</v>
      </c>
      <c r="K1720" s="7">
        <v>5</v>
      </c>
      <c r="L1720" s="7">
        <v>1</v>
      </c>
      <c r="M1720" s="7">
        <v>18</v>
      </c>
    </row>
    <row r="1721" spans="1:13">
      <c r="A1721" s="7" t="s">
        <v>3527</v>
      </c>
      <c r="B1721" s="3">
        <v>0</v>
      </c>
      <c r="C1721" s="7">
        <v>0</v>
      </c>
      <c r="D1721" s="7">
        <v>1</v>
      </c>
      <c r="E1721" s="7">
        <v>2</v>
      </c>
      <c r="F1721" s="7">
        <v>0</v>
      </c>
      <c r="G1721" s="7">
        <v>0</v>
      </c>
      <c r="H1721" s="7">
        <v>3</v>
      </c>
      <c r="I1721" s="7">
        <v>1</v>
      </c>
      <c r="J1721" s="7">
        <v>7</v>
      </c>
      <c r="K1721" s="7">
        <v>2</v>
      </c>
      <c r="L1721" s="7">
        <v>0</v>
      </c>
      <c r="M1721" s="7">
        <v>11</v>
      </c>
    </row>
    <row r="1722" spans="1:13">
      <c r="A1722" s="7" t="s">
        <v>3736</v>
      </c>
      <c r="B1722" s="3">
        <v>1</v>
      </c>
      <c r="C1722" s="7">
        <v>0</v>
      </c>
      <c r="D1722" s="7">
        <v>5</v>
      </c>
      <c r="E1722" s="7">
        <v>1</v>
      </c>
      <c r="F1722" s="7">
        <v>1</v>
      </c>
      <c r="G1722" s="7">
        <v>0</v>
      </c>
      <c r="H1722" s="7">
        <v>8</v>
      </c>
      <c r="I1722" s="7">
        <v>1</v>
      </c>
      <c r="J1722" s="7">
        <v>8</v>
      </c>
      <c r="K1722" s="7">
        <v>1</v>
      </c>
      <c r="L1722" s="7">
        <v>5</v>
      </c>
      <c r="M1722" s="7">
        <v>11</v>
      </c>
    </row>
    <row r="1723" spans="1:13">
      <c r="A1723" s="7" t="s">
        <v>3737</v>
      </c>
      <c r="B1723" s="3">
        <v>2</v>
      </c>
      <c r="C1723" s="7">
        <v>0</v>
      </c>
      <c r="D1723" s="7">
        <v>1</v>
      </c>
      <c r="E1723" s="7">
        <v>3</v>
      </c>
      <c r="F1723" s="7">
        <v>2</v>
      </c>
      <c r="G1723" s="7">
        <v>0</v>
      </c>
      <c r="H1723" s="7">
        <v>8</v>
      </c>
      <c r="I1723" s="7">
        <v>4</v>
      </c>
      <c r="J1723" s="7">
        <v>11</v>
      </c>
      <c r="K1723" s="7">
        <v>8</v>
      </c>
      <c r="L1723" s="7">
        <v>0</v>
      </c>
      <c r="M1723" s="7">
        <v>22</v>
      </c>
    </row>
    <row r="1724" spans="1:13">
      <c r="A1724" s="7" t="s">
        <v>3738</v>
      </c>
      <c r="B1724" s="3">
        <v>1</v>
      </c>
      <c r="C1724" s="7"/>
      <c r="D1724" s="7">
        <v>1</v>
      </c>
      <c r="E1724" s="7">
        <v>4</v>
      </c>
      <c r="F1724" s="7">
        <v>1</v>
      </c>
      <c r="G1724" s="7">
        <v>0</v>
      </c>
      <c r="H1724" s="7">
        <v>6</v>
      </c>
      <c r="I1724" s="7">
        <v>2</v>
      </c>
      <c r="J1724" s="7">
        <v>10</v>
      </c>
      <c r="K1724" s="7">
        <v>3</v>
      </c>
      <c r="L1724" s="7">
        <v>0</v>
      </c>
      <c r="M1724" s="7">
        <v>4</v>
      </c>
    </row>
    <row r="1725" spans="1:13">
      <c r="A1725" s="7" t="s">
        <v>3764</v>
      </c>
      <c r="B1725" s="3"/>
      <c r="C1725" s="7"/>
      <c r="D1725" s="7">
        <v>2</v>
      </c>
      <c r="E1725" s="7">
        <v>4</v>
      </c>
      <c r="F1725" s="7">
        <v>0</v>
      </c>
      <c r="G1725" s="7">
        <v>0</v>
      </c>
      <c r="H1725" s="7">
        <v>6</v>
      </c>
      <c r="I1725" s="7">
        <v>6</v>
      </c>
      <c r="J1725" s="7">
        <v>14</v>
      </c>
      <c r="K1725" s="7">
        <v>9</v>
      </c>
      <c r="L1725" s="7">
        <v>0</v>
      </c>
      <c r="M1725" s="7">
        <v>7</v>
      </c>
    </row>
    <row r="1726" spans="1:13">
      <c r="A1726" s="7" t="s">
        <v>3782</v>
      </c>
      <c r="B1726" s="3">
        <v>0</v>
      </c>
      <c r="C1726" s="7">
        <v>0</v>
      </c>
      <c r="D1726" s="7">
        <v>1</v>
      </c>
      <c r="E1726" s="7">
        <v>2</v>
      </c>
      <c r="F1726" s="7">
        <v>0</v>
      </c>
      <c r="G1726" s="7">
        <v>0</v>
      </c>
      <c r="H1726" s="7">
        <v>4</v>
      </c>
      <c r="I1726" s="7">
        <v>2</v>
      </c>
      <c r="J1726" s="7">
        <v>8</v>
      </c>
      <c r="K1726" s="7">
        <v>4</v>
      </c>
      <c r="L1726" s="7">
        <v>0</v>
      </c>
      <c r="M1726" s="7">
        <v>10</v>
      </c>
    </row>
    <row r="1727" spans="1:13">
      <c r="A1727" s="7" t="s">
        <v>3739</v>
      </c>
      <c r="B1727" s="3">
        <v>0</v>
      </c>
      <c r="C1727" s="7">
        <v>0</v>
      </c>
      <c r="D1727" s="7">
        <v>0</v>
      </c>
      <c r="E1727" s="7">
        <v>2</v>
      </c>
      <c r="F1727" s="7">
        <v>0</v>
      </c>
      <c r="G1727" s="7">
        <v>0</v>
      </c>
      <c r="H1727" s="7">
        <v>6</v>
      </c>
      <c r="I1727" s="7">
        <v>1</v>
      </c>
      <c r="J1727" s="7">
        <v>3</v>
      </c>
      <c r="K1727" s="7">
        <v>2</v>
      </c>
      <c r="L1727" s="7">
        <v>0</v>
      </c>
      <c r="M1727" s="7">
        <v>2</v>
      </c>
    </row>
    <row r="1728" spans="1:13">
      <c r="A1728" s="7" t="s">
        <v>3740</v>
      </c>
      <c r="B1728" s="3">
        <v>0</v>
      </c>
      <c r="C1728" s="7">
        <v>0</v>
      </c>
      <c r="D1728" s="7">
        <v>1</v>
      </c>
      <c r="E1728" s="7">
        <v>1</v>
      </c>
      <c r="F1728" s="7">
        <v>0</v>
      </c>
      <c r="G1728" s="7">
        <v>1</v>
      </c>
      <c r="H1728" s="7">
        <v>2</v>
      </c>
      <c r="I1728" s="7">
        <v>2</v>
      </c>
      <c r="J1728" s="7">
        <v>6</v>
      </c>
      <c r="K1728" s="7">
        <v>3</v>
      </c>
      <c r="L1728" s="7">
        <v>2</v>
      </c>
      <c r="M1728" s="7">
        <v>3</v>
      </c>
    </row>
    <row r="1729" spans="1:13">
      <c r="A1729" s="7" t="s">
        <v>3783</v>
      </c>
      <c r="B1729" s="3">
        <v>0</v>
      </c>
      <c r="C1729" s="7">
        <v>0</v>
      </c>
      <c r="D1729" s="7">
        <v>1</v>
      </c>
      <c r="E1729" s="7">
        <v>5</v>
      </c>
      <c r="F1729" s="7">
        <v>0</v>
      </c>
      <c r="G1729" s="7">
        <v>0</v>
      </c>
      <c r="H1729" s="7">
        <v>7</v>
      </c>
      <c r="I1729" s="7">
        <v>3</v>
      </c>
      <c r="J1729" s="7">
        <v>9</v>
      </c>
      <c r="K1729" s="7">
        <v>4</v>
      </c>
      <c r="L1729" s="7">
        <v>0</v>
      </c>
      <c r="M1729" s="7">
        <v>5</v>
      </c>
    </row>
    <row r="1730" spans="1:13">
      <c r="A1730" s="7" t="s">
        <v>3528</v>
      </c>
      <c r="B1730" s="3">
        <v>0</v>
      </c>
      <c r="C1730" s="7">
        <v>0</v>
      </c>
      <c r="D1730" s="7">
        <v>0</v>
      </c>
      <c r="E1730" s="7">
        <v>4</v>
      </c>
      <c r="F1730" s="7">
        <v>0</v>
      </c>
      <c r="G1730" s="7">
        <v>1</v>
      </c>
      <c r="H1730" s="7">
        <v>5</v>
      </c>
      <c r="I1730" s="7">
        <v>1</v>
      </c>
      <c r="J1730" s="7">
        <v>6</v>
      </c>
      <c r="K1730" s="7">
        <v>7</v>
      </c>
      <c r="L1730" s="7">
        <v>0</v>
      </c>
      <c r="M1730" s="7">
        <v>10</v>
      </c>
    </row>
    <row r="1731" spans="1:13">
      <c r="A1731" s="7" t="s">
        <v>3529</v>
      </c>
      <c r="B1731" s="3">
        <v>0</v>
      </c>
      <c r="C1731" s="7">
        <v>0</v>
      </c>
      <c r="D1731" s="7">
        <v>2</v>
      </c>
      <c r="E1731" s="7">
        <v>3</v>
      </c>
      <c r="F1731" s="7">
        <v>0</v>
      </c>
      <c r="G1731" s="7">
        <v>0</v>
      </c>
      <c r="H1731" s="7">
        <v>8</v>
      </c>
      <c r="I1731" s="7">
        <v>1</v>
      </c>
      <c r="J1731" s="7">
        <v>10</v>
      </c>
      <c r="K1731" s="7">
        <v>7</v>
      </c>
      <c r="L1731" s="7">
        <v>1</v>
      </c>
      <c r="M1731" s="7">
        <v>8</v>
      </c>
    </row>
    <row r="1732" spans="1:13">
      <c r="A1732" s="7" t="s">
        <v>3741</v>
      </c>
      <c r="B1732" s="3"/>
      <c r="C1732" s="7">
        <v>1</v>
      </c>
      <c r="D1732" s="7">
        <v>3</v>
      </c>
      <c r="E1732" s="7">
        <v>3</v>
      </c>
      <c r="F1732" s="7"/>
      <c r="G1732" s="7"/>
      <c r="H1732" s="7">
        <v>7</v>
      </c>
      <c r="I1732" s="7">
        <v>4</v>
      </c>
      <c r="J1732" s="7">
        <v>8</v>
      </c>
      <c r="K1732" s="7">
        <v>8</v>
      </c>
      <c r="L1732" s="7"/>
      <c r="M1732" s="7">
        <v>19</v>
      </c>
    </row>
    <row r="1733" spans="1:13">
      <c r="A1733" s="7" t="s">
        <v>3742</v>
      </c>
      <c r="B1733" s="3">
        <v>1</v>
      </c>
      <c r="C1733" s="7">
        <v>0</v>
      </c>
      <c r="D1733" s="7">
        <v>3</v>
      </c>
      <c r="E1733" s="7">
        <v>2</v>
      </c>
      <c r="F1733" s="7">
        <v>1</v>
      </c>
      <c r="G1733" s="7">
        <v>0</v>
      </c>
      <c r="H1733" s="7">
        <v>6</v>
      </c>
      <c r="I1733" s="7">
        <v>3</v>
      </c>
      <c r="J1733" s="7">
        <v>6</v>
      </c>
      <c r="K1733" s="7">
        <v>3</v>
      </c>
      <c r="L1733" s="7">
        <v>0</v>
      </c>
      <c r="M1733" s="7">
        <v>17</v>
      </c>
    </row>
    <row r="1734" spans="1:13">
      <c r="A1734" s="7" t="s">
        <v>3784</v>
      </c>
      <c r="B1734" s="3">
        <v>0</v>
      </c>
      <c r="C1734" s="7">
        <v>1</v>
      </c>
      <c r="D1734" s="7">
        <v>0</v>
      </c>
      <c r="E1734" s="7">
        <v>2</v>
      </c>
      <c r="F1734" s="7">
        <v>1</v>
      </c>
      <c r="G1734" s="7">
        <v>0</v>
      </c>
      <c r="H1734" s="7">
        <v>4</v>
      </c>
      <c r="I1734" s="7">
        <v>3</v>
      </c>
      <c r="J1734" s="7">
        <v>11</v>
      </c>
      <c r="K1734" s="7">
        <v>2</v>
      </c>
      <c r="L1734" s="7">
        <v>0</v>
      </c>
      <c r="M1734" s="7">
        <v>2</v>
      </c>
    </row>
    <row r="1735" spans="1:13">
      <c r="A1735" s="7" t="s">
        <v>3791</v>
      </c>
      <c r="B1735" s="3">
        <v>0</v>
      </c>
      <c r="C1735" s="7">
        <v>0</v>
      </c>
      <c r="D1735" s="7">
        <v>1</v>
      </c>
      <c r="E1735" s="7">
        <v>2</v>
      </c>
      <c r="F1735" s="7">
        <v>0</v>
      </c>
      <c r="G1735" s="7">
        <v>0</v>
      </c>
      <c r="H1735" s="7">
        <v>4</v>
      </c>
      <c r="I1735" s="7">
        <v>1</v>
      </c>
      <c r="J1735" s="7">
        <v>8</v>
      </c>
      <c r="K1735" s="7">
        <v>5</v>
      </c>
      <c r="L1735" s="7">
        <v>0</v>
      </c>
      <c r="M1735" s="7">
        <v>14</v>
      </c>
    </row>
    <row r="1736" spans="1:13">
      <c r="A1736" s="7" t="s">
        <v>3743</v>
      </c>
      <c r="B1736" s="3"/>
      <c r="C1736" s="7">
        <v>1</v>
      </c>
      <c r="D1736" s="7">
        <v>5</v>
      </c>
      <c r="E1736" s="7">
        <v>2</v>
      </c>
      <c r="F1736" s="7">
        <v>1</v>
      </c>
      <c r="G1736" s="7">
        <v>0</v>
      </c>
      <c r="H1736" s="7">
        <v>10</v>
      </c>
      <c r="I1736" s="7">
        <v>0</v>
      </c>
      <c r="J1736" s="7">
        <v>9</v>
      </c>
      <c r="K1736" s="7">
        <v>6</v>
      </c>
      <c r="L1736" s="7">
        <v>0</v>
      </c>
      <c r="M1736" s="7">
        <v>10</v>
      </c>
    </row>
    <row r="1737" spans="1:13">
      <c r="A1737" s="7" t="s">
        <v>3744</v>
      </c>
      <c r="B1737" s="3">
        <v>0</v>
      </c>
      <c r="C1737" s="7">
        <v>1</v>
      </c>
      <c r="D1737" s="7">
        <v>2</v>
      </c>
      <c r="E1737" s="7">
        <v>1</v>
      </c>
      <c r="F1737" s="7">
        <v>1</v>
      </c>
      <c r="G1737" s="7">
        <v>0</v>
      </c>
      <c r="H1737" s="7">
        <v>6</v>
      </c>
      <c r="I1737" s="7">
        <v>2</v>
      </c>
      <c r="J1737" s="7">
        <v>6</v>
      </c>
      <c r="K1737" s="7">
        <v>8</v>
      </c>
      <c r="L1737" s="7">
        <v>1</v>
      </c>
      <c r="M1737" s="7">
        <v>15</v>
      </c>
    </row>
    <row r="1738" spans="1:13">
      <c r="A1738" s="7" t="s">
        <v>3792</v>
      </c>
      <c r="B1738" s="3">
        <v>0</v>
      </c>
      <c r="C1738" s="7">
        <v>1</v>
      </c>
      <c r="D1738" s="7">
        <v>2</v>
      </c>
      <c r="E1738" s="7">
        <v>4</v>
      </c>
      <c r="F1738" s="7">
        <v>0</v>
      </c>
      <c r="G1738" s="7">
        <v>0</v>
      </c>
      <c r="H1738" s="7">
        <v>14</v>
      </c>
      <c r="I1738" s="7">
        <v>1</v>
      </c>
      <c r="J1738" s="7">
        <v>9</v>
      </c>
      <c r="K1738" s="7">
        <v>8</v>
      </c>
      <c r="L1738" s="7">
        <v>1</v>
      </c>
      <c r="M1738" s="7">
        <v>12</v>
      </c>
    </row>
    <row r="1739" spans="1:13">
      <c r="A1739" s="7" t="s">
        <v>3773</v>
      </c>
      <c r="B1739" s="3">
        <v>0</v>
      </c>
      <c r="C1739" s="7">
        <v>0</v>
      </c>
      <c r="D1739" s="7">
        <v>1</v>
      </c>
      <c r="E1739" s="7">
        <v>0</v>
      </c>
      <c r="F1739" s="7">
        <v>0</v>
      </c>
      <c r="G1739" s="7">
        <v>0</v>
      </c>
      <c r="H1739" s="7">
        <v>2</v>
      </c>
      <c r="I1739" s="7">
        <v>0</v>
      </c>
      <c r="J1739" s="7">
        <v>4</v>
      </c>
      <c r="K1739" s="7">
        <v>8</v>
      </c>
      <c r="L1739" s="7">
        <v>0</v>
      </c>
      <c r="M1739" s="7">
        <v>11</v>
      </c>
    </row>
    <row r="1740" spans="1:13">
      <c r="A1740" s="7" t="s">
        <v>3530</v>
      </c>
      <c r="B1740" s="3">
        <v>0</v>
      </c>
      <c r="C1740" s="7">
        <v>0</v>
      </c>
      <c r="D1740" s="7">
        <v>3</v>
      </c>
      <c r="E1740" s="7">
        <v>0</v>
      </c>
      <c r="F1740" s="7">
        <v>0</v>
      </c>
      <c r="G1740" s="7">
        <v>0</v>
      </c>
      <c r="H1740" s="7">
        <v>5</v>
      </c>
      <c r="I1740" s="7">
        <v>3</v>
      </c>
      <c r="J1740" s="7">
        <v>7</v>
      </c>
      <c r="K1740" s="7">
        <v>7</v>
      </c>
      <c r="L1740" s="7">
        <v>0</v>
      </c>
      <c r="M1740" s="7">
        <v>7</v>
      </c>
    </row>
    <row r="1741" spans="1:13">
      <c r="A1741" s="7" t="s">
        <v>3745</v>
      </c>
      <c r="B1741" s="3">
        <v>0</v>
      </c>
      <c r="C1741" s="7">
        <v>0</v>
      </c>
      <c r="D1741" s="7">
        <v>1</v>
      </c>
      <c r="E1741" s="7">
        <v>3</v>
      </c>
      <c r="F1741" s="7">
        <v>1</v>
      </c>
      <c r="G1741" s="7">
        <v>1</v>
      </c>
      <c r="H1741" s="7">
        <v>7</v>
      </c>
      <c r="I1741" s="7">
        <v>3</v>
      </c>
      <c r="J1741" s="7">
        <v>7</v>
      </c>
      <c r="K1741" s="7">
        <v>3</v>
      </c>
      <c r="L1741" s="7">
        <v>0</v>
      </c>
      <c r="M1741" s="7">
        <v>3</v>
      </c>
    </row>
    <row r="1742" spans="1:13">
      <c r="A1742" s="7" t="s">
        <v>3531</v>
      </c>
      <c r="B1742" s="3">
        <v>0</v>
      </c>
      <c r="C1742" s="7">
        <v>0</v>
      </c>
      <c r="D1742" s="7">
        <v>0</v>
      </c>
      <c r="E1742" s="7">
        <v>1</v>
      </c>
      <c r="F1742" s="7">
        <v>0</v>
      </c>
      <c r="G1742" s="7">
        <v>0</v>
      </c>
      <c r="H1742" s="7">
        <v>5</v>
      </c>
      <c r="I1742" s="7">
        <v>3</v>
      </c>
      <c r="J1742" s="7">
        <v>7</v>
      </c>
      <c r="K1742" s="7">
        <v>6</v>
      </c>
      <c r="L1742" s="7">
        <v>0</v>
      </c>
      <c r="M1742" s="7">
        <v>4</v>
      </c>
    </row>
    <row r="1743" spans="1:13">
      <c r="A1743" s="7" t="s">
        <v>3746</v>
      </c>
      <c r="B1743" s="3">
        <v>0</v>
      </c>
      <c r="C1743" s="7">
        <v>0</v>
      </c>
      <c r="D1743" s="7">
        <v>1</v>
      </c>
      <c r="E1743" s="7">
        <v>1</v>
      </c>
      <c r="F1743" s="7">
        <v>0</v>
      </c>
      <c r="G1743" s="7">
        <v>0</v>
      </c>
      <c r="H1743" s="7">
        <v>4</v>
      </c>
      <c r="I1743" s="7">
        <v>0</v>
      </c>
      <c r="J1743" s="7">
        <v>8</v>
      </c>
      <c r="K1743" s="7">
        <v>2</v>
      </c>
      <c r="L1743" s="7">
        <v>1</v>
      </c>
      <c r="M1743" s="7">
        <v>3</v>
      </c>
    </row>
    <row r="1744" spans="1:13">
      <c r="A1744" s="7" t="s">
        <v>3532</v>
      </c>
      <c r="B1744" s="3">
        <v>0</v>
      </c>
      <c r="C1744" s="7">
        <v>0</v>
      </c>
      <c r="D1744" s="7">
        <v>0</v>
      </c>
      <c r="E1744" s="7">
        <v>6</v>
      </c>
      <c r="F1744" s="7">
        <v>0</v>
      </c>
      <c r="G1744" s="7">
        <v>0</v>
      </c>
      <c r="H1744" s="7">
        <v>10</v>
      </c>
      <c r="I1744" s="7">
        <v>0</v>
      </c>
      <c r="J1744" s="7">
        <v>7</v>
      </c>
      <c r="K1744" s="7">
        <v>5</v>
      </c>
      <c r="L1744" s="7">
        <v>0</v>
      </c>
      <c r="M1744" s="7">
        <v>13</v>
      </c>
    </row>
    <row r="1745" spans="1:13">
      <c r="A1745" s="7" t="s">
        <v>3533</v>
      </c>
      <c r="B1745" s="3">
        <v>0</v>
      </c>
      <c r="C1745" s="7">
        <v>0</v>
      </c>
      <c r="D1745" s="7">
        <v>4</v>
      </c>
      <c r="E1745" s="7">
        <v>7</v>
      </c>
      <c r="F1745" s="7">
        <v>0</v>
      </c>
      <c r="G1745" s="7">
        <v>0</v>
      </c>
      <c r="H1745" s="7">
        <v>11</v>
      </c>
      <c r="I1745" s="7">
        <v>4</v>
      </c>
      <c r="J1745" s="7">
        <v>6</v>
      </c>
      <c r="K1745" s="7">
        <v>3</v>
      </c>
      <c r="L1745" s="7">
        <v>0</v>
      </c>
      <c r="M1745" s="7">
        <v>6</v>
      </c>
    </row>
    <row r="1746" spans="1:13">
      <c r="A1746" s="7" t="s">
        <v>3774</v>
      </c>
      <c r="B1746" s="3">
        <v>0</v>
      </c>
      <c r="C1746" s="7">
        <v>0</v>
      </c>
      <c r="D1746" s="7">
        <v>1</v>
      </c>
      <c r="E1746" s="7">
        <v>1</v>
      </c>
      <c r="F1746" s="7">
        <v>0</v>
      </c>
      <c r="G1746" s="7">
        <v>0</v>
      </c>
      <c r="H1746" s="7">
        <v>2</v>
      </c>
      <c r="I1746" s="7">
        <v>1</v>
      </c>
      <c r="J1746" s="7">
        <v>8</v>
      </c>
      <c r="K1746" s="7">
        <v>5</v>
      </c>
      <c r="L1746" s="7">
        <v>1</v>
      </c>
      <c r="M1746" s="7">
        <v>6</v>
      </c>
    </row>
    <row r="1747" spans="1:13">
      <c r="A1747" s="7" t="s">
        <v>3747</v>
      </c>
      <c r="B1747" s="3">
        <v>0</v>
      </c>
      <c r="C1747" s="7">
        <v>0</v>
      </c>
      <c r="D1747" s="7">
        <v>0</v>
      </c>
      <c r="E1747" s="7">
        <v>6</v>
      </c>
      <c r="F1747" s="7">
        <v>0</v>
      </c>
      <c r="G1747" s="7">
        <v>0</v>
      </c>
      <c r="H1747" s="7">
        <v>6</v>
      </c>
      <c r="I1747" s="7">
        <v>0</v>
      </c>
      <c r="J1747" s="7">
        <v>3</v>
      </c>
      <c r="K1747" s="7">
        <v>13</v>
      </c>
      <c r="L1747" s="7">
        <v>0</v>
      </c>
      <c r="M1747" s="7">
        <v>18</v>
      </c>
    </row>
    <row r="1748" spans="1:13">
      <c r="A1748" s="7" t="s">
        <v>3534</v>
      </c>
      <c r="B1748" s="3">
        <v>0</v>
      </c>
      <c r="C1748" s="7">
        <v>0</v>
      </c>
      <c r="D1748" s="7">
        <v>2</v>
      </c>
      <c r="E1748" s="7">
        <v>0</v>
      </c>
      <c r="F1748" s="7">
        <v>0</v>
      </c>
      <c r="G1748" s="7">
        <v>0</v>
      </c>
      <c r="H1748" s="7">
        <v>5</v>
      </c>
      <c r="I1748" s="7">
        <v>0</v>
      </c>
      <c r="J1748" s="7">
        <v>2</v>
      </c>
      <c r="K1748" s="7">
        <v>9</v>
      </c>
      <c r="L1748" s="7">
        <v>1</v>
      </c>
      <c r="M1748" s="7">
        <v>13</v>
      </c>
    </row>
    <row r="1749" spans="1:13">
      <c r="A1749" s="7" t="s">
        <v>3535</v>
      </c>
      <c r="B1749" s="3">
        <v>0</v>
      </c>
      <c r="C1749" s="7">
        <v>0</v>
      </c>
      <c r="D1749" s="7">
        <v>2</v>
      </c>
      <c r="E1749" s="7">
        <v>0</v>
      </c>
      <c r="F1749" s="7">
        <v>0</v>
      </c>
      <c r="G1749" s="7">
        <v>0</v>
      </c>
      <c r="H1749" s="7">
        <v>2</v>
      </c>
      <c r="I1749" s="7">
        <v>1</v>
      </c>
      <c r="J1749" s="7">
        <v>8</v>
      </c>
      <c r="K1749" s="7">
        <v>4</v>
      </c>
      <c r="L1749" s="7">
        <v>0</v>
      </c>
      <c r="M1749" s="7">
        <v>12</v>
      </c>
    </row>
    <row r="1750" spans="1:13">
      <c r="A1750" s="7" t="s">
        <v>3536</v>
      </c>
      <c r="B1750" s="3"/>
      <c r="C1750" s="7"/>
      <c r="D1750" s="7">
        <v>2</v>
      </c>
      <c r="E1750" s="7"/>
      <c r="F1750" s="7">
        <v>1</v>
      </c>
      <c r="G1750" s="7"/>
      <c r="H1750" s="7">
        <v>5</v>
      </c>
      <c r="I1750" s="7">
        <v>3</v>
      </c>
      <c r="J1750" s="7">
        <v>7</v>
      </c>
      <c r="K1750" s="7">
        <v>1</v>
      </c>
      <c r="L1750" s="7">
        <v>1</v>
      </c>
      <c r="M1750" s="7">
        <v>2</v>
      </c>
    </row>
    <row r="1751" spans="1:13">
      <c r="A1751" s="7" t="s">
        <v>3765</v>
      </c>
      <c r="B1751" s="3">
        <v>0</v>
      </c>
      <c r="C1751" s="7">
        <v>0</v>
      </c>
      <c r="D1751" s="7">
        <v>5</v>
      </c>
      <c r="E1751" s="7">
        <v>0</v>
      </c>
      <c r="F1751" s="7">
        <v>0</v>
      </c>
      <c r="G1751" s="7">
        <v>0</v>
      </c>
      <c r="H1751" s="7">
        <v>6</v>
      </c>
      <c r="I1751" s="7">
        <v>3</v>
      </c>
      <c r="J1751" s="7">
        <v>10</v>
      </c>
      <c r="K1751" s="7">
        <v>5</v>
      </c>
      <c r="L1751" s="7">
        <v>0</v>
      </c>
      <c r="M1751" s="7">
        <v>8</v>
      </c>
    </row>
    <row r="1752" spans="1:13">
      <c r="A1752" s="7" t="s">
        <v>3537</v>
      </c>
      <c r="B1752" s="3"/>
      <c r="C1752" s="7">
        <v>5</v>
      </c>
      <c r="D1752" s="7">
        <v>3</v>
      </c>
      <c r="E1752" s="7">
        <v>1</v>
      </c>
      <c r="F1752" s="7">
        <v>4</v>
      </c>
      <c r="G1752" s="7">
        <v>0</v>
      </c>
      <c r="H1752" s="7">
        <v>13</v>
      </c>
      <c r="I1752" s="7">
        <v>5</v>
      </c>
      <c r="J1752" s="7">
        <v>14</v>
      </c>
      <c r="K1752" s="7">
        <v>4</v>
      </c>
      <c r="L1752" s="7">
        <v>0</v>
      </c>
      <c r="M1752" s="7">
        <v>10</v>
      </c>
    </row>
    <row r="1753" spans="1:13">
      <c r="A1753" s="7" t="s">
        <v>3748</v>
      </c>
      <c r="B1753" s="3">
        <v>1</v>
      </c>
      <c r="C1753" s="7">
        <v>2</v>
      </c>
      <c r="D1753" s="7">
        <v>3</v>
      </c>
      <c r="E1753" s="7">
        <v>1</v>
      </c>
      <c r="F1753" s="7">
        <v>3</v>
      </c>
      <c r="G1753" s="7">
        <v>0</v>
      </c>
      <c r="H1753" s="7">
        <v>8</v>
      </c>
      <c r="I1753" s="7">
        <v>4</v>
      </c>
      <c r="J1753" s="7">
        <v>7</v>
      </c>
      <c r="K1753" s="7">
        <v>5</v>
      </c>
      <c r="L1753" s="7">
        <v>0</v>
      </c>
      <c r="M1753" s="7">
        <v>12</v>
      </c>
    </row>
    <row r="1754" spans="1:13">
      <c r="A1754" s="7" t="s">
        <v>3937</v>
      </c>
      <c r="B1754" s="3">
        <v>1</v>
      </c>
      <c r="C1754" s="7">
        <v>0</v>
      </c>
      <c r="D1754" s="7">
        <v>1</v>
      </c>
      <c r="E1754" s="7">
        <v>3</v>
      </c>
      <c r="F1754" s="7">
        <v>0</v>
      </c>
      <c r="G1754" s="7">
        <v>0</v>
      </c>
      <c r="H1754" s="7">
        <v>5</v>
      </c>
      <c r="I1754" s="7">
        <v>5</v>
      </c>
      <c r="J1754" s="7">
        <v>8</v>
      </c>
      <c r="K1754" s="7">
        <v>2</v>
      </c>
      <c r="L1754" s="7">
        <v>0</v>
      </c>
      <c r="M1754" s="7">
        <v>3</v>
      </c>
    </row>
    <row r="1755" spans="1:13">
      <c r="A1755" s="7" t="s">
        <v>3938</v>
      </c>
      <c r="B1755" s="3"/>
      <c r="C1755" s="7"/>
      <c r="D1755" s="7">
        <v>2</v>
      </c>
      <c r="E1755" s="7"/>
      <c r="F1755" s="7">
        <v>1</v>
      </c>
      <c r="G1755" s="7">
        <v>0</v>
      </c>
      <c r="H1755" s="7">
        <v>4</v>
      </c>
      <c r="I1755" s="7">
        <v>1</v>
      </c>
      <c r="J1755" s="7">
        <v>6</v>
      </c>
      <c r="K1755" s="7">
        <v>6</v>
      </c>
      <c r="L1755" s="7">
        <v>0</v>
      </c>
      <c r="M1755" s="7">
        <v>4</v>
      </c>
    </row>
    <row r="1756" spans="1:13">
      <c r="A1756" s="7" t="s">
        <v>3859</v>
      </c>
      <c r="B1756" s="3">
        <v>0</v>
      </c>
      <c r="C1756" s="7">
        <v>1</v>
      </c>
      <c r="D1756" s="7">
        <v>2</v>
      </c>
      <c r="E1756" s="7">
        <v>4</v>
      </c>
      <c r="F1756" s="7">
        <v>1</v>
      </c>
      <c r="G1756" s="7">
        <v>0</v>
      </c>
      <c r="H1756" s="7">
        <v>8</v>
      </c>
      <c r="I1756" s="7">
        <v>3</v>
      </c>
      <c r="J1756" s="7">
        <v>15</v>
      </c>
      <c r="K1756" s="7">
        <v>9</v>
      </c>
      <c r="L1756" s="7">
        <v>1</v>
      </c>
      <c r="M1756" s="7">
        <v>12</v>
      </c>
    </row>
    <row r="1757" spans="1:13">
      <c r="A1757" s="7" t="s">
        <v>3906</v>
      </c>
      <c r="B1757" s="3">
        <v>0</v>
      </c>
      <c r="C1757" s="7">
        <v>0</v>
      </c>
      <c r="D1757" s="7">
        <v>6</v>
      </c>
      <c r="E1757" s="7">
        <v>8</v>
      </c>
      <c r="F1757" s="7">
        <v>0</v>
      </c>
      <c r="G1757" s="7">
        <v>0</v>
      </c>
      <c r="H1757" s="7">
        <v>20</v>
      </c>
      <c r="I1757" s="7">
        <v>38</v>
      </c>
      <c r="J1757" s="7">
        <v>8</v>
      </c>
      <c r="K1757" s="7">
        <v>12</v>
      </c>
      <c r="L1757" s="7">
        <v>1</v>
      </c>
      <c r="M1757" s="7">
        <v>17</v>
      </c>
    </row>
    <row r="1758" spans="1:13">
      <c r="A1758" s="7" t="s">
        <v>3860</v>
      </c>
      <c r="B1758" s="3">
        <v>0</v>
      </c>
      <c r="C1758" s="7">
        <v>0</v>
      </c>
      <c r="D1758" s="7">
        <v>3</v>
      </c>
      <c r="E1758" s="7">
        <v>1</v>
      </c>
      <c r="F1758" s="7">
        <v>0</v>
      </c>
      <c r="G1758" s="7">
        <v>0</v>
      </c>
      <c r="H1758" s="7">
        <v>5</v>
      </c>
      <c r="I1758" s="7">
        <v>5</v>
      </c>
      <c r="J1758" s="7">
        <v>10</v>
      </c>
      <c r="K1758" s="7">
        <v>7</v>
      </c>
      <c r="L1758" s="7">
        <v>0</v>
      </c>
      <c r="M1758" s="7">
        <v>3</v>
      </c>
    </row>
    <row r="1759" spans="1:13">
      <c r="A1759" s="7" t="s">
        <v>3861</v>
      </c>
      <c r="B1759" s="3">
        <v>0</v>
      </c>
      <c r="C1759" s="7">
        <v>0</v>
      </c>
      <c r="D1759" s="7">
        <v>1</v>
      </c>
      <c r="E1759" s="7">
        <v>3</v>
      </c>
      <c r="F1759" s="7">
        <v>0</v>
      </c>
      <c r="G1759" s="7">
        <v>0</v>
      </c>
      <c r="H1759" s="7">
        <v>5</v>
      </c>
      <c r="I1759" s="7">
        <v>1</v>
      </c>
      <c r="J1759" s="7">
        <v>3</v>
      </c>
      <c r="K1759" s="7">
        <v>7</v>
      </c>
      <c r="L1759" s="7">
        <v>0</v>
      </c>
      <c r="M1759" s="7">
        <v>9</v>
      </c>
    </row>
    <row r="1760" spans="1:13">
      <c r="A1760" s="7" t="s">
        <v>3862</v>
      </c>
      <c r="B1760" s="3">
        <v>0</v>
      </c>
      <c r="C1760" s="7">
        <v>0</v>
      </c>
      <c r="D1760" s="7">
        <v>0</v>
      </c>
      <c r="E1760" s="7">
        <v>1</v>
      </c>
      <c r="F1760" s="7">
        <v>0</v>
      </c>
      <c r="G1760" s="7">
        <v>0</v>
      </c>
      <c r="H1760" s="7">
        <v>6</v>
      </c>
      <c r="I1760" s="7">
        <v>4</v>
      </c>
      <c r="J1760" s="7">
        <v>7</v>
      </c>
      <c r="K1760" s="7">
        <v>6</v>
      </c>
      <c r="L1760" s="7">
        <v>1</v>
      </c>
      <c r="M1760" s="7">
        <v>9</v>
      </c>
    </row>
    <row r="1761" spans="1:13">
      <c r="A1761" s="7" t="s">
        <v>3926</v>
      </c>
      <c r="B1761" s="3">
        <v>0</v>
      </c>
      <c r="C1761" s="7">
        <v>0</v>
      </c>
      <c r="D1761" s="7">
        <v>0</v>
      </c>
      <c r="E1761" s="7">
        <v>1</v>
      </c>
      <c r="F1761" s="7">
        <v>0</v>
      </c>
      <c r="G1761" s="7">
        <v>1</v>
      </c>
      <c r="H1761" s="7">
        <v>1</v>
      </c>
      <c r="I1761" s="7">
        <v>3</v>
      </c>
      <c r="J1761" s="7">
        <v>10</v>
      </c>
      <c r="K1761" s="7">
        <v>4</v>
      </c>
      <c r="L1761" s="7">
        <v>0</v>
      </c>
      <c r="M1761" s="7">
        <v>15</v>
      </c>
    </row>
    <row r="1762" spans="1:13">
      <c r="A1762" s="7" t="s">
        <v>3821</v>
      </c>
      <c r="B1762" s="3">
        <v>0</v>
      </c>
      <c r="C1762" s="7">
        <v>0</v>
      </c>
      <c r="D1762" s="7">
        <v>0</v>
      </c>
      <c r="E1762" s="7">
        <v>3</v>
      </c>
      <c r="F1762" s="7">
        <v>1</v>
      </c>
      <c r="G1762" s="7">
        <v>1</v>
      </c>
      <c r="H1762" s="7">
        <v>6</v>
      </c>
      <c r="I1762" s="7">
        <v>4</v>
      </c>
      <c r="J1762" s="7">
        <v>12</v>
      </c>
      <c r="K1762" s="7">
        <v>6</v>
      </c>
      <c r="L1762" s="7">
        <v>1</v>
      </c>
      <c r="M1762" s="7">
        <v>8</v>
      </c>
    </row>
    <row r="1763" spans="1:13">
      <c r="A1763" s="7" t="s">
        <v>3863</v>
      </c>
      <c r="B1763" s="3">
        <v>0</v>
      </c>
      <c r="C1763" s="7">
        <v>0</v>
      </c>
      <c r="D1763" s="7">
        <v>4</v>
      </c>
      <c r="E1763" s="7">
        <v>0</v>
      </c>
      <c r="F1763" s="7">
        <v>0</v>
      </c>
      <c r="G1763" s="7">
        <v>0</v>
      </c>
      <c r="H1763" s="7">
        <v>0</v>
      </c>
      <c r="I1763" s="7">
        <v>7</v>
      </c>
      <c r="J1763" s="7">
        <v>7</v>
      </c>
      <c r="K1763" s="7">
        <v>9</v>
      </c>
      <c r="L1763" s="7">
        <v>1</v>
      </c>
      <c r="M1763" s="7">
        <v>10</v>
      </c>
    </row>
    <row r="1764" spans="1:13">
      <c r="A1764" s="7" t="s">
        <v>3836</v>
      </c>
      <c r="B1764" s="3">
        <v>0</v>
      </c>
      <c r="C1764" s="7">
        <v>0</v>
      </c>
      <c r="D1764" s="7">
        <v>1</v>
      </c>
      <c r="E1764" s="7">
        <v>2</v>
      </c>
      <c r="F1764" s="7">
        <v>1</v>
      </c>
      <c r="G1764" s="7">
        <v>0</v>
      </c>
      <c r="H1764" s="7">
        <v>4</v>
      </c>
      <c r="I1764" s="7">
        <v>2</v>
      </c>
      <c r="J1764" s="7">
        <v>7</v>
      </c>
      <c r="K1764" s="7">
        <v>5</v>
      </c>
      <c r="L1764" s="7">
        <v>0</v>
      </c>
      <c r="M1764" s="7">
        <v>7</v>
      </c>
    </row>
    <row r="1765" spans="1:13">
      <c r="A1765" s="7" t="s">
        <v>3864</v>
      </c>
      <c r="B1765" s="3">
        <v>0</v>
      </c>
      <c r="C1765" s="7">
        <v>1</v>
      </c>
      <c r="D1765" s="7">
        <v>1</v>
      </c>
      <c r="E1765" s="7">
        <v>0</v>
      </c>
      <c r="F1765" s="7">
        <v>0</v>
      </c>
      <c r="G1765" s="7">
        <v>0</v>
      </c>
      <c r="H1765" s="7">
        <v>2</v>
      </c>
      <c r="I1765" s="7">
        <v>3</v>
      </c>
      <c r="J1765" s="7">
        <v>5</v>
      </c>
      <c r="K1765" s="7">
        <v>2</v>
      </c>
      <c r="L1765" s="7">
        <v>0</v>
      </c>
      <c r="M1765" s="7">
        <v>4</v>
      </c>
    </row>
    <row r="1766" spans="1:13">
      <c r="A1766" s="7" t="s">
        <v>3907</v>
      </c>
      <c r="B1766" s="3">
        <v>1</v>
      </c>
      <c r="C1766" s="7">
        <v>0</v>
      </c>
      <c r="D1766" s="7">
        <v>4</v>
      </c>
      <c r="E1766" s="7">
        <v>0</v>
      </c>
      <c r="F1766" s="7">
        <v>1</v>
      </c>
      <c r="G1766" s="7">
        <v>0</v>
      </c>
      <c r="H1766" s="7">
        <v>5</v>
      </c>
      <c r="I1766" s="7">
        <v>1</v>
      </c>
      <c r="J1766" s="7">
        <v>4</v>
      </c>
      <c r="K1766" s="7">
        <v>4</v>
      </c>
      <c r="L1766" s="7">
        <v>0</v>
      </c>
      <c r="M1766" s="7">
        <v>5</v>
      </c>
    </row>
    <row r="1767" spans="1:13">
      <c r="A1767" s="7" t="s">
        <v>3927</v>
      </c>
      <c r="B1767" s="3"/>
      <c r="C1767" s="7"/>
      <c r="D1767" s="7"/>
      <c r="E1767" s="7"/>
      <c r="F1767" s="7"/>
      <c r="G1767" s="7"/>
      <c r="H1767" s="7">
        <v>1</v>
      </c>
      <c r="I1767" s="7">
        <v>1</v>
      </c>
      <c r="J1767" s="7">
        <v>6</v>
      </c>
      <c r="K1767" s="7">
        <v>4</v>
      </c>
      <c r="L1767" s="7">
        <v>0</v>
      </c>
      <c r="M1767" s="7">
        <v>7</v>
      </c>
    </row>
    <row r="1768" spans="1:13">
      <c r="A1768" s="7" t="s">
        <v>3837</v>
      </c>
      <c r="B1768" s="3">
        <v>0</v>
      </c>
      <c r="C1768" s="7">
        <v>0</v>
      </c>
      <c r="D1768" s="7">
        <v>1</v>
      </c>
      <c r="E1768" s="7">
        <v>2</v>
      </c>
      <c r="F1768" s="7">
        <v>0</v>
      </c>
      <c r="G1768" s="7">
        <v>1</v>
      </c>
      <c r="H1768" s="7">
        <v>4</v>
      </c>
      <c r="I1768" s="7">
        <v>1</v>
      </c>
      <c r="J1768" s="7">
        <v>8</v>
      </c>
      <c r="K1768" s="7">
        <v>8</v>
      </c>
      <c r="L1768" s="7">
        <v>0</v>
      </c>
      <c r="M1768" s="7">
        <v>5</v>
      </c>
    </row>
    <row r="1769" spans="1:13">
      <c r="A1769" s="7" t="s">
        <v>3838</v>
      </c>
      <c r="B1769" s="3">
        <v>0</v>
      </c>
      <c r="C1769" s="7">
        <v>1</v>
      </c>
      <c r="D1769" s="7">
        <v>1</v>
      </c>
      <c r="E1769" s="7">
        <v>4</v>
      </c>
      <c r="F1769" s="7">
        <v>1</v>
      </c>
      <c r="G1769" s="7">
        <v>0</v>
      </c>
      <c r="H1769" s="7">
        <v>8</v>
      </c>
      <c r="I1769" s="7">
        <v>4</v>
      </c>
      <c r="J1769" s="7">
        <v>7</v>
      </c>
      <c r="K1769" s="7">
        <v>8</v>
      </c>
      <c r="L1769" s="7">
        <v>0</v>
      </c>
      <c r="M1769" s="7">
        <v>7</v>
      </c>
    </row>
    <row r="1770" spans="1:13">
      <c r="A1770" s="7" t="s">
        <v>3908</v>
      </c>
      <c r="B1770" s="3">
        <v>2</v>
      </c>
      <c r="C1770" s="7">
        <v>1</v>
      </c>
      <c r="D1770" s="7">
        <v>1</v>
      </c>
      <c r="E1770" s="7">
        <v>0</v>
      </c>
      <c r="F1770" s="7">
        <v>3</v>
      </c>
      <c r="G1770" s="7">
        <v>0</v>
      </c>
      <c r="H1770" s="7">
        <v>5</v>
      </c>
      <c r="I1770" s="7">
        <v>6</v>
      </c>
      <c r="J1770" s="7">
        <v>14</v>
      </c>
      <c r="K1770" s="7">
        <v>5</v>
      </c>
      <c r="L1770" s="7">
        <v>0</v>
      </c>
      <c r="M1770" s="7">
        <v>9</v>
      </c>
    </row>
    <row r="1771" spans="1:13">
      <c r="A1771" s="7" t="s">
        <v>3865</v>
      </c>
      <c r="B1771" s="3">
        <v>0</v>
      </c>
      <c r="C1771" s="7">
        <v>0</v>
      </c>
      <c r="D1771" s="7">
        <v>4</v>
      </c>
      <c r="E1771" s="7">
        <v>2</v>
      </c>
      <c r="F1771" s="7">
        <v>0</v>
      </c>
      <c r="G1771" s="7">
        <v>1</v>
      </c>
      <c r="H1771" s="7">
        <v>6</v>
      </c>
      <c r="I1771" s="7">
        <v>4</v>
      </c>
      <c r="J1771" s="7">
        <v>8</v>
      </c>
      <c r="K1771" s="7">
        <v>6</v>
      </c>
      <c r="L1771" s="7">
        <v>2</v>
      </c>
      <c r="M1771" s="7">
        <v>14</v>
      </c>
    </row>
    <row r="1772" spans="1:13">
      <c r="A1772" s="7" t="s">
        <v>3822</v>
      </c>
      <c r="B1772" s="3"/>
      <c r="C1772" s="7"/>
      <c r="D1772" s="7">
        <v>2</v>
      </c>
      <c r="E1772" s="7">
        <v>3</v>
      </c>
      <c r="F1772" s="7"/>
      <c r="G1772" s="7"/>
      <c r="H1772" s="7">
        <v>5</v>
      </c>
      <c r="I1772" s="7">
        <v>3</v>
      </c>
      <c r="J1772" s="7">
        <v>9</v>
      </c>
      <c r="K1772" s="7">
        <v>3</v>
      </c>
      <c r="L1772" s="7"/>
      <c r="M1772" s="7">
        <v>3</v>
      </c>
    </row>
    <row r="1773" spans="1:13">
      <c r="A1773" s="7" t="s">
        <v>3839</v>
      </c>
      <c r="B1773" s="3">
        <v>0</v>
      </c>
      <c r="C1773" s="7">
        <v>0</v>
      </c>
      <c r="D1773" s="7">
        <v>0</v>
      </c>
      <c r="E1773" s="7">
        <v>6</v>
      </c>
      <c r="F1773" s="7">
        <v>0</v>
      </c>
      <c r="G1773" s="7">
        <v>0</v>
      </c>
      <c r="H1773" s="7">
        <v>6</v>
      </c>
      <c r="I1773" s="7">
        <v>4</v>
      </c>
      <c r="J1773" s="7">
        <v>11</v>
      </c>
      <c r="K1773" s="7">
        <v>3</v>
      </c>
      <c r="L1773" s="7">
        <v>3</v>
      </c>
      <c r="M1773" s="7">
        <v>3</v>
      </c>
    </row>
    <row r="1774" spans="1:13">
      <c r="A1774" s="7" t="s">
        <v>3866</v>
      </c>
      <c r="B1774" s="3">
        <v>0</v>
      </c>
      <c r="C1774" s="7">
        <v>0</v>
      </c>
      <c r="D1774" s="7">
        <v>0</v>
      </c>
      <c r="E1774" s="7">
        <v>3</v>
      </c>
      <c r="F1774" s="7">
        <v>0</v>
      </c>
      <c r="G1774" s="7">
        <v>0</v>
      </c>
      <c r="H1774" s="7">
        <v>4</v>
      </c>
      <c r="I1774" s="7">
        <v>3</v>
      </c>
      <c r="J1774" s="7">
        <v>9</v>
      </c>
      <c r="K1774" s="7">
        <v>2</v>
      </c>
      <c r="L1774" s="7">
        <v>1</v>
      </c>
      <c r="M1774" s="7">
        <v>6</v>
      </c>
    </row>
    <row r="1775" spans="1:13">
      <c r="A1775" s="7" t="s">
        <v>3800</v>
      </c>
      <c r="B1775" s="3">
        <v>0</v>
      </c>
      <c r="C1775" s="7">
        <v>1</v>
      </c>
      <c r="D1775" s="7">
        <v>1</v>
      </c>
      <c r="E1775" s="7">
        <v>2</v>
      </c>
      <c r="F1775" s="7">
        <v>1</v>
      </c>
      <c r="G1775" s="7">
        <v>1</v>
      </c>
      <c r="H1775" s="7">
        <v>4</v>
      </c>
      <c r="I1775" s="7">
        <v>4</v>
      </c>
      <c r="J1775" s="7">
        <v>12</v>
      </c>
      <c r="K1775" s="7">
        <v>5</v>
      </c>
      <c r="L1775" s="7">
        <v>0</v>
      </c>
      <c r="M1775" s="7">
        <v>8</v>
      </c>
    </row>
    <row r="1776" spans="1:13">
      <c r="A1776" s="7" t="s">
        <v>3801</v>
      </c>
      <c r="B1776" s="3">
        <v>1</v>
      </c>
      <c r="C1776" s="7">
        <v>0</v>
      </c>
      <c r="D1776" s="7">
        <v>3</v>
      </c>
      <c r="E1776" s="7">
        <v>4</v>
      </c>
      <c r="F1776" s="7">
        <v>1</v>
      </c>
      <c r="G1776" s="7">
        <v>0</v>
      </c>
      <c r="H1776" s="7">
        <v>10</v>
      </c>
      <c r="I1776" s="7">
        <v>5</v>
      </c>
      <c r="J1776" s="7">
        <v>10</v>
      </c>
      <c r="K1776" s="7">
        <v>10</v>
      </c>
      <c r="L1776" s="7">
        <v>0</v>
      </c>
      <c r="M1776" s="7">
        <v>10</v>
      </c>
    </row>
    <row r="1777" spans="1:13">
      <c r="A1777" s="7" t="s">
        <v>3867</v>
      </c>
      <c r="B1777" s="3">
        <v>0</v>
      </c>
      <c r="C1777" s="7">
        <v>0</v>
      </c>
      <c r="D1777" s="7">
        <v>0</v>
      </c>
      <c r="E1777" s="7">
        <v>1</v>
      </c>
      <c r="F1777" s="7">
        <v>0</v>
      </c>
      <c r="G1777" s="7">
        <v>0</v>
      </c>
      <c r="H1777" s="7">
        <v>3</v>
      </c>
      <c r="I1777" s="7">
        <v>1</v>
      </c>
      <c r="J1777" s="7">
        <v>2</v>
      </c>
      <c r="K1777" s="7">
        <v>6</v>
      </c>
      <c r="L1777" s="7">
        <v>0</v>
      </c>
      <c r="M1777" s="7">
        <v>19</v>
      </c>
    </row>
    <row r="1778" spans="1:13">
      <c r="A1778" s="7" t="s">
        <v>3909</v>
      </c>
      <c r="B1778" s="3">
        <v>0</v>
      </c>
      <c r="C1778" s="7">
        <v>1</v>
      </c>
      <c r="D1778" s="7">
        <v>4</v>
      </c>
      <c r="E1778" s="7">
        <v>4</v>
      </c>
      <c r="F1778" s="7">
        <v>1</v>
      </c>
      <c r="G1778" s="7">
        <v>2</v>
      </c>
      <c r="H1778" s="7">
        <v>16</v>
      </c>
      <c r="I1778" s="7">
        <v>4</v>
      </c>
      <c r="J1778" s="7">
        <v>8</v>
      </c>
      <c r="K1778" s="7">
        <v>3</v>
      </c>
      <c r="L1778" s="7">
        <v>1</v>
      </c>
      <c r="M1778" s="7">
        <v>12</v>
      </c>
    </row>
    <row r="1779" spans="1:13">
      <c r="A1779" s="7" t="s">
        <v>3868</v>
      </c>
      <c r="B1779" s="3">
        <v>0</v>
      </c>
      <c r="C1779" s="7">
        <v>0</v>
      </c>
      <c r="D1779" s="7">
        <v>1</v>
      </c>
      <c r="E1779" s="7">
        <v>0</v>
      </c>
      <c r="F1779" s="7">
        <v>0</v>
      </c>
      <c r="G1779" s="7">
        <v>0</v>
      </c>
      <c r="H1779" s="7">
        <v>1</v>
      </c>
      <c r="I1779" s="7">
        <v>3</v>
      </c>
      <c r="J1779" s="7">
        <v>12</v>
      </c>
      <c r="K1779" s="7">
        <v>3</v>
      </c>
      <c r="L1779" s="7">
        <v>1</v>
      </c>
      <c r="M1779" s="7">
        <v>6</v>
      </c>
    </row>
    <row r="1780" spans="1:13">
      <c r="A1780" s="7" t="s">
        <v>3910</v>
      </c>
      <c r="B1780" s="3">
        <v>1</v>
      </c>
      <c r="C1780" s="7">
        <v>0</v>
      </c>
      <c r="D1780" s="7">
        <v>4</v>
      </c>
      <c r="E1780" s="7">
        <v>2</v>
      </c>
      <c r="F1780" s="7">
        <v>0</v>
      </c>
      <c r="G1780" s="7">
        <v>0</v>
      </c>
      <c r="H1780" s="7">
        <v>7</v>
      </c>
      <c r="I1780" s="7">
        <v>5</v>
      </c>
      <c r="J1780" s="7">
        <v>9</v>
      </c>
      <c r="K1780" s="7">
        <v>6</v>
      </c>
      <c r="L1780" s="7">
        <v>0</v>
      </c>
      <c r="M1780" s="7">
        <v>5</v>
      </c>
    </row>
    <row r="1781" spans="1:13">
      <c r="A1781" s="7" t="s">
        <v>3840</v>
      </c>
      <c r="B1781" s="3">
        <v>0</v>
      </c>
      <c r="C1781" s="7">
        <v>0</v>
      </c>
      <c r="D1781" s="7">
        <v>3</v>
      </c>
      <c r="E1781" s="7">
        <v>0</v>
      </c>
      <c r="F1781" s="7">
        <v>0</v>
      </c>
      <c r="G1781" s="7">
        <v>1</v>
      </c>
      <c r="H1781" s="7">
        <v>3</v>
      </c>
      <c r="I1781" s="7">
        <v>3</v>
      </c>
      <c r="J1781" s="7">
        <v>12</v>
      </c>
      <c r="K1781" s="7">
        <v>7</v>
      </c>
      <c r="L1781" s="7">
        <v>0</v>
      </c>
      <c r="M1781" s="7">
        <v>3</v>
      </c>
    </row>
    <row r="1782" spans="1:13">
      <c r="A1782" s="7" t="s">
        <v>3869</v>
      </c>
      <c r="B1782" s="3">
        <v>0</v>
      </c>
      <c r="C1782" s="7">
        <v>1</v>
      </c>
      <c r="D1782" s="7">
        <v>4</v>
      </c>
      <c r="E1782" s="7">
        <v>5</v>
      </c>
      <c r="F1782" s="7">
        <v>1</v>
      </c>
      <c r="G1782" s="7">
        <v>0</v>
      </c>
      <c r="H1782" s="7">
        <v>0</v>
      </c>
      <c r="I1782" s="7">
        <v>3</v>
      </c>
      <c r="J1782" s="7">
        <v>12</v>
      </c>
      <c r="K1782" s="7">
        <v>5</v>
      </c>
      <c r="L1782" s="7">
        <v>0</v>
      </c>
      <c r="M1782" s="7">
        <v>8</v>
      </c>
    </row>
    <row r="1783" spans="1:13">
      <c r="A1783" s="7" t="s">
        <v>3911</v>
      </c>
      <c r="B1783" s="3">
        <v>0</v>
      </c>
      <c r="C1783" s="7">
        <v>0</v>
      </c>
      <c r="D1783" s="7">
        <v>3</v>
      </c>
      <c r="E1783" s="7">
        <v>0</v>
      </c>
      <c r="F1783" s="7">
        <v>0</v>
      </c>
      <c r="G1783" s="7">
        <v>2</v>
      </c>
      <c r="H1783" s="7">
        <v>5</v>
      </c>
      <c r="I1783" s="7">
        <v>4</v>
      </c>
      <c r="J1783" s="7">
        <v>7</v>
      </c>
      <c r="K1783" s="7">
        <v>4</v>
      </c>
      <c r="L1783" s="7">
        <v>1</v>
      </c>
      <c r="M1783" s="7">
        <v>7</v>
      </c>
    </row>
    <row r="1784" spans="1:13">
      <c r="A1784" s="7" t="s">
        <v>3870</v>
      </c>
      <c r="B1784" s="3">
        <v>0</v>
      </c>
      <c r="C1784" s="7">
        <v>1</v>
      </c>
      <c r="D1784" s="7">
        <v>0</v>
      </c>
      <c r="E1784" s="7">
        <v>2</v>
      </c>
      <c r="F1784" s="7">
        <v>0</v>
      </c>
      <c r="G1784" s="7">
        <v>0</v>
      </c>
      <c r="H1784" s="7">
        <v>3</v>
      </c>
      <c r="I1784" s="7">
        <v>5</v>
      </c>
      <c r="J1784" s="7">
        <v>8</v>
      </c>
      <c r="K1784" s="7">
        <v>3</v>
      </c>
      <c r="L1784" s="7">
        <v>0</v>
      </c>
      <c r="M1784" s="7">
        <v>5</v>
      </c>
    </row>
    <row r="1785" spans="1:13">
      <c r="A1785" s="7" t="s">
        <v>3912</v>
      </c>
      <c r="B1785" s="3">
        <v>0</v>
      </c>
      <c r="C1785" s="7">
        <v>0</v>
      </c>
      <c r="D1785" s="7">
        <v>1</v>
      </c>
      <c r="E1785" s="7">
        <v>3</v>
      </c>
      <c r="F1785" s="7">
        <v>0</v>
      </c>
      <c r="G1785" s="7">
        <v>1</v>
      </c>
      <c r="H1785" s="7">
        <v>7</v>
      </c>
      <c r="I1785" s="7">
        <v>0</v>
      </c>
      <c r="J1785" s="7">
        <v>10</v>
      </c>
      <c r="K1785" s="7">
        <v>7</v>
      </c>
      <c r="L1785" s="7">
        <v>1</v>
      </c>
      <c r="M1785" s="7">
        <v>13</v>
      </c>
    </row>
    <row r="1786" spans="1:13">
      <c r="A1786" s="7" t="s">
        <v>3812</v>
      </c>
      <c r="B1786" s="3"/>
      <c r="C1786" s="7"/>
      <c r="D1786" s="7"/>
      <c r="E1786" s="7">
        <v>4</v>
      </c>
      <c r="F1786" s="7">
        <v>0</v>
      </c>
      <c r="G1786" s="7">
        <v>0</v>
      </c>
      <c r="H1786" s="7">
        <v>4</v>
      </c>
      <c r="I1786" s="7">
        <v>2</v>
      </c>
      <c r="J1786" s="7">
        <v>3</v>
      </c>
      <c r="K1786" s="7">
        <v>7</v>
      </c>
      <c r="L1786" s="7">
        <v>0</v>
      </c>
      <c r="M1786" s="7">
        <v>10</v>
      </c>
    </row>
    <row r="1787" spans="1:13">
      <c r="A1787" s="7" t="s">
        <v>3913</v>
      </c>
      <c r="B1787" s="3">
        <v>0</v>
      </c>
      <c r="C1787" s="7">
        <v>0</v>
      </c>
      <c r="D1787" s="7">
        <v>1</v>
      </c>
      <c r="E1787" s="7">
        <v>2</v>
      </c>
      <c r="F1787" s="7">
        <v>0</v>
      </c>
      <c r="G1787" s="7">
        <v>3</v>
      </c>
      <c r="H1787" s="7">
        <v>6</v>
      </c>
      <c r="I1787" s="7">
        <v>5</v>
      </c>
      <c r="J1787" s="7">
        <v>12</v>
      </c>
      <c r="K1787" s="7">
        <v>5</v>
      </c>
      <c r="L1787" s="7">
        <v>1</v>
      </c>
      <c r="M1787" s="7">
        <v>8</v>
      </c>
    </row>
    <row r="1788" spans="1:13">
      <c r="A1788" s="7" t="s">
        <v>3871</v>
      </c>
      <c r="B1788" s="3">
        <v>0</v>
      </c>
      <c r="C1788" s="7">
        <v>0</v>
      </c>
      <c r="D1788" s="7">
        <v>1</v>
      </c>
      <c r="E1788" s="7">
        <v>5</v>
      </c>
      <c r="F1788" s="7">
        <v>0</v>
      </c>
      <c r="G1788" s="7">
        <v>0</v>
      </c>
      <c r="H1788" s="7">
        <v>6</v>
      </c>
      <c r="I1788" s="7">
        <v>7</v>
      </c>
      <c r="J1788" s="7">
        <v>8</v>
      </c>
      <c r="K1788" s="7">
        <v>5</v>
      </c>
      <c r="L1788" s="7">
        <v>0</v>
      </c>
      <c r="M1788" s="7">
        <v>9</v>
      </c>
    </row>
    <row r="1789" spans="1:13">
      <c r="A1789" s="7" t="s">
        <v>3823</v>
      </c>
      <c r="B1789" s="3">
        <v>0</v>
      </c>
      <c r="C1789" s="7">
        <v>0</v>
      </c>
      <c r="D1789" s="7">
        <v>1</v>
      </c>
      <c r="E1789" s="7">
        <v>0</v>
      </c>
      <c r="F1789" s="7">
        <v>0</v>
      </c>
      <c r="G1789" s="7">
        <v>0</v>
      </c>
      <c r="H1789" s="7">
        <v>0</v>
      </c>
      <c r="I1789" s="7">
        <v>1</v>
      </c>
      <c r="J1789" s="7">
        <v>1</v>
      </c>
      <c r="K1789" s="7">
        <v>0</v>
      </c>
      <c r="L1789" s="7">
        <v>0</v>
      </c>
      <c r="M1789" s="7">
        <v>2</v>
      </c>
    </row>
    <row r="1790" spans="1:13">
      <c r="A1790" s="7" t="s">
        <v>3914</v>
      </c>
      <c r="B1790" s="3">
        <v>1</v>
      </c>
      <c r="C1790" s="7">
        <v>0</v>
      </c>
      <c r="D1790" s="7">
        <v>3</v>
      </c>
      <c r="E1790" s="7">
        <v>3</v>
      </c>
      <c r="F1790" s="7">
        <v>1</v>
      </c>
      <c r="G1790" s="7">
        <v>0</v>
      </c>
      <c r="H1790" s="7">
        <v>7</v>
      </c>
      <c r="I1790" s="7">
        <v>2</v>
      </c>
      <c r="J1790" s="7">
        <v>7</v>
      </c>
      <c r="K1790" s="7">
        <v>7</v>
      </c>
      <c r="L1790" s="7">
        <v>1</v>
      </c>
      <c r="M1790" s="7">
        <v>7</v>
      </c>
    </row>
    <row r="1791" spans="1:13">
      <c r="A1791" s="7" t="s">
        <v>3841</v>
      </c>
      <c r="B1791" s="3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2</v>
      </c>
      <c r="J1791" s="7">
        <v>12</v>
      </c>
      <c r="K1791" s="7">
        <v>4</v>
      </c>
      <c r="L1791" s="7">
        <v>0</v>
      </c>
      <c r="M1791" s="7">
        <v>7</v>
      </c>
    </row>
    <row r="1792" spans="1:13">
      <c r="A1792" s="7" t="s">
        <v>3872</v>
      </c>
      <c r="B1792" s="3">
        <v>0</v>
      </c>
      <c r="C1792" s="7">
        <v>0</v>
      </c>
      <c r="D1792" s="7">
        <v>1</v>
      </c>
      <c r="E1792" s="7">
        <v>2</v>
      </c>
      <c r="F1792" s="7">
        <v>0</v>
      </c>
      <c r="G1792" s="7">
        <v>0</v>
      </c>
      <c r="H1792" s="7">
        <v>5</v>
      </c>
      <c r="I1792" s="7">
        <v>4</v>
      </c>
      <c r="J1792" s="7">
        <v>8</v>
      </c>
      <c r="K1792" s="7">
        <v>3</v>
      </c>
      <c r="L1792" s="7">
        <v>3</v>
      </c>
      <c r="M1792" s="7">
        <v>8</v>
      </c>
    </row>
    <row r="1793" spans="1:13">
      <c r="A1793" s="7" t="s">
        <v>3873</v>
      </c>
      <c r="B1793" s="3">
        <v>0</v>
      </c>
      <c r="C1793" s="7">
        <v>0</v>
      </c>
      <c r="D1793" s="7">
        <v>2</v>
      </c>
      <c r="E1793" s="7">
        <v>2</v>
      </c>
      <c r="F1793" s="7">
        <v>0</v>
      </c>
      <c r="G1793" s="7">
        <v>1</v>
      </c>
      <c r="H1793" s="7">
        <v>6</v>
      </c>
      <c r="I1793" s="7">
        <v>3</v>
      </c>
      <c r="J1793" s="7">
        <v>9</v>
      </c>
      <c r="K1793" s="7">
        <v>6</v>
      </c>
      <c r="L1793" s="7">
        <v>1</v>
      </c>
      <c r="M1793" s="7">
        <v>6</v>
      </c>
    </row>
    <row r="1794" spans="1:13">
      <c r="A1794" s="7" t="s">
        <v>3802</v>
      </c>
      <c r="B1794" s="3">
        <v>0</v>
      </c>
      <c r="C1794" s="7">
        <v>0</v>
      </c>
      <c r="D1794" s="7">
        <v>0</v>
      </c>
      <c r="E1794" s="7">
        <v>1</v>
      </c>
      <c r="F1794" s="7">
        <v>0</v>
      </c>
      <c r="G1794" s="7">
        <v>0</v>
      </c>
      <c r="H1794" s="7">
        <v>1</v>
      </c>
      <c r="I1794" s="7">
        <v>2</v>
      </c>
      <c r="J1794" s="7">
        <v>5</v>
      </c>
      <c r="K1794" s="7">
        <v>4</v>
      </c>
      <c r="L1794" s="7">
        <v>0</v>
      </c>
      <c r="M1794" s="7">
        <v>9</v>
      </c>
    </row>
    <row r="1795" spans="1:13">
      <c r="A1795" s="7" t="s">
        <v>3874</v>
      </c>
      <c r="B1795" s="3"/>
      <c r="C1795" s="7"/>
      <c r="D1795" s="7">
        <v>4</v>
      </c>
      <c r="E1795" s="7">
        <v>4</v>
      </c>
      <c r="F1795" s="7">
        <v>0</v>
      </c>
      <c r="G1795" s="7">
        <v>0</v>
      </c>
      <c r="H1795" s="7">
        <v>0</v>
      </c>
      <c r="I1795" s="7">
        <v>3</v>
      </c>
      <c r="J1795" s="7">
        <v>13</v>
      </c>
      <c r="K1795" s="7">
        <v>14</v>
      </c>
      <c r="L1795" s="7">
        <v>1</v>
      </c>
      <c r="M1795" s="7">
        <v>16</v>
      </c>
    </row>
    <row r="1796" spans="1:13">
      <c r="A1796" s="7" t="s">
        <v>3875</v>
      </c>
      <c r="B1796" s="3">
        <v>0</v>
      </c>
      <c r="C1796" s="7">
        <v>0</v>
      </c>
      <c r="D1796" s="7">
        <v>3</v>
      </c>
      <c r="E1796" s="7">
        <v>2</v>
      </c>
      <c r="F1796" s="7">
        <v>0</v>
      </c>
      <c r="G1796" s="7">
        <v>0</v>
      </c>
      <c r="H1796" s="7">
        <v>5</v>
      </c>
      <c r="I1796" s="7">
        <v>5</v>
      </c>
      <c r="J1796" s="7">
        <v>10</v>
      </c>
      <c r="K1796" s="7">
        <v>9</v>
      </c>
      <c r="L1796" s="7">
        <v>1</v>
      </c>
      <c r="M1796" s="7">
        <v>9</v>
      </c>
    </row>
    <row r="1797" spans="1:13">
      <c r="A1797" s="7" t="s">
        <v>3842</v>
      </c>
      <c r="B1797" s="3">
        <v>0</v>
      </c>
      <c r="C1797" s="7">
        <v>0</v>
      </c>
      <c r="D1797" s="7">
        <v>2</v>
      </c>
      <c r="E1797" s="7">
        <v>5</v>
      </c>
      <c r="F1797" s="7">
        <v>0</v>
      </c>
      <c r="G1797" s="7">
        <v>0</v>
      </c>
      <c r="H1797" s="7">
        <v>8</v>
      </c>
      <c r="I1797" s="7">
        <v>3</v>
      </c>
      <c r="J1797" s="7">
        <v>13</v>
      </c>
      <c r="K1797" s="7">
        <v>10</v>
      </c>
      <c r="L1797" s="7">
        <v>0</v>
      </c>
      <c r="M1797" s="7">
        <v>8</v>
      </c>
    </row>
    <row r="1798" spans="1:13">
      <c r="A1798" s="7" t="s">
        <v>3876</v>
      </c>
      <c r="B1798" s="3">
        <v>0</v>
      </c>
      <c r="C1798" s="7">
        <v>0</v>
      </c>
      <c r="D1798" s="7">
        <v>0</v>
      </c>
      <c r="E1798" s="7">
        <v>4</v>
      </c>
      <c r="F1798" s="7">
        <v>0</v>
      </c>
      <c r="G1798" s="7">
        <v>1</v>
      </c>
      <c r="H1798" s="7">
        <v>4</v>
      </c>
      <c r="I1798" s="7">
        <v>2</v>
      </c>
      <c r="J1798" s="7">
        <v>10</v>
      </c>
      <c r="K1798" s="7">
        <v>6</v>
      </c>
      <c r="L1798" s="7">
        <v>0</v>
      </c>
      <c r="M1798" s="7">
        <v>6</v>
      </c>
    </row>
    <row r="1799" spans="1:13">
      <c r="A1799" s="7" t="s">
        <v>3915</v>
      </c>
      <c r="B1799" s="3">
        <v>0</v>
      </c>
      <c r="C1799" s="7">
        <v>0</v>
      </c>
      <c r="D1799" s="7">
        <v>2</v>
      </c>
      <c r="E1799" s="7">
        <v>3</v>
      </c>
      <c r="F1799" s="7">
        <v>0</v>
      </c>
      <c r="G1799" s="7">
        <v>1</v>
      </c>
      <c r="H1799" s="7">
        <v>7</v>
      </c>
      <c r="I1799" s="7">
        <v>3</v>
      </c>
      <c r="J1799" s="7">
        <v>14</v>
      </c>
      <c r="K1799" s="7">
        <v>2</v>
      </c>
      <c r="L1799" s="7">
        <v>3</v>
      </c>
      <c r="M1799" s="7">
        <v>4</v>
      </c>
    </row>
    <row r="1800" spans="1:13">
      <c r="A1800" s="7" t="s">
        <v>3813</v>
      </c>
      <c r="B1800" s="3">
        <v>0</v>
      </c>
      <c r="C1800" s="7">
        <v>0</v>
      </c>
      <c r="D1800" s="7">
        <v>1</v>
      </c>
      <c r="E1800" s="7">
        <v>7</v>
      </c>
      <c r="F1800" s="7">
        <v>1</v>
      </c>
      <c r="G1800" s="7">
        <v>0</v>
      </c>
      <c r="H1800" s="7">
        <v>9</v>
      </c>
      <c r="I1800" s="7">
        <v>1</v>
      </c>
      <c r="J1800" s="7">
        <v>11</v>
      </c>
      <c r="K1800" s="7">
        <v>4</v>
      </c>
      <c r="L1800" s="7">
        <v>1</v>
      </c>
      <c r="M1800" s="7">
        <v>8</v>
      </c>
    </row>
    <row r="1801" spans="1:13">
      <c r="A1801" s="7" t="s">
        <v>3843</v>
      </c>
      <c r="B1801" s="3">
        <v>0</v>
      </c>
      <c r="C1801" s="7">
        <v>1</v>
      </c>
      <c r="D1801" s="7">
        <v>0</v>
      </c>
      <c r="E1801" s="7">
        <v>3</v>
      </c>
      <c r="F1801" s="7">
        <v>1</v>
      </c>
      <c r="G1801" s="7">
        <v>0</v>
      </c>
      <c r="H1801" s="7">
        <v>6</v>
      </c>
      <c r="I1801" s="7">
        <v>4</v>
      </c>
      <c r="J1801" s="7">
        <v>8</v>
      </c>
      <c r="K1801" s="7">
        <v>4</v>
      </c>
      <c r="L1801" s="7">
        <v>0</v>
      </c>
      <c r="M1801" s="7">
        <v>3</v>
      </c>
    </row>
    <row r="1802" spans="1:13">
      <c r="A1802" s="7" t="s">
        <v>3844</v>
      </c>
      <c r="B1802" s="3">
        <v>1</v>
      </c>
      <c r="C1802" s="7">
        <v>0</v>
      </c>
      <c r="D1802" s="7">
        <v>3</v>
      </c>
      <c r="E1802" s="7">
        <v>2</v>
      </c>
      <c r="F1802" s="7">
        <v>1</v>
      </c>
      <c r="G1802" s="7">
        <v>0</v>
      </c>
      <c r="H1802" s="7">
        <v>6</v>
      </c>
      <c r="I1802" s="7">
        <v>6</v>
      </c>
      <c r="J1802" s="7">
        <v>8</v>
      </c>
      <c r="K1802" s="7">
        <v>4</v>
      </c>
      <c r="L1802" s="7">
        <v>0</v>
      </c>
      <c r="M1802" s="7">
        <v>8</v>
      </c>
    </row>
    <row r="1803" spans="1:13">
      <c r="A1803" s="7" t="s">
        <v>3877</v>
      </c>
      <c r="B1803" s="3">
        <v>0</v>
      </c>
      <c r="C1803" s="7">
        <v>0</v>
      </c>
      <c r="D1803" s="7">
        <v>2</v>
      </c>
      <c r="E1803" s="7">
        <v>2</v>
      </c>
      <c r="F1803" s="7">
        <v>0</v>
      </c>
      <c r="G1803" s="7">
        <v>1</v>
      </c>
      <c r="H1803" s="7">
        <v>3</v>
      </c>
      <c r="I1803" s="7">
        <v>0</v>
      </c>
      <c r="J1803" s="7">
        <v>8</v>
      </c>
      <c r="K1803" s="7">
        <v>5</v>
      </c>
      <c r="L1803" s="7">
        <v>0</v>
      </c>
      <c r="M1803" s="7">
        <v>4</v>
      </c>
    </row>
    <row r="1804" spans="1:13">
      <c r="A1804" s="7" t="s">
        <v>3824</v>
      </c>
      <c r="B1804" s="3">
        <v>1</v>
      </c>
      <c r="C1804" s="7">
        <v>0</v>
      </c>
      <c r="D1804" s="7">
        <v>0</v>
      </c>
      <c r="E1804" s="7">
        <v>3</v>
      </c>
      <c r="F1804" s="7">
        <v>1</v>
      </c>
      <c r="G1804" s="7">
        <v>0</v>
      </c>
      <c r="H1804" s="7">
        <v>4</v>
      </c>
      <c r="I1804" s="7">
        <v>1</v>
      </c>
      <c r="J1804" s="7">
        <v>3</v>
      </c>
      <c r="K1804" s="7">
        <v>1</v>
      </c>
      <c r="L1804" s="7">
        <v>0</v>
      </c>
      <c r="M1804" s="7">
        <v>5</v>
      </c>
    </row>
    <row r="1805" spans="1:13">
      <c r="A1805" s="7" t="s">
        <v>3845</v>
      </c>
      <c r="B1805" s="3">
        <v>0</v>
      </c>
      <c r="C1805" s="7">
        <v>0</v>
      </c>
      <c r="D1805" s="7">
        <v>0</v>
      </c>
      <c r="E1805" s="7">
        <v>2</v>
      </c>
      <c r="F1805" s="7">
        <v>0</v>
      </c>
      <c r="G1805" s="7">
        <v>0</v>
      </c>
      <c r="H1805" s="7">
        <v>2</v>
      </c>
      <c r="I1805" s="7">
        <v>5</v>
      </c>
      <c r="J1805" s="7">
        <v>6</v>
      </c>
      <c r="K1805" s="7">
        <v>2</v>
      </c>
      <c r="L1805" s="7">
        <v>0</v>
      </c>
      <c r="M1805" s="7">
        <v>2</v>
      </c>
    </row>
    <row r="1806" spans="1:13">
      <c r="A1806" s="7" t="s">
        <v>3814</v>
      </c>
      <c r="B1806" s="3">
        <v>0</v>
      </c>
      <c r="C1806" s="7">
        <v>1</v>
      </c>
      <c r="D1806" s="7">
        <v>0</v>
      </c>
      <c r="E1806" s="7">
        <v>1</v>
      </c>
      <c r="F1806" s="7">
        <v>1</v>
      </c>
      <c r="G1806" s="7">
        <v>0</v>
      </c>
      <c r="H1806" s="7">
        <v>3</v>
      </c>
      <c r="I1806" s="7">
        <v>1</v>
      </c>
      <c r="J1806" s="7">
        <v>11</v>
      </c>
      <c r="K1806" s="7">
        <v>11</v>
      </c>
      <c r="L1806" s="7">
        <v>0</v>
      </c>
      <c r="M1806" s="7">
        <v>8</v>
      </c>
    </row>
    <row r="1807" spans="1:13">
      <c r="A1807" s="7" t="s">
        <v>3878</v>
      </c>
      <c r="B1807" s="3"/>
      <c r="C1807" s="7"/>
      <c r="D1807" s="7"/>
      <c r="E1807" s="7">
        <v>1</v>
      </c>
      <c r="F1807" s="7">
        <v>0</v>
      </c>
      <c r="G1807" s="7">
        <v>0</v>
      </c>
      <c r="H1807" s="7">
        <v>1</v>
      </c>
      <c r="I1807" s="7">
        <v>4</v>
      </c>
      <c r="J1807" s="7">
        <v>1</v>
      </c>
      <c r="K1807" s="7">
        <v>7</v>
      </c>
      <c r="L1807" s="7">
        <v>0</v>
      </c>
      <c r="M1807" s="7">
        <v>7</v>
      </c>
    </row>
    <row r="1808" spans="1:13">
      <c r="A1808" s="7" t="s">
        <v>3879</v>
      </c>
      <c r="B1808" s="3">
        <v>0</v>
      </c>
      <c r="C1808" s="7">
        <v>0</v>
      </c>
      <c r="D1808" s="7">
        <v>0</v>
      </c>
      <c r="E1808" s="7">
        <v>1</v>
      </c>
      <c r="F1808" s="7">
        <v>0</v>
      </c>
      <c r="G1808" s="7">
        <v>0</v>
      </c>
      <c r="H1808" s="7">
        <v>1</v>
      </c>
      <c r="I1808" s="7">
        <v>3</v>
      </c>
      <c r="J1808" s="7">
        <v>5</v>
      </c>
      <c r="K1808" s="7">
        <v>3</v>
      </c>
      <c r="L1808" s="7">
        <v>0</v>
      </c>
      <c r="M1808" s="7">
        <v>2</v>
      </c>
    </row>
    <row r="1809" spans="1:13">
      <c r="A1809" s="7" t="s">
        <v>3825</v>
      </c>
      <c r="B1809" s="3">
        <v>0</v>
      </c>
      <c r="C1809" s="7">
        <v>0</v>
      </c>
      <c r="D1809" s="7">
        <v>4</v>
      </c>
      <c r="E1809" s="7">
        <v>3</v>
      </c>
      <c r="F1809" s="7">
        <v>0</v>
      </c>
      <c r="G1809" s="7">
        <v>0</v>
      </c>
      <c r="H1809" s="7">
        <v>10</v>
      </c>
      <c r="I1809" s="7">
        <v>1</v>
      </c>
      <c r="J1809" s="7">
        <v>10</v>
      </c>
      <c r="K1809" s="7">
        <v>18</v>
      </c>
      <c r="L1809" s="7">
        <v>0</v>
      </c>
      <c r="M1809" s="7">
        <v>16</v>
      </c>
    </row>
    <row r="1810" spans="1:13">
      <c r="A1810" s="7" t="s">
        <v>3880</v>
      </c>
      <c r="B1810" s="3">
        <v>0</v>
      </c>
      <c r="C1810" s="7">
        <v>0</v>
      </c>
      <c r="D1810" s="7">
        <v>2</v>
      </c>
      <c r="E1810" s="7">
        <v>0</v>
      </c>
      <c r="F1810" s="7">
        <v>0</v>
      </c>
      <c r="G1810" s="7">
        <v>0</v>
      </c>
      <c r="H1810" s="7">
        <v>4</v>
      </c>
      <c r="I1810" s="7">
        <v>3</v>
      </c>
      <c r="J1810" s="7">
        <v>3</v>
      </c>
      <c r="K1810" s="7">
        <v>9</v>
      </c>
      <c r="L1810" s="7">
        <v>0</v>
      </c>
      <c r="M1810" s="7">
        <v>6</v>
      </c>
    </row>
    <row r="1811" spans="1:13">
      <c r="A1811" s="7" t="s">
        <v>3826</v>
      </c>
      <c r="B1811" s="3">
        <v>0</v>
      </c>
      <c r="C1811" s="7">
        <v>1</v>
      </c>
      <c r="D1811" s="7">
        <v>1</v>
      </c>
      <c r="E1811" s="7">
        <v>0</v>
      </c>
      <c r="F1811" s="7">
        <v>1</v>
      </c>
      <c r="G1811" s="7">
        <v>0</v>
      </c>
      <c r="H1811" s="7">
        <v>3</v>
      </c>
      <c r="I1811" s="7">
        <v>1</v>
      </c>
      <c r="J1811" s="7">
        <v>7</v>
      </c>
      <c r="K1811" s="7">
        <v>4</v>
      </c>
      <c r="L1811" s="7">
        <v>1</v>
      </c>
      <c r="M1811" s="7">
        <v>6</v>
      </c>
    </row>
    <row r="1812" spans="1:13">
      <c r="A1812" s="7" t="s">
        <v>3881</v>
      </c>
      <c r="B1812" s="3">
        <v>0</v>
      </c>
      <c r="C1812" s="7">
        <v>0</v>
      </c>
      <c r="D1812" s="7">
        <v>4</v>
      </c>
      <c r="E1812" s="7">
        <v>1</v>
      </c>
      <c r="F1812" s="7">
        <v>0</v>
      </c>
      <c r="G1812" s="7">
        <v>0</v>
      </c>
      <c r="H1812" s="7">
        <v>10</v>
      </c>
      <c r="I1812" s="7">
        <v>4</v>
      </c>
      <c r="J1812" s="7">
        <v>11</v>
      </c>
      <c r="K1812" s="7">
        <v>2</v>
      </c>
      <c r="L1812" s="7">
        <v>1</v>
      </c>
      <c r="M1812" s="7">
        <v>4</v>
      </c>
    </row>
    <row r="1813" spans="1:13">
      <c r="A1813" s="7" t="s">
        <v>3916</v>
      </c>
      <c r="B1813" s="3">
        <v>0</v>
      </c>
      <c r="C1813" s="7">
        <v>2</v>
      </c>
      <c r="D1813" s="7">
        <v>3</v>
      </c>
      <c r="E1813" s="7">
        <v>3</v>
      </c>
      <c r="F1813" s="7">
        <v>0</v>
      </c>
      <c r="G1813" s="7">
        <v>0</v>
      </c>
      <c r="H1813" s="7">
        <v>10</v>
      </c>
      <c r="I1813" s="7">
        <v>9</v>
      </c>
      <c r="J1813" s="7">
        <v>19</v>
      </c>
      <c r="K1813" s="7">
        <v>12</v>
      </c>
      <c r="L1813" s="7">
        <v>1</v>
      </c>
      <c r="M1813" s="7">
        <v>6</v>
      </c>
    </row>
    <row r="1814" spans="1:13">
      <c r="A1814" s="7" t="s">
        <v>3917</v>
      </c>
      <c r="B1814" s="3">
        <v>0</v>
      </c>
      <c r="C1814" s="7">
        <v>0</v>
      </c>
      <c r="D1814" s="7">
        <v>1</v>
      </c>
      <c r="E1814" s="7">
        <v>6</v>
      </c>
      <c r="F1814" s="7">
        <v>0</v>
      </c>
      <c r="G1814" s="7">
        <v>0</v>
      </c>
      <c r="H1814" s="7">
        <v>7</v>
      </c>
      <c r="I1814" s="7">
        <v>5</v>
      </c>
      <c r="J1814" s="7">
        <v>14</v>
      </c>
      <c r="K1814" s="7">
        <v>7</v>
      </c>
      <c r="L1814" s="7">
        <v>1</v>
      </c>
      <c r="M1814" s="7">
        <v>15</v>
      </c>
    </row>
    <row r="1815" spans="1:13">
      <c r="A1815" s="7" t="s">
        <v>3846</v>
      </c>
      <c r="B1815" s="3">
        <v>0</v>
      </c>
      <c r="C1815" s="7">
        <v>0</v>
      </c>
      <c r="D1815" s="7">
        <v>2</v>
      </c>
      <c r="E1815" s="7">
        <v>0</v>
      </c>
      <c r="F1815" s="7">
        <v>0</v>
      </c>
      <c r="G1815" s="7">
        <v>0</v>
      </c>
      <c r="H1815" s="7">
        <v>3</v>
      </c>
      <c r="I1815" s="7">
        <v>2</v>
      </c>
      <c r="J1815" s="7">
        <v>5</v>
      </c>
      <c r="K1815" s="7">
        <v>3</v>
      </c>
      <c r="L1815" s="7">
        <v>0</v>
      </c>
      <c r="M1815" s="7">
        <v>5</v>
      </c>
    </row>
    <row r="1816" spans="1:13">
      <c r="A1816" s="7" t="s">
        <v>3815</v>
      </c>
      <c r="B1816" s="3">
        <v>0</v>
      </c>
      <c r="C1816" s="7">
        <v>1</v>
      </c>
      <c r="D1816" s="7">
        <v>1</v>
      </c>
      <c r="E1816" s="7">
        <v>1</v>
      </c>
      <c r="F1816" s="7">
        <v>0</v>
      </c>
      <c r="G1816" s="7">
        <v>0</v>
      </c>
      <c r="H1816" s="7">
        <v>3</v>
      </c>
      <c r="I1816" s="7">
        <v>2</v>
      </c>
      <c r="J1816" s="7">
        <v>10</v>
      </c>
      <c r="K1816" s="7">
        <v>3</v>
      </c>
      <c r="L1816" s="7">
        <v>1</v>
      </c>
      <c r="M1816" s="7">
        <v>10</v>
      </c>
    </row>
    <row r="1817" spans="1:13">
      <c r="A1817" s="7" t="s">
        <v>3882</v>
      </c>
      <c r="B1817" s="3">
        <v>0</v>
      </c>
      <c r="C1817" s="7">
        <v>1</v>
      </c>
      <c r="D1817" s="7">
        <v>6</v>
      </c>
      <c r="E1817" s="7">
        <v>2</v>
      </c>
      <c r="F1817" s="7">
        <v>0</v>
      </c>
      <c r="G1817" s="7">
        <v>0</v>
      </c>
      <c r="H1817" s="7">
        <v>13</v>
      </c>
      <c r="I1817" s="7">
        <v>7</v>
      </c>
      <c r="J1817" s="7">
        <v>14</v>
      </c>
      <c r="K1817" s="7">
        <v>7</v>
      </c>
      <c r="L1817" s="7">
        <v>1</v>
      </c>
      <c r="M1817" s="7">
        <v>7</v>
      </c>
    </row>
    <row r="1818" spans="1:13">
      <c r="A1818" s="7" t="s">
        <v>3918</v>
      </c>
      <c r="B1818" s="3"/>
      <c r="C1818" s="7"/>
      <c r="D1818" s="7">
        <v>1</v>
      </c>
      <c r="E1818" s="7">
        <v>2</v>
      </c>
      <c r="F1818" s="7"/>
      <c r="G1818" s="7">
        <v>1</v>
      </c>
      <c r="H1818" s="7">
        <v>8</v>
      </c>
      <c r="I1818" s="7">
        <v>4</v>
      </c>
      <c r="J1818" s="7">
        <v>10</v>
      </c>
      <c r="K1818" s="7">
        <v>3</v>
      </c>
      <c r="L1818" s="7">
        <v>1</v>
      </c>
      <c r="M1818" s="7">
        <v>11</v>
      </c>
    </row>
    <row r="1819" spans="1:13">
      <c r="A1819" s="7" t="s">
        <v>3847</v>
      </c>
      <c r="B1819" s="3">
        <v>0</v>
      </c>
      <c r="C1819" s="7">
        <v>0</v>
      </c>
      <c r="D1819" s="7">
        <v>1</v>
      </c>
      <c r="E1819" s="7">
        <v>0</v>
      </c>
      <c r="F1819" s="7">
        <v>0</v>
      </c>
      <c r="G1819" s="7">
        <v>0</v>
      </c>
      <c r="H1819" s="7">
        <v>1</v>
      </c>
      <c r="I1819" s="7">
        <v>2</v>
      </c>
      <c r="J1819" s="7">
        <v>5</v>
      </c>
      <c r="K1819" s="7">
        <v>8</v>
      </c>
      <c r="L1819" s="7">
        <v>1</v>
      </c>
      <c r="M1819" s="7">
        <v>12</v>
      </c>
    </row>
    <row r="1820" spans="1:13">
      <c r="A1820" s="7" t="s">
        <v>3883</v>
      </c>
      <c r="B1820" s="3">
        <v>1</v>
      </c>
      <c r="C1820" s="7">
        <v>0</v>
      </c>
      <c r="D1820" s="7">
        <v>6</v>
      </c>
      <c r="E1820" s="7">
        <v>2</v>
      </c>
      <c r="F1820" s="7">
        <v>1</v>
      </c>
      <c r="G1820" s="7">
        <v>0</v>
      </c>
      <c r="H1820" s="7">
        <v>9</v>
      </c>
      <c r="I1820" s="7">
        <v>5</v>
      </c>
      <c r="J1820" s="7">
        <v>10</v>
      </c>
      <c r="K1820" s="7">
        <v>5</v>
      </c>
      <c r="L1820" s="7">
        <v>1</v>
      </c>
      <c r="M1820" s="7">
        <v>9</v>
      </c>
    </row>
    <row r="1821" spans="1:13">
      <c r="A1821" s="7" t="s">
        <v>3884</v>
      </c>
      <c r="B1821" s="3">
        <v>0</v>
      </c>
      <c r="C1821" s="7">
        <v>0</v>
      </c>
      <c r="D1821" s="7">
        <v>1</v>
      </c>
      <c r="E1821" s="7">
        <v>5</v>
      </c>
      <c r="F1821" s="7">
        <v>0</v>
      </c>
      <c r="G1821" s="7">
        <v>2</v>
      </c>
      <c r="H1821" s="7">
        <v>9</v>
      </c>
      <c r="I1821" s="7">
        <v>5</v>
      </c>
      <c r="J1821" s="7">
        <v>14</v>
      </c>
      <c r="K1821" s="7">
        <v>9</v>
      </c>
      <c r="L1821" s="7">
        <v>1</v>
      </c>
      <c r="M1821" s="7">
        <v>19</v>
      </c>
    </row>
    <row r="1822" spans="1:13">
      <c r="A1822" s="7" t="s">
        <v>3803</v>
      </c>
      <c r="B1822" s="3">
        <v>0</v>
      </c>
      <c r="C1822" s="7">
        <v>0</v>
      </c>
      <c r="D1822" s="7">
        <v>1</v>
      </c>
      <c r="E1822" s="7">
        <v>0</v>
      </c>
      <c r="F1822" s="7">
        <v>0</v>
      </c>
      <c r="G1822" s="7">
        <v>1</v>
      </c>
      <c r="H1822" s="7">
        <v>1</v>
      </c>
      <c r="I1822" s="7">
        <v>4</v>
      </c>
      <c r="J1822" s="7">
        <v>7</v>
      </c>
      <c r="K1822" s="7">
        <v>1</v>
      </c>
      <c r="L1822" s="7">
        <v>0</v>
      </c>
      <c r="M1822" s="7">
        <v>3</v>
      </c>
    </row>
    <row r="1823" spans="1:13">
      <c r="A1823" s="7" t="s">
        <v>3919</v>
      </c>
      <c r="B1823" s="3">
        <v>0</v>
      </c>
      <c r="C1823" s="7">
        <v>2</v>
      </c>
      <c r="D1823" s="7">
        <v>0</v>
      </c>
      <c r="E1823" s="7">
        <v>4</v>
      </c>
      <c r="F1823" s="7">
        <v>0</v>
      </c>
      <c r="G1823" s="7">
        <v>0</v>
      </c>
      <c r="H1823" s="7">
        <v>7</v>
      </c>
      <c r="I1823" s="7">
        <v>3</v>
      </c>
      <c r="J1823" s="7">
        <v>12</v>
      </c>
      <c r="K1823" s="7">
        <v>7</v>
      </c>
      <c r="L1823" s="7">
        <v>0</v>
      </c>
      <c r="M1823" s="7">
        <v>9</v>
      </c>
    </row>
    <row r="1824" spans="1:13">
      <c r="A1824" s="7" t="s">
        <v>3925</v>
      </c>
      <c r="B1824" s="3">
        <v>0</v>
      </c>
      <c r="C1824" s="7">
        <v>0</v>
      </c>
      <c r="D1824" s="7">
        <v>1</v>
      </c>
      <c r="E1824" s="7">
        <v>2</v>
      </c>
      <c r="F1824" s="7">
        <v>0</v>
      </c>
      <c r="G1824" s="7">
        <v>0</v>
      </c>
      <c r="H1824" s="7">
        <v>3</v>
      </c>
      <c r="I1824" s="7">
        <v>2</v>
      </c>
      <c r="J1824" s="7">
        <v>10</v>
      </c>
      <c r="K1824" s="7">
        <v>5</v>
      </c>
      <c r="L1824" s="7">
        <v>0</v>
      </c>
      <c r="M1824" s="7">
        <v>4</v>
      </c>
    </row>
    <row r="1825" spans="1:13">
      <c r="A1825" s="7" t="s">
        <v>3885</v>
      </c>
      <c r="B1825" s="3">
        <v>0</v>
      </c>
      <c r="C1825" s="7">
        <v>0</v>
      </c>
      <c r="D1825" s="7">
        <v>0</v>
      </c>
      <c r="E1825" s="7">
        <v>1</v>
      </c>
      <c r="F1825" s="7">
        <v>0</v>
      </c>
      <c r="G1825" s="7">
        <v>0</v>
      </c>
      <c r="H1825" s="7">
        <v>6</v>
      </c>
      <c r="I1825" s="7">
        <v>4</v>
      </c>
      <c r="J1825" s="7">
        <v>5</v>
      </c>
      <c r="K1825" s="7">
        <v>3</v>
      </c>
      <c r="L1825" s="7">
        <v>3</v>
      </c>
      <c r="M1825" s="7">
        <v>5</v>
      </c>
    </row>
    <row r="1826" spans="1:13">
      <c r="A1826" s="7" t="s">
        <v>3886</v>
      </c>
      <c r="B1826" s="3">
        <v>0</v>
      </c>
      <c r="C1826" s="7">
        <v>1</v>
      </c>
      <c r="D1826" s="7">
        <v>1</v>
      </c>
      <c r="E1826" s="7">
        <v>1</v>
      </c>
      <c r="F1826" s="7">
        <v>0</v>
      </c>
      <c r="G1826" s="7">
        <v>0</v>
      </c>
      <c r="H1826" s="7">
        <v>3</v>
      </c>
      <c r="I1826" s="7">
        <v>3</v>
      </c>
      <c r="J1826" s="7">
        <v>6</v>
      </c>
      <c r="K1826" s="7">
        <v>4</v>
      </c>
      <c r="L1826" s="7">
        <v>0</v>
      </c>
      <c r="M1826" s="7">
        <v>8</v>
      </c>
    </row>
    <row r="1827" spans="1:13">
      <c r="A1827" s="7" t="s">
        <v>3827</v>
      </c>
      <c r="B1827" s="3">
        <v>0</v>
      </c>
      <c r="C1827" s="7">
        <v>0</v>
      </c>
      <c r="D1827" s="7">
        <v>2</v>
      </c>
      <c r="E1827" s="7">
        <v>4</v>
      </c>
      <c r="F1827" s="7">
        <v>0</v>
      </c>
      <c r="G1827" s="7">
        <v>0</v>
      </c>
      <c r="H1827" s="7">
        <v>6</v>
      </c>
      <c r="I1827" s="7">
        <v>3</v>
      </c>
      <c r="J1827" s="7">
        <v>7</v>
      </c>
      <c r="K1827" s="7">
        <v>9</v>
      </c>
      <c r="L1827" s="7">
        <v>0</v>
      </c>
      <c r="M1827" s="7">
        <v>14</v>
      </c>
    </row>
    <row r="1828" spans="1:13">
      <c r="A1828" s="7" t="s">
        <v>3936</v>
      </c>
      <c r="B1828" s="3">
        <v>1</v>
      </c>
      <c r="C1828" s="7">
        <v>0</v>
      </c>
      <c r="D1828" s="7">
        <v>1</v>
      </c>
      <c r="E1828" s="7">
        <v>3</v>
      </c>
      <c r="F1828" s="7">
        <v>0</v>
      </c>
      <c r="G1828" s="7">
        <v>0</v>
      </c>
      <c r="H1828" s="7">
        <v>5</v>
      </c>
      <c r="I1828" s="7">
        <v>5</v>
      </c>
      <c r="J1828" s="7">
        <v>8</v>
      </c>
      <c r="K1828" s="7">
        <v>2</v>
      </c>
      <c r="L1828" s="7">
        <v>0</v>
      </c>
      <c r="M1828" s="7">
        <v>2</v>
      </c>
    </row>
    <row r="1829" spans="1:13">
      <c r="A1829" s="7" t="s">
        <v>3797</v>
      </c>
      <c r="B1829" s="3">
        <v>0</v>
      </c>
      <c r="C1829" s="7">
        <v>1</v>
      </c>
      <c r="D1829" s="7">
        <v>1</v>
      </c>
      <c r="E1829" s="7">
        <v>4</v>
      </c>
      <c r="F1829" s="7">
        <v>2</v>
      </c>
      <c r="G1829" s="7">
        <v>0</v>
      </c>
      <c r="H1829" s="7">
        <v>6</v>
      </c>
      <c r="I1829" s="7">
        <v>3</v>
      </c>
      <c r="J1829" s="7">
        <v>9</v>
      </c>
      <c r="K1829" s="7">
        <v>5</v>
      </c>
      <c r="L1829" s="7">
        <v>0</v>
      </c>
      <c r="M1829" s="7">
        <v>5</v>
      </c>
    </row>
    <row r="1830" spans="1:13">
      <c r="A1830" s="7" t="s">
        <v>3848</v>
      </c>
      <c r="B1830" s="3"/>
      <c r="C1830" s="7">
        <v>1</v>
      </c>
      <c r="D1830" s="7">
        <v>3</v>
      </c>
      <c r="E1830" s="7">
        <v>2</v>
      </c>
      <c r="F1830" s="7"/>
      <c r="G1830" s="7"/>
      <c r="H1830" s="7">
        <v>6</v>
      </c>
      <c r="I1830" s="7">
        <v>2</v>
      </c>
      <c r="J1830" s="7">
        <v>11</v>
      </c>
      <c r="K1830" s="7">
        <v>9</v>
      </c>
      <c r="L1830" s="7">
        <v>2</v>
      </c>
      <c r="M1830" s="7">
        <v>19</v>
      </c>
    </row>
    <row r="1831" spans="1:13">
      <c r="A1831" s="7" t="s">
        <v>3920</v>
      </c>
      <c r="B1831" s="3">
        <v>0</v>
      </c>
      <c r="C1831" s="7">
        <v>0</v>
      </c>
      <c r="D1831" s="7">
        <v>3</v>
      </c>
      <c r="E1831" s="7">
        <v>1</v>
      </c>
      <c r="F1831" s="7">
        <v>0</v>
      </c>
      <c r="G1831" s="7">
        <v>1</v>
      </c>
      <c r="H1831" s="7">
        <v>6</v>
      </c>
      <c r="I1831" s="7">
        <v>1</v>
      </c>
      <c r="J1831" s="7">
        <v>5</v>
      </c>
      <c r="K1831" s="7">
        <v>4</v>
      </c>
      <c r="L1831" s="7">
        <v>1</v>
      </c>
      <c r="M1831" s="7">
        <v>15</v>
      </c>
    </row>
    <row r="1832" spans="1:13">
      <c r="A1832" s="7" t="s">
        <v>3928</v>
      </c>
      <c r="B1832" s="3">
        <v>0</v>
      </c>
      <c r="C1832" s="7">
        <v>0</v>
      </c>
      <c r="D1832" s="7">
        <v>1</v>
      </c>
      <c r="E1832" s="7">
        <v>3</v>
      </c>
      <c r="F1832" s="7">
        <v>0</v>
      </c>
      <c r="G1832" s="7">
        <v>0</v>
      </c>
      <c r="H1832" s="7">
        <v>4</v>
      </c>
      <c r="I1832" s="7">
        <v>3</v>
      </c>
      <c r="J1832" s="7">
        <v>6</v>
      </c>
      <c r="K1832" s="7">
        <v>4</v>
      </c>
      <c r="L1832" s="7">
        <v>0</v>
      </c>
      <c r="M1832" s="7">
        <v>5</v>
      </c>
    </row>
    <row r="1833" spans="1:13">
      <c r="A1833" s="7" t="s">
        <v>3828</v>
      </c>
      <c r="B1833" s="3">
        <v>0</v>
      </c>
      <c r="C1833" s="7">
        <v>0</v>
      </c>
      <c r="D1833" s="7">
        <v>2</v>
      </c>
      <c r="E1833" s="7">
        <v>4</v>
      </c>
      <c r="F1833" s="7">
        <v>0</v>
      </c>
      <c r="G1833" s="7">
        <v>0</v>
      </c>
      <c r="H1833" s="7">
        <v>6</v>
      </c>
      <c r="I1833" s="7">
        <v>3</v>
      </c>
      <c r="J1833" s="7">
        <v>12</v>
      </c>
      <c r="K1833" s="7">
        <v>4</v>
      </c>
      <c r="L1833" s="7">
        <v>0</v>
      </c>
      <c r="M1833" s="7">
        <v>5</v>
      </c>
    </row>
    <row r="1834" spans="1:13">
      <c r="A1834" s="7" t="s">
        <v>3887</v>
      </c>
      <c r="B1834" s="3"/>
      <c r="C1834" s="7">
        <v>0</v>
      </c>
      <c r="D1834" s="7">
        <v>5</v>
      </c>
      <c r="E1834" s="7">
        <v>1</v>
      </c>
      <c r="F1834" s="7">
        <v>0</v>
      </c>
      <c r="G1834" s="7">
        <v>0</v>
      </c>
      <c r="H1834" s="7">
        <v>8</v>
      </c>
      <c r="I1834" s="7">
        <v>2</v>
      </c>
      <c r="J1834" s="7">
        <v>8</v>
      </c>
      <c r="K1834" s="7">
        <v>3</v>
      </c>
      <c r="L1834" s="7">
        <v>0</v>
      </c>
      <c r="M1834" s="7">
        <v>4</v>
      </c>
    </row>
    <row r="1835" spans="1:13">
      <c r="A1835" s="7" t="s">
        <v>3888</v>
      </c>
      <c r="B1835" s="3">
        <v>0</v>
      </c>
      <c r="C1835" s="7">
        <v>0</v>
      </c>
      <c r="D1835" s="7">
        <v>2</v>
      </c>
      <c r="E1835" s="7">
        <v>2</v>
      </c>
      <c r="F1835" s="7">
        <v>1</v>
      </c>
      <c r="G1835" s="7">
        <v>0</v>
      </c>
      <c r="H1835" s="7">
        <v>7</v>
      </c>
      <c r="I1835" s="7">
        <v>4</v>
      </c>
      <c r="J1835" s="7">
        <v>12</v>
      </c>
      <c r="K1835" s="7">
        <v>5</v>
      </c>
      <c r="L1835" s="7">
        <v>0</v>
      </c>
      <c r="M1835" s="7">
        <v>7</v>
      </c>
    </row>
    <row r="1836" spans="1:13">
      <c r="A1836" s="7" t="s">
        <v>3921</v>
      </c>
      <c r="B1836" s="3">
        <v>0</v>
      </c>
      <c r="C1836" s="7">
        <v>1</v>
      </c>
      <c r="D1836" s="7">
        <v>4</v>
      </c>
      <c r="E1836" s="7">
        <v>6</v>
      </c>
      <c r="F1836" s="7">
        <v>0</v>
      </c>
      <c r="G1836" s="7">
        <v>0</v>
      </c>
      <c r="H1836" s="7">
        <v>15</v>
      </c>
      <c r="I1836" s="7">
        <v>3</v>
      </c>
      <c r="J1836" s="7">
        <v>14</v>
      </c>
      <c r="K1836" s="7">
        <v>10</v>
      </c>
      <c r="L1836" s="7">
        <v>1</v>
      </c>
      <c r="M1836" s="7">
        <v>10</v>
      </c>
    </row>
    <row r="1837" spans="1:13">
      <c r="A1837" s="7" t="s">
        <v>3922</v>
      </c>
      <c r="B1837" s="3">
        <v>0</v>
      </c>
      <c r="C1837" s="7">
        <v>0</v>
      </c>
      <c r="D1837" s="7">
        <v>1</v>
      </c>
      <c r="E1837" s="7">
        <v>2</v>
      </c>
      <c r="F1837" s="7">
        <v>0</v>
      </c>
      <c r="G1837" s="7">
        <v>0</v>
      </c>
      <c r="H1837" s="7">
        <v>6</v>
      </c>
      <c r="I1837" s="7">
        <v>1</v>
      </c>
      <c r="J1837" s="7">
        <v>8</v>
      </c>
      <c r="K1837" s="7">
        <v>5</v>
      </c>
      <c r="L1837" s="7">
        <v>1</v>
      </c>
      <c r="M1837" s="7">
        <v>10</v>
      </c>
    </row>
    <row r="1838" spans="1:13">
      <c r="A1838" s="7" t="s">
        <v>3889</v>
      </c>
      <c r="B1838" s="3">
        <v>0</v>
      </c>
      <c r="C1838" s="7">
        <v>0</v>
      </c>
      <c r="D1838" s="7">
        <v>0</v>
      </c>
      <c r="E1838" s="7">
        <v>2</v>
      </c>
      <c r="F1838" s="7">
        <v>0</v>
      </c>
      <c r="G1838" s="7">
        <v>0</v>
      </c>
      <c r="H1838" s="7">
        <v>5</v>
      </c>
      <c r="I1838" s="7">
        <v>2</v>
      </c>
      <c r="J1838" s="7">
        <v>7</v>
      </c>
      <c r="K1838" s="7">
        <v>3</v>
      </c>
      <c r="L1838" s="7">
        <v>0</v>
      </c>
      <c r="M1838" s="7">
        <v>5</v>
      </c>
    </row>
    <row r="1839" spans="1:13">
      <c r="A1839" s="7" t="s">
        <v>3890</v>
      </c>
      <c r="B1839" s="3">
        <v>0</v>
      </c>
      <c r="C1839" s="7">
        <v>1</v>
      </c>
      <c r="D1839" s="7">
        <v>1</v>
      </c>
      <c r="E1839" s="7">
        <v>0</v>
      </c>
      <c r="F1839" s="7">
        <v>1</v>
      </c>
      <c r="G1839" s="7">
        <v>0</v>
      </c>
      <c r="H1839" s="7">
        <v>6</v>
      </c>
      <c r="I1839" s="7">
        <v>2</v>
      </c>
      <c r="J1839" s="7">
        <v>6</v>
      </c>
      <c r="K1839" s="7">
        <v>1</v>
      </c>
      <c r="L1839" s="7">
        <v>0</v>
      </c>
      <c r="M1839" s="7">
        <v>1</v>
      </c>
    </row>
    <row r="1840" spans="1:13">
      <c r="A1840" s="7" t="s">
        <v>3891</v>
      </c>
      <c r="B1840" s="3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4</v>
      </c>
      <c r="I1840" s="7">
        <v>0</v>
      </c>
      <c r="J1840" s="7">
        <v>9</v>
      </c>
      <c r="K1840" s="7">
        <v>1</v>
      </c>
      <c r="L1840" s="7">
        <v>1</v>
      </c>
      <c r="M1840" s="7">
        <v>1</v>
      </c>
    </row>
    <row r="1841" spans="1:13">
      <c r="A1841" s="7" t="s">
        <v>3892</v>
      </c>
      <c r="B1841" s="3">
        <v>0</v>
      </c>
      <c r="C1841" s="7">
        <v>0</v>
      </c>
      <c r="D1841" s="7">
        <v>0</v>
      </c>
      <c r="E1841" s="7">
        <v>2</v>
      </c>
      <c r="F1841" s="7">
        <v>0</v>
      </c>
      <c r="G1841" s="7">
        <v>0</v>
      </c>
      <c r="H1841" s="7">
        <v>4</v>
      </c>
      <c r="I1841" s="7">
        <v>1</v>
      </c>
      <c r="J1841" s="7">
        <v>5</v>
      </c>
      <c r="K1841" s="7">
        <v>5</v>
      </c>
      <c r="L1841" s="7">
        <v>0</v>
      </c>
      <c r="M1841" s="7">
        <v>9</v>
      </c>
    </row>
    <row r="1842" spans="1:13">
      <c r="A1842" s="7" t="s">
        <v>3893</v>
      </c>
      <c r="B1842" s="3">
        <v>0</v>
      </c>
      <c r="C1842" s="7">
        <v>0</v>
      </c>
      <c r="D1842" s="7">
        <v>0</v>
      </c>
      <c r="E1842" s="7">
        <v>3</v>
      </c>
      <c r="F1842" s="7">
        <v>0</v>
      </c>
      <c r="G1842" s="7">
        <v>0</v>
      </c>
      <c r="H1842" s="7">
        <v>8</v>
      </c>
      <c r="I1842" s="7">
        <v>1</v>
      </c>
      <c r="J1842" s="7">
        <v>10</v>
      </c>
      <c r="K1842" s="7">
        <v>7</v>
      </c>
      <c r="L1842" s="7">
        <v>0</v>
      </c>
      <c r="M1842" s="7">
        <v>2</v>
      </c>
    </row>
    <row r="1843" spans="1:13">
      <c r="A1843" s="7" t="s">
        <v>3894</v>
      </c>
      <c r="B1843" s="3"/>
      <c r="C1843" s="7"/>
      <c r="D1843" s="7">
        <v>2</v>
      </c>
      <c r="E1843" s="7">
        <v>3</v>
      </c>
      <c r="F1843" s="7">
        <v>0</v>
      </c>
      <c r="G1843" s="7">
        <v>0</v>
      </c>
      <c r="H1843" s="7">
        <v>5</v>
      </c>
      <c r="I1843" s="7">
        <v>4</v>
      </c>
      <c r="J1843" s="7">
        <v>12</v>
      </c>
      <c r="K1843" s="7">
        <v>5</v>
      </c>
      <c r="L1843" s="7">
        <v>1</v>
      </c>
      <c r="M1843" s="7">
        <v>7</v>
      </c>
    </row>
    <row r="1844" spans="1:13">
      <c r="A1844" s="7" t="s">
        <v>3804</v>
      </c>
      <c r="B1844" s="3"/>
      <c r="C1844" s="7">
        <v>1</v>
      </c>
      <c r="D1844" s="7">
        <v>1</v>
      </c>
      <c r="E1844" s="7">
        <v>1</v>
      </c>
      <c r="F1844" s="7"/>
      <c r="G1844" s="7"/>
      <c r="H1844" s="7">
        <v>6</v>
      </c>
      <c r="I1844" s="7">
        <v>1</v>
      </c>
      <c r="J1844" s="7">
        <v>9</v>
      </c>
      <c r="K1844" s="7">
        <v>6</v>
      </c>
      <c r="L1844" s="7"/>
      <c r="M1844" s="7">
        <v>10</v>
      </c>
    </row>
    <row r="1845" spans="1:13">
      <c r="A1845" s="7" t="s">
        <v>3923</v>
      </c>
      <c r="B1845" s="3">
        <v>0</v>
      </c>
      <c r="C1845" s="7">
        <v>0</v>
      </c>
      <c r="D1845" s="7">
        <v>1</v>
      </c>
      <c r="E1845" s="7">
        <v>4</v>
      </c>
      <c r="F1845" s="7">
        <v>0</v>
      </c>
      <c r="G1845" s="7">
        <v>0</v>
      </c>
      <c r="H1845" s="7">
        <v>5</v>
      </c>
      <c r="I1845" s="7">
        <v>0</v>
      </c>
      <c r="J1845" s="7">
        <v>6</v>
      </c>
      <c r="K1845" s="7">
        <v>7</v>
      </c>
      <c r="L1845" s="7">
        <v>0</v>
      </c>
      <c r="M1845" s="7">
        <v>12</v>
      </c>
    </row>
    <row r="1846" spans="1:13">
      <c r="A1846" s="7" t="s">
        <v>3849</v>
      </c>
      <c r="B1846" s="3">
        <v>0</v>
      </c>
      <c r="C1846" s="7">
        <v>1</v>
      </c>
      <c r="D1846" s="7">
        <v>5</v>
      </c>
      <c r="E1846" s="7">
        <v>0</v>
      </c>
      <c r="F1846" s="7">
        <v>1</v>
      </c>
      <c r="G1846" s="7">
        <v>0</v>
      </c>
      <c r="H1846" s="7">
        <v>10</v>
      </c>
      <c r="I1846" s="7">
        <v>2</v>
      </c>
      <c r="J1846" s="7">
        <v>7</v>
      </c>
      <c r="K1846" s="7">
        <v>7</v>
      </c>
      <c r="L1846" s="7">
        <v>0</v>
      </c>
      <c r="M1846" s="7">
        <v>8</v>
      </c>
    </row>
    <row r="1847" spans="1:13">
      <c r="A1847" s="7" t="s">
        <v>3895</v>
      </c>
      <c r="B1847" s="3"/>
      <c r="C1847" s="7"/>
      <c r="D1847" s="7">
        <v>2</v>
      </c>
      <c r="E1847" s="7"/>
      <c r="F1847" s="7">
        <v>1</v>
      </c>
      <c r="G1847" s="7">
        <v>0</v>
      </c>
      <c r="H1847" s="7">
        <v>3</v>
      </c>
      <c r="I1847" s="7">
        <v>1</v>
      </c>
      <c r="J1847" s="7">
        <v>6</v>
      </c>
      <c r="K1847" s="7">
        <v>5</v>
      </c>
      <c r="L1847" s="7">
        <v>0</v>
      </c>
      <c r="M1847" s="7">
        <v>4</v>
      </c>
    </row>
    <row r="1848" spans="1:13">
      <c r="A1848" s="7" t="s">
        <v>3850</v>
      </c>
      <c r="B1848" s="3"/>
      <c r="C1848" s="7"/>
      <c r="D1848" s="7">
        <v>1</v>
      </c>
      <c r="E1848" s="7">
        <v>1</v>
      </c>
      <c r="F1848" s="7"/>
      <c r="G1848" s="7">
        <v>1</v>
      </c>
      <c r="H1848" s="7">
        <v>2</v>
      </c>
      <c r="I1848" s="7">
        <v>2</v>
      </c>
      <c r="J1848" s="7">
        <v>8</v>
      </c>
      <c r="K1848" s="7">
        <v>7</v>
      </c>
      <c r="L1848" s="7"/>
      <c r="M1848" s="7">
        <v>4</v>
      </c>
    </row>
    <row r="1849" spans="1:13">
      <c r="A1849" s="7" t="s">
        <v>3896</v>
      </c>
      <c r="B1849" s="3">
        <v>0</v>
      </c>
      <c r="C1849" s="7">
        <v>0</v>
      </c>
      <c r="D1849" s="7">
        <v>3</v>
      </c>
      <c r="E1849" s="7">
        <v>2</v>
      </c>
      <c r="F1849" s="7">
        <v>0</v>
      </c>
      <c r="G1849" s="7">
        <v>0</v>
      </c>
      <c r="H1849" s="7">
        <v>6</v>
      </c>
      <c r="I1849" s="7">
        <v>4</v>
      </c>
      <c r="J1849" s="7">
        <v>9</v>
      </c>
      <c r="K1849" s="7">
        <v>2</v>
      </c>
      <c r="L1849" s="7">
        <v>0</v>
      </c>
      <c r="M1849" s="7">
        <v>8</v>
      </c>
    </row>
    <row r="1850" spans="1:13">
      <c r="A1850" s="7" t="s">
        <v>3897</v>
      </c>
      <c r="B1850" s="3">
        <v>1</v>
      </c>
      <c r="C1850" s="7">
        <v>1</v>
      </c>
      <c r="D1850" s="7">
        <v>3</v>
      </c>
      <c r="E1850" s="7">
        <v>1</v>
      </c>
      <c r="F1850" s="7">
        <v>1</v>
      </c>
      <c r="G1850" s="7">
        <v>3</v>
      </c>
      <c r="H1850" s="7">
        <v>9</v>
      </c>
      <c r="I1850" s="7">
        <v>6</v>
      </c>
      <c r="J1850" s="7">
        <v>10</v>
      </c>
      <c r="K1850" s="7">
        <v>3</v>
      </c>
      <c r="L1850" s="7">
        <v>0</v>
      </c>
      <c r="M1850" s="7">
        <v>8</v>
      </c>
    </row>
    <row r="1851" spans="1:13">
      <c r="A1851" s="7" t="s">
        <v>3898</v>
      </c>
      <c r="B1851" s="3">
        <v>0</v>
      </c>
      <c r="C1851" s="7">
        <v>0</v>
      </c>
      <c r="D1851" s="7">
        <v>3</v>
      </c>
      <c r="E1851" s="7">
        <v>1</v>
      </c>
      <c r="F1851" s="7">
        <v>0</v>
      </c>
      <c r="G1851" s="7">
        <v>3</v>
      </c>
      <c r="H1851" s="7">
        <v>5</v>
      </c>
      <c r="I1851" s="7">
        <v>1</v>
      </c>
      <c r="J1851" s="7">
        <v>7</v>
      </c>
      <c r="K1851" s="7">
        <v>4</v>
      </c>
      <c r="L1851" s="7">
        <v>0</v>
      </c>
      <c r="M1851" s="7">
        <v>4</v>
      </c>
    </row>
    <row r="1852" spans="1:13">
      <c r="A1852" s="7" t="s">
        <v>3984</v>
      </c>
      <c r="B1852" s="3">
        <v>0</v>
      </c>
      <c r="C1852" s="7">
        <v>0</v>
      </c>
      <c r="D1852" s="7">
        <v>2</v>
      </c>
      <c r="E1852" s="7">
        <v>4</v>
      </c>
      <c r="F1852" s="7">
        <v>0</v>
      </c>
      <c r="G1852" s="7">
        <v>1</v>
      </c>
      <c r="H1852" s="7">
        <v>6</v>
      </c>
      <c r="I1852" s="7">
        <v>6</v>
      </c>
      <c r="J1852" s="7">
        <v>9</v>
      </c>
      <c r="K1852" s="7">
        <v>12</v>
      </c>
      <c r="L1852" s="7">
        <v>1</v>
      </c>
      <c r="M1852" s="7">
        <v>14</v>
      </c>
    </row>
    <row r="1853" spans="1:13">
      <c r="A1853" s="7" t="s">
        <v>4073</v>
      </c>
      <c r="B1853" s="3">
        <v>0</v>
      </c>
      <c r="C1853" s="7">
        <v>0</v>
      </c>
      <c r="D1853" s="7">
        <v>3</v>
      </c>
      <c r="E1853" s="7">
        <v>6</v>
      </c>
      <c r="F1853" s="7">
        <v>0</v>
      </c>
      <c r="G1853" s="7">
        <v>0</v>
      </c>
      <c r="H1853" s="7">
        <v>10</v>
      </c>
      <c r="I1853" s="7">
        <v>4</v>
      </c>
      <c r="J1853" s="7">
        <v>5</v>
      </c>
      <c r="K1853" s="7">
        <v>4</v>
      </c>
      <c r="L1853" s="7">
        <v>1</v>
      </c>
      <c r="M1853" s="7">
        <v>5</v>
      </c>
    </row>
    <row r="1854" spans="1:13">
      <c r="A1854" s="7" t="s">
        <v>3985</v>
      </c>
      <c r="B1854" s="3">
        <v>0</v>
      </c>
      <c r="C1854" s="7">
        <v>0</v>
      </c>
      <c r="D1854" s="7">
        <v>2</v>
      </c>
      <c r="E1854" s="7">
        <v>2</v>
      </c>
      <c r="F1854" s="7">
        <v>0</v>
      </c>
      <c r="G1854" s="7">
        <v>0</v>
      </c>
      <c r="H1854" s="7">
        <v>4</v>
      </c>
      <c r="I1854" s="7">
        <v>4</v>
      </c>
      <c r="J1854" s="7">
        <v>10</v>
      </c>
      <c r="K1854" s="7">
        <v>2</v>
      </c>
      <c r="L1854" s="7">
        <v>2</v>
      </c>
      <c r="M1854" s="7">
        <v>4</v>
      </c>
    </row>
    <row r="1855" spans="1:13">
      <c r="A1855" s="7" t="s">
        <v>3939</v>
      </c>
      <c r="B1855" s="3">
        <v>0</v>
      </c>
      <c r="C1855" s="7">
        <v>0</v>
      </c>
      <c r="D1855" s="7">
        <v>1</v>
      </c>
      <c r="E1855" s="7">
        <v>3</v>
      </c>
      <c r="F1855" s="7">
        <v>0</v>
      </c>
      <c r="G1855" s="7">
        <v>0</v>
      </c>
      <c r="H1855" s="7">
        <v>5</v>
      </c>
      <c r="I1855" s="7">
        <v>2</v>
      </c>
      <c r="J1855" s="7">
        <v>8</v>
      </c>
      <c r="K1855" s="7">
        <v>7</v>
      </c>
      <c r="L1855" s="7">
        <v>1</v>
      </c>
      <c r="M1855" s="7">
        <v>5</v>
      </c>
    </row>
    <row r="1856" spans="1:13">
      <c r="A1856" s="7" t="s">
        <v>3940</v>
      </c>
      <c r="B1856" s="3">
        <v>0</v>
      </c>
      <c r="C1856" s="7">
        <v>1</v>
      </c>
      <c r="D1856" s="7">
        <v>0</v>
      </c>
      <c r="E1856" s="7">
        <v>5</v>
      </c>
      <c r="F1856" s="7">
        <v>0</v>
      </c>
      <c r="G1856" s="7">
        <v>0</v>
      </c>
      <c r="H1856" s="7">
        <v>7</v>
      </c>
      <c r="I1856" s="7">
        <v>2</v>
      </c>
      <c r="J1856" s="7">
        <v>8</v>
      </c>
      <c r="K1856" s="7">
        <v>8</v>
      </c>
      <c r="L1856" s="7">
        <v>0</v>
      </c>
      <c r="M1856" s="7">
        <v>4</v>
      </c>
    </row>
    <row r="1857" spans="1:13">
      <c r="A1857" s="7" t="s">
        <v>4040</v>
      </c>
      <c r="B1857" s="3">
        <v>0</v>
      </c>
      <c r="C1857" s="7">
        <v>0</v>
      </c>
      <c r="D1857" s="7">
        <v>0</v>
      </c>
      <c r="E1857" s="7">
        <v>3</v>
      </c>
      <c r="F1857" s="7">
        <v>0</v>
      </c>
      <c r="G1857" s="7">
        <v>0</v>
      </c>
      <c r="H1857" s="7">
        <v>3</v>
      </c>
      <c r="I1857" s="7">
        <v>3</v>
      </c>
      <c r="J1857" s="7">
        <v>8</v>
      </c>
      <c r="K1857" s="7">
        <v>10</v>
      </c>
      <c r="L1857" s="7">
        <v>0</v>
      </c>
      <c r="M1857" s="7">
        <v>12</v>
      </c>
    </row>
    <row r="1858" spans="1:13">
      <c r="A1858" s="7" t="s">
        <v>4041</v>
      </c>
      <c r="B1858" s="3">
        <v>1</v>
      </c>
      <c r="C1858" s="7">
        <v>0</v>
      </c>
      <c r="D1858" s="7">
        <v>1</v>
      </c>
      <c r="E1858" s="7">
        <v>2</v>
      </c>
      <c r="F1858" s="7">
        <v>1</v>
      </c>
      <c r="G1858" s="7">
        <v>0</v>
      </c>
      <c r="H1858" s="7">
        <v>5</v>
      </c>
      <c r="I1858" s="7">
        <v>3</v>
      </c>
      <c r="J1858" s="7">
        <v>11</v>
      </c>
      <c r="K1858" s="7">
        <v>5</v>
      </c>
      <c r="L1858" s="7">
        <v>2</v>
      </c>
      <c r="M1858" s="7">
        <v>5</v>
      </c>
    </row>
    <row r="1859" spans="1:13">
      <c r="A1859" s="7" t="s">
        <v>3941</v>
      </c>
      <c r="B1859" s="3">
        <v>0</v>
      </c>
      <c r="C1859" s="7">
        <v>0</v>
      </c>
      <c r="D1859" s="7">
        <v>2</v>
      </c>
      <c r="E1859" s="7">
        <v>1</v>
      </c>
      <c r="F1859" s="7">
        <v>0</v>
      </c>
      <c r="G1859" s="7">
        <v>0</v>
      </c>
      <c r="H1859" s="7">
        <v>7</v>
      </c>
      <c r="I1859" s="7">
        <v>3</v>
      </c>
      <c r="J1859" s="7">
        <v>15</v>
      </c>
      <c r="K1859" s="7">
        <v>9</v>
      </c>
      <c r="L1859" s="7">
        <v>1</v>
      </c>
      <c r="M1859" s="7">
        <v>7</v>
      </c>
    </row>
    <row r="1860" spans="1:13">
      <c r="A1860" s="7" t="s">
        <v>3942</v>
      </c>
      <c r="B1860" s="3">
        <v>0</v>
      </c>
      <c r="C1860" s="7">
        <v>0</v>
      </c>
      <c r="D1860" s="7">
        <v>2</v>
      </c>
      <c r="E1860" s="7">
        <v>3</v>
      </c>
      <c r="F1860" s="7">
        <v>0</v>
      </c>
      <c r="G1860" s="7">
        <v>0</v>
      </c>
      <c r="H1860" s="7">
        <v>7</v>
      </c>
      <c r="I1860" s="7">
        <v>3</v>
      </c>
      <c r="J1860" s="7">
        <v>8</v>
      </c>
      <c r="K1860" s="7">
        <v>6</v>
      </c>
      <c r="L1860" s="7">
        <v>1</v>
      </c>
      <c r="M1860" s="7">
        <v>6</v>
      </c>
    </row>
    <row r="1861" spans="1:13">
      <c r="A1861" s="7" t="s">
        <v>4031</v>
      </c>
      <c r="B1861" s="3">
        <v>0</v>
      </c>
      <c r="C1861" s="7">
        <v>2</v>
      </c>
      <c r="D1861" s="7">
        <v>0</v>
      </c>
      <c r="E1861" s="7">
        <v>1</v>
      </c>
      <c r="F1861" s="7">
        <v>2</v>
      </c>
      <c r="G1861" s="7">
        <v>0</v>
      </c>
      <c r="H1861" s="7">
        <v>4</v>
      </c>
      <c r="I1861" s="7">
        <v>2</v>
      </c>
      <c r="J1861" s="7">
        <v>10</v>
      </c>
      <c r="K1861" s="7">
        <v>5</v>
      </c>
      <c r="L1861" s="7">
        <v>0</v>
      </c>
      <c r="M1861" s="7">
        <v>6</v>
      </c>
    </row>
    <row r="1862" spans="1:13">
      <c r="A1862" s="7" t="s">
        <v>3986</v>
      </c>
      <c r="B1862" s="3">
        <v>0</v>
      </c>
      <c r="C1862" s="7">
        <v>0</v>
      </c>
      <c r="D1862" s="7">
        <v>3</v>
      </c>
      <c r="E1862" s="7">
        <v>0</v>
      </c>
      <c r="F1862" s="7">
        <v>0</v>
      </c>
      <c r="G1862" s="7">
        <v>2</v>
      </c>
      <c r="H1862" s="7">
        <v>3</v>
      </c>
      <c r="I1862" s="7">
        <v>0</v>
      </c>
      <c r="J1862" s="7">
        <v>10</v>
      </c>
      <c r="K1862" s="7">
        <v>2</v>
      </c>
      <c r="L1862" s="7">
        <v>1</v>
      </c>
      <c r="M1862" s="7">
        <v>1</v>
      </c>
    </row>
    <row r="1863" spans="1:13">
      <c r="A1863" s="7" t="s">
        <v>4042</v>
      </c>
      <c r="B1863" s="3"/>
      <c r="C1863" s="7"/>
      <c r="D1863" s="7">
        <v>1</v>
      </c>
      <c r="E1863" s="7">
        <v>2</v>
      </c>
      <c r="F1863" s="7"/>
      <c r="G1863" s="7"/>
      <c r="H1863" s="7">
        <v>6</v>
      </c>
      <c r="I1863" s="7">
        <v>2</v>
      </c>
      <c r="J1863" s="7">
        <v>4</v>
      </c>
      <c r="K1863" s="7">
        <v>6</v>
      </c>
      <c r="L1863" s="7">
        <v>0</v>
      </c>
      <c r="M1863" s="7">
        <v>12</v>
      </c>
    </row>
    <row r="1864" spans="1:13">
      <c r="A1864" s="7" t="s">
        <v>3987</v>
      </c>
      <c r="B1864" s="3">
        <v>0</v>
      </c>
      <c r="C1864" s="7">
        <v>0</v>
      </c>
      <c r="D1864" s="7">
        <v>1</v>
      </c>
      <c r="E1864" s="7">
        <v>1</v>
      </c>
      <c r="F1864" s="7">
        <v>0</v>
      </c>
      <c r="G1864" s="7">
        <v>0</v>
      </c>
      <c r="H1864" s="7">
        <v>4</v>
      </c>
      <c r="I1864" s="7">
        <v>1</v>
      </c>
      <c r="J1864" s="7">
        <v>9</v>
      </c>
      <c r="K1864" s="7">
        <v>5</v>
      </c>
      <c r="L1864" s="7">
        <v>1</v>
      </c>
      <c r="M1864" s="7">
        <v>6</v>
      </c>
    </row>
    <row r="1865" spans="1:13">
      <c r="A1865" s="7" t="s">
        <v>4032</v>
      </c>
      <c r="B1865" s="3">
        <v>0</v>
      </c>
      <c r="C1865" s="7">
        <v>1</v>
      </c>
      <c r="D1865" s="7">
        <v>0</v>
      </c>
      <c r="E1865" s="7">
        <v>5</v>
      </c>
      <c r="F1865" s="7">
        <v>0</v>
      </c>
      <c r="G1865" s="7">
        <v>1</v>
      </c>
      <c r="H1865" s="7">
        <v>7</v>
      </c>
      <c r="I1865" s="7">
        <v>2</v>
      </c>
      <c r="J1865" s="7">
        <v>11</v>
      </c>
      <c r="K1865" s="7">
        <v>9</v>
      </c>
      <c r="L1865" s="7">
        <v>0</v>
      </c>
      <c r="M1865" s="7">
        <v>9</v>
      </c>
    </row>
    <row r="1866" spans="1:13">
      <c r="A1866" s="7" t="s">
        <v>3988</v>
      </c>
      <c r="B1866" s="3"/>
      <c r="C1866" s="7">
        <v>3</v>
      </c>
      <c r="D1866" s="7"/>
      <c r="E1866" s="7"/>
      <c r="F1866" s="7"/>
      <c r="G1866" s="7">
        <v>1</v>
      </c>
      <c r="H1866" s="7">
        <v>3</v>
      </c>
      <c r="I1866" s="7">
        <v>4</v>
      </c>
      <c r="J1866" s="7">
        <v>8</v>
      </c>
      <c r="K1866" s="7">
        <v>2</v>
      </c>
      <c r="L1866" s="7"/>
      <c r="M1866" s="7">
        <v>6</v>
      </c>
    </row>
    <row r="1867" spans="1:13">
      <c r="A1867" s="7" t="s">
        <v>4033</v>
      </c>
      <c r="B1867" s="3">
        <v>0</v>
      </c>
      <c r="C1867" s="7">
        <v>0</v>
      </c>
      <c r="D1867" s="7">
        <v>3</v>
      </c>
      <c r="E1867" s="7">
        <v>2</v>
      </c>
      <c r="F1867" s="7">
        <v>0</v>
      </c>
      <c r="G1867" s="7">
        <v>0</v>
      </c>
      <c r="H1867" s="7">
        <v>5</v>
      </c>
      <c r="I1867" s="7">
        <v>6</v>
      </c>
      <c r="J1867" s="7">
        <v>15</v>
      </c>
      <c r="K1867" s="7">
        <v>7</v>
      </c>
      <c r="L1867" s="7">
        <v>0</v>
      </c>
      <c r="M1867" s="7">
        <v>13</v>
      </c>
    </row>
    <row r="1868" spans="1:13">
      <c r="A1868" s="7" t="s">
        <v>3989</v>
      </c>
      <c r="B1868" s="3"/>
      <c r="C1868" s="7"/>
      <c r="D1868" s="7">
        <v>2</v>
      </c>
      <c r="E1868" s="7">
        <v>5</v>
      </c>
      <c r="F1868" s="7"/>
      <c r="G1868" s="7"/>
      <c r="H1868" s="7">
        <v>8</v>
      </c>
      <c r="I1868" s="7">
        <v>2</v>
      </c>
      <c r="J1868" s="7">
        <v>10</v>
      </c>
      <c r="K1868" s="7">
        <v>4</v>
      </c>
      <c r="L1868" s="7"/>
      <c r="M1868" s="7">
        <v>1</v>
      </c>
    </row>
    <row r="1869" spans="1:13">
      <c r="A1869" s="7" t="s">
        <v>4043</v>
      </c>
      <c r="B1869" s="3">
        <v>0</v>
      </c>
      <c r="C1869" s="7">
        <v>0</v>
      </c>
      <c r="D1869" s="7">
        <v>1</v>
      </c>
      <c r="E1869" s="7">
        <v>4</v>
      </c>
      <c r="F1869" s="7">
        <v>0</v>
      </c>
      <c r="G1869" s="7">
        <v>0</v>
      </c>
      <c r="H1869" s="7">
        <v>5</v>
      </c>
      <c r="I1869" s="7">
        <v>3</v>
      </c>
      <c r="J1869" s="7">
        <v>11</v>
      </c>
      <c r="K1869" s="7">
        <v>4</v>
      </c>
      <c r="L1869" s="7">
        <v>0</v>
      </c>
      <c r="M1869" s="7">
        <v>3</v>
      </c>
    </row>
    <row r="1870" spans="1:13">
      <c r="A1870" s="7" t="s">
        <v>3943</v>
      </c>
      <c r="B1870" s="3"/>
      <c r="C1870" s="7">
        <v>1</v>
      </c>
      <c r="D1870" s="7">
        <v>1</v>
      </c>
      <c r="E1870" s="7"/>
      <c r="F1870" s="7">
        <v>1</v>
      </c>
      <c r="G1870" s="7">
        <v>0</v>
      </c>
      <c r="H1870" s="7">
        <v>4</v>
      </c>
      <c r="I1870" s="7">
        <v>1</v>
      </c>
      <c r="J1870" s="7">
        <v>6</v>
      </c>
      <c r="K1870" s="7">
        <v>3</v>
      </c>
      <c r="L1870" s="7">
        <v>0</v>
      </c>
      <c r="M1870" s="7">
        <v>4</v>
      </c>
    </row>
    <row r="1871" spans="1:13">
      <c r="A1871" s="7" t="s">
        <v>4067</v>
      </c>
      <c r="B1871" s="3">
        <v>0</v>
      </c>
      <c r="C1871" s="7">
        <v>0</v>
      </c>
      <c r="D1871" s="7">
        <v>1</v>
      </c>
      <c r="E1871" s="7">
        <v>2</v>
      </c>
      <c r="F1871" s="7">
        <v>0</v>
      </c>
      <c r="G1871" s="7">
        <v>1</v>
      </c>
      <c r="H1871" s="7">
        <v>4</v>
      </c>
      <c r="I1871" s="7">
        <v>2</v>
      </c>
      <c r="J1871" s="7">
        <v>6</v>
      </c>
      <c r="K1871" s="7">
        <v>2</v>
      </c>
      <c r="L1871" s="7">
        <v>0</v>
      </c>
      <c r="M1871" s="7">
        <v>7</v>
      </c>
    </row>
    <row r="1872" spans="1:13">
      <c r="A1872" s="7" t="s">
        <v>3944</v>
      </c>
      <c r="B1872" s="3">
        <v>0</v>
      </c>
      <c r="C1872" s="7">
        <v>0</v>
      </c>
      <c r="D1872" s="7">
        <v>3</v>
      </c>
      <c r="E1872" s="7">
        <v>2</v>
      </c>
      <c r="F1872" s="7">
        <v>0</v>
      </c>
      <c r="G1872" s="7">
        <v>1</v>
      </c>
      <c r="H1872" s="7">
        <v>8</v>
      </c>
      <c r="I1872" s="7">
        <v>4</v>
      </c>
      <c r="J1872" s="7">
        <v>11</v>
      </c>
      <c r="K1872" s="7">
        <v>8</v>
      </c>
      <c r="L1872" s="7">
        <v>0</v>
      </c>
      <c r="M1872" s="7">
        <v>7</v>
      </c>
    </row>
    <row r="1873" spans="1:13">
      <c r="A1873" s="7" t="s">
        <v>4044</v>
      </c>
      <c r="B1873" s="3">
        <v>0</v>
      </c>
      <c r="C1873" s="7">
        <v>0</v>
      </c>
      <c r="D1873" s="7">
        <v>1</v>
      </c>
      <c r="E1873" s="7">
        <v>0</v>
      </c>
      <c r="F1873" s="7">
        <v>0</v>
      </c>
      <c r="G1873" s="7">
        <v>0</v>
      </c>
      <c r="H1873" s="7">
        <v>2</v>
      </c>
      <c r="I1873" s="7">
        <v>2</v>
      </c>
      <c r="J1873" s="7">
        <v>6</v>
      </c>
      <c r="K1873" s="7">
        <v>6</v>
      </c>
      <c r="L1873" s="7">
        <v>1</v>
      </c>
      <c r="M1873" s="7">
        <v>10</v>
      </c>
    </row>
    <row r="1874" spans="1:13">
      <c r="A1874" s="7" t="s">
        <v>4034</v>
      </c>
      <c r="B1874" s="3">
        <v>0</v>
      </c>
      <c r="C1874" s="7">
        <v>0</v>
      </c>
      <c r="D1874" s="7">
        <v>4</v>
      </c>
      <c r="E1874" s="7">
        <v>4</v>
      </c>
      <c r="F1874" s="7">
        <v>0</v>
      </c>
      <c r="G1874" s="7">
        <v>1</v>
      </c>
      <c r="H1874" s="7">
        <v>10</v>
      </c>
      <c r="I1874" s="7">
        <v>2</v>
      </c>
      <c r="J1874" s="7">
        <v>6</v>
      </c>
      <c r="K1874" s="7">
        <v>3</v>
      </c>
      <c r="L1874" s="7">
        <v>0</v>
      </c>
      <c r="M1874" s="7">
        <v>6</v>
      </c>
    </row>
    <row r="1875" spans="1:13">
      <c r="A1875" s="7" t="s">
        <v>4068</v>
      </c>
      <c r="B1875" s="3">
        <v>0</v>
      </c>
      <c r="C1875" s="7">
        <v>0</v>
      </c>
      <c r="D1875" s="7">
        <v>1</v>
      </c>
      <c r="E1875" s="7">
        <v>2</v>
      </c>
      <c r="F1875" s="7">
        <v>0</v>
      </c>
      <c r="G1875" s="7">
        <v>0</v>
      </c>
      <c r="H1875" s="7">
        <v>3</v>
      </c>
      <c r="I1875" s="7">
        <v>3</v>
      </c>
      <c r="J1875" s="7">
        <v>11</v>
      </c>
      <c r="K1875" s="7">
        <v>5</v>
      </c>
      <c r="L1875" s="7">
        <v>0</v>
      </c>
      <c r="M1875" s="7">
        <v>5</v>
      </c>
    </row>
    <row r="1876" spans="1:13">
      <c r="A1876" s="7" t="s">
        <v>4045</v>
      </c>
      <c r="B1876" s="3">
        <v>1</v>
      </c>
      <c r="C1876" s="7">
        <v>1</v>
      </c>
      <c r="D1876" s="7">
        <v>3</v>
      </c>
      <c r="E1876" s="7">
        <v>3</v>
      </c>
      <c r="F1876" s="7">
        <v>1</v>
      </c>
      <c r="G1876" s="7">
        <v>0</v>
      </c>
      <c r="H1876" s="7">
        <v>8</v>
      </c>
      <c r="I1876" s="7">
        <v>2</v>
      </c>
      <c r="J1876" s="7">
        <v>8</v>
      </c>
      <c r="K1876" s="7">
        <v>3</v>
      </c>
      <c r="L1876" s="7">
        <v>0</v>
      </c>
      <c r="M1876" s="7">
        <v>4</v>
      </c>
    </row>
    <row r="1877" spans="1:13">
      <c r="A1877" s="7" t="s">
        <v>4069</v>
      </c>
      <c r="B1877" s="3">
        <v>0</v>
      </c>
      <c r="C1877" s="7">
        <v>0</v>
      </c>
      <c r="D1877" s="7">
        <v>3</v>
      </c>
      <c r="E1877" s="7">
        <v>0</v>
      </c>
      <c r="F1877" s="7">
        <v>0</v>
      </c>
      <c r="G1877" s="7">
        <v>0</v>
      </c>
      <c r="H1877" s="7">
        <v>3</v>
      </c>
      <c r="I1877" s="7">
        <v>1</v>
      </c>
      <c r="J1877" s="7">
        <v>9</v>
      </c>
      <c r="K1877" s="7">
        <v>3</v>
      </c>
      <c r="L1877" s="7">
        <v>0</v>
      </c>
      <c r="M1877" s="7">
        <v>2</v>
      </c>
    </row>
    <row r="1878" spans="1:13">
      <c r="A1878" s="7" t="s">
        <v>3945</v>
      </c>
      <c r="B1878" s="3">
        <v>0</v>
      </c>
      <c r="C1878" s="7">
        <v>0</v>
      </c>
      <c r="D1878" s="7">
        <v>4</v>
      </c>
      <c r="E1878" s="7">
        <v>6</v>
      </c>
      <c r="F1878" s="7">
        <v>0</v>
      </c>
      <c r="G1878" s="7">
        <v>1</v>
      </c>
      <c r="H1878" s="7">
        <v>10</v>
      </c>
      <c r="I1878" s="7">
        <v>4</v>
      </c>
      <c r="J1878" s="7">
        <v>10</v>
      </c>
      <c r="K1878" s="7">
        <v>3</v>
      </c>
      <c r="L1878" s="7">
        <v>1</v>
      </c>
      <c r="M1878" s="7">
        <v>9</v>
      </c>
    </row>
    <row r="1879" spans="1:13">
      <c r="A1879" s="7" t="s">
        <v>3990</v>
      </c>
      <c r="B1879" s="3">
        <v>0</v>
      </c>
      <c r="C1879" s="7">
        <v>0</v>
      </c>
      <c r="D1879" s="7">
        <v>5</v>
      </c>
      <c r="E1879" s="7">
        <v>0</v>
      </c>
      <c r="F1879" s="7">
        <v>0</v>
      </c>
      <c r="G1879" s="7">
        <v>0</v>
      </c>
      <c r="H1879" s="7">
        <v>5</v>
      </c>
      <c r="I1879" s="7">
        <v>4</v>
      </c>
      <c r="J1879" s="7">
        <v>8</v>
      </c>
      <c r="K1879" s="7">
        <v>2</v>
      </c>
      <c r="L1879" s="7">
        <v>0</v>
      </c>
      <c r="M1879" s="7">
        <v>1</v>
      </c>
    </row>
    <row r="1880" spans="1:13">
      <c r="A1880" s="7" t="s">
        <v>4046</v>
      </c>
      <c r="B1880" s="3">
        <v>1</v>
      </c>
      <c r="C1880" s="7">
        <v>0</v>
      </c>
      <c r="D1880" s="7">
        <v>1</v>
      </c>
      <c r="E1880" s="7">
        <v>2</v>
      </c>
      <c r="F1880" s="7">
        <v>0</v>
      </c>
      <c r="G1880" s="7">
        <v>0</v>
      </c>
      <c r="H1880" s="7">
        <v>4</v>
      </c>
      <c r="I1880" s="7">
        <v>4</v>
      </c>
      <c r="J1880" s="7">
        <v>10</v>
      </c>
      <c r="K1880" s="7">
        <v>5</v>
      </c>
      <c r="L1880" s="7">
        <v>0</v>
      </c>
      <c r="M1880" s="7">
        <v>3</v>
      </c>
    </row>
    <row r="1881" spans="1:13">
      <c r="A1881" s="7" t="s">
        <v>4074</v>
      </c>
      <c r="B1881" s="3">
        <v>0</v>
      </c>
      <c r="C1881" s="7">
        <v>1</v>
      </c>
      <c r="D1881" s="7">
        <v>0</v>
      </c>
      <c r="E1881" s="7">
        <v>2</v>
      </c>
      <c r="F1881" s="7">
        <v>1</v>
      </c>
      <c r="G1881" s="7">
        <v>0</v>
      </c>
      <c r="H1881" s="7">
        <v>6</v>
      </c>
      <c r="I1881" s="7">
        <v>4</v>
      </c>
      <c r="J1881" s="7">
        <v>9</v>
      </c>
      <c r="K1881" s="7">
        <v>8</v>
      </c>
      <c r="L1881" s="7">
        <v>1</v>
      </c>
      <c r="M1881" s="7">
        <v>8</v>
      </c>
    </row>
    <row r="1882" spans="1:13">
      <c r="A1882" s="7" t="s">
        <v>3946</v>
      </c>
      <c r="B1882" s="3"/>
      <c r="C1882" s="7">
        <v>1</v>
      </c>
      <c r="D1882" s="7">
        <v>0</v>
      </c>
      <c r="E1882" s="7">
        <v>5</v>
      </c>
      <c r="F1882" s="7">
        <v>0</v>
      </c>
      <c r="G1882" s="7">
        <v>0</v>
      </c>
      <c r="H1882" s="7">
        <v>6</v>
      </c>
      <c r="I1882" s="7">
        <v>3</v>
      </c>
      <c r="J1882" s="7">
        <v>4</v>
      </c>
      <c r="K1882" s="7">
        <v>4</v>
      </c>
      <c r="L1882" s="7">
        <v>0</v>
      </c>
      <c r="M1882" s="7">
        <v>5</v>
      </c>
    </row>
    <row r="1883" spans="1:13">
      <c r="A1883" s="7" t="s">
        <v>4035</v>
      </c>
      <c r="B1883" s="3">
        <v>0</v>
      </c>
      <c r="C1883" s="7">
        <v>0</v>
      </c>
      <c r="D1883" s="7">
        <v>0</v>
      </c>
      <c r="E1883" s="7">
        <v>4</v>
      </c>
      <c r="F1883" s="7">
        <v>0</v>
      </c>
      <c r="G1883" s="7">
        <v>0</v>
      </c>
      <c r="H1883" s="7">
        <v>8</v>
      </c>
      <c r="I1883" s="7">
        <v>2</v>
      </c>
      <c r="J1883" s="7">
        <v>9</v>
      </c>
      <c r="K1883" s="7">
        <v>9</v>
      </c>
      <c r="L1883" s="7">
        <v>1</v>
      </c>
      <c r="M1883" s="7">
        <v>10</v>
      </c>
    </row>
    <row r="1884" spans="1:13">
      <c r="A1884" s="7" t="s">
        <v>3947</v>
      </c>
      <c r="B1884" s="3">
        <v>0</v>
      </c>
      <c r="C1884" s="7">
        <v>0</v>
      </c>
      <c r="D1884" s="7">
        <v>1</v>
      </c>
      <c r="E1884" s="7">
        <v>4</v>
      </c>
      <c r="F1884" s="7">
        <v>0</v>
      </c>
      <c r="G1884" s="7">
        <v>0</v>
      </c>
      <c r="H1884" s="7">
        <v>5</v>
      </c>
      <c r="I1884" s="7">
        <v>0</v>
      </c>
      <c r="J1884" s="7">
        <v>8</v>
      </c>
      <c r="K1884" s="7">
        <v>5</v>
      </c>
      <c r="L1884" s="7">
        <v>0</v>
      </c>
      <c r="M1884" s="7">
        <v>13</v>
      </c>
    </row>
    <row r="1885" spans="1:13">
      <c r="A1885" s="7" t="s">
        <v>4047</v>
      </c>
      <c r="B1885" s="3"/>
      <c r="C1885" s="7">
        <v>1</v>
      </c>
      <c r="D1885" s="7"/>
      <c r="E1885" s="7"/>
      <c r="F1885" s="7">
        <v>0</v>
      </c>
      <c r="G1885" s="7">
        <v>0</v>
      </c>
      <c r="H1885" s="7">
        <v>0</v>
      </c>
      <c r="I1885" s="7">
        <v>0</v>
      </c>
      <c r="J1885" s="7">
        <v>1</v>
      </c>
      <c r="K1885" s="7"/>
      <c r="L1885" s="7"/>
      <c r="M1885" s="7">
        <v>1</v>
      </c>
    </row>
    <row r="1886" spans="1:13">
      <c r="A1886" s="7" t="s">
        <v>3991</v>
      </c>
      <c r="B1886" s="3">
        <v>0</v>
      </c>
      <c r="C1886" s="7"/>
      <c r="D1886" s="7">
        <v>2</v>
      </c>
      <c r="E1886" s="7">
        <v>2</v>
      </c>
      <c r="F1886" s="7">
        <v>0</v>
      </c>
      <c r="G1886" s="7">
        <v>1</v>
      </c>
      <c r="H1886" s="7">
        <v>4</v>
      </c>
      <c r="I1886" s="7">
        <v>3</v>
      </c>
      <c r="J1886" s="7">
        <v>8</v>
      </c>
      <c r="K1886" s="7">
        <v>2</v>
      </c>
      <c r="L1886" s="7">
        <v>0</v>
      </c>
      <c r="M1886" s="7">
        <v>5</v>
      </c>
    </row>
    <row r="1887" spans="1:13">
      <c r="A1887" s="7" t="s">
        <v>3992</v>
      </c>
      <c r="B1887" s="3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1</v>
      </c>
      <c r="I1887" s="7">
        <v>1</v>
      </c>
      <c r="J1887" s="7">
        <v>3</v>
      </c>
      <c r="K1887" s="7">
        <v>4</v>
      </c>
      <c r="L1887" s="7">
        <v>0</v>
      </c>
      <c r="M1887" s="7">
        <v>6</v>
      </c>
    </row>
    <row r="1888" spans="1:13">
      <c r="A1888" s="7" t="s">
        <v>3948</v>
      </c>
      <c r="B1888" s="3">
        <v>0</v>
      </c>
      <c r="C1888" s="7">
        <v>0</v>
      </c>
      <c r="D1888" s="7">
        <v>1</v>
      </c>
      <c r="E1888" s="7">
        <v>2</v>
      </c>
      <c r="F1888" s="7">
        <v>0</v>
      </c>
      <c r="G1888" s="7">
        <v>1</v>
      </c>
      <c r="H1888" s="7">
        <v>4</v>
      </c>
      <c r="I1888" s="7">
        <v>9</v>
      </c>
      <c r="J1888" s="7">
        <v>8</v>
      </c>
      <c r="K1888" s="7">
        <v>3</v>
      </c>
      <c r="L1888" s="7">
        <v>4</v>
      </c>
      <c r="M1888" s="7">
        <v>6</v>
      </c>
    </row>
    <row r="1889" spans="1:13">
      <c r="A1889" s="7" t="s">
        <v>4048</v>
      </c>
      <c r="B1889" s="3">
        <v>0</v>
      </c>
      <c r="C1889" s="7">
        <v>0</v>
      </c>
      <c r="D1889" s="7">
        <v>3</v>
      </c>
      <c r="E1889" s="7">
        <v>2</v>
      </c>
      <c r="F1889" s="7">
        <v>0</v>
      </c>
      <c r="G1889" s="7">
        <v>0</v>
      </c>
      <c r="H1889" s="7">
        <v>6</v>
      </c>
      <c r="I1889" s="7">
        <v>1</v>
      </c>
      <c r="J1889" s="7">
        <v>9</v>
      </c>
      <c r="K1889" s="7">
        <v>7</v>
      </c>
      <c r="L1889" s="7">
        <v>1</v>
      </c>
      <c r="M1889" s="7">
        <v>4</v>
      </c>
    </row>
    <row r="1890" spans="1:13">
      <c r="A1890" s="7" t="s">
        <v>3993</v>
      </c>
      <c r="B1890" s="3">
        <v>0</v>
      </c>
      <c r="C1890" s="7">
        <v>0</v>
      </c>
      <c r="D1890" s="7">
        <v>0</v>
      </c>
      <c r="E1890" s="7">
        <v>3</v>
      </c>
      <c r="F1890" s="7"/>
      <c r="G1890" s="7">
        <v>0</v>
      </c>
      <c r="H1890" s="7">
        <v>3</v>
      </c>
      <c r="I1890" s="7">
        <v>2</v>
      </c>
      <c r="J1890" s="7">
        <v>5</v>
      </c>
      <c r="K1890" s="7">
        <v>6</v>
      </c>
      <c r="L1890" s="7">
        <v>0</v>
      </c>
      <c r="M1890" s="7">
        <v>13</v>
      </c>
    </row>
    <row r="1891" spans="1:13">
      <c r="A1891" s="7" t="s">
        <v>3994</v>
      </c>
      <c r="B1891" s="3">
        <v>0</v>
      </c>
      <c r="C1891" s="7">
        <v>1</v>
      </c>
      <c r="D1891" s="7">
        <v>2</v>
      </c>
      <c r="E1891" s="7">
        <v>3</v>
      </c>
      <c r="F1891" s="7">
        <v>0</v>
      </c>
      <c r="G1891" s="7">
        <v>0</v>
      </c>
      <c r="H1891" s="7">
        <v>6</v>
      </c>
      <c r="I1891" s="7">
        <v>3</v>
      </c>
      <c r="J1891" s="7">
        <v>13</v>
      </c>
      <c r="K1891" s="7">
        <v>5</v>
      </c>
      <c r="L1891" s="7">
        <v>0</v>
      </c>
      <c r="M1891" s="7">
        <v>5</v>
      </c>
    </row>
    <row r="1892" spans="1:13">
      <c r="A1892" s="7" t="s">
        <v>3995</v>
      </c>
      <c r="B1892" s="3">
        <v>0</v>
      </c>
      <c r="C1892" s="7">
        <v>0</v>
      </c>
      <c r="D1892" s="7">
        <v>4</v>
      </c>
      <c r="E1892" s="7">
        <v>2</v>
      </c>
      <c r="F1892" s="7">
        <v>0</v>
      </c>
      <c r="G1892" s="7">
        <v>0</v>
      </c>
      <c r="H1892" s="7">
        <v>6</v>
      </c>
      <c r="I1892" s="7">
        <v>7</v>
      </c>
      <c r="J1892" s="7">
        <v>7</v>
      </c>
      <c r="K1892" s="7">
        <v>9</v>
      </c>
      <c r="L1892" s="7">
        <v>0</v>
      </c>
      <c r="M1892" s="7">
        <v>14</v>
      </c>
    </row>
    <row r="1893" spans="1:13">
      <c r="A1893" s="7" t="s">
        <v>3996</v>
      </c>
      <c r="B1893" s="3"/>
      <c r="C1893" s="7"/>
      <c r="D1893" s="7">
        <v>2</v>
      </c>
      <c r="E1893" s="7">
        <v>6</v>
      </c>
      <c r="F1893" s="7">
        <v>0</v>
      </c>
      <c r="G1893" s="7">
        <v>0</v>
      </c>
      <c r="H1893" s="7">
        <v>10</v>
      </c>
      <c r="I1893" s="7">
        <v>3</v>
      </c>
      <c r="J1893" s="7">
        <v>10</v>
      </c>
      <c r="K1893" s="7">
        <v>6</v>
      </c>
      <c r="L1893" s="7">
        <v>2</v>
      </c>
      <c r="M1893" s="7">
        <v>6</v>
      </c>
    </row>
    <row r="1894" spans="1:13">
      <c r="A1894" s="7" t="s">
        <v>4070</v>
      </c>
      <c r="B1894" s="3">
        <v>0</v>
      </c>
      <c r="C1894" s="7">
        <v>0</v>
      </c>
      <c r="D1894" s="7">
        <v>0</v>
      </c>
      <c r="E1894" s="7">
        <v>3</v>
      </c>
      <c r="F1894" s="7">
        <v>0</v>
      </c>
      <c r="G1894" s="7">
        <v>0</v>
      </c>
      <c r="H1894" s="7">
        <v>3</v>
      </c>
      <c r="I1894" s="7">
        <v>1</v>
      </c>
      <c r="J1894" s="7">
        <v>10</v>
      </c>
      <c r="K1894" s="7">
        <v>5</v>
      </c>
      <c r="L1894" s="7">
        <v>0</v>
      </c>
      <c r="M1894" s="7">
        <v>5</v>
      </c>
    </row>
    <row r="1895" spans="1:13">
      <c r="A1895" s="7" t="s">
        <v>4049</v>
      </c>
      <c r="B1895" s="3">
        <v>0</v>
      </c>
      <c r="C1895" s="7">
        <v>0</v>
      </c>
      <c r="D1895" s="7">
        <v>3</v>
      </c>
      <c r="E1895" s="7">
        <v>3</v>
      </c>
      <c r="F1895" s="7">
        <v>0</v>
      </c>
      <c r="G1895" s="7">
        <v>0</v>
      </c>
      <c r="H1895" s="7">
        <v>6</v>
      </c>
      <c r="I1895" s="7">
        <v>5</v>
      </c>
      <c r="J1895" s="7">
        <v>7</v>
      </c>
      <c r="K1895" s="7">
        <v>5</v>
      </c>
      <c r="L1895" s="7">
        <v>0</v>
      </c>
      <c r="M1895" s="7">
        <v>6</v>
      </c>
    </row>
    <row r="1896" spans="1:13">
      <c r="A1896" s="7" t="s">
        <v>3949</v>
      </c>
      <c r="B1896" s="3">
        <v>0</v>
      </c>
      <c r="C1896" s="7">
        <v>0</v>
      </c>
      <c r="D1896" s="7">
        <v>0</v>
      </c>
      <c r="E1896" s="7">
        <v>5</v>
      </c>
      <c r="F1896" s="7">
        <v>0</v>
      </c>
      <c r="G1896" s="7">
        <v>0</v>
      </c>
      <c r="H1896" s="7">
        <v>6</v>
      </c>
      <c r="I1896" s="7">
        <v>1</v>
      </c>
      <c r="J1896" s="7">
        <v>7</v>
      </c>
      <c r="K1896" s="7">
        <v>8</v>
      </c>
      <c r="L1896" s="7">
        <v>0</v>
      </c>
      <c r="M1896" s="7">
        <v>9</v>
      </c>
    </row>
    <row r="1897" spans="1:13">
      <c r="A1897" s="7" t="s">
        <v>3997</v>
      </c>
      <c r="B1897" s="3">
        <v>0</v>
      </c>
      <c r="C1897" s="7">
        <v>0</v>
      </c>
      <c r="D1897" s="7">
        <v>0</v>
      </c>
      <c r="E1897" s="7">
        <v>1</v>
      </c>
      <c r="F1897" s="7">
        <v>0</v>
      </c>
      <c r="G1897" s="7">
        <v>1</v>
      </c>
      <c r="H1897" s="7">
        <v>7</v>
      </c>
      <c r="I1897" s="7">
        <v>2</v>
      </c>
      <c r="J1897" s="7">
        <v>6</v>
      </c>
      <c r="K1897" s="7">
        <v>3</v>
      </c>
      <c r="L1897" s="7">
        <v>0</v>
      </c>
      <c r="M1897" s="7">
        <v>3</v>
      </c>
    </row>
    <row r="1898" spans="1:13">
      <c r="A1898" s="7" t="s">
        <v>3998</v>
      </c>
      <c r="B1898" s="3">
        <v>0</v>
      </c>
      <c r="C1898" s="7">
        <v>0</v>
      </c>
      <c r="D1898" s="7">
        <v>3</v>
      </c>
      <c r="E1898" s="7">
        <v>3</v>
      </c>
      <c r="F1898" s="7">
        <v>0</v>
      </c>
      <c r="G1898" s="7">
        <v>1</v>
      </c>
      <c r="H1898" s="7">
        <v>6</v>
      </c>
      <c r="I1898" s="7">
        <v>3</v>
      </c>
      <c r="J1898" s="7">
        <v>8</v>
      </c>
      <c r="K1898" s="7">
        <v>5</v>
      </c>
      <c r="L1898" s="7">
        <v>0</v>
      </c>
      <c r="M1898" s="7">
        <v>8</v>
      </c>
    </row>
    <row r="1899" spans="1:13">
      <c r="A1899" s="7" t="s">
        <v>3999</v>
      </c>
      <c r="B1899" s="3">
        <v>0</v>
      </c>
      <c r="C1899" s="7">
        <v>0</v>
      </c>
      <c r="D1899" s="7">
        <v>2</v>
      </c>
      <c r="E1899" s="7">
        <v>0</v>
      </c>
      <c r="F1899" s="7">
        <v>0</v>
      </c>
      <c r="G1899" s="7">
        <v>0</v>
      </c>
      <c r="H1899" s="7">
        <v>2</v>
      </c>
      <c r="I1899" s="7">
        <v>0</v>
      </c>
      <c r="J1899" s="7">
        <v>5</v>
      </c>
      <c r="K1899" s="7">
        <v>2</v>
      </c>
      <c r="L1899" s="7">
        <v>3</v>
      </c>
      <c r="M1899" s="7">
        <v>4</v>
      </c>
    </row>
    <row r="1900" spans="1:13">
      <c r="A1900" s="7" t="s">
        <v>4075</v>
      </c>
      <c r="B1900" s="3">
        <v>1</v>
      </c>
      <c r="C1900" s="7">
        <v>0</v>
      </c>
      <c r="D1900" s="7">
        <v>0</v>
      </c>
      <c r="E1900" s="7">
        <v>2</v>
      </c>
      <c r="F1900" s="7">
        <v>0</v>
      </c>
      <c r="G1900" s="7">
        <v>0</v>
      </c>
      <c r="H1900" s="7">
        <v>3</v>
      </c>
      <c r="I1900" s="7">
        <v>2</v>
      </c>
      <c r="J1900" s="7">
        <v>6</v>
      </c>
      <c r="K1900" s="7">
        <v>3</v>
      </c>
      <c r="L1900" s="7">
        <v>0</v>
      </c>
      <c r="M1900" s="7">
        <v>5</v>
      </c>
    </row>
    <row r="1901" spans="1:13">
      <c r="A1901" s="7" t="s">
        <v>3950</v>
      </c>
      <c r="B1901" s="3">
        <v>0</v>
      </c>
      <c r="C1901" s="7">
        <v>0</v>
      </c>
      <c r="D1901" s="7">
        <v>0</v>
      </c>
      <c r="E1901" s="7">
        <v>3</v>
      </c>
      <c r="F1901" s="7">
        <v>0</v>
      </c>
      <c r="G1901" s="7">
        <v>0</v>
      </c>
      <c r="H1901" s="7">
        <v>5</v>
      </c>
      <c r="I1901" s="7">
        <v>4</v>
      </c>
      <c r="J1901" s="7">
        <v>5</v>
      </c>
      <c r="K1901" s="7">
        <v>2</v>
      </c>
      <c r="L1901" s="7">
        <v>0</v>
      </c>
      <c r="M1901" s="7">
        <v>3</v>
      </c>
    </row>
    <row r="1902" spans="1:13">
      <c r="A1902" s="7" t="s">
        <v>4000</v>
      </c>
      <c r="B1902" s="3">
        <v>0</v>
      </c>
      <c r="C1902" s="7">
        <v>0</v>
      </c>
      <c r="D1902" s="7">
        <v>1</v>
      </c>
      <c r="E1902" s="7">
        <v>1</v>
      </c>
      <c r="F1902" s="7">
        <v>0</v>
      </c>
      <c r="G1902" s="7">
        <v>1</v>
      </c>
      <c r="H1902" s="7">
        <v>3</v>
      </c>
      <c r="I1902" s="7">
        <v>1</v>
      </c>
      <c r="J1902" s="7">
        <v>9</v>
      </c>
      <c r="K1902" s="7">
        <v>7</v>
      </c>
      <c r="L1902" s="7">
        <v>0</v>
      </c>
      <c r="M1902" s="7">
        <v>7</v>
      </c>
    </row>
    <row r="1903" spans="1:13">
      <c r="A1903" s="7" t="s">
        <v>4076</v>
      </c>
      <c r="B1903" s="3"/>
      <c r="C1903" s="7"/>
      <c r="D1903" s="7">
        <v>2</v>
      </c>
      <c r="E1903" s="7">
        <v>1</v>
      </c>
      <c r="F1903" s="7">
        <v>0</v>
      </c>
      <c r="G1903" s="7">
        <v>0</v>
      </c>
      <c r="H1903" s="7">
        <v>3</v>
      </c>
      <c r="I1903" s="7">
        <v>7</v>
      </c>
      <c r="J1903" s="7">
        <v>8</v>
      </c>
      <c r="K1903" s="7">
        <v>6</v>
      </c>
      <c r="L1903" s="7">
        <v>0</v>
      </c>
      <c r="M1903" s="7">
        <v>3</v>
      </c>
    </row>
    <row r="1904" spans="1:13">
      <c r="A1904" s="7" t="s">
        <v>4001</v>
      </c>
      <c r="B1904" s="3"/>
      <c r="C1904" s="7"/>
      <c r="D1904" s="7"/>
      <c r="E1904" s="7">
        <v>1</v>
      </c>
      <c r="F1904" s="7"/>
      <c r="G1904" s="7"/>
      <c r="H1904" s="7">
        <v>1</v>
      </c>
      <c r="I1904" s="7">
        <v>3</v>
      </c>
      <c r="J1904" s="7">
        <v>5</v>
      </c>
      <c r="K1904" s="7">
        <v>3</v>
      </c>
      <c r="L1904" s="7">
        <v>0</v>
      </c>
      <c r="M1904" s="7">
        <v>4</v>
      </c>
    </row>
    <row r="1905" spans="1:13">
      <c r="A1905" s="7" t="s">
        <v>3951</v>
      </c>
      <c r="B1905" s="3">
        <v>0</v>
      </c>
      <c r="C1905" s="7">
        <v>0</v>
      </c>
      <c r="D1905" s="7">
        <v>2</v>
      </c>
      <c r="E1905" s="7">
        <v>3</v>
      </c>
      <c r="F1905" s="7">
        <v>0</v>
      </c>
      <c r="G1905" s="7">
        <v>0</v>
      </c>
      <c r="H1905" s="7">
        <v>7</v>
      </c>
      <c r="I1905" s="7">
        <v>4</v>
      </c>
      <c r="J1905" s="7">
        <v>7</v>
      </c>
      <c r="K1905" s="7">
        <v>6</v>
      </c>
      <c r="L1905" s="7">
        <v>0</v>
      </c>
      <c r="M1905" s="7">
        <v>13</v>
      </c>
    </row>
    <row r="1906" spans="1:13">
      <c r="A1906" s="7" t="s">
        <v>4002</v>
      </c>
      <c r="B1906" s="3">
        <v>0</v>
      </c>
      <c r="C1906" s="7">
        <v>0</v>
      </c>
      <c r="D1906" s="7">
        <v>2</v>
      </c>
      <c r="E1906" s="7">
        <v>0</v>
      </c>
      <c r="F1906" s="7">
        <v>0</v>
      </c>
      <c r="G1906" s="7">
        <v>0</v>
      </c>
      <c r="H1906" s="7">
        <v>4</v>
      </c>
      <c r="I1906" s="7">
        <v>3</v>
      </c>
      <c r="J1906" s="7">
        <v>8</v>
      </c>
      <c r="K1906" s="7">
        <v>6</v>
      </c>
      <c r="L1906" s="7">
        <v>0</v>
      </c>
      <c r="M1906" s="7">
        <v>3</v>
      </c>
    </row>
    <row r="1907" spans="1:13">
      <c r="A1907" s="7" t="s">
        <v>4003</v>
      </c>
      <c r="B1907" s="3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1</v>
      </c>
      <c r="H1907" s="7">
        <v>1</v>
      </c>
      <c r="I1907" s="7">
        <v>0</v>
      </c>
      <c r="J1907" s="7">
        <v>5</v>
      </c>
      <c r="K1907" s="7">
        <v>1</v>
      </c>
      <c r="L1907" s="7">
        <v>1</v>
      </c>
      <c r="M1907" s="7">
        <v>8</v>
      </c>
    </row>
    <row r="1908" spans="1:13">
      <c r="A1908" s="7" t="s">
        <v>4036</v>
      </c>
      <c r="B1908" s="3">
        <v>0</v>
      </c>
      <c r="C1908" s="7">
        <v>0</v>
      </c>
      <c r="D1908" s="7">
        <v>6</v>
      </c>
      <c r="E1908" s="7">
        <v>1</v>
      </c>
      <c r="F1908" s="7">
        <v>0</v>
      </c>
      <c r="G1908" s="7">
        <v>0</v>
      </c>
      <c r="H1908" s="7">
        <v>11</v>
      </c>
      <c r="I1908" s="7">
        <v>6</v>
      </c>
      <c r="J1908" s="7">
        <v>12</v>
      </c>
      <c r="K1908" s="7">
        <v>4</v>
      </c>
      <c r="L1908" s="7">
        <v>1</v>
      </c>
      <c r="M1908" s="7">
        <v>2</v>
      </c>
    </row>
    <row r="1909" spans="1:13">
      <c r="A1909" s="7" t="s">
        <v>4050</v>
      </c>
      <c r="B1909" s="3">
        <v>1</v>
      </c>
      <c r="C1909" s="7">
        <v>2</v>
      </c>
      <c r="D1909" s="7">
        <v>1</v>
      </c>
      <c r="E1909" s="7">
        <v>4</v>
      </c>
      <c r="F1909" s="7">
        <v>0</v>
      </c>
      <c r="G1909" s="7">
        <v>0</v>
      </c>
      <c r="H1909" s="7">
        <v>10</v>
      </c>
      <c r="I1909" s="7">
        <v>6</v>
      </c>
      <c r="J1909" s="7">
        <v>15</v>
      </c>
      <c r="K1909" s="7">
        <v>7</v>
      </c>
      <c r="L1909" s="7">
        <v>0</v>
      </c>
      <c r="M1909" s="7">
        <v>9</v>
      </c>
    </row>
    <row r="1910" spans="1:13">
      <c r="A1910" s="7" t="s">
        <v>4051</v>
      </c>
      <c r="B1910" s="3">
        <v>0</v>
      </c>
      <c r="C1910" s="7">
        <v>0</v>
      </c>
      <c r="D1910" s="7">
        <v>2</v>
      </c>
      <c r="E1910" s="7">
        <v>6</v>
      </c>
      <c r="F1910" s="7">
        <v>0</v>
      </c>
      <c r="G1910" s="7">
        <v>0</v>
      </c>
      <c r="H1910" s="7">
        <v>8</v>
      </c>
      <c r="I1910" s="7">
        <v>2</v>
      </c>
      <c r="J1910" s="7">
        <v>12</v>
      </c>
      <c r="K1910" s="7">
        <v>7</v>
      </c>
      <c r="L1910" s="7">
        <v>0</v>
      </c>
      <c r="M1910" s="7">
        <v>12</v>
      </c>
    </row>
    <row r="1911" spans="1:13">
      <c r="A1911" s="7" t="s">
        <v>4052</v>
      </c>
      <c r="B1911" s="3">
        <v>0</v>
      </c>
      <c r="C1911" s="7">
        <v>0</v>
      </c>
      <c r="D1911" s="7">
        <v>2</v>
      </c>
      <c r="E1911" s="7">
        <v>0</v>
      </c>
      <c r="F1911" s="7">
        <v>0</v>
      </c>
      <c r="G1911" s="7">
        <v>0</v>
      </c>
      <c r="H1911" s="7">
        <v>3</v>
      </c>
      <c r="I1911" s="7">
        <v>3</v>
      </c>
      <c r="J1911" s="7">
        <v>4</v>
      </c>
      <c r="K1911" s="7">
        <v>6</v>
      </c>
      <c r="L1911" s="7">
        <v>0</v>
      </c>
      <c r="M1911" s="7">
        <v>12</v>
      </c>
    </row>
    <row r="1912" spans="1:13">
      <c r="A1912" s="7" t="s">
        <v>4053</v>
      </c>
      <c r="B1912" s="3">
        <v>0</v>
      </c>
      <c r="C1912" s="7">
        <v>0</v>
      </c>
      <c r="D1912" s="7">
        <v>2</v>
      </c>
      <c r="E1912" s="7">
        <v>1</v>
      </c>
      <c r="F1912" s="7">
        <v>0</v>
      </c>
      <c r="G1912" s="7">
        <v>0</v>
      </c>
      <c r="H1912" s="7">
        <v>3</v>
      </c>
      <c r="I1912" s="7">
        <v>2</v>
      </c>
      <c r="J1912" s="7">
        <v>15</v>
      </c>
      <c r="K1912" s="7">
        <v>3</v>
      </c>
      <c r="L1912" s="7">
        <v>1</v>
      </c>
      <c r="M1912" s="7">
        <v>0</v>
      </c>
    </row>
    <row r="1913" spans="1:13">
      <c r="A1913" s="7" t="s">
        <v>4004</v>
      </c>
      <c r="B1913" s="3">
        <v>0</v>
      </c>
      <c r="C1913" s="7">
        <v>0</v>
      </c>
      <c r="D1913" s="7">
        <v>5</v>
      </c>
      <c r="E1913" s="7">
        <v>3</v>
      </c>
      <c r="F1913" s="7">
        <v>0</v>
      </c>
      <c r="G1913" s="7">
        <v>0</v>
      </c>
      <c r="H1913" s="7">
        <v>8</v>
      </c>
      <c r="I1913" s="7">
        <v>4</v>
      </c>
      <c r="J1913" s="7">
        <v>15</v>
      </c>
      <c r="K1913" s="7">
        <v>7</v>
      </c>
      <c r="L1913" s="7">
        <v>1</v>
      </c>
      <c r="M1913" s="7">
        <v>8</v>
      </c>
    </row>
    <row r="1914" spans="1:13">
      <c r="A1914" s="7" t="s">
        <v>4005</v>
      </c>
      <c r="B1914" s="3"/>
      <c r="C1914" s="7"/>
      <c r="D1914" s="7">
        <v>3</v>
      </c>
      <c r="E1914" s="7">
        <v>2</v>
      </c>
      <c r="F1914" s="7"/>
      <c r="G1914" s="7">
        <v>0</v>
      </c>
      <c r="H1914" s="7">
        <v>13</v>
      </c>
      <c r="I1914" s="7">
        <v>4</v>
      </c>
      <c r="J1914" s="7">
        <v>8</v>
      </c>
      <c r="K1914" s="7">
        <v>11</v>
      </c>
      <c r="L1914" s="7">
        <v>1</v>
      </c>
      <c r="M1914" s="7">
        <v>14</v>
      </c>
    </row>
    <row r="1915" spans="1:13">
      <c r="A1915" s="7" t="s">
        <v>4006</v>
      </c>
      <c r="B1915" s="3">
        <v>0</v>
      </c>
      <c r="C1915" s="7">
        <v>0</v>
      </c>
      <c r="D1915" s="7">
        <v>0</v>
      </c>
      <c r="E1915" s="7">
        <v>2</v>
      </c>
      <c r="F1915" s="7">
        <v>0</v>
      </c>
      <c r="G1915" s="7">
        <v>0</v>
      </c>
      <c r="H1915" s="7">
        <v>2</v>
      </c>
      <c r="I1915" s="7">
        <v>2</v>
      </c>
      <c r="J1915" s="7">
        <v>6</v>
      </c>
      <c r="K1915" s="7">
        <v>2</v>
      </c>
      <c r="L1915" s="7">
        <v>0</v>
      </c>
      <c r="M1915" s="7">
        <v>13</v>
      </c>
    </row>
    <row r="1916" spans="1:13">
      <c r="A1916" s="7" t="s">
        <v>4054</v>
      </c>
      <c r="B1916" s="3">
        <v>0</v>
      </c>
      <c r="C1916" s="7">
        <v>0</v>
      </c>
      <c r="D1916" s="7">
        <v>5</v>
      </c>
      <c r="E1916" s="7">
        <v>1</v>
      </c>
      <c r="F1916" s="7">
        <v>0</v>
      </c>
      <c r="G1916" s="7">
        <v>0</v>
      </c>
      <c r="H1916" s="7">
        <v>6</v>
      </c>
      <c r="I1916" s="7">
        <v>2</v>
      </c>
      <c r="J1916" s="7">
        <v>14</v>
      </c>
      <c r="K1916" s="7">
        <v>8</v>
      </c>
      <c r="L1916" s="7">
        <v>0</v>
      </c>
      <c r="M1916" s="7">
        <v>7</v>
      </c>
    </row>
    <row r="1917" spans="1:13">
      <c r="A1917" s="7" t="s">
        <v>4037</v>
      </c>
      <c r="B1917" s="3">
        <v>0</v>
      </c>
      <c r="C1917" s="7">
        <v>0</v>
      </c>
      <c r="D1917" s="7">
        <v>1</v>
      </c>
      <c r="E1917" s="7">
        <v>7</v>
      </c>
      <c r="F1917" s="7">
        <v>0</v>
      </c>
      <c r="G1917" s="7">
        <v>0</v>
      </c>
      <c r="H1917" s="7">
        <v>12</v>
      </c>
      <c r="I1917" s="7">
        <v>7</v>
      </c>
      <c r="J1917" s="7">
        <v>9</v>
      </c>
      <c r="K1917" s="7">
        <v>7</v>
      </c>
      <c r="L1917" s="7">
        <v>0</v>
      </c>
      <c r="M1917" s="7">
        <v>21</v>
      </c>
    </row>
    <row r="1918" spans="1:13">
      <c r="A1918" s="7" t="s">
        <v>4055</v>
      </c>
      <c r="B1918" s="3">
        <v>0</v>
      </c>
      <c r="C1918" s="7">
        <v>0</v>
      </c>
      <c r="D1918" s="7">
        <v>0</v>
      </c>
      <c r="E1918" s="7">
        <v>2</v>
      </c>
      <c r="F1918" s="7">
        <v>0</v>
      </c>
      <c r="G1918" s="7">
        <v>0</v>
      </c>
      <c r="H1918" s="7">
        <v>2</v>
      </c>
      <c r="I1918" s="7">
        <v>3</v>
      </c>
      <c r="J1918" s="7">
        <v>4</v>
      </c>
      <c r="K1918" s="7">
        <v>3</v>
      </c>
      <c r="L1918" s="7">
        <v>0</v>
      </c>
      <c r="M1918" s="7">
        <v>6</v>
      </c>
    </row>
    <row r="1919" spans="1:13">
      <c r="A1919" s="7" t="s">
        <v>4056</v>
      </c>
      <c r="B1919" s="3">
        <v>0</v>
      </c>
      <c r="C1919" s="7">
        <v>2</v>
      </c>
      <c r="D1919" s="7">
        <v>1</v>
      </c>
      <c r="E1919" s="7">
        <v>3</v>
      </c>
      <c r="F1919" s="7">
        <v>2</v>
      </c>
      <c r="G1919" s="7">
        <v>0</v>
      </c>
      <c r="H1919" s="7">
        <v>10</v>
      </c>
      <c r="I1919" s="7">
        <v>5</v>
      </c>
      <c r="J1919" s="7">
        <v>12</v>
      </c>
      <c r="K1919" s="7">
        <v>7</v>
      </c>
      <c r="L1919" s="7">
        <v>0</v>
      </c>
      <c r="M1919" s="7">
        <v>4</v>
      </c>
    </row>
    <row r="1920" spans="1:13">
      <c r="A1920" s="7" t="s">
        <v>4007</v>
      </c>
      <c r="B1920" s="3">
        <v>0</v>
      </c>
      <c r="C1920" s="7">
        <v>0</v>
      </c>
      <c r="D1920" s="7">
        <v>1</v>
      </c>
      <c r="E1920" s="7">
        <v>5</v>
      </c>
      <c r="F1920" s="7">
        <v>0</v>
      </c>
      <c r="G1920" s="7">
        <v>0</v>
      </c>
      <c r="H1920" s="7">
        <v>5</v>
      </c>
      <c r="I1920" s="7">
        <v>3</v>
      </c>
      <c r="J1920" s="7">
        <v>8</v>
      </c>
      <c r="K1920" s="7">
        <v>5</v>
      </c>
      <c r="L1920" s="7">
        <v>0</v>
      </c>
      <c r="M1920" s="7">
        <v>13</v>
      </c>
    </row>
    <row r="1921" spans="1:13">
      <c r="A1921" s="7" t="s">
        <v>4008</v>
      </c>
      <c r="B1921" s="3">
        <v>0</v>
      </c>
      <c r="C1921" s="7">
        <v>0</v>
      </c>
      <c r="D1921" s="7">
        <v>2</v>
      </c>
      <c r="E1921" s="7">
        <v>3</v>
      </c>
      <c r="F1921" s="7">
        <v>0</v>
      </c>
      <c r="G1921" s="7">
        <v>0</v>
      </c>
      <c r="H1921" s="7">
        <v>6</v>
      </c>
      <c r="I1921" s="7">
        <v>5</v>
      </c>
      <c r="J1921" s="7">
        <v>8</v>
      </c>
      <c r="K1921" s="7">
        <v>3</v>
      </c>
      <c r="L1921" s="7">
        <v>0</v>
      </c>
      <c r="M1921" s="7">
        <v>8</v>
      </c>
    </row>
    <row r="1922" spans="1:13">
      <c r="A1922" s="7" t="s">
        <v>4009</v>
      </c>
      <c r="B1922" s="3">
        <v>0</v>
      </c>
      <c r="C1922" s="7">
        <v>1</v>
      </c>
      <c r="D1922" s="7">
        <v>1</v>
      </c>
      <c r="E1922" s="7">
        <v>2</v>
      </c>
      <c r="F1922" s="7">
        <v>0</v>
      </c>
      <c r="G1922" s="7">
        <v>0</v>
      </c>
      <c r="H1922" s="7">
        <v>4</v>
      </c>
      <c r="I1922" s="7">
        <v>1</v>
      </c>
      <c r="J1922" s="7">
        <v>5</v>
      </c>
      <c r="K1922" s="7">
        <v>5</v>
      </c>
      <c r="L1922" s="7">
        <v>1</v>
      </c>
      <c r="M1922" s="7">
        <v>7</v>
      </c>
    </row>
    <row r="1923" spans="1:13">
      <c r="A1923" s="7" t="s">
        <v>4010</v>
      </c>
      <c r="B1923" s="3">
        <v>0</v>
      </c>
      <c r="C1923" s="7">
        <v>0</v>
      </c>
      <c r="D1923" s="7">
        <v>3</v>
      </c>
      <c r="E1923" s="7">
        <v>3</v>
      </c>
      <c r="F1923" s="7">
        <v>0</v>
      </c>
      <c r="G1923" s="7">
        <v>0</v>
      </c>
      <c r="H1923" s="7">
        <v>6</v>
      </c>
      <c r="I1923" s="7">
        <v>2</v>
      </c>
      <c r="J1923" s="7">
        <v>9</v>
      </c>
      <c r="K1923" s="7">
        <v>4</v>
      </c>
      <c r="L1923" s="7">
        <v>1</v>
      </c>
      <c r="M1923" s="7">
        <v>5</v>
      </c>
    </row>
    <row r="1924" spans="1:13">
      <c r="A1924" s="7" t="s">
        <v>4011</v>
      </c>
      <c r="B1924" s="3">
        <v>2</v>
      </c>
      <c r="C1924" s="7">
        <v>0</v>
      </c>
      <c r="D1924" s="7">
        <v>0</v>
      </c>
      <c r="E1924" s="7">
        <v>2</v>
      </c>
      <c r="F1924" s="7">
        <v>2</v>
      </c>
      <c r="G1924" s="7">
        <v>0</v>
      </c>
      <c r="H1924" s="7">
        <v>4</v>
      </c>
      <c r="I1924" s="7">
        <v>2</v>
      </c>
      <c r="J1924" s="7">
        <v>11</v>
      </c>
      <c r="K1924" s="7">
        <v>4</v>
      </c>
      <c r="L1924" s="7">
        <v>0</v>
      </c>
      <c r="M1924" s="7">
        <v>7</v>
      </c>
    </row>
    <row r="1925" spans="1:13">
      <c r="A1925" s="7" t="s">
        <v>4012</v>
      </c>
      <c r="B1925" s="3">
        <v>1</v>
      </c>
      <c r="C1925" s="7">
        <v>0</v>
      </c>
      <c r="D1925" s="7">
        <v>5</v>
      </c>
      <c r="E1925" s="7">
        <v>1</v>
      </c>
      <c r="F1925" s="7">
        <v>0</v>
      </c>
      <c r="G1925" s="7">
        <v>0</v>
      </c>
      <c r="H1925" s="7">
        <v>8</v>
      </c>
      <c r="I1925" s="7">
        <v>2</v>
      </c>
      <c r="J1925" s="7">
        <v>10</v>
      </c>
      <c r="K1925" s="7">
        <v>5</v>
      </c>
      <c r="L1925" s="7">
        <v>0</v>
      </c>
      <c r="M1925" s="7">
        <v>5</v>
      </c>
    </row>
    <row r="1926" spans="1:13">
      <c r="A1926" s="7" t="s">
        <v>4071</v>
      </c>
      <c r="B1926" s="3"/>
      <c r="C1926" s="7">
        <v>1</v>
      </c>
      <c r="D1926" s="7">
        <v>2</v>
      </c>
      <c r="E1926" s="7">
        <v>3</v>
      </c>
      <c r="F1926" s="7"/>
      <c r="G1926" s="7"/>
      <c r="H1926" s="7">
        <v>7</v>
      </c>
      <c r="I1926" s="7">
        <v>3</v>
      </c>
      <c r="J1926" s="7">
        <v>9</v>
      </c>
      <c r="K1926" s="7">
        <v>7</v>
      </c>
      <c r="L1926" s="7"/>
      <c r="M1926" s="7">
        <v>16</v>
      </c>
    </row>
    <row r="1927" spans="1:13">
      <c r="A1927" s="7" t="s">
        <v>4057</v>
      </c>
      <c r="B1927" s="3">
        <v>0</v>
      </c>
      <c r="C1927" s="7">
        <v>0</v>
      </c>
      <c r="D1927" s="7">
        <v>2</v>
      </c>
      <c r="E1927" s="7">
        <v>2</v>
      </c>
      <c r="F1927" s="7">
        <v>0</v>
      </c>
      <c r="G1927" s="7">
        <v>0</v>
      </c>
      <c r="H1927" s="7">
        <v>5</v>
      </c>
      <c r="I1927" s="7">
        <v>2</v>
      </c>
      <c r="J1927" s="7">
        <v>10</v>
      </c>
      <c r="K1927" s="7">
        <v>8</v>
      </c>
      <c r="L1927" s="7">
        <v>0</v>
      </c>
      <c r="M1927" s="7">
        <v>11</v>
      </c>
    </row>
    <row r="1928" spans="1:13">
      <c r="A1928" s="7" t="s">
        <v>3952</v>
      </c>
      <c r="B1928" s="3">
        <v>0</v>
      </c>
      <c r="C1928" s="7">
        <v>0</v>
      </c>
      <c r="D1928" s="7">
        <v>1</v>
      </c>
      <c r="E1928" s="7">
        <v>2</v>
      </c>
      <c r="F1928" s="7">
        <v>0</v>
      </c>
      <c r="G1928" s="7">
        <v>0</v>
      </c>
      <c r="H1928" s="7">
        <v>3</v>
      </c>
      <c r="I1928" s="7">
        <v>2</v>
      </c>
      <c r="J1928" s="7">
        <v>6</v>
      </c>
      <c r="K1928" s="7">
        <v>2</v>
      </c>
      <c r="L1928" s="7">
        <v>0</v>
      </c>
      <c r="M1928" s="7">
        <v>0</v>
      </c>
    </row>
    <row r="1929" spans="1:13">
      <c r="A1929" s="7" t="s">
        <v>4013</v>
      </c>
      <c r="B1929" s="3">
        <v>0</v>
      </c>
      <c r="C1929" s="7">
        <v>0</v>
      </c>
      <c r="D1929" s="7">
        <v>2</v>
      </c>
      <c r="E1929" s="7">
        <v>3</v>
      </c>
      <c r="F1929" s="7">
        <v>1</v>
      </c>
      <c r="G1929" s="7">
        <v>0</v>
      </c>
      <c r="H1929" s="7">
        <v>6</v>
      </c>
      <c r="I1929" s="7">
        <v>2</v>
      </c>
      <c r="J1929" s="7">
        <v>7</v>
      </c>
      <c r="K1929" s="7">
        <v>1</v>
      </c>
      <c r="L1929" s="7">
        <v>0</v>
      </c>
      <c r="M1929" s="7">
        <v>4</v>
      </c>
    </row>
    <row r="1930" spans="1:13">
      <c r="A1930" s="7" t="s">
        <v>4058</v>
      </c>
      <c r="B1930" s="3"/>
      <c r="C1930" s="7"/>
      <c r="D1930" s="7">
        <v>5</v>
      </c>
      <c r="E1930" s="7">
        <v>2</v>
      </c>
      <c r="F1930" s="7">
        <v>0</v>
      </c>
      <c r="G1930" s="7">
        <v>0</v>
      </c>
      <c r="H1930" s="7">
        <v>7</v>
      </c>
      <c r="I1930" s="7">
        <v>0</v>
      </c>
      <c r="J1930" s="7">
        <v>8</v>
      </c>
      <c r="K1930" s="7">
        <v>3</v>
      </c>
      <c r="L1930" s="7">
        <v>0</v>
      </c>
      <c r="M1930" s="7">
        <v>6</v>
      </c>
    </row>
    <row r="1931" spans="1:13">
      <c r="A1931" s="7" t="s">
        <v>4014</v>
      </c>
      <c r="B1931" s="3"/>
      <c r="C1931" s="7"/>
      <c r="D1931" s="7">
        <v>3</v>
      </c>
      <c r="E1931" s="7">
        <v>0</v>
      </c>
      <c r="F1931" s="7">
        <v>0</v>
      </c>
      <c r="G1931" s="7">
        <v>0</v>
      </c>
      <c r="H1931" s="7">
        <v>7</v>
      </c>
      <c r="I1931" s="7">
        <v>3</v>
      </c>
      <c r="J1931" s="7">
        <v>8</v>
      </c>
      <c r="K1931" s="7">
        <v>5</v>
      </c>
      <c r="L1931" s="7">
        <v>0</v>
      </c>
      <c r="M1931" s="7">
        <v>10</v>
      </c>
    </row>
    <row r="1932" spans="1:13">
      <c r="A1932" s="7" t="s">
        <v>4059</v>
      </c>
      <c r="B1932" s="3">
        <v>0</v>
      </c>
      <c r="C1932" s="7">
        <v>1</v>
      </c>
      <c r="D1932" s="7">
        <v>7</v>
      </c>
      <c r="E1932" s="7">
        <v>6</v>
      </c>
      <c r="F1932" s="7">
        <v>0</v>
      </c>
      <c r="G1932" s="7">
        <v>0</v>
      </c>
      <c r="H1932" s="7">
        <v>18</v>
      </c>
      <c r="I1932" s="7">
        <v>7</v>
      </c>
      <c r="J1932" s="7">
        <v>12</v>
      </c>
      <c r="K1932" s="7">
        <v>11</v>
      </c>
      <c r="L1932" s="7">
        <v>2</v>
      </c>
      <c r="M1932" s="7">
        <v>15</v>
      </c>
    </row>
    <row r="1933" spans="1:13">
      <c r="A1933" s="7" t="s">
        <v>4015</v>
      </c>
      <c r="B1933" s="3">
        <v>0</v>
      </c>
      <c r="C1933" s="7">
        <v>1</v>
      </c>
      <c r="D1933" s="7">
        <v>2</v>
      </c>
      <c r="E1933" s="7">
        <v>2</v>
      </c>
      <c r="F1933" s="7">
        <v>1</v>
      </c>
      <c r="G1933" s="7">
        <v>0</v>
      </c>
      <c r="H1933" s="7">
        <v>5</v>
      </c>
      <c r="I1933" s="7">
        <v>2</v>
      </c>
      <c r="J1933" s="7">
        <v>6</v>
      </c>
      <c r="K1933" s="7">
        <v>4</v>
      </c>
      <c r="L1933" s="7">
        <v>0</v>
      </c>
      <c r="M1933" s="7">
        <v>10</v>
      </c>
    </row>
    <row r="1934" spans="1:13">
      <c r="A1934" s="7" t="s">
        <v>4060</v>
      </c>
      <c r="B1934" s="3">
        <v>0</v>
      </c>
      <c r="C1934" s="7">
        <v>0</v>
      </c>
      <c r="D1934" s="7">
        <v>2</v>
      </c>
      <c r="E1934" s="7">
        <v>0</v>
      </c>
      <c r="F1934" s="7">
        <v>0</v>
      </c>
      <c r="G1934" s="7">
        <v>0</v>
      </c>
      <c r="H1934" s="7">
        <v>4</v>
      </c>
      <c r="I1934" s="7">
        <v>3</v>
      </c>
      <c r="J1934" s="7">
        <v>6</v>
      </c>
      <c r="K1934" s="7">
        <v>5</v>
      </c>
      <c r="L1934" s="7">
        <v>0</v>
      </c>
      <c r="M1934" s="7">
        <v>7</v>
      </c>
    </row>
    <row r="1935" spans="1:13">
      <c r="A1935" s="7" t="s">
        <v>3953</v>
      </c>
      <c r="B1935" s="3">
        <v>0</v>
      </c>
      <c r="C1935" s="7">
        <v>0</v>
      </c>
      <c r="D1935" s="7">
        <v>1</v>
      </c>
      <c r="E1935" s="7">
        <v>0</v>
      </c>
      <c r="F1935" s="7">
        <v>0</v>
      </c>
      <c r="G1935" s="7">
        <v>1</v>
      </c>
      <c r="H1935" s="7">
        <v>3</v>
      </c>
      <c r="I1935" s="7">
        <v>1</v>
      </c>
      <c r="J1935" s="7">
        <v>6</v>
      </c>
      <c r="K1935" s="7">
        <v>9</v>
      </c>
      <c r="L1935" s="7">
        <v>0</v>
      </c>
      <c r="M1935" s="7">
        <v>7</v>
      </c>
    </row>
    <row r="1936" spans="1:13">
      <c r="A1936" s="7" t="s">
        <v>3954</v>
      </c>
      <c r="B1936" s="3">
        <v>0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3</v>
      </c>
      <c r="I1936" s="7">
        <v>1</v>
      </c>
      <c r="J1936" s="7">
        <v>7</v>
      </c>
      <c r="K1936" s="7">
        <v>3</v>
      </c>
      <c r="L1936" s="7">
        <v>0</v>
      </c>
      <c r="M1936" s="7">
        <v>2</v>
      </c>
    </row>
    <row r="1937" spans="1:13">
      <c r="A1937" s="7" t="s">
        <v>4016</v>
      </c>
      <c r="B1937" s="3">
        <v>0</v>
      </c>
      <c r="C1937" s="7">
        <v>0</v>
      </c>
      <c r="D1937" s="7">
        <v>0</v>
      </c>
      <c r="E1937" s="7">
        <v>2</v>
      </c>
      <c r="F1937" s="7">
        <v>0</v>
      </c>
      <c r="G1937" s="7">
        <v>0</v>
      </c>
      <c r="H1937" s="7">
        <v>4</v>
      </c>
      <c r="I1937" s="7">
        <v>1</v>
      </c>
      <c r="J1937" s="7">
        <v>10</v>
      </c>
      <c r="K1937" s="7">
        <v>8</v>
      </c>
      <c r="L1937" s="7">
        <v>1</v>
      </c>
      <c r="M1937" s="7">
        <v>4</v>
      </c>
    </row>
    <row r="1938" spans="1:13">
      <c r="A1938" s="7" t="s">
        <v>4072</v>
      </c>
      <c r="B1938" s="3"/>
      <c r="C1938" s="7"/>
      <c r="D1938" s="7">
        <v>1</v>
      </c>
      <c r="E1938" s="7">
        <v>3</v>
      </c>
      <c r="F1938" s="7">
        <v>0</v>
      </c>
      <c r="G1938" s="7">
        <v>0</v>
      </c>
      <c r="H1938" s="7">
        <v>5</v>
      </c>
      <c r="I1938" s="7">
        <v>2</v>
      </c>
      <c r="J1938" s="7">
        <v>5</v>
      </c>
      <c r="K1938" s="7">
        <v>6</v>
      </c>
      <c r="L1938" s="7">
        <v>0</v>
      </c>
      <c r="M1938" s="7">
        <v>12</v>
      </c>
    </row>
    <row r="1939" spans="1:13">
      <c r="A1939" s="7" t="s">
        <v>4038</v>
      </c>
      <c r="B1939" s="3">
        <v>0</v>
      </c>
      <c r="C1939" s="7">
        <v>3</v>
      </c>
      <c r="D1939" s="7">
        <v>3</v>
      </c>
      <c r="E1939" s="7">
        <v>3</v>
      </c>
      <c r="F1939" s="7">
        <v>0</v>
      </c>
      <c r="G1939" s="7">
        <v>0</v>
      </c>
      <c r="H1939" s="7">
        <v>9</v>
      </c>
      <c r="I1939" s="7">
        <v>9</v>
      </c>
      <c r="J1939" s="7">
        <v>11</v>
      </c>
      <c r="K1939" s="7">
        <v>3</v>
      </c>
      <c r="L1939" s="7">
        <v>0</v>
      </c>
      <c r="M1939" s="7">
        <v>3</v>
      </c>
    </row>
    <row r="1940" spans="1:13">
      <c r="A1940" s="7" t="s">
        <v>4077</v>
      </c>
      <c r="B1940" s="3">
        <v>0</v>
      </c>
      <c r="C1940" s="7">
        <v>1</v>
      </c>
      <c r="D1940" s="7">
        <v>3</v>
      </c>
      <c r="E1940" s="7">
        <v>0</v>
      </c>
      <c r="F1940" s="7">
        <v>0</v>
      </c>
      <c r="G1940" s="7">
        <v>0</v>
      </c>
      <c r="H1940" s="7">
        <v>5</v>
      </c>
      <c r="I1940" s="7">
        <v>4</v>
      </c>
      <c r="J1940" s="7">
        <v>8</v>
      </c>
      <c r="K1940" s="7">
        <v>6</v>
      </c>
      <c r="L1940" s="7">
        <v>0</v>
      </c>
      <c r="M1940" s="7">
        <v>10</v>
      </c>
    </row>
    <row r="1941" spans="1:13">
      <c r="A1941" s="7" t="s">
        <v>4061</v>
      </c>
      <c r="B1941" s="3">
        <v>0</v>
      </c>
      <c r="C1941" s="7">
        <v>0</v>
      </c>
      <c r="D1941" s="7">
        <v>1</v>
      </c>
      <c r="E1941" s="7">
        <v>4</v>
      </c>
      <c r="F1941" s="7">
        <v>0</v>
      </c>
      <c r="G1941" s="7">
        <v>0</v>
      </c>
      <c r="H1941" s="7">
        <v>5</v>
      </c>
      <c r="I1941" s="7">
        <v>1</v>
      </c>
      <c r="J1941" s="7">
        <v>4</v>
      </c>
      <c r="K1941" s="7">
        <v>4</v>
      </c>
      <c r="L1941" s="7">
        <v>0</v>
      </c>
      <c r="M1941" s="7">
        <v>6</v>
      </c>
    </row>
    <row r="1942" spans="1:13">
      <c r="A1942" s="7" t="s">
        <v>3955</v>
      </c>
      <c r="B1942" s="3">
        <v>0</v>
      </c>
      <c r="C1942" s="7">
        <v>0</v>
      </c>
      <c r="D1942" s="7">
        <v>3</v>
      </c>
      <c r="E1942" s="7">
        <v>0</v>
      </c>
      <c r="F1942" s="7">
        <v>0</v>
      </c>
      <c r="G1942" s="7">
        <v>0</v>
      </c>
      <c r="H1942" s="7">
        <v>5</v>
      </c>
      <c r="I1942" s="7">
        <v>0</v>
      </c>
      <c r="J1942" s="7">
        <v>3</v>
      </c>
      <c r="K1942" s="7">
        <v>5</v>
      </c>
      <c r="L1942" s="7">
        <v>0</v>
      </c>
      <c r="M1942" s="7">
        <v>6</v>
      </c>
    </row>
    <row r="1943" spans="1:13">
      <c r="A1943" s="7" t="s">
        <v>4017</v>
      </c>
      <c r="B1943" s="3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1</v>
      </c>
      <c r="I1943" s="7">
        <v>3</v>
      </c>
      <c r="J1943" s="7">
        <v>5</v>
      </c>
      <c r="K1943" s="7">
        <v>2</v>
      </c>
      <c r="L1943" s="7">
        <v>0</v>
      </c>
      <c r="M1943" s="7">
        <v>2</v>
      </c>
    </row>
    <row r="1944" spans="1:13">
      <c r="A1944" s="7" t="s">
        <v>4018</v>
      </c>
      <c r="B1944" s="3">
        <v>0</v>
      </c>
      <c r="C1944" s="7">
        <v>0</v>
      </c>
      <c r="D1944" s="7">
        <v>0</v>
      </c>
      <c r="E1944" s="7">
        <v>1</v>
      </c>
      <c r="F1944" s="7">
        <v>0</v>
      </c>
      <c r="G1944" s="7">
        <v>0</v>
      </c>
      <c r="H1944" s="7">
        <v>3</v>
      </c>
      <c r="I1944" s="7">
        <v>2</v>
      </c>
      <c r="J1944" s="7">
        <v>5</v>
      </c>
      <c r="K1944" s="7">
        <v>12</v>
      </c>
      <c r="L1944" s="7">
        <v>0</v>
      </c>
      <c r="M1944" s="7">
        <v>3</v>
      </c>
    </row>
    <row r="1945" spans="1:13">
      <c r="A1945" s="7" t="s">
        <v>4019</v>
      </c>
      <c r="B1945" s="3">
        <v>0</v>
      </c>
      <c r="C1945" s="7">
        <v>0</v>
      </c>
      <c r="D1945" s="7">
        <v>2</v>
      </c>
      <c r="E1945" s="7">
        <v>3</v>
      </c>
      <c r="F1945" s="7">
        <v>0</v>
      </c>
      <c r="G1945" s="7">
        <v>0</v>
      </c>
      <c r="H1945" s="7">
        <v>5</v>
      </c>
      <c r="I1945" s="7">
        <v>1</v>
      </c>
      <c r="J1945" s="7">
        <v>8</v>
      </c>
      <c r="K1945" s="7">
        <v>3</v>
      </c>
      <c r="L1945" s="7">
        <v>0</v>
      </c>
      <c r="M1945" s="7">
        <v>11</v>
      </c>
    </row>
    <row r="1946" spans="1:13">
      <c r="A1946" s="7" t="s">
        <v>4062</v>
      </c>
      <c r="B1946" s="3">
        <v>1</v>
      </c>
      <c r="C1946" s="7">
        <v>1</v>
      </c>
      <c r="D1946" s="7">
        <v>4</v>
      </c>
      <c r="E1946" s="7">
        <v>1</v>
      </c>
      <c r="F1946" s="7">
        <v>1</v>
      </c>
      <c r="G1946" s="7">
        <v>0</v>
      </c>
      <c r="H1946" s="7">
        <v>12</v>
      </c>
      <c r="I1946" s="7">
        <v>3</v>
      </c>
      <c r="J1946" s="7">
        <v>13</v>
      </c>
      <c r="K1946" s="7">
        <v>6</v>
      </c>
      <c r="L1946" s="7">
        <v>1</v>
      </c>
      <c r="M1946" s="7">
        <v>6</v>
      </c>
    </row>
    <row r="1947" spans="1:13">
      <c r="A1947" s="7" t="s">
        <v>4063</v>
      </c>
      <c r="B1947" s="3">
        <v>0</v>
      </c>
      <c r="C1947" s="7">
        <v>0</v>
      </c>
      <c r="D1947" s="7">
        <v>3</v>
      </c>
      <c r="E1947" s="7">
        <v>2</v>
      </c>
      <c r="F1947" s="7">
        <v>0</v>
      </c>
      <c r="G1947" s="7">
        <v>0</v>
      </c>
      <c r="H1947" s="7">
        <v>5</v>
      </c>
      <c r="I1947" s="7">
        <v>0</v>
      </c>
      <c r="J1947" s="7">
        <v>9</v>
      </c>
      <c r="K1947" s="7">
        <v>3</v>
      </c>
      <c r="L1947" s="7">
        <v>0</v>
      </c>
      <c r="M1947" s="7">
        <v>5</v>
      </c>
    </row>
    <row r="1948" spans="1:13">
      <c r="A1948" s="7" t="s">
        <v>4078</v>
      </c>
      <c r="B1948" s="3">
        <v>0</v>
      </c>
      <c r="C1948" s="7">
        <v>0</v>
      </c>
      <c r="D1948" s="7">
        <v>2</v>
      </c>
      <c r="E1948" s="7">
        <v>3</v>
      </c>
      <c r="F1948" s="7">
        <v>0</v>
      </c>
      <c r="G1948" s="7">
        <v>0</v>
      </c>
      <c r="H1948" s="7">
        <v>5</v>
      </c>
      <c r="I1948" s="7">
        <v>0</v>
      </c>
      <c r="J1948" s="7">
        <v>7</v>
      </c>
      <c r="K1948" s="7">
        <v>3</v>
      </c>
      <c r="L1948" s="7">
        <v>2</v>
      </c>
      <c r="M1948" s="7">
        <v>6</v>
      </c>
    </row>
    <row r="1949" spans="1:13">
      <c r="A1949" s="7" t="s">
        <v>4079</v>
      </c>
      <c r="B1949" s="3">
        <v>0</v>
      </c>
      <c r="C1949" s="7">
        <v>0</v>
      </c>
      <c r="D1949" s="7">
        <v>3</v>
      </c>
      <c r="E1949" s="7">
        <v>4</v>
      </c>
      <c r="F1949" s="7">
        <v>0</v>
      </c>
      <c r="G1949" s="7">
        <v>0</v>
      </c>
      <c r="H1949" s="7">
        <v>7</v>
      </c>
      <c r="I1949" s="7">
        <v>6</v>
      </c>
      <c r="J1949" s="7">
        <v>11</v>
      </c>
      <c r="K1949" s="7">
        <v>6</v>
      </c>
      <c r="L1949" s="7">
        <v>0</v>
      </c>
      <c r="M1949" s="7">
        <v>8</v>
      </c>
    </row>
    <row r="1950" spans="1:13">
      <c r="A1950" s="7" t="s">
        <v>4080</v>
      </c>
      <c r="B1950" s="3">
        <v>0</v>
      </c>
      <c r="C1950" s="7">
        <v>0</v>
      </c>
      <c r="D1950" s="7">
        <v>5</v>
      </c>
      <c r="E1950" s="7">
        <v>6</v>
      </c>
      <c r="F1950" s="7">
        <v>0</v>
      </c>
      <c r="G1950" s="7">
        <v>0</v>
      </c>
      <c r="H1950" s="7">
        <v>12</v>
      </c>
      <c r="I1950" s="7">
        <v>4</v>
      </c>
      <c r="J1950" s="7">
        <v>8</v>
      </c>
      <c r="K1950" s="7">
        <v>4</v>
      </c>
      <c r="L1950" s="7">
        <v>1</v>
      </c>
      <c r="M1950" s="7">
        <v>5</v>
      </c>
    </row>
    <row r="1951" spans="1:13">
      <c r="A1951" s="7" t="s">
        <v>4081</v>
      </c>
      <c r="B1951" s="3">
        <v>0</v>
      </c>
      <c r="C1951" s="7">
        <v>2</v>
      </c>
      <c r="D1951" s="7">
        <v>4</v>
      </c>
      <c r="E1951" s="7">
        <v>1</v>
      </c>
      <c r="F1951" s="7">
        <v>1</v>
      </c>
      <c r="G1951" s="7">
        <v>0</v>
      </c>
      <c r="H1951" s="7">
        <v>7</v>
      </c>
      <c r="I1951" s="7">
        <v>6</v>
      </c>
      <c r="J1951" s="7">
        <v>9</v>
      </c>
      <c r="K1951" s="7">
        <v>3</v>
      </c>
      <c r="L1951" s="7">
        <v>0</v>
      </c>
      <c r="M1951" s="7">
        <v>5</v>
      </c>
    </row>
    <row r="1952" spans="1:13">
      <c r="A1952" s="7" t="s">
        <v>4082</v>
      </c>
      <c r="B1952" s="3">
        <v>0</v>
      </c>
      <c r="C1952" s="7">
        <v>0</v>
      </c>
      <c r="D1952" s="7">
        <v>2</v>
      </c>
      <c r="E1952" s="7">
        <v>2</v>
      </c>
      <c r="F1952" s="7">
        <v>0</v>
      </c>
      <c r="G1952" s="7">
        <v>0</v>
      </c>
      <c r="H1952" s="7">
        <v>5</v>
      </c>
      <c r="I1952" s="7">
        <v>2</v>
      </c>
      <c r="J1952" s="7">
        <v>4</v>
      </c>
      <c r="K1952" s="7">
        <v>3</v>
      </c>
      <c r="L1952" s="7">
        <v>0</v>
      </c>
      <c r="M1952" s="7">
        <v>4</v>
      </c>
    </row>
    <row r="1953" spans="1:13">
      <c r="A1953" s="7" t="s">
        <v>4083</v>
      </c>
      <c r="B1953" s="3">
        <v>0</v>
      </c>
      <c r="C1953" s="7">
        <v>0</v>
      </c>
      <c r="D1953" s="7">
        <v>5</v>
      </c>
      <c r="E1953" s="7">
        <v>1</v>
      </c>
      <c r="F1953" s="7">
        <v>0</v>
      </c>
      <c r="G1953" s="7">
        <v>0</v>
      </c>
      <c r="H1953" s="7">
        <v>7</v>
      </c>
      <c r="I1953" s="7">
        <v>1</v>
      </c>
      <c r="J1953" s="7">
        <v>4</v>
      </c>
      <c r="K1953" s="7">
        <v>2</v>
      </c>
      <c r="L1953" s="7">
        <v>0</v>
      </c>
      <c r="M1953" s="7">
        <v>3</v>
      </c>
    </row>
    <row r="1954" spans="1:13">
      <c r="A1954" s="7" t="s">
        <v>4084</v>
      </c>
      <c r="B1954" s="3">
        <v>1</v>
      </c>
      <c r="C1954" s="7">
        <v>0</v>
      </c>
      <c r="D1954" s="7">
        <v>1</v>
      </c>
      <c r="E1954" s="7">
        <v>4</v>
      </c>
      <c r="F1954" s="7">
        <v>0</v>
      </c>
      <c r="G1954" s="7">
        <v>0</v>
      </c>
      <c r="H1954" s="7">
        <v>6</v>
      </c>
      <c r="I1954" s="7">
        <v>6</v>
      </c>
      <c r="J1954" s="7">
        <v>8</v>
      </c>
      <c r="K1954" s="7">
        <v>2</v>
      </c>
      <c r="L1954" s="7">
        <v>1</v>
      </c>
      <c r="M1954" s="7">
        <v>8</v>
      </c>
    </row>
    <row r="1955" spans="1:13">
      <c r="A1955" s="7" t="s">
        <v>4085</v>
      </c>
      <c r="B1955" s="3">
        <v>0</v>
      </c>
      <c r="C1955" s="7">
        <v>0</v>
      </c>
      <c r="D1955" s="7">
        <v>2</v>
      </c>
      <c r="E1955" s="7">
        <v>3</v>
      </c>
      <c r="F1955" s="7">
        <v>0</v>
      </c>
      <c r="G1955" s="7">
        <v>0</v>
      </c>
      <c r="H1955" s="7">
        <v>8</v>
      </c>
      <c r="I1955" s="7">
        <v>5</v>
      </c>
      <c r="J1955" s="7">
        <v>11</v>
      </c>
      <c r="K1955" s="7">
        <v>7</v>
      </c>
      <c r="L1955" s="7">
        <v>0</v>
      </c>
      <c r="M1955" s="7">
        <v>6</v>
      </c>
    </row>
    <row r="1956" spans="1:13">
      <c r="A1956" s="7" t="s">
        <v>4086</v>
      </c>
      <c r="B1956" s="3">
        <v>0</v>
      </c>
      <c r="C1956" s="7">
        <v>0</v>
      </c>
      <c r="D1956" s="7">
        <v>2</v>
      </c>
      <c r="E1956" s="7">
        <v>4</v>
      </c>
      <c r="F1956" s="7">
        <v>0</v>
      </c>
      <c r="G1956" s="7">
        <v>0</v>
      </c>
      <c r="H1956" s="7">
        <v>7</v>
      </c>
      <c r="I1956" s="7">
        <v>8</v>
      </c>
      <c r="J1956" s="7">
        <v>11</v>
      </c>
      <c r="K1956" s="7">
        <v>9</v>
      </c>
      <c r="L1956" s="7">
        <v>0</v>
      </c>
      <c r="M1956" s="7">
        <v>5</v>
      </c>
    </row>
    <row r="1957" spans="1:13">
      <c r="A1957" s="7" t="s">
        <v>4087</v>
      </c>
      <c r="B1957" s="3">
        <v>0</v>
      </c>
      <c r="C1957" s="7">
        <v>0</v>
      </c>
      <c r="D1957" s="7">
        <v>3</v>
      </c>
      <c r="E1957" s="7">
        <v>2</v>
      </c>
      <c r="F1957" s="7">
        <v>0</v>
      </c>
      <c r="G1957" s="7">
        <v>0</v>
      </c>
      <c r="H1957" s="7">
        <v>7</v>
      </c>
      <c r="I1957" s="7">
        <v>3</v>
      </c>
      <c r="J1957" s="7">
        <v>8</v>
      </c>
      <c r="K1957" s="7">
        <v>3</v>
      </c>
      <c r="L1957" s="7">
        <v>0</v>
      </c>
      <c r="M1957" s="7">
        <v>2</v>
      </c>
    </row>
    <row r="1958" spans="1:13">
      <c r="A1958" s="7" t="s">
        <v>4088</v>
      </c>
      <c r="B1958" s="3">
        <v>0</v>
      </c>
      <c r="C1958" s="7">
        <v>1</v>
      </c>
      <c r="D1958" s="7">
        <v>0</v>
      </c>
      <c r="E1958" s="7">
        <v>1</v>
      </c>
      <c r="F1958" s="7">
        <v>0</v>
      </c>
      <c r="G1958" s="7">
        <v>1</v>
      </c>
      <c r="H1958" s="7">
        <v>3</v>
      </c>
      <c r="I1958" s="7">
        <v>1</v>
      </c>
      <c r="J1958" s="7">
        <v>6</v>
      </c>
      <c r="K1958" s="7">
        <v>0</v>
      </c>
      <c r="L1958" s="7">
        <v>0</v>
      </c>
      <c r="M1958" s="7">
        <v>1</v>
      </c>
    </row>
    <row r="1959" spans="1:13">
      <c r="A1959" s="7" t="s">
        <v>4089</v>
      </c>
      <c r="B1959" s="3">
        <v>0</v>
      </c>
      <c r="C1959" s="7">
        <v>0</v>
      </c>
      <c r="D1959" s="7">
        <v>3</v>
      </c>
      <c r="E1959" s="7">
        <v>1</v>
      </c>
      <c r="F1959" s="7">
        <v>0</v>
      </c>
      <c r="G1959" s="7">
        <v>0</v>
      </c>
      <c r="H1959" s="7">
        <v>7</v>
      </c>
      <c r="I1959" s="7">
        <v>5</v>
      </c>
      <c r="J1959" s="7">
        <v>8</v>
      </c>
      <c r="K1959" s="7">
        <v>12</v>
      </c>
      <c r="L1959" s="7">
        <v>0</v>
      </c>
      <c r="M1959" s="7">
        <v>11</v>
      </c>
    </row>
    <row r="1960" spans="1:13">
      <c r="A1960" s="7" t="s">
        <v>4090</v>
      </c>
      <c r="B1960" s="3">
        <v>0</v>
      </c>
      <c r="C1960" s="7">
        <v>0</v>
      </c>
      <c r="D1960" s="7">
        <v>0</v>
      </c>
      <c r="E1960" s="7">
        <v>1</v>
      </c>
      <c r="F1960" s="7">
        <v>0</v>
      </c>
      <c r="G1960" s="7">
        <v>0</v>
      </c>
      <c r="H1960" s="7">
        <v>2</v>
      </c>
      <c r="I1960" s="7">
        <v>1</v>
      </c>
      <c r="J1960" s="7">
        <v>2</v>
      </c>
      <c r="K1960" s="7">
        <v>1</v>
      </c>
      <c r="L1960" s="7">
        <v>0</v>
      </c>
      <c r="M1960" s="7">
        <v>7</v>
      </c>
    </row>
    <row r="1961" spans="1:13">
      <c r="A1961" s="7" t="s">
        <v>4091</v>
      </c>
      <c r="B1961" s="3">
        <v>0</v>
      </c>
      <c r="C1961" s="7">
        <v>0</v>
      </c>
      <c r="D1961" s="7">
        <v>1</v>
      </c>
      <c r="E1961" s="7">
        <v>5</v>
      </c>
      <c r="F1961" s="7">
        <v>0</v>
      </c>
      <c r="G1961" s="7">
        <v>0</v>
      </c>
      <c r="H1961" s="7">
        <v>7</v>
      </c>
      <c r="I1961" s="7">
        <v>0</v>
      </c>
      <c r="J1961" s="7">
        <v>10</v>
      </c>
      <c r="K1961" s="7">
        <v>5</v>
      </c>
      <c r="L1961" s="7">
        <v>0</v>
      </c>
      <c r="M1961" s="7">
        <v>4</v>
      </c>
    </row>
    <row r="1962" spans="1:13">
      <c r="A1962" s="7" t="s">
        <v>4092</v>
      </c>
      <c r="B1962" s="3">
        <v>1</v>
      </c>
      <c r="C1962" s="7">
        <v>0</v>
      </c>
      <c r="D1962" s="7">
        <v>0</v>
      </c>
      <c r="E1962" s="7">
        <v>6</v>
      </c>
      <c r="F1962" s="7">
        <v>1</v>
      </c>
      <c r="G1962" s="7">
        <v>0</v>
      </c>
      <c r="H1962" s="7">
        <v>9</v>
      </c>
      <c r="I1962" s="7">
        <v>2</v>
      </c>
      <c r="J1962" s="7">
        <v>13</v>
      </c>
      <c r="K1962" s="7">
        <v>6</v>
      </c>
      <c r="L1962" s="7">
        <v>0</v>
      </c>
      <c r="M1962" s="7">
        <v>9</v>
      </c>
    </row>
    <row r="1963" spans="1:13">
      <c r="A1963" s="7" t="s">
        <v>4093</v>
      </c>
      <c r="B1963" s="3">
        <v>0</v>
      </c>
      <c r="C1963" s="7">
        <v>3</v>
      </c>
      <c r="D1963" s="7">
        <v>0</v>
      </c>
      <c r="E1963" s="7">
        <v>4</v>
      </c>
      <c r="F1963" s="7">
        <v>0</v>
      </c>
      <c r="G1963" s="7">
        <v>0</v>
      </c>
      <c r="H1963" s="7">
        <v>5</v>
      </c>
      <c r="I1963" s="7">
        <v>5</v>
      </c>
      <c r="J1963" s="7">
        <v>14</v>
      </c>
      <c r="K1963" s="7">
        <v>3</v>
      </c>
      <c r="L1963" s="7">
        <v>0</v>
      </c>
      <c r="M1963" s="7">
        <v>9</v>
      </c>
    </row>
    <row r="1964" spans="1:13">
      <c r="A1964" s="7" t="s">
        <v>4094</v>
      </c>
      <c r="B1964" s="3">
        <v>0</v>
      </c>
      <c r="C1964" s="7">
        <v>0</v>
      </c>
      <c r="D1964" s="7">
        <v>2</v>
      </c>
      <c r="E1964" s="7">
        <v>3</v>
      </c>
      <c r="F1964" s="7">
        <v>0</v>
      </c>
      <c r="G1964" s="7">
        <v>0</v>
      </c>
      <c r="H1964" s="7">
        <v>0</v>
      </c>
      <c r="I1964" s="7">
        <v>6</v>
      </c>
      <c r="J1964" s="7">
        <v>14</v>
      </c>
      <c r="K1964" s="7">
        <v>5</v>
      </c>
      <c r="L1964" s="7">
        <v>0</v>
      </c>
      <c r="M1964" s="7">
        <v>8</v>
      </c>
    </row>
    <row r="1965" spans="1:13">
      <c r="A1965" s="7" t="s">
        <v>4095</v>
      </c>
      <c r="B1965" s="3">
        <v>0</v>
      </c>
      <c r="C1965" s="7">
        <v>0</v>
      </c>
      <c r="D1965" s="7">
        <v>2</v>
      </c>
      <c r="E1965" s="7">
        <v>5</v>
      </c>
      <c r="F1965" s="7">
        <v>0</v>
      </c>
      <c r="G1965" s="7">
        <v>0</v>
      </c>
      <c r="H1965" s="7">
        <v>7</v>
      </c>
      <c r="I1965" s="7">
        <v>1</v>
      </c>
      <c r="J1965" s="7">
        <v>9</v>
      </c>
      <c r="K1965" s="7">
        <v>5</v>
      </c>
      <c r="L1965" s="7">
        <v>0</v>
      </c>
      <c r="M1965" s="7">
        <v>6</v>
      </c>
    </row>
    <row r="1966" spans="1:13">
      <c r="A1966" s="7" t="s">
        <v>4096</v>
      </c>
      <c r="B1966" s="3">
        <v>0</v>
      </c>
      <c r="C1966" s="7">
        <v>0</v>
      </c>
      <c r="D1966" s="7">
        <v>1</v>
      </c>
      <c r="E1966" s="7">
        <v>6</v>
      </c>
      <c r="F1966" s="7">
        <v>0</v>
      </c>
      <c r="G1966" s="7">
        <v>0</v>
      </c>
      <c r="H1966" s="7">
        <v>7</v>
      </c>
      <c r="I1966" s="7">
        <v>2</v>
      </c>
      <c r="J1966" s="7">
        <v>7</v>
      </c>
      <c r="K1966" s="7">
        <v>4</v>
      </c>
      <c r="L1966" s="7">
        <v>1</v>
      </c>
      <c r="M1966" s="7">
        <v>2</v>
      </c>
    </row>
    <row r="1967" spans="1:13">
      <c r="A1967" s="7" t="s">
        <v>4097</v>
      </c>
      <c r="B1967" s="3"/>
      <c r="C1967" s="7"/>
      <c r="D1967" s="7">
        <v>2</v>
      </c>
      <c r="E1967" s="7">
        <v>0</v>
      </c>
      <c r="F1967" s="7">
        <v>0</v>
      </c>
      <c r="G1967" s="7">
        <v>0</v>
      </c>
      <c r="H1967" s="7">
        <v>7</v>
      </c>
      <c r="I1967" s="7">
        <v>3</v>
      </c>
      <c r="J1967" s="7">
        <v>7</v>
      </c>
      <c r="K1967" s="7">
        <v>8</v>
      </c>
      <c r="L1967" s="7">
        <v>1</v>
      </c>
      <c r="M1967" s="7">
        <v>11</v>
      </c>
    </row>
    <row r="1968" spans="1:13">
      <c r="A1968" s="7" t="s">
        <v>4098</v>
      </c>
      <c r="B1968" s="3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2</v>
      </c>
      <c r="I1968" s="7">
        <v>1</v>
      </c>
      <c r="J1968" s="7">
        <v>7</v>
      </c>
      <c r="K1968" s="7">
        <v>7</v>
      </c>
      <c r="L1968" s="7">
        <v>1</v>
      </c>
      <c r="M1968" s="7">
        <v>12</v>
      </c>
    </row>
    <row r="1969" spans="1:13">
      <c r="A1969" s="7" t="s">
        <v>4099</v>
      </c>
      <c r="B1969" s="3">
        <v>0</v>
      </c>
      <c r="C1969" s="7">
        <v>0</v>
      </c>
      <c r="D1969" s="7">
        <v>2</v>
      </c>
      <c r="E1969" s="7">
        <v>3</v>
      </c>
      <c r="F1969" s="7">
        <v>0</v>
      </c>
      <c r="G1969" s="7">
        <v>0</v>
      </c>
      <c r="H1969" s="7">
        <v>10</v>
      </c>
      <c r="I1969" s="7">
        <v>4</v>
      </c>
      <c r="J1969" s="7">
        <v>10</v>
      </c>
      <c r="K1969" s="7">
        <v>7</v>
      </c>
      <c r="L1969" s="7">
        <v>0</v>
      </c>
      <c r="M1969" s="7">
        <v>8</v>
      </c>
    </row>
    <row r="1970" spans="1:13">
      <c r="A1970" s="7" t="s">
        <v>4100</v>
      </c>
      <c r="B1970" s="3">
        <v>0</v>
      </c>
      <c r="C1970" s="7">
        <v>0</v>
      </c>
      <c r="D1970" s="7">
        <v>5</v>
      </c>
      <c r="E1970" s="7">
        <v>5</v>
      </c>
      <c r="F1970" s="7">
        <v>0</v>
      </c>
      <c r="G1970" s="7">
        <v>0</v>
      </c>
      <c r="H1970" s="7">
        <v>10</v>
      </c>
      <c r="I1970" s="7">
        <v>4</v>
      </c>
      <c r="J1970" s="7">
        <v>5</v>
      </c>
      <c r="K1970" s="7">
        <v>6</v>
      </c>
      <c r="L1970" s="7">
        <v>1</v>
      </c>
      <c r="M1970" s="7">
        <v>9</v>
      </c>
    </row>
    <row r="1971" spans="1:13">
      <c r="A1971" s="7" t="s">
        <v>4101</v>
      </c>
      <c r="B1971" s="3">
        <v>0</v>
      </c>
      <c r="C1971" s="7">
        <v>1</v>
      </c>
      <c r="D1971" s="7">
        <v>3</v>
      </c>
      <c r="E1971" s="7">
        <v>2</v>
      </c>
      <c r="F1971" s="7">
        <v>0</v>
      </c>
      <c r="G1971" s="7">
        <v>0</v>
      </c>
      <c r="H1971" s="7">
        <v>6</v>
      </c>
      <c r="I1971" s="7">
        <v>3</v>
      </c>
      <c r="J1971" s="7">
        <v>8</v>
      </c>
      <c r="K1971" s="7">
        <v>8</v>
      </c>
      <c r="L1971" s="7">
        <v>0</v>
      </c>
      <c r="M1971" s="7">
        <v>7</v>
      </c>
    </row>
    <row r="1972" spans="1:13">
      <c r="A1972" s="7" t="s">
        <v>4102</v>
      </c>
      <c r="B1972" s="3">
        <v>1</v>
      </c>
      <c r="C1972" s="7">
        <v>0</v>
      </c>
      <c r="D1972" s="7">
        <v>5</v>
      </c>
      <c r="E1972" s="7">
        <v>2</v>
      </c>
      <c r="F1972" s="7">
        <v>1</v>
      </c>
      <c r="G1972" s="7">
        <v>1</v>
      </c>
      <c r="H1972" s="7">
        <v>8</v>
      </c>
      <c r="I1972" s="7">
        <v>5</v>
      </c>
      <c r="J1972" s="7">
        <v>9</v>
      </c>
      <c r="K1972" s="7">
        <v>2</v>
      </c>
      <c r="L1972" s="7">
        <v>0</v>
      </c>
      <c r="M1972" s="7">
        <v>6</v>
      </c>
    </row>
    <row r="1973" spans="1:13">
      <c r="A1973" s="7" t="s">
        <v>4103</v>
      </c>
      <c r="B1973" s="3">
        <v>0</v>
      </c>
      <c r="C1973" s="7">
        <v>0</v>
      </c>
      <c r="D1973" s="7">
        <v>3</v>
      </c>
      <c r="E1973" s="7">
        <v>0</v>
      </c>
      <c r="F1973" s="7">
        <v>0</v>
      </c>
      <c r="G1973" s="7">
        <v>0</v>
      </c>
      <c r="H1973" s="7">
        <v>3</v>
      </c>
      <c r="I1973" s="7">
        <v>2</v>
      </c>
      <c r="J1973" s="7">
        <v>10</v>
      </c>
      <c r="K1973" s="7">
        <v>3</v>
      </c>
      <c r="L1973" s="7">
        <v>0</v>
      </c>
      <c r="M1973" s="7">
        <v>3</v>
      </c>
    </row>
    <row r="1974" spans="1:13">
      <c r="A1974" s="7" t="s">
        <v>4104</v>
      </c>
      <c r="B1974" s="3">
        <v>0</v>
      </c>
      <c r="C1974" s="7">
        <v>0</v>
      </c>
      <c r="D1974" s="7">
        <v>6</v>
      </c>
      <c r="E1974" s="7">
        <v>3</v>
      </c>
      <c r="F1974" s="7">
        <v>0</v>
      </c>
      <c r="G1974" s="7">
        <v>0</v>
      </c>
      <c r="H1974" s="7">
        <v>9</v>
      </c>
      <c r="I1974" s="7">
        <v>2</v>
      </c>
      <c r="J1974" s="7">
        <v>10</v>
      </c>
      <c r="K1974" s="7">
        <v>2</v>
      </c>
      <c r="L1974" s="7">
        <v>0</v>
      </c>
      <c r="M1974" s="7">
        <v>11</v>
      </c>
    </row>
    <row r="1975" spans="1:13">
      <c r="A1975" s="7" t="s">
        <v>4105</v>
      </c>
      <c r="B1975" s="3">
        <v>0</v>
      </c>
      <c r="C1975" s="7">
        <v>0</v>
      </c>
      <c r="D1975" s="7">
        <v>6</v>
      </c>
      <c r="E1975" s="7">
        <v>1</v>
      </c>
      <c r="F1975" s="7">
        <v>0</v>
      </c>
      <c r="G1975" s="7">
        <v>0</v>
      </c>
      <c r="H1975" s="7">
        <v>7</v>
      </c>
      <c r="I1975" s="7">
        <v>3</v>
      </c>
      <c r="J1975" s="7">
        <v>6</v>
      </c>
      <c r="K1975" s="7">
        <v>5</v>
      </c>
      <c r="L1975" s="7">
        <v>0</v>
      </c>
      <c r="M1975" s="7">
        <v>9</v>
      </c>
    </row>
    <row r="1976" spans="1:13">
      <c r="A1976" s="7" t="s">
        <v>4106</v>
      </c>
      <c r="B1976" s="3">
        <v>1</v>
      </c>
      <c r="C1976" s="7">
        <v>0</v>
      </c>
      <c r="D1976" s="7">
        <v>1</v>
      </c>
      <c r="E1976" s="7">
        <v>2</v>
      </c>
      <c r="F1976" s="7">
        <v>1</v>
      </c>
      <c r="G1976" s="7">
        <v>0</v>
      </c>
      <c r="H1976" s="7">
        <v>4</v>
      </c>
      <c r="I1976" s="7">
        <v>4</v>
      </c>
      <c r="J1976" s="7">
        <v>11</v>
      </c>
      <c r="K1976" s="7">
        <v>5</v>
      </c>
      <c r="L1976" s="7">
        <v>0</v>
      </c>
      <c r="M1976" s="7">
        <v>6</v>
      </c>
    </row>
    <row r="1977" spans="1:13">
      <c r="A1977" s="7" t="s">
        <v>4107</v>
      </c>
      <c r="B1977" s="3">
        <v>0</v>
      </c>
      <c r="C1977" s="7">
        <v>0</v>
      </c>
      <c r="D1977" s="7">
        <v>0</v>
      </c>
      <c r="E1977" s="7">
        <v>3</v>
      </c>
      <c r="F1977" s="7">
        <v>0</v>
      </c>
      <c r="G1977" s="7">
        <v>1</v>
      </c>
      <c r="H1977" s="7">
        <v>6</v>
      </c>
      <c r="I1977" s="7">
        <v>5</v>
      </c>
      <c r="J1977" s="7">
        <v>12</v>
      </c>
      <c r="K1977" s="7">
        <v>7</v>
      </c>
      <c r="L1977" s="7">
        <v>0</v>
      </c>
      <c r="M1977" s="7">
        <v>7</v>
      </c>
    </row>
    <row r="1978" spans="1:13">
      <c r="A1978" s="7" t="s">
        <v>4108</v>
      </c>
      <c r="B1978" s="3">
        <v>0</v>
      </c>
      <c r="C1978" s="7">
        <v>1</v>
      </c>
      <c r="D1978" s="7">
        <v>1</v>
      </c>
      <c r="E1978" s="7">
        <v>2</v>
      </c>
      <c r="F1978" s="7">
        <v>1</v>
      </c>
      <c r="G1978" s="7">
        <v>0</v>
      </c>
      <c r="H1978" s="7">
        <v>5</v>
      </c>
      <c r="I1978" s="7">
        <v>2</v>
      </c>
      <c r="J1978" s="7">
        <v>2</v>
      </c>
      <c r="K1978" s="7">
        <v>7</v>
      </c>
      <c r="L1978" s="7">
        <v>0</v>
      </c>
      <c r="M1978" s="7">
        <v>12</v>
      </c>
    </row>
    <row r="1979" spans="1:13">
      <c r="A1979" s="7" t="s">
        <v>4109</v>
      </c>
      <c r="B1979" s="3">
        <v>0</v>
      </c>
      <c r="C1979" s="7">
        <v>0</v>
      </c>
      <c r="D1979" s="7">
        <v>0</v>
      </c>
      <c r="E1979" s="7">
        <v>6</v>
      </c>
      <c r="F1979" s="7">
        <v>0</v>
      </c>
      <c r="G1979" s="7">
        <v>0</v>
      </c>
      <c r="H1979" s="7">
        <v>13</v>
      </c>
      <c r="I1979" s="7">
        <v>5</v>
      </c>
      <c r="J1979" s="7">
        <v>12</v>
      </c>
      <c r="K1979" s="7">
        <v>9</v>
      </c>
      <c r="L1979" s="7">
        <v>0</v>
      </c>
      <c r="M1979" s="7">
        <v>10</v>
      </c>
    </row>
    <row r="1980" spans="1:13">
      <c r="A1980" s="7" t="s">
        <v>4110</v>
      </c>
      <c r="B1980" s="3"/>
      <c r="C1980" s="7">
        <v>1</v>
      </c>
      <c r="D1980" s="7">
        <v>3</v>
      </c>
      <c r="E1980" s="7">
        <v>1</v>
      </c>
      <c r="F1980" s="7">
        <v>1</v>
      </c>
      <c r="G1980" s="7">
        <v>0</v>
      </c>
      <c r="H1980" s="7">
        <v>6</v>
      </c>
      <c r="I1980" s="7">
        <v>5</v>
      </c>
      <c r="J1980" s="7">
        <v>8</v>
      </c>
      <c r="K1980" s="7">
        <v>3</v>
      </c>
      <c r="L1980" s="7">
        <v>0</v>
      </c>
      <c r="M1980" s="7">
        <v>3</v>
      </c>
    </row>
    <row r="1981" spans="1:13">
      <c r="A1981" s="7" t="s">
        <v>4111</v>
      </c>
      <c r="B1981" s="3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</row>
    <row r="1982" spans="1:13">
      <c r="A1982" s="7" t="s">
        <v>4112</v>
      </c>
      <c r="B1982" s="3">
        <v>0</v>
      </c>
      <c r="C1982" s="7">
        <v>0</v>
      </c>
      <c r="D1982" s="7">
        <v>4</v>
      </c>
      <c r="E1982" s="7">
        <v>3</v>
      </c>
      <c r="F1982" s="7">
        <v>0</v>
      </c>
      <c r="G1982" s="7">
        <v>0</v>
      </c>
      <c r="H1982" s="7">
        <v>7</v>
      </c>
      <c r="I1982" s="7">
        <v>1</v>
      </c>
      <c r="J1982" s="7">
        <v>10</v>
      </c>
      <c r="K1982" s="7">
        <v>5</v>
      </c>
      <c r="L1982" s="7">
        <v>0</v>
      </c>
      <c r="M1982" s="7">
        <v>5</v>
      </c>
    </row>
    <row r="1983" spans="1:13">
      <c r="A1983" s="7" t="s">
        <v>4113</v>
      </c>
      <c r="B1983" s="3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2</v>
      </c>
      <c r="I1983" s="7">
        <v>1</v>
      </c>
      <c r="J1983" s="7">
        <v>2</v>
      </c>
      <c r="K1983" s="7">
        <v>5</v>
      </c>
      <c r="L1983" s="7">
        <v>0</v>
      </c>
      <c r="M1983" s="7">
        <v>5</v>
      </c>
    </row>
    <row r="1984" spans="1:13">
      <c r="A1984" s="7" t="s">
        <v>4114</v>
      </c>
      <c r="B1984" s="3">
        <v>0</v>
      </c>
      <c r="C1984" s="7">
        <v>0</v>
      </c>
      <c r="D1984" s="7">
        <v>1</v>
      </c>
      <c r="E1984" s="7">
        <v>1</v>
      </c>
      <c r="F1984" s="7">
        <v>0</v>
      </c>
      <c r="G1984" s="7">
        <v>0</v>
      </c>
      <c r="H1984" s="7">
        <v>4</v>
      </c>
      <c r="I1984" s="7">
        <v>4</v>
      </c>
      <c r="J1984" s="7">
        <v>5</v>
      </c>
      <c r="K1984" s="7">
        <v>5</v>
      </c>
      <c r="L1984" s="7">
        <v>1</v>
      </c>
      <c r="M1984" s="7">
        <v>5</v>
      </c>
    </row>
    <row r="1985" spans="1:13">
      <c r="A1985" s="7" t="s">
        <v>4115</v>
      </c>
      <c r="B1985" s="3">
        <v>0</v>
      </c>
      <c r="C1985" s="7">
        <v>0</v>
      </c>
      <c r="D1985" s="7">
        <v>3</v>
      </c>
      <c r="E1985" s="7">
        <v>2</v>
      </c>
      <c r="F1985" s="7">
        <v>0</v>
      </c>
      <c r="G1985" s="7">
        <v>0</v>
      </c>
      <c r="H1985" s="7">
        <v>7</v>
      </c>
      <c r="I1985" s="7">
        <v>3</v>
      </c>
      <c r="J1985" s="7">
        <v>9</v>
      </c>
      <c r="K1985" s="7">
        <v>6</v>
      </c>
      <c r="L1985" s="7">
        <v>1</v>
      </c>
      <c r="M1985" s="7">
        <v>5</v>
      </c>
    </row>
    <row r="1986" spans="1:13">
      <c r="A1986" s="7" t="s">
        <v>4116</v>
      </c>
      <c r="B1986" s="3">
        <v>0</v>
      </c>
      <c r="C1986" s="7">
        <v>0</v>
      </c>
      <c r="D1986" s="7">
        <v>0</v>
      </c>
      <c r="E1986" s="7">
        <v>3</v>
      </c>
      <c r="F1986" s="7">
        <v>0</v>
      </c>
      <c r="G1986" s="7">
        <v>0</v>
      </c>
      <c r="H1986" s="7">
        <v>3</v>
      </c>
      <c r="I1986" s="7">
        <v>1</v>
      </c>
      <c r="J1986" s="7">
        <v>3</v>
      </c>
      <c r="K1986" s="7">
        <v>0</v>
      </c>
      <c r="L1986" s="7">
        <v>0</v>
      </c>
      <c r="M1986" s="7">
        <v>5</v>
      </c>
    </row>
    <row r="1987" spans="1:13">
      <c r="A1987" s="7" t="s">
        <v>4117</v>
      </c>
      <c r="B1987" s="3">
        <v>0</v>
      </c>
      <c r="C1987" s="7">
        <v>1</v>
      </c>
      <c r="D1987" s="7">
        <v>3</v>
      </c>
      <c r="E1987" s="7">
        <v>6</v>
      </c>
      <c r="F1987" s="7">
        <v>1</v>
      </c>
      <c r="G1987" s="7">
        <v>0</v>
      </c>
      <c r="H1987" s="7">
        <v>12</v>
      </c>
      <c r="I1987" s="7">
        <v>3</v>
      </c>
      <c r="J1987" s="7">
        <v>15</v>
      </c>
      <c r="K1987" s="7">
        <v>12</v>
      </c>
      <c r="L1987" s="7">
        <v>0</v>
      </c>
      <c r="M1987" s="7">
        <v>11</v>
      </c>
    </row>
    <row r="1988" spans="1:13">
      <c r="A1988" s="7" t="s">
        <v>4118</v>
      </c>
      <c r="B1988" s="3">
        <v>0</v>
      </c>
      <c r="C1988" s="7">
        <v>2</v>
      </c>
      <c r="D1988" s="7">
        <v>2</v>
      </c>
      <c r="E1988" s="7">
        <v>1</v>
      </c>
      <c r="F1988" s="7">
        <v>0</v>
      </c>
      <c r="G1988" s="7">
        <v>0</v>
      </c>
      <c r="H1988" s="7">
        <v>5</v>
      </c>
      <c r="I1988" s="7">
        <v>9</v>
      </c>
      <c r="J1988" s="7">
        <v>9</v>
      </c>
      <c r="K1988" s="7">
        <v>6</v>
      </c>
      <c r="L1988" s="7">
        <v>0</v>
      </c>
      <c r="M1988" s="7">
        <v>7</v>
      </c>
    </row>
    <row r="1989" spans="1:13">
      <c r="A1989" s="7" t="s">
        <v>4119</v>
      </c>
      <c r="B1989" s="3"/>
      <c r="C1989" s="7"/>
      <c r="D1989" s="7">
        <v>1</v>
      </c>
      <c r="E1989" s="7">
        <v>5</v>
      </c>
      <c r="F1989" s="7">
        <v>0</v>
      </c>
      <c r="G1989" s="7">
        <v>0</v>
      </c>
      <c r="H1989" s="7">
        <v>8</v>
      </c>
      <c r="I1989" s="7">
        <v>0</v>
      </c>
      <c r="J1989" s="7">
        <v>12</v>
      </c>
      <c r="K1989" s="7">
        <v>7</v>
      </c>
      <c r="L1989" s="7">
        <v>0</v>
      </c>
      <c r="M1989" s="7">
        <v>10</v>
      </c>
    </row>
    <row r="1990" spans="1:13">
      <c r="A1990" s="7" t="s">
        <v>4120</v>
      </c>
      <c r="B1990" s="3">
        <v>0</v>
      </c>
      <c r="C1990" s="7">
        <v>0</v>
      </c>
      <c r="D1990" s="7">
        <v>0</v>
      </c>
      <c r="E1990" s="7">
        <v>4</v>
      </c>
      <c r="F1990" s="7">
        <v>0</v>
      </c>
      <c r="G1990" s="7">
        <v>0</v>
      </c>
      <c r="H1990" s="7">
        <v>6</v>
      </c>
      <c r="I1990" s="7">
        <v>2</v>
      </c>
      <c r="J1990" s="7">
        <v>6</v>
      </c>
      <c r="K1990" s="7">
        <v>10</v>
      </c>
      <c r="L1990" s="7">
        <v>2</v>
      </c>
      <c r="M1990" s="7">
        <v>16</v>
      </c>
    </row>
    <row r="1991" spans="1:13">
      <c r="A1991" s="7" t="s">
        <v>4121</v>
      </c>
      <c r="B1991" s="3">
        <v>0</v>
      </c>
      <c r="C1991" s="7">
        <v>0</v>
      </c>
      <c r="D1991" s="7">
        <v>3</v>
      </c>
      <c r="E1991" s="7">
        <v>3</v>
      </c>
      <c r="F1991" s="7">
        <v>0</v>
      </c>
      <c r="G1991" s="7">
        <v>0</v>
      </c>
      <c r="H1991" s="7">
        <v>6</v>
      </c>
      <c r="I1991" s="7">
        <v>3</v>
      </c>
      <c r="J1991" s="7">
        <v>8</v>
      </c>
      <c r="K1991" s="7">
        <v>3</v>
      </c>
      <c r="L1991" s="7">
        <v>0</v>
      </c>
      <c r="M1991" s="7">
        <v>9</v>
      </c>
    </row>
    <row r="1992" spans="1:13">
      <c r="A1992" s="7" t="s">
        <v>4122</v>
      </c>
      <c r="B1992" s="3">
        <v>0</v>
      </c>
      <c r="C1992" s="7">
        <v>0</v>
      </c>
      <c r="D1992" s="7">
        <v>0</v>
      </c>
      <c r="E1992" s="7">
        <v>1</v>
      </c>
      <c r="F1992" s="7">
        <v>0</v>
      </c>
      <c r="G1992" s="7">
        <v>0</v>
      </c>
      <c r="H1992" s="7">
        <v>1</v>
      </c>
      <c r="I1992" s="7">
        <v>1</v>
      </c>
      <c r="J1992" s="7">
        <v>4</v>
      </c>
      <c r="K1992" s="7">
        <v>5</v>
      </c>
      <c r="L1992" s="7">
        <v>0</v>
      </c>
      <c r="M1992" s="7">
        <v>9</v>
      </c>
    </row>
    <row r="1993" spans="1:13">
      <c r="A1993" s="7" t="s">
        <v>4123</v>
      </c>
      <c r="B1993" s="3">
        <v>0</v>
      </c>
      <c r="C1993" s="7">
        <v>0</v>
      </c>
      <c r="D1993" s="7">
        <v>0</v>
      </c>
      <c r="E1993" s="7">
        <v>1</v>
      </c>
      <c r="F1993" s="7">
        <v>0</v>
      </c>
      <c r="G1993" s="7">
        <v>0</v>
      </c>
      <c r="H1993" s="7">
        <v>4</v>
      </c>
      <c r="I1993" s="7">
        <v>3</v>
      </c>
      <c r="J1993" s="7">
        <v>2</v>
      </c>
      <c r="K1993" s="7">
        <v>4</v>
      </c>
      <c r="L1993" s="7">
        <v>0</v>
      </c>
      <c r="M1993" s="7">
        <v>3</v>
      </c>
    </row>
    <row r="1994" spans="1:13">
      <c r="A1994" s="7" t="s">
        <v>4124</v>
      </c>
      <c r="B1994" s="3">
        <v>0</v>
      </c>
      <c r="C1994" s="7">
        <v>0</v>
      </c>
      <c r="D1994" s="7">
        <v>1</v>
      </c>
      <c r="E1994" s="7">
        <v>1</v>
      </c>
      <c r="F1994" s="7">
        <v>0</v>
      </c>
      <c r="G1994" s="7">
        <v>0</v>
      </c>
      <c r="H1994" s="7">
        <v>4</v>
      </c>
      <c r="I1994" s="7">
        <v>4</v>
      </c>
      <c r="J1994" s="7">
        <v>7</v>
      </c>
      <c r="K1994" s="7">
        <v>3</v>
      </c>
      <c r="L1994" s="7">
        <v>0</v>
      </c>
      <c r="M1994" s="7">
        <v>3</v>
      </c>
    </row>
    <row r="1995" spans="1:13">
      <c r="A1995" s="7" t="s">
        <v>4125</v>
      </c>
      <c r="B1995" s="3">
        <v>0</v>
      </c>
      <c r="C1995" s="7">
        <v>0</v>
      </c>
      <c r="D1995" s="7">
        <v>2</v>
      </c>
      <c r="E1995" s="7">
        <v>0</v>
      </c>
      <c r="F1995" s="7">
        <v>0</v>
      </c>
      <c r="G1995" s="7">
        <v>0</v>
      </c>
      <c r="H1995" s="7">
        <v>4</v>
      </c>
      <c r="I1995" s="7">
        <v>0</v>
      </c>
      <c r="J1995" s="7">
        <v>4</v>
      </c>
      <c r="K1995" s="7">
        <v>9</v>
      </c>
      <c r="L1995" s="7">
        <v>0</v>
      </c>
      <c r="M1995" s="7">
        <v>9</v>
      </c>
    </row>
    <row r="1996" spans="1:13">
      <c r="A1996" s="7" t="s">
        <v>4126</v>
      </c>
      <c r="B1996" s="3">
        <v>1</v>
      </c>
      <c r="C1996" s="7">
        <v>0</v>
      </c>
      <c r="D1996" s="7">
        <v>0</v>
      </c>
      <c r="E1996" s="7">
        <v>0</v>
      </c>
      <c r="F1996" s="7">
        <v>1</v>
      </c>
      <c r="G1996" s="7">
        <v>0</v>
      </c>
      <c r="H1996" s="7">
        <v>1</v>
      </c>
      <c r="I1996" s="7">
        <v>2</v>
      </c>
      <c r="J1996" s="7">
        <v>3</v>
      </c>
      <c r="K1996" s="7">
        <v>1</v>
      </c>
      <c r="L1996" s="7">
        <v>0</v>
      </c>
      <c r="M1996" s="7">
        <v>7</v>
      </c>
    </row>
    <row r="1997" spans="1:13">
      <c r="A1997" s="7" t="s">
        <v>4127</v>
      </c>
      <c r="B1997" s="3">
        <v>0</v>
      </c>
      <c r="C1997" s="7">
        <v>0</v>
      </c>
      <c r="D1997" s="7">
        <v>2</v>
      </c>
      <c r="E1997" s="7">
        <v>2</v>
      </c>
      <c r="F1997" s="7">
        <v>0</v>
      </c>
      <c r="G1997" s="7">
        <v>0</v>
      </c>
      <c r="H1997" s="7">
        <v>4</v>
      </c>
      <c r="I1997" s="7">
        <v>5</v>
      </c>
      <c r="J1997" s="7">
        <v>6</v>
      </c>
      <c r="K1997" s="7">
        <v>0</v>
      </c>
      <c r="L1997" s="7">
        <v>0</v>
      </c>
      <c r="M1997" s="7">
        <v>1</v>
      </c>
    </row>
    <row r="1998" spans="1:13">
      <c r="A1998" s="7" t="s">
        <v>4128</v>
      </c>
      <c r="B1998" s="3">
        <v>0</v>
      </c>
      <c r="C1998" s="7">
        <v>0</v>
      </c>
      <c r="D1998" s="7">
        <v>1</v>
      </c>
      <c r="E1998" s="7">
        <v>3</v>
      </c>
      <c r="F1998" s="7">
        <v>0</v>
      </c>
      <c r="G1998" s="7">
        <v>0</v>
      </c>
      <c r="H1998" s="7">
        <v>4</v>
      </c>
      <c r="I1998" s="7">
        <v>0</v>
      </c>
      <c r="J1998" s="7">
        <v>3</v>
      </c>
      <c r="K1998" s="7">
        <v>3</v>
      </c>
      <c r="L1998" s="7">
        <v>0</v>
      </c>
      <c r="M1998" s="7">
        <v>6</v>
      </c>
    </row>
    <row r="1999" spans="1:13">
      <c r="A1999" s="7" t="s">
        <v>4129</v>
      </c>
      <c r="B1999" s="3">
        <v>0</v>
      </c>
      <c r="C1999" s="7">
        <v>0</v>
      </c>
      <c r="D1999" s="7">
        <v>2</v>
      </c>
      <c r="E1999" s="7">
        <v>0</v>
      </c>
      <c r="F1999" s="7">
        <v>0</v>
      </c>
      <c r="G1999" s="7">
        <v>0</v>
      </c>
      <c r="H1999" s="7">
        <v>3</v>
      </c>
      <c r="I1999" s="7">
        <v>5</v>
      </c>
      <c r="J1999" s="7">
        <v>4</v>
      </c>
      <c r="K1999" s="7">
        <v>2</v>
      </c>
      <c r="L1999" s="7">
        <v>0</v>
      </c>
      <c r="M1999" s="7">
        <v>9</v>
      </c>
    </row>
    <row r="2000" spans="1:13">
      <c r="A2000" s="7" t="s">
        <v>4130</v>
      </c>
      <c r="B2000" s="3">
        <v>0</v>
      </c>
      <c r="C2000" s="7">
        <v>0</v>
      </c>
      <c r="D2000" s="7">
        <v>0</v>
      </c>
      <c r="E2000" s="7">
        <v>1</v>
      </c>
      <c r="F2000" s="7">
        <v>0</v>
      </c>
      <c r="G2000" s="7">
        <v>0</v>
      </c>
      <c r="H2000" s="7">
        <v>1</v>
      </c>
      <c r="I2000" s="7">
        <v>1</v>
      </c>
      <c r="J2000" s="7">
        <v>5</v>
      </c>
      <c r="K2000" s="7">
        <v>3</v>
      </c>
      <c r="L2000" s="7">
        <v>0</v>
      </c>
      <c r="M2000" s="7">
        <v>7</v>
      </c>
    </row>
    <row r="2001" spans="1:13">
      <c r="A2001" s="7" t="s">
        <v>4131</v>
      </c>
      <c r="B2001" s="3">
        <v>1</v>
      </c>
      <c r="C2001" s="7">
        <v>0</v>
      </c>
      <c r="D2001" s="7">
        <v>2</v>
      </c>
      <c r="E2001" s="7">
        <v>1</v>
      </c>
      <c r="F2001" s="7">
        <v>1</v>
      </c>
      <c r="G2001" s="7">
        <v>0</v>
      </c>
      <c r="H2001" s="7">
        <v>7</v>
      </c>
      <c r="I2001" s="7">
        <v>7</v>
      </c>
      <c r="J2001" s="7">
        <v>8</v>
      </c>
      <c r="K2001" s="7">
        <v>9</v>
      </c>
      <c r="L2001" s="7">
        <v>0</v>
      </c>
      <c r="M2001" s="7">
        <v>7</v>
      </c>
    </row>
    <row r="2002" spans="1:13">
      <c r="A2002" s="7" t="s">
        <v>4132</v>
      </c>
      <c r="B2002" s="3">
        <v>0</v>
      </c>
      <c r="C2002" s="7">
        <v>0</v>
      </c>
      <c r="D2002" s="7">
        <v>2</v>
      </c>
      <c r="E2002" s="7">
        <v>0</v>
      </c>
      <c r="F2002" s="7">
        <v>0</v>
      </c>
      <c r="G2002" s="7">
        <v>0</v>
      </c>
      <c r="H2002" s="7">
        <v>2</v>
      </c>
      <c r="I2002" s="7">
        <v>3</v>
      </c>
      <c r="J2002" s="7">
        <v>4</v>
      </c>
      <c r="K2002" s="7">
        <v>1</v>
      </c>
      <c r="L2002" s="7">
        <v>0</v>
      </c>
      <c r="M2002" s="7">
        <v>7</v>
      </c>
    </row>
    <row r="2003" spans="1:13">
      <c r="A2003" s="7" t="s">
        <v>4133</v>
      </c>
      <c r="B2003" s="3"/>
      <c r="C2003" s="7"/>
      <c r="D2003" s="7"/>
      <c r="E2003" s="7">
        <v>2</v>
      </c>
      <c r="F2003" s="7"/>
      <c r="G2003" s="7">
        <v>0</v>
      </c>
      <c r="H2003" s="7">
        <v>4</v>
      </c>
      <c r="I2003" s="7">
        <v>3</v>
      </c>
      <c r="J2003" s="7">
        <v>3</v>
      </c>
      <c r="K2003" s="7">
        <v>11</v>
      </c>
      <c r="L2003" s="7">
        <v>0</v>
      </c>
      <c r="M2003" s="7">
        <v>7</v>
      </c>
    </row>
    <row r="2004" spans="1:13">
      <c r="A2004" s="7" t="s">
        <v>4134</v>
      </c>
      <c r="B2004" s="3">
        <v>0</v>
      </c>
      <c r="C2004" s="7">
        <v>1</v>
      </c>
      <c r="D2004" s="7">
        <v>4</v>
      </c>
      <c r="E2004" s="7">
        <v>2</v>
      </c>
      <c r="F2004" s="7">
        <v>1</v>
      </c>
      <c r="G2004" s="7">
        <v>0</v>
      </c>
      <c r="H2004" s="7">
        <v>9</v>
      </c>
      <c r="I2004" s="7">
        <v>0</v>
      </c>
      <c r="J2004" s="7">
        <v>4</v>
      </c>
      <c r="K2004" s="7">
        <v>1</v>
      </c>
      <c r="L2004" s="7">
        <v>0</v>
      </c>
      <c r="M2004" s="7">
        <v>1</v>
      </c>
    </row>
    <row r="2005" spans="1:13">
      <c r="A2005" s="7" t="s">
        <v>4135</v>
      </c>
      <c r="B2005" s="3">
        <v>2</v>
      </c>
      <c r="C2005" s="7">
        <v>1</v>
      </c>
      <c r="D2005" s="7">
        <v>2</v>
      </c>
      <c r="E2005" s="7">
        <v>3</v>
      </c>
      <c r="F2005" s="7">
        <v>1</v>
      </c>
      <c r="G2005" s="7">
        <v>0</v>
      </c>
      <c r="H2005" s="7">
        <v>10</v>
      </c>
      <c r="I2005" s="7">
        <v>5</v>
      </c>
      <c r="J2005" s="7">
        <v>12</v>
      </c>
      <c r="K2005" s="7">
        <v>7</v>
      </c>
      <c r="L2005" s="7">
        <v>0</v>
      </c>
      <c r="M2005" s="7">
        <v>12</v>
      </c>
    </row>
    <row r="2006" spans="1:13">
      <c r="A2006" s="7" t="s">
        <v>4136</v>
      </c>
      <c r="B2006" s="3">
        <v>0</v>
      </c>
      <c r="C2006" s="7">
        <v>1</v>
      </c>
      <c r="D2006" s="7">
        <v>3</v>
      </c>
      <c r="E2006" s="7">
        <v>6</v>
      </c>
      <c r="F2006" s="7">
        <v>0</v>
      </c>
      <c r="G2006" s="7">
        <v>0</v>
      </c>
      <c r="H2006" s="7">
        <v>9</v>
      </c>
      <c r="I2006" s="7">
        <v>3</v>
      </c>
      <c r="J2006" s="7">
        <v>16</v>
      </c>
      <c r="K2006" s="7">
        <v>7</v>
      </c>
      <c r="L2006" s="7">
        <v>0</v>
      </c>
      <c r="M2006" s="7">
        <v>10</v>
      </c>
    </row>
    <row r="2007" spans="1:13">
      <c r="A2007" s="7" t="s">
        <v>4137</v>
      </c>
      <c r="B2007" s="3">
        <v>0</v>
      </c>
      <c r="C2007" s="7">
        <v>1</v>
      </c>
      <c r="D2007" s="7">
        <v>2</v>
      </c>
      <c r="E2007" s="7">
        <v>0</v>
      </c>
      <c r="F2007" s="7">
        <v>0</v>
      </c>
      <c r="G2007" s="7">
        <v>0</v>
      </c>
      <c r="H2007" s="7">
        <v>6</v>
      </c>
      <c r="I2007" s="7">
        <v>2</v>
      </c>
      <c r="J2007" s="7">
        <v>5</v>
      </c>
      <c r="K2007" s="7">
        <v>4</v>
      </c>
      <c r="L2007" s="7">
        <v>0</v>
      </c>
      <c r="M2007" s="7">
        <v>11</v>
      </c>
    </row>
    <row r="2008" spans="1:13">
      <c r="A2008" s="7" t="s">
        <v>4138</v>
      </c>
      <c r="B2008" s="3">
        <v>0</v>
      </c>
      <c r="C2008" s="7">
        <v>0</v>
      </c>
      <c r="D2008" s="7">
        <v>2</v>
      </c>
      <c r="E2008" s="7">
        <v>2</v>
      </c>
      <c r="F2008" s="7">
        <v>1</v>
      </c>
      <c r="G2008" s="7">
        <v>0</v>
      </c>
      <c r="H2008" s="7">
        <v>5</v>
      </c>
      <c r="I2008" s="7">
        <v>3</v>
      </c>
      <c r="J2008" s="7">
        <v>8</v>
      </c>
      <c r="K2008" s="7">
        <v>5</v>
      </c>
      <c r="L2008" s="7">
        <v>0</v>
      </c>
      <c r="M2008" s="7">
        <v>3</v>
      </c>
    </row>
    <row r="2009" spans="1:13">
      <c r="A2009" s="7" t="s">
        <v>4139</v>
      </c>
      <c r="B2009" s="3">
        <v>0</v>
      </c>
      <c r="C2009" s="7">
        <v>0</v>
      </c>
      <c r="D2009" s="7">
        <v>5</v>
      </c>
      <c r="E2009" s="7">
        <v>4</v>
      </c>
      <c r="F2009" s="7">
        <v>1</v>
      </c>
      <c r="G2009" s="7">
        <v>0</v>
      </c>
      <c r="H2009" s="7">
        <v>9</v>
      </c>
      <c r="I2009" s="7">
        <v>4</v>
      </c>
      <c r="J2009" s="7">
        <v>14</v>
      </c>
      <c r="K2009" s="7">
        <v>6</v>
      </c>
      <c r="L2009" s="7">
        <v>1</v>
      </c>
      <c r="M2009" s="7">
        <v>6</v>
      </c>
    </row>
    <row r="2010" spans="1:13">
      <c r="A2010" s="7" t="s">
        <v>4140</v>
      </c>
      <c r="B2010" s="3"/>
      <c r="C2010" s="7"/>
      <c r="D2010" s="7"/>
      <c r="E2010" s="7">
        <v>2</v>
      </c>
      <c r="F2010" s="7"/>
      <c r="G2010" s="7">
        <v>0</v>
      </c>
      <c r="H2010" s="7">
        <v>7</v>
      </c>
      <c r="I2010" s="7">
        <v>4</v>
      </c>
      <c r="J2010" s="7">
        <v>3</v>
      </c>
      <c r="K2010" s="7">
        <v>11</v>
      </c>
      <c r="L2010" s="7">
        <v>0</v>
      </c>
      <c r="M2010" s="7">
        <v>10</v>
      </c>
    </row>
    <row r="2011" spans="1:13">
      <c r="A2011" s="7" t="s">
        <v>4141</v>
      </c>
      <c r="B2011" s="3">
        <v>0</v>
      </c>
      <c r="C2011" s="7">
        <v>0</v>
      </c>
      <c r="D2011" s="7">
        <v>2</v>
      </c>
      <c r="E2011" s="7">
        <v>2</v>
      </c>
      <c r="F2011" s="7">
        <v>0</v>
      </c>
      <c r="G2011" s="7">
        <v>0</v>
      </c>
      <c r="H2011" s="7">
        <v>4</v>
      </c>
      <c r="I2011" s="7">
        <v>3</v>
      </c>
      <c r="J2011" s="7">
        <v>7</v>
      </c>
      <c r="K2011" s="7">
        <v>1</v>
      </c>
      <c r="L2011" s="7">
        <v>0</v>
      </c>
      <c r="M2011" s="7">
        <v>13</v>
      </c>
    </row>
    <row r="2012" spans="1:13">
      <c r="A2012" s="7" t="s">
        <v>4142</v>
      </c>
      <c r="B2012" s="3">
        <v>0</v>
      </c>
      <c r="C2012" s="7">
        <v>0</v>
      </c>
      <c r="D2012" s="7">
        <v>5</v>
      </c>
      <c r="E2012" s="7">
        <v>2</v>
      </c>
      <c r="F2012" s="7">
        <v>0</v>
      </c>
      <c r="G2012" s="7">
        <v>1</v>
      </c>
      <c r="H2012" s="7">
        <v>8</v>
      </c>
      <c r="I2012" s="7">
        <v>1</v>
      </c>
      <c r="J2012" s="7">
        <v>14</v>
      </c>
      <c r="K2012" s="7">
        <v>6</v>
      </c>
      <c r="L2012" s="7">
        <v>0</v>
      </c>
      <c r="M2012" s="7">
        <v>8</v>
      </c>
    </row>
    <row r="2013" spans="1:13">
      <c r="A2013" s="7" t="s">
        <v>4143</v>
      </c>
      <c r="B2013" s="3">
        <v>0</v>
      </c>
      <c r="C2013" s="7">
        <v>1</v>
      </c>
      <c r="D2013" s="7">
        <v>5</v>
      </c>
      <c r="E2013" s="7">
        <v>0</v>
      </c>
      <c r="F2013" s="7">
        <v>0</v>
      </c>
      <c r="G2013" s="7">
        <v>0</v>
      </c>
      <c r="H2013" s="7">
        <v>8</v>
      </c>
      <c r="I2013" s="7">
        <v>3</v>
      </c>
      <c r="J2013" s="7">
        <v>11</v>
      </c>
      <c r="K2013" s="7">
        <v>6</v>
      </c>
      <c r="L2013" s="7">
        <v>1</v>
      </c>
      <c r="M2013" s="7">
        <v>14</v>
      </c>
    </row>
    <row r="2014" spans="1:13">
      <c r="A2014" s="7" t="s">
        <v>4144</v>
      </c>
      <c r="B2014" s="3"/>
      <c r="C2014" s="7"/>
      <c r="D2014" s="7"/>
      <c r="E2014" s="7">
        <v>2</v>
      </c>
      <c r="F2014" s="7"/>
      <c r="G2014" s="7"/>
      <c r="H2014" s="7">
        <v>4</v>
      </c>
      <c r="I2014" s="7">
        <v>1</v>
      </c>
      <c r="J2014" s="7">
        <v>12</v>
      </c>
      <c r="K2014" s="7">
        <v>4</v>
      </c>
      <c r="L2014" s="7"/>
      <c r="M2014" s="7">
        <v>7</v>
      </c>
    </row>
    <row r="2015" spans="1:13">
      <c r="A2015" s="7" t="s">
        <v>4145</v>
      </c>
      <c r="B2015" s="3"/>
      <c r="C2015" s="7">
        <v>1</v>
      </c>
      <c r="D2015" s="7">
        <v>1</v>
      </c>
      <c r="E2015" s="7">
        <v>2</v>
      </c>
      <c r="F2015" s="7">
        <v>1</v>
      </c>
      <c r="G2015" s="7">
        <v>0</v>
      </c>
      <c r="H2015" s="7">
        <v>6</v>
      </c>
      <c r="I2015" s="7">
        <v>3</v>
      </c>
      <c r="J2015" s="7">
        <v>10</v>
      </c>
      <c r="K2015" s="7">
        <v>4</v>
      </c>
      <c r="L2015" s="7">
        <v>0</v>
      </c>
      <c r="M2015" s="7">
        <v>3</v>
      </c>
    </row>
    <row r="2016" spans="1:13">
      <c r="A2016" s="7" t="s">
        <v>4146</v>
      </c>
      <c r="B2016" s="3">
        <v>0</v>
      </c>
      <c r="C2016" s="7">
        <v>0</v>
      </c>
      <c r="D2016" s="7">
        <v>2</v>
      </c>
      <c r="E2016" s="7">
        <v>4</v>
      </c>
      <c r="F2016" s="7">
        <v>0</v>
      </c>
      <c r="G2016" s="7">
        <v>0</v>
      </c>
      <c r="H2016" s="7">
        <v>5</v>
      </c>
      <c r="I2016" s="7">
        <v>3</v>
      </c>
      <c r="J2016" s="7">
        <v>10</v>
      </c>
      <c r="K2016" s="7">
        <v>2</v>
      </c>
      <c r="L2016" s="7">
        <v>2</v>
      </c>
      <c r="M2016" s="7">
        <v>5</v>
      </c>
    </row>
    <row r="2017" spans="1:13">
      <c r="A2017" s="7" t="s">
        <v>4147</v>
      </c>
      <c r="B2017" s="3">
        <v>0</v>
      </c>
      <c r="C2017" s="7">
        <v>0</v>
      </c>
      <c r="D2017" s="7">
        <v>0</v>
      </c>
      <c r="E2017" s="7">
        <v>2</v>
      </c>
      <c r="F2017" s="7">
        <v>0</v>
      </c>
      <c r="G2017" s="7">
        <v>0</v>
      </c>
      <c r="H2017" s="7">
        <v>4</v>
      </c>
      <c r="I2017" s="7">
        <v>2</v>
      </c>
      <c r="J2017" s="7">
        <v>9</v>
      </c>
      <c r="K2017" s="7">
        <v>5</v>
      </c>
      <c r="L2017" s="7">
        <v>0</v>
      </c>
      <c r="M2017" s="7">
        <v>9</v>
      </c>
    </row>
    <row r="2018" spans="1:13">
      <c r="A2018" s="7" t="s">
        <v>4148</v>
      </c>
      <c r="B2018" s="3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1</v>
      </c>
      <c r="I2018" s="7">
        <v>2</v>
      </c>
      <c r="J2018" s="7">
        <v>4</v>
      </c>
      <c r="K2018" s="7">
        <v>4</v>
      </c>
      <c r="L2018" s="7">
        <v>0</v>
      </c>
      <c r="M2018" s="7">
        <v>4</v>
      </c>
    </row>
    <row r="2019" spans="1:13">
      <c r="A2019" s="7" t="s">
        <v>4149</v>
      </c>
      <c r="B2019" s="3"/>
      <c r="C2019" s="7"/>
      <c r="D2019" s="7">
        <v>3</v>
      </c>
      <c r="E2019" s="7">
        <v>4</v>
      </c>
      <c r="F2019" s="7"/>
      <c r="G2019" s="7"/>
      <c r="H2019" s="7">
        <v>7</v>
      </c>
      <c r="I2019" s="7">
        <v>4</v>
      </c>
      <c r="J2019" s="7">
        <v>11</v>
      </c>
      <c r="K2019" s="7">
        <v>7</v>
      </c>
      <c r="L2019" s="7">
        <v>1</v>
      </c>
      <c r="M2019" s="7">
        <v>8</v>
      </c>
    </row>
    <row r="2020" spans="1:13">
      <c r="A2020" s="7" t="s">
        <v>4150</v>
      </c>
      <c r="B2020" s="3">
        <v>0</v>
      </c>
      <c r="C2020" s="7">
        <v>0</v>
      </c>
      <c r="D2020" s="7">
        <v>0</v>
      </c>
      <c r="E2020" s="7">
        <v>1</v>
      </c>
      <c r="F2020" s="7">
        <v>0</v>
      </c>
      <c r="G2020" s="7">
        <v>0</v>
      </c>
      <c r="H2020" s="7">
        <v>0</v>
      </c>
      <c r="I2020" s="7">
        <v>0</v>
      </c>
      <c r="J2020" s="7">
        <v>4</v>
      </c>
      <c r="K2020" s="7">
        <v>1</v>
      </c>
      <c r="L2020" s="7">
        <v>0</v>
      </c>
      <c r="M2020" s="7">
        <v>5</v>
      </c>
    </row>
    <row r="2021" spans="1:13">
      <c r="A2021" s="7" t="s">
        <v>4151</v>
      </c>
      <c r="B2021" s="3">
        <v>0</v>
      </c>
      <c r="C2021" s="7">
        <v>0</v>
      </c>
      <c r="D2021" s="7">
        <v>5</v>
      </c>
      <c r="E2021" s="7">
        <v>2</v>
      </c>
      <c r="F2021" s="7">
        <v>0</v>
      </c>
      <c r="G2021" s="7">
        <v>1</v>
      </c>
      <c r="H2021" s="7">
        <v>12</v>
      </c>
      <c r="I2021" s="7">
        <v>5</v>
      </c>
      <c r="J2021" s="7">
        <v>7</v>
      </c>
      <c r="K2021" s="7">
        <v>10</v>
      </c>
      <c r="L2021" s="7">
        <v>0</v>
      </c>
      <c r="M2021" s="7">
        <v>11</v>
      </c>
    </row>
    <row r="2022" spans="1:13">
      <c r="A2022" s="7" t="s">
        <v>4152</v>
      </c>
      <c r="B2022" s="3"/>
      <c r="C2022" s="7">
        <v>2</v>
      </c>
      <c r="D2022" s="7">
        <v>2</v>
      </c>
      <c r="E2022" s="7">
        <v>3</v>
      </c>
      <c r="F2022" s="7"/>
      <c r="G2022" s="7"/>
      <c r="H2022" s="7">
        <v>7</v>
      </c>
      <c r="I2022" s="7">
        <v>4</v>
      </c>
      <c r="J2022" s="7">
        <v>12</v>
      </c>
      <c r="K2022" s="7">
        <v>9</v>
      </c>
      <c r="L2022" s="7"/>
      <c r="M2022" s="7">
        <v>15</v>
      </c>
    </row>
    <row r="2023" spans="1:13">
      <c r="A2023" s="7" t="s">
        <v>4153</v>
      </c>
      <c r="B2023" s="3">
        <v>0</v>
      </c>
      <c r="C2023" s="7">
        <v>0</v>
      </c>
      <c r="D2023" s="7">
        <v>4</v>
      </c>
      <c r="E2023" s="7">
        <v>3</v>
      </c>
      <c r="F2023" s="7">
        <v>0</v>
      </c>
      <c r="G2023" s="7">
        <v>0</v>
      </c>
      <c r="H2023" s="7">
        <v>7</v>
      </c>
      <c r="I2023" s="7">
        <v>4</v>
      </c>
      <c r="J2023" s="7">
        <v>7</v>
      </c>
      <c r="K2023" s="7">
        <v>5</v>
      </c>
      <c r="L2023" s="7">
        <v>0</v>
      </c>
      <c r="M2023" s="7">
        <v>9</v>
      </c>
    </row>
    <row r="2024" spans="1:13">
      <c r="A2024" s="7" t="s">
        <v>4154</v>
      </c>
      <c r="B2024" s="3">
        <v>0</v>
      </c>
      <c r="C2024" s="7">
        <v>0</v>
      </c>
      <c r="D2024" s="7">
        <v>1</v>
      </c>
      <c r="E2024" s="7">
        <v>2</v>
      </c>
      <c r="F2024" s="7">
        <v>0</v>
      </c>
      <c r="G2024" s="7">
        <v>0</v>
      </c>
      <c r="H2024" s="7">
        <v>4</v>
      </c>
      <c r="I2024" s="7">
        <v>2</v>
      </c>
      <c r="J2024" s="7">
        <v>5</v>
      </c>
      <c r="K2024" s="7">
        <v>2</v>
      </c>
      <c r="L2024" s="7">
        <v>0</v>
      </c>
      <c r="M2024" s="7">
        <v>3</v>
      </c>
    </row>
    <row r="2025" spans="1:13">
      <c r="A2025" s="7" t="s">
        <v>4155</v>
      </c>
      <c r="B2025" s="3">
        <v>0</v>
      </c>
      <c r="C2025" s="7">
        <v>0</v>
      </c>
      <c r="D2025" s="7">
        <v>0</v>
      </c>
      <c r="E2025" s="7">
        <v>2</v>
      </c>
      <c r="F2025" s="7">
        <v>0</v>
      </c>
      <c r="G2025" s="7">
        <v>1</v>
      </c>
      <c r="H2025" s="7">
        <v>2</v>
      </c>
      <c r="I2025" s="7">
        <v>0</v>
      </c>
      <c r="J2025" s="7">
        <v>5</v>
      </c>
      <c r="K2025" s="7">
        <v>1</v>
      </c>
      <c r="L2025" s="7">
        <v>0</v>
      </c>
      <c r="M2025" s="7">
        <v>6</v>
      </c>
    </row>
    <row r="2026" spans="1:13">
      <c r="A2026" s="7" t="s">
        <v>4156</v>
      </c>
      <c r="B2026" s="3">
        <v>0</v>
      </c>
      <c r="C2026" s="7">
        <v>0</v>
      </c>
      <c r="D2026" s="7">
        <v>7</v>
      </c>
      <c r="E2026" s="7">
        <v>1</v>
      </c>
      <c r="F2026" s="7">
        <v>0</v>
      </c>
      <c r="G2026" s="7">
        <v>0</v>
      </c>
      <c r="H2026" s="7">
        <v>4</v>
      </c>
      <c r="I2026" s="7">
        <v>0</v>
      </c>
      <c r="J2026" s="7">
        <v>1</v>
      </c>
      <c r="K2026" s="7">
        <v>2</v>
      </c>
      <c r="L2026" s="7">
        <v>0</v>
      </c>
      <c r="M2026" s="7">
        <v>3</v>
      </c>
    </row>
    <row r="2027" spans="1:13">
      <c r="A2027" s="7" t="s">
        <v>4157</v>
      </c>
      <c r="B2027" s="3"/>
      <c r="C2027" s="7"/>
      <c r="D2027" s="7">
        <v>3</v>
      </c>
      <c r="E2027" s="7">
        <v>2</v>
      </c>
      <c r="F2027" s="7">
        <v>0</v>
      </c>
      <c r="G2027" s="7">
        <v>0</v>
      </c>
      <c r="H2027" s="7">
        <v>6</v>
      </c>
      <c r="I2027" s="7">
        <v>4</v>
      </c>
      <c r="J2027" s="7">
        <v>14</v>
      </c>
      <c r="K2027" s="7">
        <v>5</v>
      </c>
      <c r="L2027" s="7">
        <v>0</v>
      </c>
      <c r="M2027" s="7">
        <v>5</v>
      </c>
    </row>
    <row r="2028" spans="1:13">
      <c r="A2028" s="7" t="s">
        <v>4158</v>
      </c>
      <c r="B2028" s="3">
        <v>0</v>
      </c>
      <c r="C2028" s="7">
        <v>1</v>
      </c>
      <c r="D2028" s="7">
        <v>10</v>
      </c>
      <c r="E2028" s="7">
        <v>5</v>
      </c>
      <c r="F2028" s="7">
        <v>0</v>
      </c>
      <c r="G2028" s="7">
        <v>0</v>
      </c>
      <c r="H2028" s="7">
        <v>17</v>
      </c>
      <c r="I2028" s="7">
        <v>5</v>
      </c>
      <c r="J2028" s="7">
        <v>7</v>
      </c>
      <c r="K2028" s="7">
        <v>15</v>
      </c>
      <c r="L2028" s="7">
        <v>1</v>
      </c>
      <c r="M2028" s="7">
        <v>21</v>
      </c>
    </row>
    <row r="2029" spans="1:13">
      <c r="A2029" s="7" t="s">
        <v>4159</v>
      </c>
      <c r="B2029" s="3">
        <v>0</v>
      </c>
      <c r="C2029" s="7">
        <v>0</v>
      </c>
      <c r="D2029" s="7">
        <v>1</v>
      </c>
      <c r="E2029" s="7">
        <v>1</v>
      </c>
      <c r="F2029" s="7">
        <v>0</v>
      </c>
      <c r="G2029" s="7">
        <v>1</v>
      </c>
      <c r="H2029" s="7">
        <v>4</v>
      </c>
      <c r="I2029" s="7">
        <v>0</v>
      </c>
      <c r="J2029" s="7">
        <v>3</v>
      </c>
      <c r="K2029" s="7">
        <v>4</v>
      </c>
      <c r="L2029" s="7">
        <v>0</v>
      </c>
      <c r="M2029" s="7">
        <v>5</v>
      </c>
    </row>
    <row r="2030" spans="1:13">
      <c r="A2030" s="7" t="s">
        <v>4160</v>
      </c>
      <c r="B2030" s="3">
        <v>0</v>
      </c>
      <c r="C2030" s="7">
        <v>0</v>
      </c>
      <c r="D2030" s="7">
        <v>2</v>
      </c>
      <c r="E2030" s="7">
        <v>4</v>
      </c>
      <c r="F2030" s="7">
        <v>1</v>
      </c>
      <c r="G2030" s="7">
        <v>0</v>
      </c>
      <c r="H2030" s="7">
        <v>6</v>
      </c>
      <c r="I2030" s="7">
        <v>4</v>
      </c>
      <c r="J2030" s="7">
        <v>7</v>
      </c>
      <c r="K2030" s="7">
        <v>10</v>
      </c>
      <c r="L2030" s="7">
        <v>0</v>
      </c>
      <c r="M2030" s="7">
        <v>11</v>
      </c>
    </row>
    <row r="2031" spans="1:13">
      <c r="A2031" s="7" t="s">
        <v>4161</v>
      </c>
      <c r="B2031" s="3">
        <v>0</v>
      </c>
      <c r="C2031" s="7">
        <v>1</v>
      </c>
      <c r="D2031" s="7">
        <v>0</v>
      </c>
      <c r="E2031" s="7">
        <v>0</v>
      </c>
      <c r="F2031" s="7">
        <v>1</v>
      </c>
      <c r="G2031" s="7">
        <v>0</v>
      </c>
      <c r="H2031" s="7">
        <v>3</v>
      </c>
      <c r="I2031" s="7">
        <v>1</v>
      </c>
      <c r="J2031" s="7">
        <v>3</v>
      </c>
      <c r="K2031" s="7">
        <v>2</v>
      </c>
      <c r="L2031" s="7">
        <v>0</v>
      </c>
      <c r="M2031" s="7">
        <v>3</v>
      </c>
    </row>
    <row r="2032" spans="1:13">
      <c r="A2032" s="7" t="s">
        <v>4162</v>
      </c>
      <c r="B2032" s="3"/>
      <c r="C2032" s="7"/>
      <c r="D2032" s="7"/>
      <c r="E2032" s="7">
        <v>1</v>
      </c>
      <c r="F2032" s="7">
        <v>0</v>
      </c>
      <c r="G2032" s="7">
        <v>0</v>
      </c>
      <c r="H2032" s="7">
        <v>0</v>
      </c>
      <c r="I2032" s="7">
        <v>2</v>
      </c>
      <c r="J2032" s="7">
        <v>4</v>
      </c>
      <c r="K2032" s="7">
        <v>1</v>
      </c>
      <c r="L2032" s="7">
        <v>0</v>
      </c>
      <c r="M2032" s="7">
        <v>6</v>
      </c>
    </row>
    <row r="2033" spans="1:13">
      <c r="A2033" s="7" t="s">
        <v>4163</v>
      </c>
      <c r="B2033" s="3">
        <v>0</v>
      </c>
      <c r="C2033" s="7">
        <v>0</v>
      </c>
      <c r="D2033" s="7">
        <v>0</v>
      </c>
      <c r="E2033" s="7">
        <v>3</v>
      </c>
      <c r="F2033" s="7">
        <v>0</v>
      </c>
      <c r="G2033" s="7">
        <v>0</v>
      </c>
      <c r="H2033" s="7">
        <v>4</v>
      </c>
      <c r="I2033" s="7">
        <v>3</v>
      </c>
      <c r="J2033" s="7">
        <v>7</v>
      </c>
      <c r="K2033" s="7">
        <v>2</v>
      </c>
      <c r="L2033" s="7">
        <v>0</v>
      </c>
      <c r="M2033" s="7"/>
    </row>
    <row r="2034" spans="1:13">
      <c r="A2034" s="7" t="s">
        <v>4164</v>
      </c>
      <c r="B2034" s="3">
        <v>0</v>
      </c>
      <c r="C2034" s="7">
        <v>0</v>
      </c>
      <c r="D2034" s="7">
        <v>1</v>
      </c>
      <c r="E2034" s="7">
        <v>3</v>
      </c>
      <c r="F2034" s="7">
        <v>0</v>
      </c>
      <c r="G2034" s="7">
        <v>0</v>
      </c>
      <c r="H2034" s="7">
        <v>5</v>
      </c>
      <c r="I2034" s="7">
        <v>0</v>
      </c>
      <c r="J2034" s="7">
        <v>2</v>
      </c>
      <c r="K2034" s="7">
        <v>5</v>
      </c>
      <c r="L2034" s="7">
        <v>0</v>
      </c>
      <c r="M2034" s="7">
        <v>5</v>
      </c>
    </row>
    <row r="2035" spans="1:13">
      <c r="A2035" s="7" t="s">
        <v>4165</v>
      </c>
      <c r="B2035" s="3">
        <v>0</v>
      </c>
      <c r="C2035" s="7">
        <v>3</v>
      </c>
      <c r="D2035" s="7">
        <v>3</v>
      </c>
      <c r="E2035" s="7">
        <v>6</v>
      </c>
      <c r="F2035" s="7">
        <v>0</v>
      </c>
      <c r="G2035" s="7">
        <v>0</v>
      </c>
      <c r="H2035" s="7">
        <v>13</v>
      </c>
      <c r="I2035" s="7">
        <v>2</v>
      </c>
      <c r="J2035" s="7">
        <v>11</v>
      </c>
      <c r="K2035" s="7">
        <v>4</v>
      </c>
      <c r="L2035" s="7">
        <v>0</v>
      </c>
      <c r="M2035" s="7">
        <v>8</v>
      </c>
    </row>
    <row r="2036" spans="1:13">
      <c r="A2036" s="7" t="s">
        <v>4166</v>
      </c>
      <c r="B2036" s="3"/>
      <c r="C2036" s="7">
        <v>1</v>
      </c>
      <c r="D2036" s="7">
        <v>3</v>
      </c>
      <c r="E2036" s="7">
        <v>2</v>
      </c>
      <c r="F2036" s="7">
        <v>1</v>
      </c>
      <c r="G2036" s="7"/>
      <c r="H2036" s="7">
        <v>7</v>
      </c>
      <c r="I2036" s="7">
        <v>2</v>
      </c>
      <c r="J2036" s="7">
        <v>8</v>
      </c>
      <c r="K2036" s="7">
        <v>7</v>
      </c>
      <c r="L2036" s="7">
        <v>1</v>
      </c>
      <c r="M2036" s="7">
        <v>9</v>
      </c>
    </row>
    <row r="2037" spans="1:13">
      <c r="A2037" s="7" t="s">
        <v>4167</v>
      </c>
      <c r="B2037" s="3">
        <v>0</v>
      </c>
      <c r="C2037" s="7">
        <v>0</v>
      </c>
      <c r="D2037" s="7">
        <v>2</v>
      </c>
      <c r="E2037" s="7">
        <v>4</v>
      </c>
      <c r="F2037" s="7">
        <v>0</v>
      </c>
      <c r="G2037" s="7">
        <v>0</v>
      </c>
      <c r="H2037" s="7">
        <v>6</v>
      </c>
      <c r="I2037" s="7">
        <v>0</v>
      </c>
      <c r="J2037" s="7">
        <v>5</v>
      </c>
      <c r="K2037" s="7">
        <v>3</v>
      </c>
      <c r="L2037" s="7">
        <v>0</v>
      </c>
      <c r="M2037" s="7">
        <v>5</v>
      </c>
    </row>
    <row r="2038" spans="1:13">
      <c r="A2038" s="7" t="s">
        <v>4168</v>
      </c>
      <c r="B2038" s="3">
        <v>0</v>
      </c>
      <c r="C2038" s="7">
        <v>0</v>
      </c>
      <c r="D2038" s="7">
        <v>0</v>
      </c>
      <c r="E2038" s="7">
        <v>2</v>
      </c>
      <c r="F2038" s="7">
        <v>0</v>
      </c>
      <c r="G2038" s="7">
        <v>0</v>
      </c>
      <c r="H2038" s="7">
        <v>5</v>
      </c>
      <c r="I2038" s="7">
        <v>0</v>
      </c>
      <c r="J2038" s="7">
        <v>3</v>
      </c>
      <c r="K2038" s="7">
        <v>1</v>
      </c>
      <c r="L2038" s="7">
        <v>0</v>
      </c>
      <c r="M2038" s="7">
        <v>2</v>
      </c>
    </row>
    <row r="2039" spans="1:13">
      <c r="A2039" s="7" t="s">
        <v>4169</v>
      </c>
      <c r="B2039" s="3">
        <v>0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7">
        <v>2</v>
      </c>
      <c r="I2039" s="7">
        <v>2</v>
      </c>
      <c r="J2039" s="7">
        <v>2</v>
      </c>
      <c r="K2039" s="7">
        <v>6</v>
      </c>
      <c r="L2039" s="7">
        <v>0</v>
      </c>
      <c r="M2039" s="7">
        <v>7</v>
      </c>
    </row>
    <row r="2040" spans="1:13">
      <c r="A2040" s="7" t="s">
        <v>4170</v>
      </c>
      <c r="B2040" s="3"/>
      <c r="C2040" s="7"/>
      <c r="D2040" s="7">
        <v>4</v>
      </c>
      <c r="E2040" s="7">
        <v>2</v>
      </c>
      <c r="F2040" s="7"/>
      <c r="G2040" s="7"/>
      <c r="H2040" s="7">
        <v>6</v>
      </c>
      <c r="I2040" s="7">
        <v>7</v>
      </c>
      <c r="J2040" s="7">
        <v>8</v>
      </c>
      <c r="K2040" s="7">
        <v>8</v>
      </c>
      <c r="L2040" s="7"/>
      <c r="M2040" s="7">
        <v>3</v>
      </c>
    </row>
    <row r="2041" spans="1:13">
      <c r="A2041" s="7" t="s">
        <v>4171</v>
      </c>
      <c r="B2041" s="3">
        <v>0</v>
      </c>
      <c r="C2041" s="7">
        <v>1</v>
      </c>
      <c r="D2041" s="7">
        <v>1</v>
      </c>
      <c r="E2041" s="7">
        <v>5</v>
      </c>
      <c r="F2041" s="7">
        <v>0</v>
      </c>
      <c r="G2041" s="7">
        <v>0</v>
      </c>
      <c r="H2041" s="7">
        <v>6</v>
      </c>
      <c r="I2041" s="7">
        <v>4</v>
      </c>
      <c r="J2041" s="7">
        <v>7</v>
      </c>
      <c r="K2041" s="7">
        <v>0</v>
      </c>
      <c r="L2041" s="7">
        <v>0</v>
      </c>
      <c r="M2041" s="7">
        <v>6</v>
      </c>
    </row>
    <row r="2042" spans="1:13">
      <c r="A2042" s="7" t="s">
        <v>4172</v>
      </c>
      <c r="B2042" s="3">
        <v>1</v>
      </c>
      <c r="C2042" s="7">
        <v>1</v>
      </c>
      <c r="D2042" s="7">
        <v>5</v>
      </c>
      <c r="E2042" s="7">
        <v>1</v>
      </c>
      <c r="F2042" s="7">
        <v>0</v>
      </c>
      <c r="G2042" s="7">
        <v>0</v>
      </c>
      <c r="H2042" s="7">
        <v>10</v>
      </c>
      <c r="I2042" s="7">
        <v>2</v>
      </c>
      <c r="J2042" s="7">
        <v>11</v>
      </c>
      <c r="K2042" s="7">
        <v>3</v>
      </c>
      <c r="L2042" s="7">
        <v>0</v>
      </c>
      <c r="M2042" s="7">
        <v>4</v>
      </c>
    </row>
    <row r="2043" spans="1:13">
      <c r="A2043" s="7" t="s">
        <v>4173</v>
      </c>
      <c r="B2043" s="3">
        <v>0</v>
      </c>
      <c r="C2043" s="7">
        <v>0</v>
      </c>
      <c r="D2043" s="7">
        <v>1</v>
      </c>
      <c r="E2043" s="7">
        <v>1</v>
      </c>
      <c r="F2043" s="7">
        <v>0</v>
      </c>
      <c r="G2043" s="7">
        <v>0</v>
      </c>
      <c r="H2043" s="7">
        <v>2</v>
      </c>
      <c r="I2043" s="7">
        <v>1</v>
      </c>
      <c r="J2043" s="7">
        <v>8</v>
      </c>
      <c r="K2043" s="7">
        <v>8</v>
      </c>
      <c r="L2043" s="7">
        <v>0</v>
      </c>
      <c r="M2043" s="7">
        <v>7</v>
      </c>
    </row>
    <row r="2044" spans="1:13">
      <c r="A2044" s="7" t="s">
        <v>4484</v>
      </c>
      <c r="B2044" s="3">
        <v>0</v>
      </c>
      <c r="C2044" s="7">
        <v>1</v>
      </c>
      <c r="D2044" s="7">
        <v>2</v>
      </c>
      <c r="E2044" s="7">
        <v>3</v>
      </c>
      <c r="F2044" s="7">
        <v>0</v>
      </c>
      <c r="G2044" s="7">
        <v>0</v>
      </c>
      <c r="H2044" s="7">
        <v>6</v>
      </c>
      <c r="I2044" s="7">
        <v>4</v>
      </c>
      <c r="J2044" s="7">
        <v>10</v>
      </c>
      <c r="K2044" s="7">
        <v>11</v>
      </c>
      <c r="L2044" s="7">
        <v>1</v>
      </c>
      <c r="M2044" s="7">
        <v>17</v>
      </c>
    </row>
    <row r="2045" spans="1:13">
      <c r="A2045" s="7" t="s">
        <v>4485</v>
      </c>
      <c r="B2045" s="3">
        <v>0</v>
      </c>
      <c r="C2045" s="7">
        <v>1</v>
      </c>
      <c r="D2045" s="7">
        <v>5</v>
      </c>
      <c r="E2045" s="7">
        <v>7</v>
      </c>
      <c r="F2045" s="7">
        <v>0</v>
      </c>
      <c r="G2045" s="7">
        <v>0</v>
      </c>
      <c r="H2045" s="7">
        <v>15</v>
      </c>
      <c r="I2045" s="7">
        <v>4</v>
      </c>
      <c r="J2045" s="7">
        <v>8</v>
      </c>
      <c r="K2045" s="7">
        <v>5</v>
      </c>
      <c r="L2045" s="7">
        <v>0</v>
      </c>
      <c r="M2045" s="7">
        <v>5</v>
      </c>
    </row>
    <row r="2046" spans="1:13">
      <c r="A2046" s="7" t="s">
        <v>4486</v>
      </c>
      <c r="B2046" s="3">
        <v>0</v>
      </c>
      <c r="C2046" s="7">
        <v>1</v>
      </c>
      <c r="D2046" s="7">
        <v>4</v>
      </c>
      <c r="E2046" s="7">
        <v>1</v>
      </c>
      <c r="F2046" s="7">
        <v>1</v>
      </c>
      <c r="G2046" s="7">
        <v>1</v>
      </c>
      <c r="H2046" s="7">
        <v>7</v>
      </c>
      <c r="I2046" s="7">
        <v>3</v>
      </c>
      <c r="J2046" s="7">
        <v>11</v>
      </c>
      <c r="K2046" s="7">
        <v>5</v>
      </c>
      <c r="L2046" s="7">
        <v>0</v>
      </c>
      <c r="M2046" s="7">
        <v>4</v>
      </c>
    </row>
    <row r="2047" spans="1:13">
      <c r="A2047" s="7" t="s">
        <v>4487</v>
      </c>
      <c r="B2047" s="3">
        <v>0</v>
      </c>
      <c r="C2047" s="7">
        <v>1</v>
      </c>
      <c r="D2047" s="7">
        <v>0</v>
      </c>
      <c r="E2047" s="7">
        <v>0</v>
      </c>
      <c r="F2047" s="7">
        <v>0</v>
      </c>
      <c r="G2047" s="7">
        <v>0</v>
      </c>
      <c r="H2047" s="7">
        <v>1</v>
      </c>
      <c r="I2047" s="7">
        <v>2</v>
      </c>
      <c r="J2047" s="7">
        <v>6</v>
      </c>
      <c r="K2047" s="7">
        <v>4</v>
      </c>
      <c r="L2047" s="7">
        <v>0</v>
      </c>
      <c r="M2047" s="7">
        <v>9</v>
      </c>
    </row>
    <row r="2048" spans="1:13">
      <c r="A2048" s="7" t="s">
        <v>4488</v>
      </c>
      <c r="B2048" s="3">
        <v>0</v>
      </c>
      <c r="C2048" s="7">
        <v>0</v>
      </c>
      <c r="D2048" s="7">
        <v>3</v>
      </c>
      <c r="E2048" s="7">
        <v>6</v>
      </c>
      <c r="F2048" s="7">
        <v>0</v>
      </c>
      <c r="G2048" s="7">
        <v>0</v>
      </c>
      <c r="H2048" s="7">
        <v>6</v>
      </c>
      <c r="I2048" s="7">
        <v>3</v>
      </c>
      <c r="J2048" s="7">
        <v>8</v>
      </c>
      <c r="K2048" s="7">
        <v>8</v>
      </c>
      <c r="L2048" s="7">
        <v>0</v>
      </c>
      <c r="M2048" s="7">
        <v>5</v>
      </c>
    </row>
    <row r="2049" spans="1:13">
      <c r="A2049" s="7" t="s">
        <v>4489</v>
      </c>
      <c r="B2049" s="3">
        <v>1</v>
      </c>
      <c r="C2049" s="7">
        <v>0</v>
      </c>
      <c r="D2049" s="7">
        <v>3</v>
      </c>
      <c r="E2049" s="7">
        <v>2</v>
      </c>
      <c r="F2049" s="7">
        <v>0</v>
      </c>
      <c r="G2049" s="7">
        <v>0</v>
      </c>
      <c r="H2049" s="7">
        <v>6</v>
      </c>
      <c r="I2049" s="7">
        <v>2</v>
      </c>
      <c r="J2049" s="7">
        <v>9</v>
      </c>
      <c r="K2049" s="7">
        <v>7</v>
      </c>
      <c r="L2049" s="7">
        <v>0</v>
      </c>
      <c r="M2049" s="7">
        <v>11</v>
      </c>
    </row>
    <row r="2050" spans="1:13">
      <c r="A2050" s="7" t="s">
        <v>4490</v>
      </c>
      <c r="B2050" s="3">
        <v>0</v>
      </c>
      <c r="C2050" s="7">
        <v>0</v>
      </c>
      <c r="D2050" s="7">
        <v>2</v>
      </c>
      <c r="E2050" s="7">
        <v>3</v>
      </c>
      <c r="F2050" s="7">
        <v>0</v>
      </c>
      <c r="G2050" s="7">
        <v>0</v>
      </c>
      <c r="H2050" s="7">
        <v>9</v>
      </c>
      <c r="I2050" s="7">
        <v>1</v>
      </c>
      <c r="J2050" s="7">
        <v>9</v>
      </c>
      <c r="K2050" s="7">
        <v>5</v>
      </c>
      <c r="L2050" s="7">
        <v>1</v>
      </c>
      <c r="M2050" s="7">
        <v>5</v>
      </c>
    </row>
    <row r="2051" spans="1:13">
      <c r="A2051" s="7" t="s">
        <v>4491</v>
      </c>
      <c r="B2051" s="3">
        <v>0</v>
      </c>
      <c r="C2051" s="7">
        <v>0</v>
      </c>
      <c r="D2051" s="7">
        <v>1</v>
      </c>
      <c r="E2051" s="7">
        <v>2</v>
      </c>
      <c r="F2051" s="7">
        <v>0</v>
      </c>
      <c r="G2051" s="7">
        <v>0</v>
      </c>
      <c r="H2051" s="7">
        <v>11</v>
      </c>
      <c r="I2051" s="7">
        <v>3</v>
      </c>
      <c r="J2051" s="7">
        <v>5</v>
      </c>
      <c r="K2051" s="7">
        <v>12</v>
      </c>
      <c r="L2051" s="7">
        <v>1</v>
      </c>
      <c r="M2051" s="7">
        <v>14</v>
      </c>
    </row>
    <row r="2052" spans="1:13">
      <c r="A2052" s="7" t="s">
        <v>4492</v>
      </c>
      <c r="B2052" s="3">
        <v>0</v>
      </c>
      <c r="C2052" s="7">
        <v>1</v>
      </c>
      <c r="D2052" s="7">
        <v>2</v>
      </c>
      <c r="E2052" s="7">
        <v>3</v>
      </c>
      <c r="F2052" s="7">
        <v>0</v>
      </c>
      <c r="G2052" s="7">
        <v>0</v>
      </c>
      <c r="H2052" s="7">
        <v>10</v>
      </c>
      <c r="I2052" s="7">
        <v>7</v>
      </c>
      <c r="J2052" s="7">
        <v>10</v>
      </c>
      <c r="K2052" s="7">
        <v>5</v>
      </c>
      <c r="L2052" s="7">
        <v>1</v>
      </c>
      <c r="M2052" s="7">
        <v>4</v>
      </c>
    </row>
    <row r="2053" spans="1:13">
      <c r="A2053" s="7" t="s">
        <v>4493</v>
      </c>
      <c r="B2053" s="3">
        <v>0</v>
      </c>
      <c r="C2053" s="7">
        <v>0</v>
      </c>
      <c r="D2053" s="7">
        <v>0</v>
      </c>
      <c r="E2053" s="7">
        <v>1</v>
      </c>
      <c r="F2053" s="7">
        <v>0</v>
      </c>
      <c r="G2053" s="7">
        <v>0</v>
      </c>
      <c r="H2053" s="7">
        <v>2</v>
      </c>
      <c r="I2053" s="7">
        <v>1</v>
      </c>
      <c r="J2053" s="7">
        <v>2</v>
      </c>
      <c r="K2053" s="7">
        <v>0</v>
      </c>
      <c r="L2053" s="7">
        <v>1</v>
      </c>
      <c r="M2053" s="7">
        <v>5</v>
      </c>
    </row>
    <row r="2054" spans="1:13">
      <c r="A2054" s="7" t="s">
        <v>4494</v>
      </c>
      <c r="B2054" s="3">
        <v>0</v>
      </c>
      <c r="C2054" s="7">
        <v>0</v>
      </c>
      <c r="D2054" s="7">
        <v>4</v>
      </c>
      <c r="E2054" s="7">
        <v>2</v>
      </c>
      <c r="F2054" s="7"/>
      <c r="G2054" s="7">
        <v>0</v>
      </c>
      <c r="H2054" s="7">
        <v>10</v>
      </c>
      <c r="I2054" s="7">
        <v>3</v>
      </c>
      <c r="J2054" s="7">
        <v>9</v>
      </c>
      <c r="K2054" s="7">
        <v>8</v>
      </c>
      <c r="L2054" s="7">
        <v>0</v>
      </c>
      <c r="M2054" s="7">
        <v>7</v>
      </c>
    </row>
    <row r="2055" spans="1:13">
      <c r="A2055" s="7" t="s">
        <v>4495</v>
      </c>
      <c r="B2055" s="3">
        <v>0</v>
      </c>
      <c r="C2055" s="7">
        <v>0</v>
      </c>
      <c r="D2055" s="7">
        <v>1</v>
      </c>
      <c r="E2055" s="7">
        <v>1</v>
      </c>
      <c r="F2055" s="7">
        <v>0</v>
      </c>
      <c r="G2055" s="7">
        <v>0</v>
      </c>
      <c r="H2055" s="7">
        <v>2</v>
      </c>
      <c r="I2055" s="7">
        <v>1</v>
      </c>
      <c r="J2055" s="7">
        <v>10</v>
      </c>
      <c r="K2055" s="7">
        <v>5</v>
      </c>
      <c r="L2055" s="7">
        <v>0</v>
      </c>
      <c r="M2055" s="7">
        <v>5</v>
      </c>
    </row>
    <row r="2056" spans="1:13">
      <c r="A2056" s="7" t="s">
        <v>4496</v>
      </c>
      <c r="B2056" s="3">
        <v>0</v>
      </c>
      <c r="C2056" s="7">
        <v>0</v>
      </c>
      <c r="D2056" s="7">
        <v>1</v>
      </c>
      <c r="E2056" s="7">
        <v>5</v>
      </c>
      <c r="F2056" s="7">
        <v>0</v>
      </c>
      <c r="G2056" s="7">
        <v>0</v>
      </c>
      <c r="H2056" s="7">
        <v>7</v>
      </c>
      <c r="I2056" s="7">
        <v>0</v>
      </c>
      <c r="J2056" s="7">
        <v>8</v>
      </c>
      <c r="K2056" s="7">
        <v>5</v>
      </c>
      <c r="L2056" s="7">
        <v>0</v>
      </c>
      <c r="M2056" s="7">
        <v>4</v>
      </c>
    </row>
    <row r="2057" spans="1:13">
      <c r="A2057" s="7" t="s">
        <v>4497</v>
      </c>
      <c r="B2057" s="3">
        <v>0</v>
      </c>
      <c r="C2057" s="7">
        <v>0</v>
      </c>
      <c r="D2057" s="7">
        <v>1</v>
      </c>
      <c r="E2057" s="7">
        <v>1</v>
      </c>
      <c r="F2057" s="7">
        <v>0</v>
      </c>
      <c r="G2057" s="7">
        <v>1</v>
      </c>
      <c r="H2057" s="7">
        <v>4</v>
      </c>
      <c r="I2057" s="7">
        <v>0</v>
      </c>
      <c r="J2057" s="7">
        <v>8</v>
      </c>
      <c r="K2057" s="7">
        <v>5</v>
      </c>
      <c r="L2057" s="7">
        <v>0</v>
      </c>
      <c r="M2057" s="7">
        <v>2</v>
      </c>
    </row>
    <row r="2058" spans="1:13">
      <c r="A2058" s="7" t="s">
        <v>4498</v>
      </c>
      <c r="B2058" s="3">
        <v>0</v>
      </c>
      <c r="C2058" s="7">
        <v>3</v>
      </c>
      <c r="D2058" s="7">
        <v>2</v>
      </c>
      <c r="E2058" s="7">
        <v>0</v>
      </c>
      <c r="F2058" s="7">
        <v>0</v>
      </c>
      <c r="G2058" s="7">
        <v>0</v>
      </c>
      <c r="H2058" s="7">
        <v>4</v>
      </c>
      <c r="I2058" s="7">
        <v>5</v>
      </c>
      <c r="J2058" s="7">
        <v>14</v>
      </c>
      <c r="K2058" s="7">
        <v>4</v>
      </c>
      <c r="L2058" s="7">
        <v>0</v>
      </c>
      <c r="M2058" s="7">
        <v>12</v>
      </c>
    </row>
    <row r="2059" spans="1:13">
      <c r="A2059" s="7" t="s">
        <v>4499</v>
      </c>
      <c r="B2059" s="3">
        <v>0</v>
      </c>
      <c r="C2059" s="7">
        <v>1</v>
      </c>
      <c r="D2059" s="7">
        <v>0</v>
      </c>
      <c r="E2059" s="7">
        <v>0</v>
      </c>
      <c r="F2059" s="7">
        <v>0</v>
      </c>
      <c r="G2059" s="7">
        <v>0</v>
      </c>
      <c r="H2059" s="7">
        <v>1</v>
      </c>
      <c r="I2059" s="7">
        <v>1</v>
      </c>
      <c r="J2059" s="7">
        <v>8</v>
      </c>
      <c r="K2059" s="7">
        <v>5</v>
      </c>
      <c r="L2059" s="7">
        <v>0</v>
      </c>
      <c r="M2059" s="7">
        <v>8</v>
      </c>
    </row>
    <row r="2060" spans="1:13">
      <c r="A2060" s="7" t="s">
        <v>4500</v>
      </c>
      <c r="B2060" s="3">
        <v>0</v>
      </c>
      <c r="C2060" s="7">
        <v>0</v>
      </c>
      <c r="D2060" s="7">
        <v>2</v>
      </c>
      <c r="E2060" s="7">
        <v>5</v>
      </c>
      <c r="F2060" s="7">
        <v>0</v>
      </c>
      <c r="G2060" s="7">
        <v>0</v>
      </c>
      <c r="H2060" s="7">
        <v>7</v>
      </c>
      <c r="I2060" s="7">
        <v>3</v>
      </c>
      <c r="J2060" s="7">
        <v>8</v>
      </c>
      <c r="K2060" s="7">
        <v>8</v>
      </c>
      <c r="L2060" s="7">
        <v>0</v>
      </c>
      <c r="M2060" s="7">
        <v>6</v>
      </c>
    </row>
    <row r="2061" spans="1:13">
      <c r="A2061" s="7" t="s">
        <v>4501</v>
      </c>
      <c r="B2061" s="3">
        <v>0</v>
      </c>
      <c r="C2061" s="7">
        <v>0</v>
      </c>
      <c r="D2061" s="7">
        <v>3</v>
      </c>
      <c r="E2061" s="7">
        <v>5</v>
      </c>
      <c r="F2061" s="7">
        <v>0</v>
      </c>
      <c r="G2061" s="7">
        <v>0</v>
      </c>
      <c r="H2061" s="7">
        <v>8</v>
      </c>
      <c r="I2061" s="7">
        <v>4</v>
      </c>
      <c r="J2061" s="7">
        <v>9</v>
      </c>
      <c r="K2061" s="7">
        <v>2</v>
      </c>
      <c r="L2061" s="7">
        <v>1</v>
      </c>
      <c r="M2061" s="7">
        <v>5</v>
      </c>
    </row>
    <row r="2062" spans="1:13">
      <c r="A2062" s="7" t="s">
        <v>4502</v>
      </c>
      <c r="B2062" s="3"/>
      <c r="C2062" s="7"/>
      <c r="D2062" s="7">
        <v>2</v>
      </c>
      <c r="E2062" s="7">
        <v>1</v>
      </c>
      <c r="F2062" s="7">
        <v>0</v>
      </c>
      <c r="G2062" s="7">
        <v>0</v>
      </c>
      <c r="H2062" s="7">
        <v>4</v>
      </c>
      <c r="I2062" s="7">
        <v>1</v>
      </c>
      <c r="J2062" s="7">
        <v>8</v>
      </c>
      <c r="K2062" s="7">
        <v>6</v>
      </c>
      <c r="L2062" s="7">
        <v>1</v>
      </c>
      <c r="M2062" s="7">
        <v>13</v>
      </c>
    </row>
    <row r="2063" spans="1:13">
      <c r="A2063" s="7" t="s">
        <v>4503</v>
      </c>
      <c r="B2063" s="3">
        <v>0</v>
      </c>
      <c r="C2063" s="7">
        <v>0</v>
      </c>
      <c r="D2063" s="7">
        <v>0</v>
      </c>
      <c r="E2063" s="7">
        <v>1</v>
      </c>
      <c r="F2063" s="7">
        <v>0</v>
      </c>
      <c r="G2063" s="7">
        <v>0</v>
      </c>
      <c r="H2063" s="7">
        <v>1</v>
      </c>
      <c r="I2063" s="7">
        <v>2</v>
      </c>
      <c r="J2063" s="7">
        <v>5</v>
      </c>
      <c r="K2063" s="7">
        <v>7</v>
      </c>
      <c r="L2063" s="7">
        <v>1</v>
      </c>
      <c r="M2063" s="7">
        <v>5</v>
      </c>
    </row>
    <row r="2064" spans="1:13">
      <c r="A2064" s="7" t="s">
        <v>4504</v>
      </c>
      <c r="B2064" s="3">
        <v>0</v>
      </c>
      <c r="C2064" s="7">
        <v>0</v>
      </c>
      <c r="D2064" s="7">
        <v>3</v>
      </c>
      <c r="E2064" s="7">
        <v>5</v>
      </c>
      <c r="F2064" s="7">
        <v>0</v>
      </c>
      <c r="G2064" s="7">
        <v>0</v>
      </c>
      <c r="H2064" s="7">
        <v>11</v>
      </c>
      <c r="I2064" s="7">
        <v>8</v>
      </c>
      <c r="J2064" s="7">
        <v>13</v>
      </c>
      <c r="K2064" s="7">
        <v>8</v>
      </c>
      <c r="L2064" s="7">
        <v>0</v>
      </c>
      <c r="M2064" s="7">
        <v>8</v>
      </c>
    </row>
    <row r="2065" spans="1:13">
      <c r="A2065" s="7" t="s">
        <v>4505</v>
      </c>
      <c r="B2065" s="3">
        <v>0</v>
      </c>
      <c r="C2065" s="7">
        <v>0</v>
      </c>
      <c r="D2065" s="7">
        <v>4</v>
      </c>
      <c r="E2065" s="7">
        <v>6</v>
      </c>
      <c r="F2065" s="7">
        <v>0</v>
      </c>
      <c r="G2065" s="7">
        <v>0</v>
      </c>
      <c r="H2065" s="7">
        <v>20</v>
      </c>
      <c r="I2065" s="7">
        <v>5</v>
      </c>
      <c r="J2065" s="7">
        <v>7</v>
      </c>
      <c r="K2065" s="7">
        <v>12</v>
      </c>
      <c r="L2065" s="7">
        <v>0</v>
      </c>
      <c r="M2065" s="7">
        <v>19</v>
      </c>
    </row>
    <row r="2066" spans="1:13">
      <c r="A2066" s="7" t="s">
        <v>4506</v>
      </c>
      <c r="B2066" s="3">
        <v>0</v>
      </c>
      <c r="C2066" s="7">
        <v>1</v>
      </c>
      <c r="D2066" s="7">
        <v>3</v>
      </c>
      <c r="E2066" s="7">
        <v>5</v>
      </c>
      <c r="F2066" s="7">
        <v>0</v>
      </c>
      <c r="G2066" s="7">
        <v>0</v>
      </c>
      <c r="H2066" s="7">
        <v>9</v>
      </c>
      <c r="I2066" s="7">
        <v>3</v>
      </c>
      <c r="J2066" s="7">
        <v>9</v>
      </c>
      <c r="K2066" s="7">
        <v>9</v>
      </c>
      <c r="L2066" s="7">
        <v>1</v>
      </c>
      <c r="M2066" s="7">
        <v>8</v>
      </c>
    </row>
    <row r="2067" spans="1:13">
      <c r="A2067" s="7" t="s">
        <v>4610</v>
      </c>
      <c r="B2067" s="3">
        <v>0</v>
      </c>
      <c r="C2067" s="7">
        <v>1</v>
      </c>
      <c r="D2067" s="7">
        <v>4</v>
      </c>
      <c r="E2067" s="7">
        <v>2</v>
      </c>
      <c r="F2067" s="7">
        <v>0</v>
      </c>
      <c r="G2067" s="7">
        <v>1</v>
      </c>
      <c r="H2067" s="7">
        <v>7</v>
      </c>
      <c r="I2067" s="7">
        <v>4</v>
      </c>
      <c r="J2067" s="7">
        <v>10</v>
      </c>
      <c r="K2067" s="7">
        <v>6</v>
      </c>
      <c r="L2067" s="7">
        <v>0</v>
      </c>
      <c r="M2067" s="7">
        <v>5</v>
      </c>
    </row>
    <row r="2068" spans="1:13">
      <c r="A2068" s="7" t="s">
        <v>4507</v>
      </c>
      <c r="B2068" s="3">
        <v>0</v>
      </c>
      <c r="C2068" s="7">
        <v>0</v>
      </c>
      <c r="D2068" s="7">
        <v>3</v>
      </c>
      <c r="E2068" s="7">
        <v>0</v>
      </c>
      <c r="F2068" s="7">
        <v>0</v>
      </c>
      <c r="G2068" s="7">
        <v>0</v>
      </c>
      <c r="H2068" s="7">
        <v>3</v>
      </c>
      <c r="I2068" s="7">
        <v>3</v>
      </c>
      <c r="J2068" s="7">
        <v>9</v>
      </c>
      <c r="K2068" s="7">
        <v>2</v>
      </c>
      <c r="L2068" s="7">
        <v>0</v>
      </c>
      <c r="M2068" s="7">
        <v>5</v>
      </c>
    </row>
    <row r="2069" spans="1:13">
      <c r="A2069" s="7" t="s">
        <v>4508</v>
      </c>
      <c r="B2069" s="3"/>
      <c r="C2069" s="7">
        <v>1</v>
      </c>
      <c r="D2069" s="7">
        <v>4</v>
      </c>
      <c r="E2069" s="7">
        <v>4</v>
      </c>
      <c r="F2069" s="7">
        <v>0</v>
      </c>
      <c r="G2069" s="7">
        <v>0</v>
      </c>
      <c r="H2069" s="7">
        <v>9</v>
      </c>
      <c r="I2069" s="7">
        <v>7</v>
      </c>
      <c r="J2069" s="7">
        <v>7</v>
      </c>
      <c r="K2069" s="7">
        <v>9</v>
      </c>
      <c r="L2069" s="7">
        <v>0</v>
      </c>
      <c r="M2069" s="7">
        <v>15</v>
      </c>
    </row>
    <row r="2070" spans="1:13">
      <c r="A2070" s="7" t="s">
        <v>4509</v>
      </c>
      <c r="B2070" s="3">
        <v>1</v>
      </c>
      <c r="C2070" s="7">
        <v>0</v>
      </c>
      <c r="D2070" s="7">
        <v>5</v>
      </c>
      <c r="E2070" s="7">
        <v>1</v>
      </c>
      <c r="F2070" s="7">
        <v>0</v>
      </c>
      <c r="G2070" s="7">
        <v>0</v>
      </c>
      <c r="H2070" s="7">
        <v>7</v>
      </c>
      <c r="I2070" s="7">
        <v>4</v>
      </c>
      <c r="J2070" s="7">
        <v>7</v>
      </c>
      <c r="K2070" s="7">
        <v>3</v>
      </c>
      <c r="L2070" s="7">
        <v>0</v>
      </c>
      <c r="M2070" s="7"/>
    </row>
    <row r="2071" spans="1:13">
      <c r="A2071" s="7" t="s">
        <v>4611</v>
      </c>
      <c r="B2071" s="3">
        <v>0</v>
      </c>
      <c r="C2071" s="7">
        <v>0</v>
      </c>
      <c r="D2071" s="7">
        <v>1</v>
      </c>
      <c r="E2071" s="7">
        <v>2</v>
      </c>
      <c r="F2071" s="7">
        <v>0</v>
      </c>
      <c r="G2071" s="7">
        <v>1</v>
      </c>
      <c r="H2071" s="7">
        <v>3</v>
      </c>
      <c r="I2071" s="7">
        <v>6</v>
      </c>
      <c r="J2071" s="7">
        <v>8</v>
      </c>
      <c r="K2071" s="7">
        <v>2</v>
      </c>
      <c r="L2071" s="7">
        <v>0</v>
      </c>
      <c r="M2071" s="7">
        <v>5</v>
      </c>
    </row>
    <row r="2072" spans="1:13">
      <c r="A2072" s="7" t="s">
        <v>4510</v>
      </c>
      <c r="B2072" s="3"/>
      <c r="C2072" s="7"/>
      <c r="D2072" s="7"/>
      <c r="E2072" s="7">
        <v>2</v>
      </c>
      <c r="F2072" s="7">
        <v>0</v>
      </c>
      <c r="G2072" s="7">
        <v>0</v>
      </c>
      <c r="H2072" s="7">
        <v>4</v>
      </c>
      <c r="I2072" s="7">
        <v>3</v>
      </c>
      <c r="J2072" s="7">
        <v>11</v>
      </c>
      <c r="K2072" s="7">
        <v>7</v>
      </c>
      <c r="L2072" s="7">
        <v>0</v>
      </c>
      <c r="M2072" s="7">
        <v>8</v>
      </c>
    </row>
    <row r="2073" spans="1:13">
      <c r="A2073" s="7" t="s">
        <v>4511</v>
      </c>
      <c r="B2073" s="3">
        <v>0</v>
      </c>
      <c r="C2073" s="7">
        <v>0</v>
      </c>
      <c r="D2073" s="7">
        <v>0</v>
      </c>
      <c r="E2073" s="7">
        <v>1</v>
      </c>
      <c r="F2073" s="7">
        <v>0</v>
      </c>
      <c r="G2073" s="7">
        <v>1</v>
      </c>
      <c r="H2073" s="7">
        <v>1</v>
      </c>
      <c r="I2073" s="7">
        <v>3</v>
      </c>
      <c r="J2073" s="7">
        <v>10</v>
      </c>
      <c r="K2073" s="7">
        <v>6</v>
      </c>
      <c r="L2073" s="7">
        <v>0</v>
      </c>
      <c r="M2073" s="7">
        <v>14</v>
      </c>
    </row>
    <row r="2074" spans="1:13">
      <c r="A2074" s="7" t="s">
        <v>4512</v>
      </c>
      <c r="B2074" s="3">
        <v>0</v>
      </c>
      <c r="C2074" s="7">
        <v>0</v>
      </c>
      <c r="D2074" s="7">
        <v>2</v>
      </c>
      <c r="E2074" s="7">
        <v>5</v>
      </c>
      <c r="F2074" s="7">
        <v>0</v>
      </c>
      <c r="G2074" s="7">
        <v>0</v>
      </c>
      <c r="H2074" s="7">
        <v>7</v>
      </c>
      <c r="I2074" s="7">
        <v>2</v>
      </c>
      <c r="J2074" s="7">
        <v>8</v>
      </c>
      <c r="K2074" s="7">
        <v>4</v>
      </c>
      <c r="L2074" s="7">
        <v>0</v>
      </c>
      <c r="M2074" s="7">
        <v>6</v>
      </c>
    </row>
    <row r="2075" spans="1:13">
      <c r="A2075" s="7" t="s">
        <v>4513</v>
      </c>
      <c r="B2075" s="3"/>
      <c r="C2075" s="7"/>
      <c r="D2075" s="7"/>
      <c r="E2075" s="7">
        <v>4</v>
      </c>
      <c r="F2075" s="7">
        <v>0</v>
      </c>
      <c r="G2075" s="7">
        <v>1</v>
      </c>
      <c r="H2075" s="7">
        <v>5</v>
      </c>
      <c r="I2075" s="7">
        <v>3</v>
      </c>
      <c r="J2075" s="7">
        <v>4</v>
      </c>
      <c r="K2075" s="7">
        <v>3</v>
      </c>
      <c r="L2075" s="7">
        <v>0</v>
      </c>
      <c r="M2075" s="7">
        <v>6</v>
      </c>
    </row>
    <row r="2076" spans="1:13">
      <c r="A2076" s="7" t="s">
        <v>4514</v>
      </c>
      <c r="B2076" s="3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</row>
    <row r="2077" spans="1:13">
      <c r="A2077" s="7" t="s">
        <v>4515</v>
      </c>
      <c r="B2077" s="3">
        <v>0</v>
      </c>
      <c r="C2077" s="7">
        <v>0</v>
      </c>
      <c r="D2077" s="7">
        <v>4</v>
      </c>
      <c r="E2077" s="7">
        <v>2</v>
      </c>
      <c r="F2077" s="7">
        <v>0</v>
      </c>
      <c r="G2077" s="7">
        <v>0</v>
      </c>
      <c r="H2077" s="7">
        <v>6</v>
      </c>
      <c r="I2077" s="7">
        <v>4</v>
      </c>
      <c r="J2077" s="7">
        <v>9</v>
      </c>
      <c r="K2077" s="7">
        <v>11</v>
      </c>
      <c r="L2077" s="7">
        <v>0</v>
      </c>
      <c r="M2077" s="7">
        <v>10</v>
      </c>
    </row>
    <row r="2078" spans="1:13">
      <c r="A2078" s="7" t="s">
        <v>4516</v>
      </c>
      <c r="B2078" s="3">
        <v>1</v>
      </c>
      <c r="C2078" s="7">
        <v>0</v>
      </c>
      <c r="D2078" s="7">
        <v>0</v>
      </c>
      <c r="E2078" s="7">
        <v>0</v>
      </c>
      <c r="F2078" s="7">
        <v>1</v>
      </c>
      <c r="G2078" s="7">
        <v>0</v>
      </c>
      <c r="H2078" s="7">
        <v>6</v>
      </c>
      <c r="I2078" s="7">
        <v>0</v>
      </c>
      <c r="J2078" s="7">
        <v>6</v>
      </c>
      <c r="K2078" s="7">
        <v>12</v>
      </c>
      <c r="L2078" s="7">
        <v>0</v>
      </c>
      <c r="M2078" s="7">
        <v>24</v>
      </c>
    </row>
    <row r="2079" spans="1:13">
      <c r="A2079" s="7" t="s">
        <v>4517</v>
      </c>
      <c r="B2079" s="3">
        <v>0</v>
      </c>
      <c r="C2079" s="7">
        <v>0</v>
      </c>
      <c r="D2079" s="7">
        <v>2</v>
      </c>
      <c r="E2079" s="7">
        <v>0</v>
      </c>
      <c r="F2079" s="7">
        <v>0</v>
      </c>
      <c r="G2079" s="7">
        <v>0</v>
      </c>
      <c r="H2079" s="7">
        <v>4</v>
      </c>
      <c r="I2079" s="7">
        <v>0</v>
      </c>
      <c r="J2079" s="7">
        <v>6</v>
      </c>
      <c r="K2079" s="7">
        <v>3</v>
      </c>
      <c r="L2079" s="7">
        <v>1</v>
      </c>
      <c r="M2079" s="7">
        <v>8</v>
      </c>
    </row>
    <row r="2080" spans="1:13">
      <c r="A2080" s="7" t="s">
        <v>4518</v>
      </c>
      <c r="B2080" s="3">
        <v>0</v>
      </c>
      <c r="C2080" s="7">
        <v>0</v>
      </c>
      <c r="D2080" s="7">
        <v>2</v>
      </c>
      <c r="E2080" s="7">
        <v>4</v>
      </c>
      <c r="F2080" s="7">
        <v>0</v>
      </c>
      <c r="G2080" s="7">
        <v>0</v>
      </c>
      <c r="H2080" s="7">
        <v>8</v>
      </c>
      <c r="I2080" s="7">
        <v>4</v>
      </c>
      <c r="J2080" s="7">
        <v>10</v>
      </c>
      <c r="K2080" s="7">
        <v>5</v>
      </c>
      <c r="L2080" s="7">
        <v>1</v>
      </c>
      <c r="M2080" s="7">
        <v>4</v>
      </c>
    </row>
    <row r="2081" spans="1:13">
      <c r="A2081" s="7" t="s">
        <v>4519</v>
      </c>
      <c r="B2081" s="3">
        <v>0</v>
      </c>
      <c r="C2081" s="7">
        <v>0</v>
      </c>
      <c r="D2081" s="7">
        <v>0</v>
      </c>
      <c r="E2081" s="7">
        <v>2</v>
      </c>
      <c r="F2081" s="7">
        <v>0</v>
      </c>
      <c r="G2081" s="7">
        <v>0</v>
      </c>
      <c r="H2081" s="7">
        <v>2</v>
      </c>
      <c r="I2081" s="7">
        <v>1</v>
      </c>
      <c r="J2081" s="7">
        <v>3</v>
      </c>
      <c r="K2081" s="7">
        <v>3</v>
      </c>
      <c r="L2081" s="7">
        <v>0</v>
      </c>
      <c r="M2081" s="7">
        <v>4</v>
      </c>
    </row>
    <row r="2082" spans="1:13">
      <c r="A2082" s="7" t="s">
        <v>4520</v>
      </c>
      <c r="B2082" s="3">
        <v>0</v>
      </c>
      <c r="C2082" s="7">
        <v>0</v>
      </c>
      <c r="D2082" s="7">
        <v>3</v>
      </c>
      <c r="E2082" s="7">
        <v>4</v>
      </c>
      <c r="F2082" s="7">
        <v>0</v>
      </c>
      <c r="G2082" s="7">
        <v>1</v>
      </c>
      <c r="H2082" s="7">
        <v>11</v>
      </c>
      <c r="I2082" s="7">
        <v>4</v>
      </c>
      <c r="J2082" s="7">
        <v>11</v>
      </c>
      <c r="K2082" s="7">
        <v>13</v>
      </c>
      <c r="L2082" s="7">
        <v>4</v>
      </c>
      <c r="M2082" s="7">
        <v>13</v>
      </c>
    </row>
    <row r="2083" spans="1:13">
      <c r="A2083" s="7" t="s">
        <v>4521</v>
      </c>
      <c r="B2083" s="3">
        <v>1</v>
      </c>
      <c r="C2083" s="7">
        <v>2</v>
      </c>
      <c r="D2083" s="7">
        <v>3</v>
      </c>
      <c r="E2083" s="7">
        <v>1</v>
      </c>
      <c r="F2083" s="7">
        <v>0</v>
      </c>
      <c r="G2083" s="7">
        <v>0</v>
      </c>
      <c r="H2083" s="7">
        <v>7</v>
      </c>
      <c r="I2083" s="7">
        <v>5</v>
      </c>
      <c r="J2083" s="7">
        <v>11</v>
      </c>
      <c r="K2083" s="7">
        <v>5</v>
      </c>
      <c r="L2083" s="7">
        <v>2</v>
      </c>
      <c r="M2083" s="7">
        <v>6</v>
      </c>
    </row>
    <row r="2084" spans="1:13">
      <c r="A2084" s="7" t="s">
        <v>4522</v>
      </c>
      <c r="B2084" s="3"/>
      <c r="C2084" s="7"/>
      <c r="D2084" s="7"/>
      <c r="E2084" s="7">
        <v>4</v>
      </c>
      <c r="F2084" s="7">
        <v>0</v>
      </c>
      <c r="G2084" s="7">
        <v>0</v>
      </c>
      <c r="H2084" s="7">
        <v>7</v>
      </c>
      <c r="I2084" s="7">
        <v>3</v>
      </c>
      <c r="J2084" s="7">
        <v>8</v>
      </c>
      <c r="K2084" s="7">
        <v>6</v>
      </c>
      <c r="L2084" s="7">
        <v>1</v>
      </c>
      <c r="M2084" s="7">
        <v>5</v>
      </c>
    </row>
    <row r="2085" spans="1:13">
      <c r="A2085" s="7" t="s">
        <v>4523</v>
      </c>
      <c r="B2085" s="3">
        <v>0</v>
      </c>
      <c r="C2085" s="7">
        <v>0</v>
      </c>
      <c r="D2085" s="7">
        <v>1</v>
      </c>
      <c r="E2085" s="7">
        <v>6</v>
      </c>
      <c r="F2085" s="7">
        <v>0</v>
      </c>
      <c r="G2085" s="7">
        <v>0</v>
      </c>
      <c r="H2085" s="7">
        <v>7</v>
      </c>
      <c r="I2085" s="7">
        <v>2</v>
      </c>
      <c r="J2085" s="7">
        <v>8</v>
      </c>
      <c r="K2085" s="7">
        <v>3</v>
      </c>
      <c r="L2085" s="7">
        <v>0</v>
      </c>
      <c r="M2085" s="7">
        <v>5</v>
      </c>
    </row>
    <row r="2086" spans="1:13">
      <c r="A2086" s="7" t="s">
        <v>4612</v>
      </c>
      <c r="B2086" s="3">
        <v>0</v>
      </c>
      <c r="C2086" s="7">
        <v>0</v>
      </c>
      <c r="D2086" s="7">
        <v>2</v>
      </c>
      <c r="E2086" s="7">
        <v>2</v>
      </c>
      <c r="F2086" s="7">
        <v>0</v>
      </c>
      <c r="G2086" s="7">
        <v>0</v>
      </c>
      <c r="H2086" s="7">
        <v>4</v>
      </c>
      <c r="I2086" s="7">
        <v>3</v>
      </c>
      <c r="J2086" s="7">
        <v>7</v>
      </c>
      <c r="K2086" s="7">
        <v>7</v>
      </c>
      <c r="L2086" s="7">
        <v>0</v>
      </c>
      <c r="M2086" s="7">
        <v>13</v>
      </c>
    </row>
    <row r="2087" spans="1:13">
      <c r="A2087" s="7" t="s">
        <v>4524</v>
      </c>
      <c r="B2087" s="3">
        <v>0</v>
      </c>
      <c r="C2087" s="7">
        <v>0</v>
      </c>
      <c r="D2087" s="7">
        <v>0</v>
      </c>
      <c r="E2087" s="7">
        <v>1</v>
      </c>
      <c r="F2087" s="7">
        <v>0</v>
      </c>
      <c r="G2087" s="7">
        <v>0</v>
      </c>
      <c r="H2087" s="7">
        <v>1</v>
      </c>
      <c r="I2087" s="7">
        <v>0</v>
      </c>
      <c r="J2087" s="7">
        <v>0</v>
      </c>
      <c r="K2087" s="7">
        <v>13</v>
      </c>
      <c r="L2087" s="7">
        <v>0</v>
      </c>
      <c r="M2087" s="7">
        <v>12</v>
      </c>
    </row>
    <row r="2088" spans="1:13">
      <c r="A2088" s="7" t="s">
        <v>4525</v>
      </c>
      <c r="B2088" s="3"/>
      <c r="C2088" s="7">
        <v>0</v>
      </c>
      <c r="D2088" s="7">
        <v>0</v>
      </c>
      <c r="E2088" s="7">
        <v>2</v>
      </c>
      <c r="F2088" s="7">
        <v>0</v>
      </c>
      <c r="G2088" s="7">
        <v>0</v>
      </c>
      <c r="H2088" s="7">
        <v>2</v>
      </c>
      <c r="I2088" s="7">
        <v>6</v>
      </c>
      <c r="J2088" s="7">
        <v>4</v>
      </c>
      <c r="K2088" s="7">
        <v>4</v>
      </c>
      <c r="L2088" s="7">
        <v>0</v>
      </c>
      <c r="M2088" s="7">
        <v>4</v>
      </c>
    </row>
    <row r="2089" spans="1:13">
      <c r="A2089" s="7" t="s">
        <v>4526</v>
      </c>
      <c r="B2089" s="3">
        <v>0</v>
      </c>
      <c r="C2089" s="7">
        <v>0</v>
      </c>
      <c r="D2089" s="7">
        <v>2</v>
      </c>
      <c r="E2089" s="7">
        <v>2</v>
      </c>
      <c r="F2089" s="7">
        <v>0</v>
      </c>
      <c r="G2089" s="7">
        <v>0</v>
      </c>
      <c r="H2089" s="7">
        <v>6</v>
      </c>
      <c r="I2089" s="7">
        <v>5</v>
      </c>
      <c r="J2089" s="7">
        <v>10</v>
      </c>
      <c r="K2089" s="7">
        <v>6</v>
      </c>
      <c r="L2089" s="7">
        <v>0</v>
      </c>
      <c r="M2089" s="7">
        <v>10</v>
      </c>
    </row>
    <row r="2090" spans="1:13">
      <c r="A2090" s="7" t="s">
        <v>4527</v>
      </c>
      <c r="B2090" s="3">
        <v>0</v>
      </c>
      <c r="C2090" s="7">
        <v>0</v>
      </c>
      <c r="D2090" s="7">
        <v>2</v>
      </c>
      <c r="E2090" s="7">
        <v>3</v>
      </c>
      <c r="F2090" s="7">
        <v>0</v>
      </c>
      <c r="G2090" s="7">
        <v>0</v>
      </c>
      <c r="H2090" s="7">
        <v>5</v>
      </c>
      <c r="I2090" s="7">
        <v>1</v>
      </c>
      <c r="J2090" s="7">
        <v>3</v>
      </c>
      <c r="K2090" s="7">
        <v>6</v>
      </c>
      <c r="L2090" s="7">
        <v>0</v>
      </c>
      <c r="M2090" s="7">
        <v>5</v>
      </c>
    </row>
    <row r="2091" spans="1:13">
      <c r="A2091" s="7" t="s">
        <v>4528</v>
      </c>
      <c r="B2091" s="3">
        <v>0</v>
      </c>
      <c r="C2091" s="7">
        <v>0</v>
      </c>
      <c r="D2091" s="7">
        <v>1</v>
      </c>
      <c r="E2091" s="7">
        <v>4</v>
      </c>
      <c r="F2091" s="7">
        <v>0</v>
      </c>
      <c r="G2091" s="7">
        <v>1</v>
      </c>
      <c r="H2091" s="7">
        <v>5</v>
      </c>
      <c r="I2091" s="7">
        <v>0</v>
      </c>
      <c r="J2091" s="7">
        <v>5</v>
      </c>
      <c r="K2091" s="7">
        <v>5</v>
      </c>
      <c r="L2091" s="7">
        <v>0</v>
      </c>
      <c r="M2091" s="7">
        <v>8</v>
      </c>
    </row>
    <row r="2092" spans="1:13">
      <c r="A2092" s="7" t="s">
        <v>4529</v>
      </c>
      <c r="B2092" s="3">
        <v>0</v>
      </c>
      <c r="C2092" s="7">
        <v>1</v>
      </c>
      <c r="D2092" s="7">
        <v>2</v>
      </c>
      <c r="E2092" s="7">
        <v>1</v>
      </c>
      <c r="F2092" s="7">
        <v>2</v>
      </c>
      <c r="G2092" s="7">
        <v>0</v>
      </c>
      <c r="H2092" s="7">
        <v>4</v>
      </c>
      <c r="I2092" s="7">
        <v>3</v>
      </c>
      <c r="J2092" s="7">
        <v>11</v>
      </c>
      <c r="K2092" s="7">
        <v>0</v>
      </c>
      <c r="L2092" s="7">
        <v>1</v>
      </c>
      <c r="M2092" s="7">
        <v>1</v>
      </c>
    </row>
    <row r="2093" spans="1:13">
      <c r="A2093" s="7" t="s">
        <v>4530</v>
      </c>
      <c r="B2093" s="3">
        <v>0</v>
      </c>
      <c r="C2093" s="7">
        <v>1</v>
      </c>
      <c r="D2093" s="7">
        <v>0</v>
      </c>
      <c r="E2093" s="7">
        <v>3</v>
      </c>
      <c r="F2093" s="7">
        <v>0</v>
      </c>
      <c r="G2093" s="7">
        <v>0</v>
      </c>
      <c r="H2093" s="7">
        <v>4</v>
      </c>
      <c r="I2093" s="7">
        <v>2</v>
      </c>
      <c r="J2093" s="7">
        <v>4</v>
      </c>
      <c r="K2093" s="7">
        <v>3</v>
      </c>
      <c r="L2093" s="7">
        <v>0</v>
      </c>
      <c r="M2093" s="7">
        <v>7</v>
      </c>
    </row>
    <row r="2094" spans="1:13">
      <c r="A2094" s="7" t="s">
        <v>4531</v>
      </c>
      <c r="B2094" s="3">
        <v>0</v>
      </c>
      <c r="C2094" s="7">
        <v>0</v>
      </c>
      <c r="D2094" s="7">
        <v>1</v>
      </c>
      <c r="E2094" s="7">
        <v>2</v>
      </c>
      <c r="F2094" s="7"/>
      <c r="G2094" s="7">
        <v>0</v>
      </c>
      <c r="H2094" s="7">
        <v>7</v>
      </c>
      <c r="I2094" s="7">
        <v>4</v>
      </c>
      <c r="J2094" s="7">
        <v>6</v>
      </c>
      <c r="K2094" s="7">
        <v>9</v>
      </c>
      <c r="L2094" s="7">
        <v>0</v>
      </c>
      <c r="M2094" s="7">
        <v>9</v>
      </c>
    </row>
    <row r="2095" spans="1:13">
      <c r="A2095" s="7" t="s">
        <v>4532</v>
      </c>
      <c r="B2095" s="3">
        <v>0</v>
      </c>
      <c r="C2095" s="7">
        <v>0</v>
      </c>
      <c r="D2095" s="7">
        <v>3</v>
      </c>
      <c r="E2095" s="7">
        <v>1</v>
      </c>
      <c r="F2095" s="7">
        <v>0</v>
      </c>
      <c r="G2095" s="7">
        <v>0</v>
      </c>
      <c r="H2095" s="7">
        <v>4</v>
      </c>
      <c r="I2095" s="7">
        <v>3</v>
      </c>
      <c r="J2095" s="7">
        <v>8</v>
      </c>
      <c r="K2095" s="7">
        <v>8</v>
      </c>
      <c r="L2095" s="7">
        <v>1</v>
      </c>
      <c r="M2095" s="7">
        <v>11</v>
      </c>
    </row>
    <row r="2096" spans="1:13">
      <c r="A2096" s="7" t="s">
        <v>4533</v>
      </c>
      <c r="B2096" s="3">
        <v>0</v>
      </c>
      <c r="C2096" s="7">
        <v>0</v>
      </c>
      <c r="D2096" s="7">
        <v>4</v>
      </c>
      <c r="E2096" s="7">
        <v>2</v>
      </c>
      <c r="F2096" s="7">
        <v>0</v>
      </c>
      <c r="G2096" s="7">
        <v>1</v>
      </c>
      <c r="H2096" s="7">
        <v>7</v>
      </c>
      <c r="I2096" s="7">
        <v>2</v>
      </c>
      <c r="J2096" s="7">
        <v>8</v>
      </c>
      <c r="K2096" s="7">
        <v>10</v>
      </c>
      <c r="L2096" s="7">
        <v>1</v>
      </c>
      <c r="M2096" s="7">
        <v>6</v>
      </c>
    </row>
    <row r="2097" spans="1:13">
      <c r="A2097" s="7" t="s">
        <v>4534</v>
      </c>
      <c r="B2097" s="3">
        <v>0</v>
      </c>
      <c r="C2097" s="7">
        <v>0</v>
      </c>
      <c r="D2097" s="7">
        <v>2</v>
      </c>
      <c r="E2097" s="7">
        <v>0</v>
      </c>
      <c r="F2097" s="7">
        <v>0</v>
      </c>
      <c r="G2097" s="7">
        <v>0</v>
      </c>
      <c r="H2097" s="7">
        <v>3</v>
      </c>
      <c r="I2097" s="7">
        <v>1</v>
      </c>
      <c r="J2097" s="7">
        <v>5</v>
      </c>
      <c r="K2097" s="7">
        <v>5</v>
      </c>
      <c r="L2097" s="7">
        <v>0</v>
      </c>
      <c r="M2097" s="7">
        <v>8</v>
      </c>
    </row>
    <row r="2098" spans="1:13">
      <c r="A2098" s="7" t="s">
        <v>4535</v>
      </c>
      <c r="B2098" s="3"/>
      <c r="C2098" s="7"/>
      <c r="D2098" s="7"/>
      <c r="E2098" s="7">
        <v>2</v>
      </c>
      <c r="F2098" s="7">
        <v>0</v>
      </c>
      <c r="G2098" s="7">
        <v>0</v>
      </c>
      <c r="H2098" s="7">
        <v>2</v>
      </c>
      <c r="I2098" s="7">
        <v>1</v>
      </c>
      <c r="J2098" s="7">
        <v>5</v>
      </c>
      <c r="K2098" s="7">
        <v>6</v>
      </c>
      <c r="L2098" s="7">
        <v>0</v>
      </c>
      <c r="M2098" s="7">
        <v>7</v>
      </c>
    </row>
    <row r="2099" spans="1:13">
      <c r="A2099" s="7" t="s">
        <v>4536</v>
      </c>
      <c r="B2099" s="3">
        <v>0</v>
      </c>
      <c r="C2099" s="7">
        <v>1</v>
      </c>
      <c r="D2099" s="7">
        <v>4</v>
      </c>
      <c r="E2099" s="7">
        <v>2</v>
      </c>
      <c r="F2099" s="7">
        <v>0</v>
      </c>
      <c r="G2099" s="7">
        <v>0</v>
      </c>
      <c r="H2099" s="7">
        <v>11</v>
      </c>
      <c r="I2099" s="7">
        <v>2</v>
      </c>
      <c r="J2099" s="7">
        <v>6</v>
      </c>
      <c r="K2099" s="7">
        <v>6</v>
      </c>
      <c r="L2099" s="7">
        <v>0</v>
      </c>
      <c r="M2099" s="7">
        <v>5</v>
      </c>
    </row>
    <row r="2100" spans="1:13">
      <c r="A2100" s="7" t="s">
        <v>4537</v>
      </c>
      <c r="B2100" s="3">
        <v>1</v>
      </c>
      <c r="C2100" s="7">
        <v>1</v>
      </c>
      <c r="D2100" s="7">
        <v>2</v>
      </c>
      <c r="E2100" s="7">
        <v>4</v>
      </c>
      <c r="F2100" s="7">
        <v>1</v>
      </c>
      <c r="G2100" s="7">
        <v>1</v>
      </c>
      <c r="H2100" s="7">
        <v>8</v>
      </c>
      <c r="I2100" s="7">
        <v>5</v>
      </c>
      <c r="J2100" s="7">
        <v>12</v>
      </c>
      <c r="K2100" s="7">
        <v>12</v>
      </c>
      <c r="L2100" s="7">
        <v>1</v>
      </c>
      <c r="M2100" s="7">
        <v>21</v>
      </c>
    </row>
    <row r="2101" spans="1:13">
      <c r="A2101" s="7" t="s">
        <v>4538</v>
      </c>
      <c r="B2101" s="3">
        <v>0</v>
      </c>
      <c r="C2101" s="7">
        <v>0</v>
      </c>
      <c r="D2101" s="7">
        <v>3</v>
      </c>
      <c r="E2101" s="7">
        <v>4</v>
      </c>
      <c r="F2101" s="7">
        <v>0</v>
      </c>
      <c r="G2101" s="7">
        <v>0</v>
      </c>
      <c r="H2101" s="7">
        <v>7</v>
      </c>
      <c r="I2101" s="7">
        <v>1</v>
      </c>
      <c r="J2101" s="7">
        <v>14</v>
      </c>
      <c r="K2101" s="7">
        <v>1</v>
      </c>
      <c r="L2101" s="7">
        <v>3</v>
      </c>
      <c r="M2101" s="7">
        <v>12</v>
      </c>
    </row>
    <row r="2102" spans="1:13">
      <c r="A2102" s="7" t="s">
        <v>4539</v>
      </c>
      <c r="B2102" s="3">
        <v>0</v>
      </c>
      <c r="C2102" s="7">
        <v>1</v>
      </c>
      <c r="D2102" s="7">
        <v>2</v>
      </c>
      <c r="E2102" s="7">
        <v>0</v>
      </c>
      <c r="F2102" s="7">
        <v>1</v>
      </c>
      <c r="G2102" s="7">
        <v>0</v>
      </c>
      <c r="H2102" s="7">
        <v>5</v>
      </c>
      <c r="I2102" s="7">
        <v>3</v>
      </c>
      <c r="J2102" s="7">
        <v>5</v>
      </c>
      <c r="K2102" s="7">
        <v>5</v>
      </c>
      <c r="L2102" s="7">
        <v>0</v>
      </c>
      <c r="M2102" s="7">
        <v>10</v>
      </c>
    </row>
    <row r="2103" spans="1:13">
      <c r="A2103" s="7" t="s">
        <v>4540</v>
      </c>
      <c r="B2103" s="3">
        <v>0</v>
      </c>
      <c r="C2103" s="7">
        <v>1</v>
      </c>
      <c r="D2103" s="7">
        <v>2</v>
      </c>
      <c r="E2103" s="7">
        <v>3</v>
      </c>
      <c r="F2103" s="7">
        <v>1</v>
      </c>
      <c r="G2103" s="7">
        <v>1</v>
      </c>
      <c r="H2103" s="7">
        <v>7</v>
      </c>
      <c r="I2103" s="7">
        <v>3</v>
      </c>
      <c r="J2103" s="7">
        <v>11</v>
      </c>
      <c r="K2103" s="7">
        <v>5</v>
      </c>
      <c r="L2103" s="7">
        <v>4</v>
      </c>
      <c r="M2103" s="7">
        <v>5</v>
      </c>
    </row>
    <row r="2104" spans="1:13">
      <c r="A2104" s="7" t="s">
        <v>4613</v>
      </c>
      <c r="B2104" s="3">
        <v>0</v>
      </c>
      <c r="C2104" s="7">
        <v>0</v>
      </c>
      <c r="D2104" s="7">
        <v>3</v>
      </c>
      <c r="E2104" s="7">
        <v>4</v>
      </c>
      <c r="F2104" s="7">
        <v>0</v>
      </c>
      <c r="G2104" s="7">
        <v>0</v>
      </c>
      <c r="H2104" s="7">
        <v>7</v>
      </c>
      <c r="I2104" s="7">
        <v>3</v>
      </c>
      <c r="J2104" s="7">
        <v>14</v>
      </c>
      <c r="K2104" s="7">
        <v>8</v>
      </c>
      <c r="L2104" s="7">
        <v>1</v>
      </c>
      <c r="M2104" s="7">
        <v>5</v>
      </c>
    </row>
    <row r="2105" spans="1:13">
      <c r="A2105" s="7" t="s">
        <v>4541</v>
      </c>
      <c r="B2105" s="3"/>
      <c r="C2105" s="7"/>
      <c r="D2105" s="7">
        <v>1</v>
      </c>
      <c r="E2105" s="7">
        <v>3</v>
      </c>
      <c r="F2105" s="7"/>
      <c r="G2105" s="7">
        <v>0</v>
      </c>
      <c r="H2105" s="7">
        <v>9</v>
      </c>
      <c r="I2105" s="7">
        <v>6</v>
      </c>
      <c r="J2105" s="7">
        <v>8</v>
      </c>
      <c r="K2105" s="7">
        <v>5</v>
      </c>
      <c r="L2105" s="7">
        <v>3</v>
      </c>
      <c r="M2105" s="7">
        <v>10</v>
      </c>
    </row>
    <row r="2106" spans="1:13">
      <c r="A2106" s="7" t="s">
        <v>4542</v>
      </c>
      <c r="B2106" s="3">
        <v>0</v>
      </c>
      <c r="C2106" s="7">
        <v>0</v>
      </c>
      <c r="D2106" s="7">
        <v>5</v>
      </c>
      <c r="E2106" s="7">
        <v>0</v>
      </c>
      <c r="F2106" s="7">
        <v>0</v>
      </c>
      <c r="G2106" s="7">
        <v>0</v>
      </c>
      <c r="H2106" s="7">
        <v>6</v>
      </c>
      <c r="I2106" s="7">
        <v>3</v>
      </c>
      <c r="J2106" s="7">
        <v>7</v>
      </c>
      <c r="K2106" s="7">
        <v>4</v>
      </c>
      <c r="L2106" s="7">
        <v>0</v>
      </c>
      <c r="M2106" s="7">
        <v>7</v>
      </c>
    </row>
    <row r="2107" spans="1:13">
      <c r="A2107" s="7" t="s">
        <v>4543</v>
      </c>
      <c r="B2107" s="3">
        <v>0</v>
      </c>
      <c r="C2107" s="7">
        <v>2</v>
      </c>
      <c r="D2107" s="7">
        <v>5</v>
      </c>
      <c r="E2107" s="7">
        <v>0</v>
      </c>
      <c r="F2107" s="7">
        <v>0</v>
      </c>
      <c r="G2107" s="7">
        <v>0</v>
      </c>
      <c r="H2107" s="7">
        <v>7</v>
      </c>
      <c r="I2107" s="7">
        <v>5</v>
      </c>
      <c r="J2107" s="7">
        <v>9</v>
      </c>
      <c r="K2107" s="7">
        <v>11</v>
      </c>
      <c r="L2107" s="7">
        <v>0</v>
      </c>
      <c r="M2107" s="7">
        <v>16</v>
      </c>
    </row>
    <row r="2108" spans="1:13">
      <c r="A2108" s="7" t="s">
        <v>4544</v>
      </c>
      <c r="B2108" s="3"/>
      <c r="C2108" s="7"/>
      <c r="D2108" s="7">
        <v>3</v>
      </c>
      <c r="E2108" s="7">
        <v>2</v>
      </c>
      <c r="F2108" s="7"/>
      <c r="G2108" s="7"/>
      <c r="H2108" s="7">
        <v>5</v>
      </c>
      <c r="I2108" s="7">
        <v>6</v>
      </c>
      <c r="J2108" s="7">
        <v>11</v>
      </c>
      <c r="K2108" s="7">
        <v>5</v>
      </c>
      <c r="L2108" s="7"/>
      <c r="M2108" s="7">
        <v>9</v>
      </c>
    </row>
    <row r="2109" spans="1:13">
      <c r="A2109" s="7" t="s">
        <v>4545</v>
      </c>
      <c r="B2109" s="3">
        <v>0</v>
      </c>
      <c r="C2109" s="7">
        <v>0</v>
      </c>
      <c r="D2109" s="7">
        <v>1</v>
      </c>
      <c r="E2109" s="7">
        <v>3</v>
      </c>
      <c r="F2109" s="7">
        <v>0</v>
      </c>
      <c r="G2109" s="7">
        <v>1</v>
      </c>
      <c r="H2109" s="7">
        <v>6</v>
      </c>
      <c r="I2109" s="7">
        <v>2</v>
      </c>
      <c r="J2109" s="7">
        <v>12</v>
      </c>
      <c r="K2109" s="7">
        <v>8</v>
      </c>
      <c r="L2109" s="7">
        <v>1</v>
      </c>
      <c r="M2109" s="7">
        <v>7</v>
      </c>
    </row>
    <row r="2110" spans="1:13">
      <c r="A2110" s="7" t="s">
        <v>4546</v>
      </c>
      <c r="B2110" s="3"/>
      <c r="C2110" s="7"/>
      <c r="D2110" s="7">
        <v>1</v>
      </c>
      <c r="E2110" s="7">
        <v>4</v>
      </c>
      <c r="F2110" s="7">
        <v>0</v>
      </c>
      <c r="G2110" s="7">
        <v>0</v>
      </c>
      <c r="H2110" s="7">
        <v>6</v>
      </c>
      <c r="I2110" s="7">
        <v>3</v>
      </c>
      <c r="J2110" s="7">
        <v>6</v>
      </c>
      <c r="K2110" s="7">
        <v>4</v>
      </c>
      <c r="L2110" s="7">
        <v>0</v>
      </c>
      <c r="M2110" s="7">
        <v>6</v>
      </c>
    </row>
    <row r="2111" spans="1:13">
      <c r="A2111" s="7" t="s">
        <v>4547</v>
      </c>
      <c r="B2111" s="3">
        <v>0</v>
      </c>
      <c r="C2111" s="7">
        <v>0</v>
      </c>
      <c r="D2111" s="7">
        <v>0</v>
      </c>
      <c r="E2111" s="7">
        <v>2</v>
      </c>
      <c r="F2111" s="7">
        <v>0</v>
      </c>
      <c r="G2111" s="7">
        <v>0</v>
      </c>
      <c r="H2111" s="7">
        <v>4</v>
      </c>
      <c r="I2111" s="7">
        <v>2</v>
      </c>
      <c r="J2111" s="7">
        <v>4</v>
      </c>
      <c r="K2111" s="7">
        <v>5</v>
      </c>
      <c r="L2111" s="7">
        <v>0</v>
      </c>
      <c r="M2111" s="7">
        <v>5</v>
      </c>
    </row>
    <row r="2112" spans="1:13">
      <c r="A2112" s="7" t="s">
        <v>4548</v>
      </c>
      <c r="B2112" s="3">
        <v>0</v>
      </c>
      <c r="C2112" s="7">
        <v>0</v>
      </c>
      <c r="D2112" s="7">
        <v>0</v>
      </c>
      <c r="E2112" s="7">
        <v>0</v>
      </c>
      <c r="F2112" s="7">
        <v>0</v>
      </c>
      <c r="G2112" s="7">
        <v>0</v>
      </c>
      <c r="H2112" s="7">
        <v>1</v>
      </c>
      <c r="I2112" s="7">
        <v>1</v>
      </c>
      <c r="J2112" s="7">
        <v>2</v>
      </c>
      <c r="K2112" s="7">
        <v>2</v>
      </c>
      <c r="L2112" s="7">
        <v>0</v>
      </c>
      <c r="M2112" s="7">
        <v>4</v>
      </c>
    </row>
    <row r="2113" spans="1:13">
      <c r="A2113" s="7" t="s">
        <v>4549</v>
      </c>
      <c r="B2113" s="3">
        <v>1</v>
      </c>
      <c r="C2113" s="7">
        <v>1</v>
      </c>
      <c r="D2113" s="7">
        <v>4</v>
      </c>
      <c r="E2113" s="7">
        <v>3</v>
      </c>
      <c r="F2113" s="7">
        <v>2</v>
      </c>
      <c r="G2113" s="7"/>
      <c r="H2113" s="7">
        <v>9</v>
      </c>
      <c r="I2113" s="7">
        <v>5</v>
      </c>
      <c r="J2113" s="7">
        <v>8</v>
      </c>
      <c r="K2113" s="7">
        <v>5</v>
      </c>
      <c r="L2113" s="7">
        <v>0</v>
      </c>
      <c r="M2113" s="7">
        <v>7</v>
      </c>
    </row>
    <row r="2114" spans="1:13">
      <c r="A2114" s="7" t="s">
        <v>4550</v>
      </c>
      <c r="B2114" s="3">
        <v>0</v>
      </c>
      <c r="C2114" s="7">
        <v>0</v>
      </c>
      <c r="D2114" s="7">
        <v>0</v>
      </c>
      <c r="E2114" s="7">
        <v>2</v>
      </c>
      <c r="F2114" s="7">
        <v>0</v>
      </c>
      <c r="G2114" s="7">
        <v>0</v>
      </c>
      <c r="H2114" s="7">
        <v>3</v>
      </c>
      <c r="I2114" s="7">
        <v>1</v>
      </c>
      <c r="J2114" s="7">
        <v>6</v>
      </c>
      <c r="K2114" s="7">
        <v>6</v>
      </c>
      <c r="L2114" s="7">
        <v>0</v>
      </c>
      <c r="M2114" s="7">
        <v>12</v>
      </c>
    </row>
    <row r="2115" spans="1:13">
      <c r="A2115" s="7" t="s">
        <v>4551</v>
      </c>
      <c r="B2115" s="3">
        <v>2</v>
      </c>
      <c r="C2115" s="7">
        <v>0</v>
      </c>
      <c r="D2115" s="7">
        <v>1</v>
      </c>
      <c r="E2115" s="7">
        <v>3</v>
      </c>
      <c r="F2115" s="7">
        <v>2</v>
      </c>
      <c r="G2115" s="7">
        <v>0</v>
      </c>
      <c r="H2115" s="7">
        <v>9</v>
      </c>
      <c r="I2115" s="7">
        <v>4</v>
      </c>
      <c r="J2115" s="7">
        <v>12</v>
      </c>
      <c r="K2115" s="7">
        <v>11</v>
      </c>
      <c r="L2115" s="7">
        <v>0</v>
      </c>
      <c r="M2115" s="7">
        <v>22</v>
      </c>
    </row>
    <row r="2116" spans="1:13">
      <c r="A2116" s="7" t="s">
        <v>4552</v>
      </c>
      <c r="B2116" s="3">
        <v>2</v>
      </c>
      <c r="C2116" s="7"/>
      <c r="D2116" s="7">
        <v>3</v>
      </c>
      <c r="E2116" s="7">
        <v>3</v>
      </c>
      <c r="F2116" s="7">
        <v>2</v>
      </c>
      <c r="G2116" s="7"/>
      <c r="H2116" s="7">
        <v>8</v>
      </c>
      <c r="I2116" s="7">
        <v>3</v>
      </c>
      <c r="J2116" s="7">
        <v>8</v>
      </c>
      <c r="K2116" s="7">
        <v>9</v>
      </c>
      <c r="L2116" s="7"/>
      <c r="M2116" s="7">
        <v>19</v>
      </c>
    </row>
    <row r="2117" spans="1:13">
      <c r="A2117" s="7" t="s">
        <v>4553</v>
      </c>
      <c r="B2117" s="3">
        <v>0</v>
      </c>
      <c r="C2117" s="7">
        <v>0</v>
      </c>
      <c r="D2117" s="7">
        <v>4</v>
      </c>
      <c r="E2117" s="7">
        <v>4</v>
      </c>
      <c r="F2117" s="7">
        <v>0</v>
      </c>
      <c r="G2117" s="7">
        <v>0</v>
      </c>
      <c r="H2117" s="7">
        <v>8</v>
      </c>
      <c r="I2117" s="7">
        <v>2</v>
      </c>
      <c r="J2117" s="7">
        <v>13</v>
      </c>
      <c r="K2117" s="7">
        <v>3</v>
      </c>
      <c r="L2117" s="7">
        <v>0</v>
      </c>
      <c r="M2117" s="7">
        <v>12</v>
      </c>
    </row>
    <row r="2118" spans="1:13">
      <c r="A2118" s="7" t="s">
        <v>4554</v>
      </c>
      <c r="B2118" s="3">
        <v>0</v>
      </c>
      <c r="C2118" s="7">
        <v>0</v>
      </c>
      <c r="D2118" s="7">
        <v>1</v>
      </c>
      <c r="E2118" s="7">
        <v>1</v>
      </c>
      <c r="F2118" s="7">
        <v>0</v>
      </c>
      <c r="G2118" s="7">
        <v>0</v>
      </c>
      <c r="H2118" s="7">
        <v>2</v>
      </c>
      <c r="I2118" s="7">
        <v>3</v>
      </c>
      <c r="J2118" s="7">
        <v>4</v>
      </c>
      <c r="K2118" s="7">
        <v>2</v>
      </c>
      <c r="L2118" s="7">
        <v>0</v>
      </c>
      <c r="M2118" s="7">
        <v>6</v>
      </c>
    </row>
    <row r="2119" spans="1:13">
      <c r="A2119" s="7" t="s">
        <v>4555</v>
      </c>
      <c r="B2119" s="3">
        <v>0</v>
      </c>
      <c r="C2119" s="7">
        <v>0</v>
      </c>
      <c r="D2119" s="7">
        <v>0</v>
      </c>
      <c r="E2119" s="7">
        <v>3</v>
      </c>
      <c r="F2119" s="7">
        <v>0</v>
      </c>
      <c r="G2119" s="7">
        <v>0</v>
      </c>
      <c r="H2119" s="7">
        <v>6</v>
      </c>
      <c r="I2119" s="7">
        <v>1</v>
      </c>
      <c r="J2119" s="7">
        <v>6</v>
      </c>
      <c r="K2119" s="7">
        <v>5</v>
      </c>
      <c r="L2119" s="7">
        <v>0</v>
      </c>
      <c r="M2119" s="7">
        <v>8</v>
      </c>
    </row>
    <row r="2120" spans="1:13">
      <c r="A2120" s="7" t="s">
        <v>4556</v>
      </c>
      <c r="B2120" s="3">
        <v>0</v>
      </c>
      <c r="C2120" s="7">
        <v>0</v>
      </c>
      <c r="D2120" s="7">
        <v>0</v>
      </c>
      <c r="E2120" s="7">
        <v>3</v>
      </c>
      <c r="F2120" s="7">
        <v>0</v>
      </c>
      <c r="G2120" s="7">
        <v>0</v>
      </c>
      <c r="H2120" s="7">
        <v>3</v>
      </c>
      <c r="I2120" s="7">
        <v>1</v>
      </c>
      <c r="J2120" s="7">
        <v>7</v>
      </c>
      <c r="K2120" s="7">
        <v>1</v>
      </c>
      <c r="L2120" s="7">
        <v>0</v>
      </c>
      <c r="M2120" s="7">
        <v>3</v>
      </c>
    </row>
    <row r="2121" spans="1:13">
      <c r="A2121" s="7" t="s">
        <v>4557</v>
      </c>
      <c r="B2121" s="3"/>
      <c r="C2121" s="7"/>
      <c r="D2121" s="7">
        <v>2</v>
      </c>
      <c r="E2121" s="7">
        <v>2</v>
      </c>
      <c r="F2121" s="7">
        <v>0</v>
      </c>
      <c r="G2121" s="7">
        <v>0</v>
      </c>
      <c r="H2121" s="7">
        <v>6</v>
      </c>
      <c r="I2121" s="7">
        <v>3</v>
      </c>
      <c r="J2121" s="7">
        <v>8</v>
      </c>
      <c r="K2121" s="7">
        <v>9</v>
      </c>
      <c r="L2121" s="7">
        <v>1</v>
      </c>
      <c r="M2121" s="7">
        <v>10</v>
      </c>
    </row>
    <row r="2122" spans="1:13">
      <c r="A2122" s="7" t="s">
        <v>4614</v>
      </c>
      <c r="B2122" s="3">
        <v>0</v>
      </c>
      <c r="C2122" s="7">
        <v>1</v>
      </c>
      <c r="D2122" s="7">
        <v>8</v>
      </c>
      <c r="E2122" s="7">
        <v>5</v>
      </c>
      <c r="F2122" s="7">
        <v>0</v>
      </c>
      <c r="G2122" s="7">
        <v>1</v>
      </c>
      <c r="H2122" s="7">
        <v>15</v>
      </c>
      <c r="I2122" s="7">
        <v>2</v>
      </c>
      <c r="J2122" s="7">
        <v>7</v>
      </c>
      <c r="K2122" s="7">
        <v>8</v>
      </c>
      <c r="L2122" s="7">
        <v>1</v>
      </c>
      <c r="M2122" s="7">
        <v>15</v>
      </c>
    </row>
    <row r="2123" spans="1:13">
      <c r="A2123" s="7" t="s">
        <v>4558</v>
      </c>
      <c r="B2123" s="3">
        <v>0</v>
      </c>
      <c r="C2123" s="7">
        <v>0</v>
      </c>
      <c r="D2123" s="7">
        <v>1</v>
      </c>
      <c r="E2123" s="7">
        <v>3</v>
      </c>
      <c r="F2123" s="7">
        <v>0</v>
      </c>
      <c r="G2123" s="7">
        <v>0</v>
      </c>
      <c r="H2123" s="7">
        <v>5</v>
      </c>
      <c r="I2123" s="7">
        <v>4</v>
      </c>
      <c r="J2123" s="7">
        <v>7</v>
      </c>
      <c r="K2123" s="7">
        <v>4</v>
      </c>
      <c r="L2123" s="7">
        <v>2</v>
      </c>
      <c r="M2123" s="7">
        <v>3</v>
      </c>
    </row>
    <row r="2124" spans="1:13">
      <c r="A2124" s="7" t="s">
        <v>4559</v>
      </c>
      <c r="B2124" s="3">
        <v>0</v>
      </c>
      <c r="C2124" s="7">
        <v>0</v>
      </c>
      <c r="D2124" s="7">
        <v>4</v>
      </c>
      <c r="E2124" s="7">
        <v>1</v>
      </c>
      <c r="F2124" s="7">
        <v>0</v>
      </c>
      <c r="G2124" s="7">
        <v>0</v>
      </c>
      <c r="H2124" s="7">
        <v>7</v>
      </c>
      <c r="I2124" s="7">
        <v>2</v>
      </c>
      <c r="J2124" s="7">
        <v>14</v>
      </c>
      <c r="K2124" s="7">
        <v>7</v>
      </c>
      <c r="L2124" s="7">
        <v>1</v>
      </c>
      <c r="M2124" s="7">
        <v>10</v>
      </c>
    </row>
    <row r="2125" spans="1:13">
      <c r="A2125" s="7" t="s">
        <v>4615</v>
      </c>
      <c r="B2125" s="3"/>
      <c r="C2125" s="7"/>
      <c r="D2125" s="7"/>
      <c r="E2125" s="7"/>
      <c r="F2125" s="7"/>
      <c r="G2125" s="7">
        <v>1</v>
      </c>
      <c r="H2125" s="7">
        <v>4</v>
      </c>
      <c r="I2125" s="7">
        <v>0</v>
      </c>
      <c r="J2125" s="7">
        <v>5</v>
      </c>
      <c r="K2125" s="7">
        <v>6</v>
      </c>
      <c r="L2125" s="7">
        <v>0</v>
      </c>
      <c r="M2125" s="7">
        <v>7</v>
      </c>
    </row>
    <row r="2126" spans="1:13">
      <c r="A2126" s="7" t="s">
        <v>4616</v>
      </c>
      <c r="B2126" s="3">
        <v>0</v>
      </c>
      <c r="C2126" s="7">
        <v>0</v>
      </c>
      <c r="D2126" s="7">
        <v>0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4</v>
      </c>
      <c r="K2126" s="7">
        <v>3</v>
      </c>
      <c r="L2126" s="7">
        <v>0</v>
      </c>
      <c r="M2126" s="7">
        <v>2</v>
      </c>
    </row>
    <row r="2127" spans="1:13">
      <c r="A2127" s="7" t="s">
        <v>4617</v>
      </c>
      <c r="B2127" s="3">
        <v>0</v>
      </c>
      <c r="C2127" s="7">
        <v>0</v>
      </c>
      <c r="D2127" s="7">
        <v>2</v>
      </c>
      <c r="E2127" s="7">
        <v>7</v>
      </c>
      <c r="F2127" s="7">
        <v>0</v>
      </c>
      <c r="G2127" s="7">
        <v>0</v>
      </c>
      <c r="H2127" s="7">
        <v>9</v>
      </c>
      <c r="I2127" s="7">
        <v>4</v>
      </c>
      <c r="J2127" s="7">
        <v>6</v>
      </c>
      <c r="K2127" s="7">
        <v>5</v>
      </c>
      <c r="L2127" s="7">
        <v>0</v>
      </c>
      <c r="M2127" s="7">
        <v>6</v>
      </c>
    </row>
    <row r="2128" spans="1:13">
      <c r="A2128" s="7" t="s">
        <v>4560</v>
      </c>
      <c r="B2128" s="3">
        <v>0</v>
      </c>
      <c r="C2128" s="7">
        <v>0</v>
      </c>
      <c r="D2128" s="7">
        <v>1</v>
      </c>
      <c r="E2128" s="7">
        <v>4</v>
      </c>
      <c r="F2128" s="7">
        <v>0</v>
      </c>
      <c r="G2128" s="7">
        <v>0</v>
      </c>
      <c r="H2128" s="7">
        <v>5</v>
      </c>
      <c r="I2128" s="7">
        <v>0</v>
      </c>
      <c r="J2128" s="7">
        <v>3</v>
      </c>
      <c r="K2128" s="7">
        <v>5</v>
      </c>
      <c r="L2128" s="7">
        <v>0</v>
      </c>
      <c r="M2128" s="7">
        <v>6</v>
      </c>
    </row>
    <row r="2129" spans="1:13">
      <c r="A2129" s="7" t="s">
        <v>4561</v>
      </c>
      <c r="B2129" s="3">
        <v>0</v>
      </c>
      <c r="C2129" s="7">
        <v>4</v>
      </c>
      <c r="D2129" s="7">
        <v>0</v>
      </c>
      <c r="E2129" s="7">
        <v>11</v>
      </c>
      <c r="F2129" s="7">
        <v>4</v>
      </c>
      <c r="G2129" s="7">
        <v>0</v>
      </c>
      <c r="H2129" s="7">
        <v>15</v>
      </c>
      <c r="I2129" s="7">
        <v>5</v>
      </c>
      <c r="J2129" s="7">
        <v>7</v>
      </c>
      <c r="K2129" s="7">
        <v>5</v>
      </c>
      <c r="L2129" s="7">
        <v>2</v>
      </c>
      <c r="M2129" s="7">
        <v>8</v>
      </c>
    </row>
    <row r="2130" spans="1:13">
      <c r="A2130" s="7" t="s">
        <v>4562</v>
      </c>
      <c r="B2130" s="3"/>
      <c r="C2130" s="7"/>
      <c r="D2130" s="7">
        <v>4</v>
      </c>
      <c r="E2130" s="7">
        <v>2</v>
      </c>
      <c r="F2130" s="7"/>
      <c r="G2130" s="7">
        <v>1</v>
      </c>
      <c r="H2130" s="7">
        <v>7</v>
      </c>
      <c r="I2130" s="7">
        <v>7</v>
      </c>
      <c r="J2130" s="7">
        <v>9</v>
      </c>
      <c r="K2130" s="7">
        <v>6</v>
      </c>
      <c r="L2130" s="7">
        <v>1</v>
      </c>
      <c r="M2130" s="7">
        <v>9</v>
      </c>
    </row>
    <row r="2131" spans="1:13">
      <c r="A2131" s="7" t="s">
        <v>4563</v>
      </c>
      <c r="B2131" s="3">
        <v>0</v>
      </c>
      <c r="C2131" s="7">
        <v>0</v>
      </c>
      <c r="D2131" s="7">
        <v>1</v>
      </c>
      <c r="E2131" s="7">
        <v>5</v>
      </c>
      <c r="F2131" s="7">
        <v>0</v>
      </c>
      <c r="G2131" s="7">
        <v>0</v>
      </c>
      <c r="H2131" s="7">
        <v>6</v>
      </c>
      <c r="I2131" s="7">
        <v>1</v>
      </c>
      <c r="J2131" s="7">
        <v>5</v>
      </c>
      <c r="K2131" s="7">
        <v>12</v>
      </c>
      <c r="L2131" s="7">
        <v>0</v>
      </c>
      <c r="M2131" s="7">
        <v>14</v>
      </c>
    </row>
    <row r="2132" spans="1:13">
      <c r="A2132" s="7" t="s">
        <v>4564</v>
      </c>
      <c r="B2132" s="3">
        <v>0</v>
      </c>
      <c r="C2132" s="7">
        <v>0</v>
      </c>
      <c r="D2132" s="7">
        <v>0</v>
      </c>
      <c r="E2132" s="7">
        <v>2</v>
      </c>
      <c r="F2132" s="7">
        <v>0</v>
      </c>
      <c r="G2132" s="7">
        <v>0</v>
      </c>
      <c r="H2132" s="7">
        <v>2</v>
      </c>
      <c r="I2132" s="7">
        <v>0</v>
      </c>
      <c r="J2132" s="7">
        <v>0</v>
      </c>
      <c r="K2132" s="7">
        <v>3</v>
      </c>
      <c r="L2132" s="7">
        <v>0</v>
      </c>
      <c r="M2132" s="7">
        <v>4</v>
      </c>
    </row>
    <row r="2133" spans="1:13">
      <c r="A2133" s="7" t="s">
        <v>4565</v>
      </c>
      <c r="B2133" s="3">
        <v>0</v>
      </c>
      <c r="C2133" s="7">
        <v>0</v>
      </c>
      <c r="D2133" s="7">
        <v>0</v>
      </c>
      <c r="E2133" s="7">
        <v>0</v>
      </c>
      <c r="F2133" s="7">
        <v>0</v>
      </c>
      <c r="G2133" s="7">
        <v>0</v>
      </c>
      <c r="H2133" s="7">
        <v>2</v>
      </c>
      <c r="I2133" s="7">
        <v>1</v>
      </c>
      <c r="J2133" s="7">
        <v>3</v>
      </c>
      <c r="K2133" s="7">
        <v>7</v>
      </c>
      <c r="L2133" s="7">
        <v>0</v>
      </c>
      <c r="M2133" s="7">
        <v>6</v>
      </c>
    </row>
    <row r="2134" spans="1:13">
      <c r="A2134" s="7" t="s">
        <v>4566</v>
      </c>
      <c r="B2134" s="3">
        <v>0</v>
      </c>
      <c r="C2134" s="7">
        <v>0</v>
      </c>
      <c r="D2134" s="7">
        <v>2</v>
      </c>
      <c r="E2134" s="7">
        <v>2</v>
      </c>
      <c r="F2134" s="7">
        <v>0</v>
      </c>
      <c r="G2134" s="7">
        <v>0</v>
      </c>
      <c r="H2134" s="7">
        <v>6</v>
      </c>
      <c r="I2134" s="7">
        <v>3</v>
      </c>
      <c r="J2134" s="7">
        <v>8</v>
      </c>
      <c r="K2134" s="7">
        <v>3</v>
      </c>
      <c r="L2134" s="7">
        <v>0</v>
      </c>
      <c r="M2134" s="7">
        <v>3</v>
      </c>
    </row>
    <row r="2135" spans="1:13">
      <c r="A2135" s="7" t="s">
        <v>4567</v>
      </c>
      <c r="B2135" s="3">
        <v>0</v>
      </c>
      <c r="C2135" s="7">
        <v>1</v>
      </c>
      <c r="D2135" s="7">
        <v>2</v>
      </c>
      <c r="E2135" s="7">
        <v>3</v>
      </c>
      <c r="F2135" s="7">
        <v>0</v>
      </c>
      <c r="G2135" s="7">
        <v>0</v>
      </c>
      <c r="H2135" s="7">
        <v>8</v>
      </c>
      <c r="I2135" s="7">
        <v>3</v>
      </c>
      <c r="J2135" s="7">
        <v>6</v>
      </c>
      <c r="K2135" s="7">
        <v>3</v>
      </c>
      <c r="L2135" s="7">
        <v>0</v>
      </c>
      <c r="M2135" s="7">
        <v>5</v>
      </c>
    </row>
    <row r="2136" spans="1:13">
      <c r="A2136" s="7" t="s">
        <v>4568</v>
      </c>
      <c r="B2136" s="3">
        <v>0</v>
      </c>
      <c r="C2136" s="7">
        <v>2</v>
      </c>
      <c r="D2136" s="7">
        <v>4</v>
      </c>
      <c r="E2136" s="7">
        <v>0</v>
      </c>
      <c r="F2136" s="7">
        <v>1</v>
      </c>
      <c r="G2136" s="7">
        <v>0</v>
      </c>
      <c r="H2136" s="7">
        <v>6</v>
      </c>
      <c r="I2136" s="7">
        <v>4</v>
      </c>
      <c r="J2136" s="7">
        <v>11</v>
      </c>
      <c r="K2136" s="7">
        <v>5</v>
      </c>
      <c r="L2136" s="7">
        <v>0</v>
      </c>
      <c r="M2136" s="7">
        <v>9</v>
      </c>
    </row>
    <row r="2137" spans="1:13">
      <c r="A2137" s="7" t="s">
        <v>4569</v>
      </c>
      <c r="B2137" s="3">
        <v>0</v>
      </c>
      <c r="C2137" s="7">
        <v>0</v>
      </c>
      <c r="D2137" s="7">
        <v>2</v>
      </c>
      <c r="E2137" s="7">
        <v>1</v>
      </c>
      <c r="F2137" s="7">
        <v>0</v>
      </c>
      <c r="G2137" s="7">
        <v>0</v>
      </c>
      <c r="H2137" s="7">
        <v>3</v>
      </c>
      <c r="I2137" s="7">
        <v>1</v>
      </c>
      <c r="J2137" s="7">
        <v>3</v>
      </c>
      <c r="K2137" s="7">
        <v>4</v>
      </c>
      <c r="L2137" s="7">
        <v>0</v>
      </c>
      <c r="M2137" s="7">
        <v>8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N666"/>
  <sheetViews>
    <sheetView showFormulas="1" topLeftCell="A513" workbookViewId="0">
      <selection activeCell="N521" sqref="N5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85546875" style="7" customWidth="1"/>
    <col min="15" max="15" width="5.42578125" bestFit="1" customWidth="1"/>
    <col min="16" max="16" width="2.85546875" bestFit="1" customWidth="1"/>
    <col min="17" max="19" width="2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819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4">
      <c r="A3" t="s">
        <v>820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4">
      <c r="A4" t="s">
        <v>821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4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4">
      <c r="A6" t="s">
        <v>822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4">
      <c r="A7" t="s">
        <v>823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4">
      <c r="A8" t="s">
        <v>824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4">
      <c r="A9" t="s">
        <v>1550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4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4">
      <c r="A11" t="s">
        <v>825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4">
      <c r="A12" t="s">
        <v>826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4">
      <c r="A13" t="s">
        <v>827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4">
      <c r="A14" t="s">
        <v>828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4">
      <c r="A15" t="s">
        <v>924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4">
      <c r="A16" t="s">
        <v>925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926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829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830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831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832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833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834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835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836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837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838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839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840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841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842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843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844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845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846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847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848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849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927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928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929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850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851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852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1553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853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854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855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856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857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858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859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860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861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862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863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864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865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866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1554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867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868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869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870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930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931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932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871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872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873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1555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874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875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876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877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878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879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880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881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882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883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884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885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886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887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1556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888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889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890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891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933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934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935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892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893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894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1557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895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896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897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898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899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900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901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902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903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904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905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906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907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908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1558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548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909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910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911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912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936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937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479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938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913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914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915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1559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916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481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917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918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919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920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921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922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923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482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1074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1075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1004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992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1076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1077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1078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1560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1121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1079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1080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1081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1082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1083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1005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1008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1006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1084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1117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1085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1007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1561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1086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997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1087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1088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1089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1090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1091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1092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1093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998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1256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1257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1258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1259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1260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1168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1261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1562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1262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1263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1169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1170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1171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1264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1265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1266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1267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1268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1269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1270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1563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1172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1180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1271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1272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1173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1174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1273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1175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1274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1275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1367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1368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1369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1370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1371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1372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1373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1564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1374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1375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1376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1377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1378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1379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1380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1381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1382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1383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1384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1385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1565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1386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1387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1388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1389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1390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1391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1392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1393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1394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1395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1566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1567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1568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1569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1570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1571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1572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1573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1574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1575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1576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1577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1578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1579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1580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1581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1582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1583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1584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1585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1586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1587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1588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1589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1590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1591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1592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1593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1594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1694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1695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1696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1697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1698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1699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1700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1701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1702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1703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1704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1705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1706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1707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1708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1709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1710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1711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2206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1712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1713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1714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1715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1716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1717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1718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1719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1720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1721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1722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2373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2374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2375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2376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2377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2378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2379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2380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2381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2382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2383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2384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2385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2386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2387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2388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2389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2390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2391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2392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2393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2286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2394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2395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2396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2397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2398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2399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2400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2511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2512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2513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2514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2515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2516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2517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2518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2519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2520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2521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2522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2523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2524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2525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2526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2527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2528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2529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2530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2531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2532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2533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2534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2535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2536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2537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2538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2539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2879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2880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2881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2882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2883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2884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2885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2886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2887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2888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2889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2780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2890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2891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2892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2893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2894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2781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2895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2896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2897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2898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2899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2782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2900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2901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2902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2903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2904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2905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2934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3008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2947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2935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2964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2936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2937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2984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2985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2938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2986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2965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2939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3032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2966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2940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2941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3009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2942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2967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2943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2968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2944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2987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2992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2988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3010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2951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3211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3193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3194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3251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3277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3252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3195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3253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3212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3196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3213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3197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3254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3255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3256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23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3257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3198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3199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3258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3200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3259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3278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11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3214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3279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3260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3261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3262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3263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1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3205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  <row r="460" spans="1:13">
      <c r="A460" s="7" t="s">
        <v>3538</v>
      </c>
      <c r="B460" s="3">
        <v>0</v>
      </c>
      <c r="C460" s="7">
        <v>1</v>
      </c>
      <c r="D460" s="7">
        <v>4</v>
      </c>
      <c r="E460" s="7">
        <v>5</v>
      </c>
      <c r="F460" s="7">
        <v>0</v>
      </c>
      <c r="G460" s="7">
        <v>0</v>
      </c>
      <c r="H460" s="7">
        <v>14</v>
      </c>
      <c r="I460" s="7">
        <v>7</v>
      </c>
      <c r="J460" s="7">
        <v>26</v>
      </c>
      <c r="K460" s="7">
        <v>37</v>
      </c>
      <c r="L460" s="7">
        <v>2</v>
      </c>
      <c r="M460" s="7">
        <v>28</v>
      </c>
    </row>
    <row r="461" spans="1:13">
      <c r="A461" s="7" t="s">
        <v>3539</v>
      </c>
      <c r="B461" s="3">
        <v>0</v>
      </c>
      <c r="C461" s="7">
        <v>0</v>
      </c>
      <c r="D461" s="7">
        <v>2</v>
      </c>
      <c r="E461" s="7">
        <v>5</v>
      </c>
      <c r="F461" s="7">
        <v>0</v>
      </c>
      <c r="G461" s="7">
        <v>0</v>
      </c>
      <c r="H461" s="7">
        <v>9</v>
      </c>
      <c r="I461" s="7">
        <v>8</v>
      </c>
      <c r="J461" s="7">
        <v>13</v>
      </c>
      <c r="K461" s="7">
        <v>6</v>
      </c>
      <c r="L461" s="7">
        <v>0</v>
      </c>
      <c r="M461" s="7">
        <v>11</v>
      </c>
    </row>
    <row r="462" spans="1:13">
      <c r="A462" s="7" t="s">
        <v>3540</v>
      </c>
      <c r="B462" s="3">
        <v>1</v>
      </c>
      <c r="C462" s="7">
        <v>0</v>
      </c>
      <c r="D462" s="7">
        <v>3</v>
      </c>
      <c r="E462" s="7">
        <v>7</v>
      </c>
      <c r="F462" s="7">
        <v>2</v>
      </c>
      <c r="G462" s="7">
        <v>1</v>
      </c>
      <c r="H462" s="7">
        <v>15</v>
      </c>
      <c r="I462" s="7">
        <v>4</v>
      </c>
      <c r="J462" s="7">
        <v>33</v>
      </c>
      <c r="K462" s="7">
        <v>11</v>
      </c>
      <c r="L462" s="7">
        <v>2</v>
      </c>
      <c r="M462" s="7">
        <v>23</v>
      </c>
    </row>
    <row r="463" spans="1:13">
      <c r="A463" s="7" t="s">
        <v>3541</v>
      </c>
      <c r="B463" s="3">
        <v>0</v>
      </c>
      <c r="C463" s="7">
        <v>0</v>
      </c>
      <c r="D463" s="7">
        <v>4</v>
      </c>
      <c r="E463" s="7">
        <v>8</v>
      </c>
      <c r="F463" s="7">
        <v>0</v>
      </c>
      <c r="G463" s="7">
        <v>0</v>
      </c>
      <c r="H463" s="7">
        <v>15</v>
      </c>
      <c r="I463" s="7">
        <v>4</v>
      </c>
      <c r="J463" s="7">
        <v>24</v>
      </c>
      <c r="K463" s="7">
        <v>6</v>
      </c>
      <c r="L463" s="7">
        <v>0</v>
      </c>
      <c r="M463" s="7">
        <v>7</v>
      </c>
    </row>
    <row r="464" spans="1:13">
      <c r="A464" s="7" t="s">
        <v>3542</v>
      </c>
      <c r="B464" s="3">
        <v>0</v>
      </c>
      <c r="C464" s="7">
        <v>2</v>
      </c>
      <c r="D464" s="7">
        <v>7</v>
      </c>
      <c r="E464" s="7">
        <v>5</v>
      </c>
      <c r="F464" s="7">
        <v>1</v>
      </c>
      <c r="G464" s="7">
        <v>1</v>
      </c>
      <c r="H464" s="7">
        <v>16</v>
      </c>
      <c r="I464" s="7">
        <v>15</v>
      </c>
      <c r="J464" s="7">
        <v>30</v>
      </c>
      <c r="K464" s="7">
        <v>15</v>
      </c>
      <c r="L464" s="7">
        <v>4</v>
      </c>
      <c r="M464" s="7">
        <v>26</v>
      </c>
    </row>
    <row r="465" spans="1:13">
      <c r="A465" s="7" t="s">
        <v>3543</v>
      </c>
      <c r="B465" s="3">
        <v>0</v>
      </c>
      <c r="C465" s="7">
        <v>0</v>
      </c>
      <c r="D465" s="7">
        <v>4</v>
      </c>
      <c r="E465" s="7">
        <v>6</v>
      </c>
      <c r="F465" s="7">
        <v>0</v>
      </c>
      <c r="G465" s="7">
        <v>0</v>
      </c>
      <c r="H465" s="7">
        <v>11</v>
      </c>
      <c r="I465" s="7">
        <v>5</v>
      </c>
      <c r="J465" s="7">
        <v>19</v>
      </c>
      <c r="K465" s="7">
        <v>9</v>
      </c>
      <c r="L465" s="7">
        <v>2</v>
      </c>
      <c r="M465" s="7">
        <v>11</v>
      </c>
    </row>
    <row r="466" spans="1:13">
      <c r="A466" s="7" t="s">
        <v>3544</v>
      </c>
      <c r="B466" s="3">
        <v>0</v>
      </c>
      <c r="C466" s="7">
        <v>1</v>
      </c>
      <c r="D466" s="7">
        <v>7</v>
      </c>
      <c r="E466" s="7">
        <v>7</v>
      </c>
      <c r="F466" s="7">
        <v>0</v>
      </c>
      <c r="G466" s="7">
        <v>1</v>
      </c>
      <c r="H466" s="7">
        <v>26</v>
      </c>
      <c r="I466" s="7">
        <v>10</v>
      </c>
      <c r="J466" s="7">
        <v>41</v>
      </c>
      <c r="K466" s="7">
        <v>36</v>
      </c>
      <c r="L466" s="7">
        <v>1</v>
      </c>
      <c r="M466" s="7">
        <v>47</v>
      </c>
    </row>
    <row r="467" spans="1:13">
      <c r="A467" s="7" t="s">
        <v>3545</v>
      </c>
      <c r="B467" s="3">
        <v>1</v>
      </c>
      <c r="C467" s="7">
        <v>1</v>
      </c>
      <c r="D467" s="7">
        <v>3</v>
      </c>
      <c r="E467" s="7">
        <v>8</v>
      </c>
      <c r="F467" s="7">
        <v>0</v>
      </c>
      <c r="G467" s="7">
        <v>0</v>
      </c>
      <c r="H467" s="7">
        <v>21</v>
      </c>
      <c r="I467" s="7">
        <v>4</v>
      </c>
      <c r="J467" s="7">
        <v>21</v>
      </c>
      <c r="K467" s="7">
        <v>20</v>
      </c>
      <c r="L467" s="7">
        <v>0</v>
      </c>
      <c r="M467" s="7">
        <v>54</v>
      </c>
    </row>
    <row r="468" spans="1:13">
      <c r="A468" s="7" t="s">
        <v>3546</v>
      </c>
      <c r="B468" s="3">
        <v>1</v>
      </c>
      <c r="C468" s="7">
        <v>1</v>
      </c>
      <c r="D468" s="7">
        <v>8</v>
      </c>
      <c r="E468" s="7">
        <v>16</v>
      </c>
      <c r="F468" s="7">
        <v>0</v>
      </c>
      <c r="G468" s="7">
        <v>0</v>
      </c>
      <c r="H468" s="7">
        <v>26</v>
      </c>
      <c r="I468" s="7">
        <v>7</v>
      </c>
      <c r="J468" s="7">
        <v>34</v>
      </c>
      <c r="K468" s="7">
        <v>22</v>
      </c>
      <c r="L468" s="7">
        <v>0</v>
      </c>
      <c r="M468" s="7">
        <v>35</v>
      </c>
    </row>
    <row r="469" spans="1:13">
      <c r="A469" s="7" t="s">
        <v>3547</v>
      </c>
      <c r="B469" s="3">
        <v>1</v>
      </c>
      <c r="C469" s="7">
        <v>2</v>
      </c>
      <c r="D469" s="7">
        <v>11</v>
      </c>
      <c r="E469" s="7">
        <v>13</v>
      </c>
      <c r="F469" s="7">
        <v>0</v>
      </c>
      <c r="G469" s="7">
        <v>0</v>
      </c>
      <c r="H469" s="7">
        <v>33</v>
      </c>
      <c r="I469" s="7">
        <v>13</v>
      </c>
      <c r="J469" s="7">
        <v>29</v>
      </c>
      <c r="K469" s="7">
        <v>24</v>
      </c>
      <c r="L469" s="7">
        <v>2</v>
      </c>
      <c r="M469" s="7">
        <v>48</v>
      </c>
    </row>
    <row r="470" spans="1:13">
      <c r="A470" s="7" t="s">
        <v>3548</v>
      </c>
      <c r="B470" s="3">
        <v>1</v>
      </c>
      <c r="C470" s="7">
        <v>1</v>
      </c>
      <c r="D470" s="7">
        <v>3</v>
      </c>
      <c r="E470" s="7">
        <v>7</v>
      </c>
      <c r="F470" s="7">
        <v>2</v>
      </c>
      <c r="G470" s="7">
        <v>0</v>
      </c>
      <c r="H470" s="7">
        <v>26</v>
      </c>
      <c r="I470" s="7">
        <v>7</v>
      </c>
      <c r="J470" s="7">
        <v>27</v>
      </c>
      <c r="K470" s="7">
        <v>20</v>
      </c>
      <c r="L470" s="7">
        <v>3</v>
      </c>
      <c r="M470" s="7">
        <v>23</v>
      </c>
    </row>
    <row r="471" spans="1:13">
      <c r="A471" s="7" t="s">
        <v>3549</v>
      </c>
      <c r="B471" s="3">
        <v>0</v>
      </c>
      <c r="C471" s="7">
        <v>1</v>
      </c>
      <c r="D471" s="7">
        <v>5</v>
      </c>
      <c r="E471" s="7">
        <v>17</v>
      </c>
      <c r="F471" s="7">
        <v>1</v>
      </c>
      <c r="G471" s="7">
        <v>0</v>
      </c>
      <c r="H471" s="7">
        <v>32</v>
      </c>
      <c r="I471" s="7">
        <v>11</v>
      </c>
      <c r="J471" s="7">
        <v>37</v>
      </c>
      <c r="K471" s="7">
        <v>26</v>
      </c>
      <c r="L471" s="7">
        <v>2</v>
      </c>
      <c r="M471" s="7">
        <v>35</v>
      </c>
    </row>
    <row r="472" spans="1:13">
      <c r="A472" s="7" t="s">
        <v>3550</v>
      </c>
      <c r="B472" s="3">
        <v>0</v>
      </c>
      <c r="C472" s="7">
        <v>1</v>
      </c>
      <c r="D472" s="7">
        <v>7</v>
      </c>
      <c r="E472" s="7">
        <v>8</v>
      </c>
      <c r="F472" s="7">
        <v>1</v>
      </c>
      <c r="G472" s="7">
        <v>0</v>
      </c>
      <c r="H472" s="7">
        <v>21</v>
      </c>
      <c r="I472" s="7">
        <v>16</v>
      </c>
      <c r="J472" s="7">
        <v>22</v>
      </c>
      <c r="K472" s="7">
        <v>17</v>
      </c>
      <c r="L472" s="7">
        <v>1</v>
      </c>
      <c r="M472" s="7">
        <v>28</v>
      </c>
    </row>
    <row r="473" spans="1:13">
      <c r="A473" s="7" t="s">
        <v>3551</v>
      </c>
      <c r="B473" s="3">
        <v>0</v>
      </c>
      <c r="C473" s="7">
        <v>0</v>
      </c>
      <c r="D473" s="7">
        <v>5</v>
      </c>
      <c r="E473" s="7">
        <v>6</v>
      </c>
      <c r="F473" s="7">
        <v>0</v>
      </c>
      <c r="G473" s="7">
        <v>0</v>
      </c>
      <c r="H473" s="7">
        <v>17</v>
      </c>
      <c r="I473" s="7">
        <v>9</v>
      </c>
      <c r="J473" s="7">
        <v>15</v>
      </c>
      <c r="K473" s="7">
        <v>14</v>
      </c>
      <c r="L473" s="7">
        <v>0</v>
      </c>
      <c r="M473" s="7">
        <v>15</v>
      </c>
    </row>
    <row r="474" spans="1:13">
      <c r="A474" s="7" t="s">
        <v>3552</v>
      </c>
      <c r="B474" s="3">
        <v>0</v>
      </c>
      <c r="C474" s="7">
        <v>1</v>
      </c>
      <c r="D474" s="7">
        <v>10</v>
      </c>
      <c r="E474" s="7">
        <v>10</v>
      </c>
      <c r="F474" s="7">
        <v>1</v>
      </c>
      <c r="G474" s="7">
        <v>1</v>
      </c>
      <c r="H474" s="7">
        <v>19</v>
      </c>
      <c r="I474" s="7">
        <v>19</v>
      </c>
      <c r="J474" s="7">
        <v>34</v>
      </c>
      <c r="K474" s="7">
        <v>20</v>
      </c>
      <c r="L474" s="7">
        <v>2</v>
      </c>
      <c r="M474" s="7">
        <v>23</v>
      </c>
    </row>
    <row r="475" spans="1:13">
      <c r="A475" s="7" t="s">
        <v>3553</v>
      </c>
      <c r="B475" s="3">
        <v>0</v>
      </c>
      <c r="C475" s="7">
        <v>1</v>
      </c>
      <c r="D475" s="7">
        <v>7</v>
      </c>
      <c r="E475" s="7">
        <v>6</v>
      </c>
      <c r="F475" s="7">
        <v>1</v>
      </c>
      <c r="G475" s="7">
        <v>1</v>
      </c>
      <c r="H475" s="7">
        <v>23</v>
      </c>
      <c r="I475" s="7">
        <v>10</v>
      </c>
      <c r="J475" s="7">
        <v>30</v>
      </c>
      <c r="K475" s="7">
        <v>20</v>
      </c>
      <c r="L475" s="7">
        <v>0</v>
      </c>
      <c r="M475" s="7">
        <v>38</v>
      </c>
    </row>
    <row r="476" spans="1:13">
      <c r="A476" s="7" t="s">
        <v>3554</v>
      </c>
      <c r="B476" s="3">
        <v>0</v>
      </c>
      <c r="C476" s="7">
        <v>0</v>
      </c>
      <c r="D476" s="7">
        <v>2</v>
      </c>
      <c r="E476" s="7">
        <v>8</v>
      </c>
      <c r="F476" s="7">
        <v>0</v>
      </c>
      <c r="G476" s="7">
        <v>1</v>
      </c>
      <c r="H476" s="7">
        <v>12</v>
      </c>
      <c r="I476" s="7">
        <v>6</v>
      </c>
      <c r="J476" s="7">
        <v>16</v>
      </c>
      <c r="K476" s="7">
        <v>8</v>
      </c>
      <c r="L476" s="7">
        <v>2</v>
      </c>
      <c r="M476" s="7">
        <v>18</v>
      </c>
    </row>
    <row r="477" spans="1:13">
      <c r="A477" s="7" t="s">
        <v>3555</v>
      </c>
      <c r="B477" s="3">
        <v>0</v>
      </c>
      <c r="C477" s="7">
        <v>1</v>
      </c>
      <c r="D477" s="7">
        <v>12</v>
      </c>
      <c r="E477" s="7">
        <v>16</v>
      </c>
      <c r="F477" s="7">
        <v>0</v>
      </c>
      <c r="G477" s="7">
        <v>0</v>
      </c>
      <c r="H477" s="7">
        <v>43</v>
      </c>
      <c r="I477" s="7">
        <v>8</v>
      </c>
      <c r="J477" s="7">
        <v>36</v>
      </c>
      <c r="K477" s="7">
        <v>23</v>
      </c>
      <c r="L477" s="7">
        <v>2</v>
      </c>
      <c r="M477" s="7">
        <v>31</v>
      </c>
    </row>
    <row r="478" spans="1:13">
      <c r="A478" s="7" t="s">
        <v>3556</v>
      </c>
      <c r="B478" s="3">
        <v>0</v>
      </c>
      <c r="C478" s="7">
        <v>1</v>
      </c>
      <c r="D478" s="7">
        <v>17</v>
      </c>
      <c r="E478" s="7">
        <v>14</v>
      </c>
      <c r="F478" s="7">
        <v>0</v>
      </c>
      <c r="G478" s="7">
        <v>0</v>
      </c>
      <c r="H478" s="7">
        <v>41</v>
      </c>
      <c r="I478" s="7">
        <v>10</v>
      </c>
      <c r="J478" s="7">
        <v>34</v>
      </c>
      <c r="K478" s="7">
        <v>23</v>
      </c>
      <c r="L478" s="7">
        <v>1</v>
      </c>
      <c r="M478" s="7">
        <v>41</v>
      </c>
    </row>
    <row r="479" spans="1:13">
      <c r="A479" s="7" t="s">
        <v>3557</v>
      </c>
      <c r="B479" s="3">
        <v>0</v>
      </c>
      <c r="C479" s="7">
        <v>0</v>
      </c>
      <c r="D479" s="7">
        <v>6</v>
      </c>
      <c r="E479" s="7">
        <v>6</v>
      </c>
      <c r="F479" s="7">
        <v>0</v>
      </c>
      <c r="G479" s="7">
        <v>0</v>
      </c>
      <c r="H479" s="7">
        <v>19</v>
      </c>
      <c r="I479" s="7">
        <v>6</v>
      </c>
      <c r="J479" s="7">
        <v>23</v>
      </c>
      <c r="K479" s="7">
        <v>21</v>
      </c>
      <c r="L479" s="7">
        <v>2</v>
      </c>
      <c r="M479" s="7">
        <v>35</v>
      </c>
    </row>
    <row r="480" spans="1:13">
      <c r="A480" s="7" t="s">
        <v>3558</v>
      </c>
      <c r="B480" s="3">
        <v>1</v>
      </c>
      <c r="C480" s="7">
        <v>2</v>
      </c>
      <c r="D480" s="7">
        <v>3</v>
      </c>
      <c r="E480" s="7">
        <v>8</v>
      </c>
      <c r="F480" s="7">
        <v>2</v>
      </c>
      <c r="G480" s="7">
        <v>0</v>
      </c>
      <c r="H480" s="7">
        <v>20</v>
      </c>
      <c r="I480" s="7">
        <v>8</v>
      </c>
      <c r="J480" s="7">
        <v>30</v>
      </c>
      <c r="K480" s="7">
        <v>22</v>
      </c>
      <c r="L480" s="7">
        <v>4</v>
      </c>
      <c r="M480" s="7">
        <v>24</v>
      </c>
    </row>
    <row r="481" spans="1:13">
      <c r="A481" s="7" t="s">
        <v>3559</v>
      </c>
      <c r="B481" s="3">
        <v>0</v>
      </c>
      <c r="C481" s="7">
        <v>0</v>
      </c>
      <c r="D481" s="7">
        <v>4</v>
      </c>
      <c r="E481" s="7">
        <v>2</v>
      </c>
      <c r="F481" s="7">
        <v>0</v>
      </c>
      <c r="G481" s="7">
        <v>0</v>
      </c>
      <c r="H481" s="7">
        <v>6</v>
      </c>
      <c r="I481" s="7">
        <v>4</v>
      </c>
      <c r="J481" s="7">
        <v>16</v>
      </c>
      <c r="K481" s="7">
        <v>12</v>
      </c>
      <c r="L481" s="7">
        <v>0</v>
      </c>
      <c r="M481" s="7">
        <v>26</v>
      </c>
    </row>
    <row r="482" spans="1:13">
      <c r="A482" s="7" t="s">
        <v>3560</v>
      </c>
      <c r="B482" s="3">
        <v>0</v>
      </c>
      <c r="C482" s="7">
        <v>0</v>
      </c>
      <c r="D482" s="7">
        <v>5</v>
      </c>
      <c r="E482" s="7">
        <v>6</v>
      </c>
      <c r="F482" s="7">
        <v>0</v>
      </c>
      <c r="G482" s="7">
        <v>0</v>
      </c>
      <c r="H482" s="7">
        <v>12</v>
      </c>
      <c r="I482" s="7">
        <v>5</v>
      </c>
      <c r="J482" s="7">
        <v>27</v>
      </c>
      <c r="K482" s="7">
        <v>14</v>
      </c>
      <c r="L482" s="7">
        <v>3</v>
      </c>
      <c r="M482" s="7">
        <v>29</v>
      </c>
    </row>
    <row r="483" spans="1:13">
      <c r="A483" s="7" t="s">
        <v>3561</v>
      </c>
      <c r="B483" s="3">
        <v>0</v>
      </c>
      <c r="C483" s="7">
        <v>2</v>
      </c>
      <c r="D483" s="7">
        <v>9</v>
      </c>
      <c r="E483" s="7">
        <v>11</v>
      </c>
      <c r="F483" s="7">
        <v>0</v>
      </c>
      <c r="G483" s="7">
        <v>0</v>
      </c>
      <c r="H483" s="7">
        <v>23</v>
      </c>
      <c r="I483" s="7">
        <v>13</v>
      </c>
      <c r="J483" s="7">
        <v>32</v>
      </c>
      <c r="K483" s="7">
        <v>24</v>
      </c>
      <c r="L483" s="7">
        <v>1</v>
      </c>
      <c r="M483" s="7">
        <v>36</v>
      </c>
    </row>
    <row r="484" spans="1:13">
      <c r="A484" s="7" t="s">
        <v>3562</v>
      </c>
      <c r="B484" s="3">
        <v>0</v>
      </c>
      <c r="C484" s="7">
        <v>1</v>
      </c>
      <c r="D484" s="7">
        <v>2</v>
      </c>
      <c r="E484" s="7">
        <v>4</v>
      </c>
      <c r="F484" s="7">
        <v>0</v>
      </c>
      <c r="G484" s="7">
        <v>0</v>
      </c>
      <c r="H484" s="7">
        <v>14</v>
      </c>
      <c r="I484" s="7">
        <v>2</v>
      </c>
      <c r="J484" s="7">
        <v>10</v>
      </c>
      <c r="K484" s="7">
        <v>20</v>
      </c>
      <c r="L484" s="7">
        <v>2</v>
      </c>
      <c r="M484" s="7">
        <v>29</v>
      </c>
    </row>
    <row r="485" spans="1:13">
      <c r="A485" s="7" t="s">
        <v>3563</v>
      </c>
      <c r="B485" s="3">
        <v>0</v>
      </c>
      <c r="C485" s="7">
        <v>2</v>
      </c>
      <c r="D485" s="7">
        <v>7</v>
      </c>
      <c r="E485" s="7">
        <v>12</v>
      </c>
      <c r="F485" s="7">
        <v>2</v>
      </c>
      <c r="G485" s="7">
        <v>0</v>
      </c>
      <c r="H485" s="7">
        <v>32</v>
      </c>
      <c r="I485" s="7">
        <v>9</v>
      </c>
      <c r="J485" s="7">
        <v>33</v>
      </c>
      <c r="K485" s="7">
        <v>18</v>
      </c>
      <c r="L485" s="7">
        <v>0</v>
      </c>
      <c r="M485" s="7">
        <v>32</v>
      </c>
    </row>
    <row r="486" spans="1:13">
      <c r="A486" s="7" t="s">
        <v>3564</v>
      </c>
      <c r="B486" s="3">
        <v>0</v>
      </c>
      <c r="C486" s="7">
        <v>0</v>
      </c>
      <c r="D486" s="7">
        <v>4</v>
      </c>
      <c r="E486" s="7">
        <v>5</v>
      </c>
      <c r="F486" s="7">
        <v>0</v>
      </c>
      <c r="G486" s="7">
        <v>1</v>
      </c>
      <c r="H486" s="7">
        <v>14</v>
      </c>
      <c r="I486" s="7">
        <v>9</v>
      </c>
      <c r="J486" s="7">
        <v>27</v>
      </c>
      <c r="K486" s="7">
        <v>23</v>
      </c>
      <c r="L486" s="7">
        <v>2</v>
      </c>
      <c r="M486" s="7">
        <v>29</v>
      </c>
    </row>
    <row r="487" spans="1:13">
      <c r="A487" s="7" t="s">
        <v>3565</v>
      </c>
      <c r="B487" s="3">
        <v>0</v>
      </c>
      <c r="C487" s="7">
        <v>0</v>
      </c>
      <c r="D487" s="7">
        <v>8</v>
      </c>
      <c r="E487" s="7">
        <v>2</v>
      </c>
      <c r="F487" s="7">
        <v>0</v>
      </c>
      <c r="G487" s="7">
        <v>0</v>
      </c>
      <c r="H487" s="7">
        <v>10</v>
      </c>
      <c r="I487" s="7">
        <v>2</v>
      </c>
      <c r="J487" s="7">
        <v>19</v>
      </c>
      <c r="K487" s="7">
        <v>11</v>
      </c>
      <c r="L487" s="7">
        <v>0</v>
      </c>
      <c r="M487" s="7">
        <v>15</v>
      </c>
    </row>
    <row r="488" spans="1:13">
      <c r="A488" s="7" t="s">
        <v>3566</v>
      </c>
      <c r="B488" s="3">
        <v>0</v>
      </c>
      <c r="C488" s="7">
        <v>1</v>
      </c>
      <c r="D488" s="7">
        <v>15</v>
      </c>
      <c r="E488" s="7">
        <v>5</v>
      </c>
      <c r="F488" s="7">
        <v>0</v>
      </c>
      <c r="G488" s="7">
        <v>0</v>
      </c>
      <c r="H488" s="7">
        <v>26</v>
      </c>
      <c r="I488" s="7">
        <v>17</v>
      </c>
      <c r="J488" s="7">
        <v>29</v>
      </c>
      <c r="K488" s="7">
        <v>26</v>
      </c>
      <c r="L488" s="7">
        <v>4</v>
      </c>
      <c r="M488" s="7">
        <v>31</v>
      </c>
    </row>
    <row r="489" spans="1:13">
      <c r="A489" s="7" t="s">
        <v>3567</v>
      </c>
      <c r="B489" s="3">
        <v>0</v>
      </c>
      <c r="C489" s="7">
        <v>1</v>
      </c>
      <c r="D489" s="7">
        <v>4</v>
      </c>
      <c r="E489" s="7">
        <v>3</v>
      </c>
      <c r="F489" s="7">
        <v>0</v>
      </c>
      <c r="G489" s="7">
        <v>0</v>
      </c>
      <c r="H489" s="7">
        <v>9</v>
      </c>
      <c r="I489" s="7">
        <v>6</v>
      </c>
      <c r="J489" s="7">
        <v>30</v>
      </c>
      <c r="K489" s="7">
        <v>15</v>
      </c>
      <c r="L489" s="7">
        <v>1</v>
      </c>
      <c r="M489" s="7">
        <v>18</v>
      </c>
    </row>
    <row r="490" spans="1:13">
      <c r="A490" s="7" t="s">
        <v>3568</v>
      </c>
      <c r="B490" s="3">
        <v>0</v>
      </c>
      <c r="C490" s="7">
        <v>0</v>
      </c>
      <c r="D490" s="7">
        <v>0</v>
      </c>
      <c r="E490" s="7">
        <v>6</v>
      </c>
      <c r="F490" s="7">
        <v>0</v>
      </c>
      <c r="G490" s="7">
        <v>0</v>
      </c>
      <c r="H490" s="7">
        <v>9</v>
      </c>
      <c r="I490" s="7">
        <v>6</v>
      </c>
      <c r="J490" s="7">
        <v>14</v>
      </c>
      <c r="K490" s="7">
        <v>9</v>
      </c>
      <c r="L490" s="7">
        <v>0</v>
      </c>
      <c r="M490" s="7">
        <v>4</v>
      </c>
    </row>
    <row r="491" spans="1:13">
      <c r="A491" s="7" t="s">
        <v>3569</v>
      </c>
      <c r="B491" s="3">
        <v>1</v>
      </c>
      <c r="C491" s="7">
        <v>1</v>
      </c>
      <c r="D491" s="7">
        <v>5</v>
      </c>
      <c r="E491" s="7">
        <v>6</v>
      </c>
      <c r="F491" s="7">
        <v>1</v>
      </c>
      <c r="G491" s="7">
        <v>1</v>
      </c>
      <c r="H491" s="7">
        <v>16</v>
      </c>
      <c r="I491" s="7">
        <v>12</v>
      </c>
      <c r="J491" s="7">
        <v>29</v>
      </c>
      <c r="K491" s="7">
        <v>22</v>
      </c>
      <c r="L491" s="7">
        <v>1</v>
      </c>
      <c r="M491" s="7">
        <v>35</v>
      </c>
    </row>
    <row r="492" spans="1:13">
      <c r="A492" s="7" t="s">
        <v>3570</v>
      </c>
      <c r="B492" s="3">
        <v>0</v>
      </c>
      <c r="C492" s="7">
        <v>1</v>
      </c>
      <c r="D492" s="7">
        <v>4</v>
      </c>
      <c r="E492" s="7">
        <v>10</v>
      </c>
      <c r="F492" s="7">
        <v>0</v>
      </c>
      <c r="G492" s="7">
        <v>0</v>
      </c>
      <c r="H492" s="7">
        <v>16</v>
      </c>
      <c r="I492" s="7">
        <v>3</v>
      </c>
      <c r="J492" s="7">
        <v>19</v>
      </c>
      <c r="K492" s="7">
        <v>16</v>
      </c>
      <c r="L492" s="7">
        <v>0</v>
      </c>
      <c r="M492" s="7">
        <v>15</v>
      </c>
    </row>
    <row r="493" spans="1:13">
      <c r="A493" s="7" t="s">
        <v>3571</v>
      </c>
      <c r="B493" s="3">
        <v>0</v>
      </c>
      <c r="C493" s="7">
        <v>4</v>
      </c>
      <c r="D493" s="7">
        <v>5</v>
      </c>
      <c r="E493" s="7">
        <v>9</v>
      </c>
      <c r="F493" s="7">
        <v>3</v>
      </c>
      <c r="G493" s="7">
        <v>1</v>
      </c>
      <c r="H493" s="7">
        <v>25</v>
      </c>
      <c r="I493" s="7">
        <v>8</v>
      </c>
      <c r="J493" s="7">
        <v>44</v>
      </c>
      <c r="K493" s="7">
        <v>38</v>
      </c>
      <c r="L493" s="7">
        <v>1</v>
      </c>
      <c r="M493" s="7">
        <v>36</v>
      </c>
    </row>
    <row r="494" spans="1:13">
      <c r="A494" s="7" t="s">
        <v>3572</v>
      </c>
      <c r="B494" s="3">
        <v>0</v>
      </c>
      <c r="C494" s="7">
        <v>0</v>
      </c>
      <c r="D494" s="7">
        <v>2</v>
      </c>
      <c r="E494" s="7">
        <v>9</v>
      </c>
      <c r="F494" s="7">
        <v>0</v>
      </c>
      <c r="G494" s="7">
        <v>0</v>
      </c>
      <c r="H494" s="7">
        <v>15</v>
      </c>
      <c r="I494" s="7">
        <v>10</v>
      </c>
      <c r="J494" s="7">
        <v>21</v>
      </c>
      <c r="K494" s="7">
        <v>9</v>
      </c>
      <c r="L494" s="7">
        <v>2</v>
      </c>
      <c r="M494" s="7">
        <v>7</v>
      </c>
    </row>
    <row r="495" spans="1:13">
      <c r="A495" s="7" t="s">
        <v>3573</v>
      </c>
      <c r="B495" s="3">
        <v>0</v>
      </c>
      <c r="C495" s="7">
        <v>3</v>
      </c>
      <c r="D495" s="7">
        <v>7</v>
      </c>
      <c r="E495" s="7">
        <v>12</v>
      </c>
      <c r="F495" s="7">
        <v>1</v>
      </c>
      <c r="G495" s="7">
        <v>0</v>
      </c>
      <c r="H495" s="7">
        <v>31</v>
      </c>
      <c r="I495" s="7">
        <v>9</v>
      </c>
      <c r="J495" s="7">
        <v>49</v>
      </c>
      <c r="K495" s="7">
        <v>36</v>
      </c>
      <c r="L495" s="7">
        <v>1</v>
      </c>
      <c r="M495" s="7">
        <v>38</v>
      </c>
    </row>
    <row r="496" spans="1:13">
      <c r="A496" s="7" t="s">
        <v>3574</v>
      </c>
      <c r="B496" s="3">
        <v>1</v>
      </c>
      <c r="C496" s="7">
        <v>1</v>
      </c>
      <c r="D496" s="7">
        <v>5</v>
      </c>
      <c r="E496" s="7">
        <v>6</v>
      </c>
      <c r="F496" s="7">
        <v>0</v>
      </c>
      <c r="G496" s="7">
        <v>0</v>
      </c>
      <c r="H496" s="7">
        <v>22</v>
      </c>
      <c r="I496" s="7">
        <v>4</v>
      </c>
      <c r="J496" s="7">
        <v>18</v>
      </c>
      <c r="K496" s="7">
        <v>15</v>
      </c>
      <c r="L496" s="7">
        <v>0</v>
      </c>
      <c r="M496" s="7">
        <v>47</v>
      </c>
    </row>
    <row r="497" spans="1:13">
      <c r="A497" s="7" t="s">
        <v>3575</v>
      </c>
      <c r="B497" s="3">
        <v>1</v>
      </c>
      <c r="C497" s="7">
        <v>2</v>
      </c>
      <c r="D497" s="7">
        <v>10</v>
      </c>
      <c r="E497" s="7">
        <v>10</v>
      </c>
      <c r="F497" s="7">
        <v>0</v>
      </c>
      <c r="G497" s="7">
        <v>0</v>
      </c>
      <c r="H497" s="7">
        <v>25</v>
      </c>
      <c r="I497" s="7">
        <v>16</v>
      </c>
      <c r="J497" s="7">
        <v>36</v>
      </c>
      <c r="K497" s="7">
        <v>19</v>
      </c>
      <c r="L497" s="7">
        <v>1</v>
      </c>
      <c r="M497" s="7">
        <v>35</v>
      </c>
    </row>
    <row r="498" spans="1:13">
      <c r="A498" s="7" t="s">
        <v>3576</v>
      </c>
      <c r="B498" s="3">
        <v>0</v>
      </c>
      <c r="C498" s="7">
        <v>2</v>
      </c>
      <c r="D498" s="7">
        <v>11</v>
      </c>
      <c r="E498" s="7">
        <v>7</v>
      </c>
      <c r="F498" s="7">
        <v>0</v>
      </c>
      <c r="G498" s="7">
        <v>0</v>
      </c>
      <c r="H498" s="7">
        <v>27</v>
      </c>
      <c r="I498" s="7">
        <v>9</v>
      </c>
      <c r="J498" s="7">
        <v>29</v>
      </c>
      <c r="K498" s="7">
        <v>29</v>
      </c>
      <c r="L498" s="7">
        <v>2</v>
      </c>
      <c r="M498" s="7">
        <v>38</v>
      </c>
    </row>
    <row r="499" spans="1:13">
      <c r="A499" s="7" t="s">
        <v>3577</v>
      </c>
      <c r="B499" s="3">
        <v>0</v>
      </c>
      <c r="C499" s="7">
        <v>0</v>
      </c>
      <c r="D499" s="7">
        <v>4</v>
      </c>
      <c r="E499" s="7">
        <v>8</v>
      </c>
      <c r="F499" s="7">
        <v>1</v>
      </c>
      <c r="G499" s="7">
        <v>1</v>
      </c>
      <c r="H499" s="7">
        <v>19</v>
      </c>
      <c r="I499" s="7">
        <v>7</v>
      </c>
      <c r="J499" s="7">
        <v>29</v>
      </c>
      <c r="K499" s="7">
        <v>16</v>
      </c>
      <c r="L499" s="7">
        <v>2</v>
      </c>
      <c r="M499" s="7">
        <v>23</v>
      </c>
    </row>
    <row r="500" spans="1:13">
      <c r="A500" s="7" t="s">
        <v>3578</v>
      </c>
      <c r="B500" s="3">
        <v>0</v>
      </c>
      <c r="C500" s="7">
        <v>1</v>
      </c>
      <c r="D500" s="7">
        <v>5</v>
      </c>
      <c r="E500" s="7">
        <v>13</v>
      </c>
      <c r="F500" s="7">
        <v>0</v>
      </c>
      <c r="G500" s="7">
        <v>1</v>
      </c>
      <c r="H500" s="7">
        <v>24</v>
      </c>
      <c r="I500" s="7">
        <v>13</v>
      </c>
      <c r="J500" s="7">
        <v>36</v>
      </c>
      <c r="K500" s="7">
        <v>26</v>
      </c>
      <c r="L500" s="7">
        <v>4</v>
      </c>
      <c r="M500" s="7">
        <v>35</v>
      </c>
    </row>
    <row r="501" spans="1:13">
      <c r="A501" s="7" t="s">
        <v>3579</v>
      </c>
      <c r="B501" s="3">
        <v>1</v>
      </c>
      <c r="C501" s="7">
        <v>0</v>
      </c>
      <c r="D501" s="7">
        <v>4</v>
      </c>
      <c r="E501" s="7">
        <v>6</v>
      </c>
      <c r="F501" s="7">
        <v>0</v>
      </c>
      <c r="G501" s="7">
        <v>0</v>
      </c>
      <c r="H501" s="7">
        <v>16</v>
      </c>
      <c r="I501" s="7">
        <v>9</v>
      </c>
      <c r="J501" s="7">
        <v>17</v>
      </c>
      <c r="K501" s="7">
        <v>18</v>
      </c>
      <c r="L501" s="7">
        <v>9</v>
      </c>
      <c r="M501" s="7">
        <v>24</v>
      </c>
    </row>
    <row r="502" spans="1:13">
      <c r="A502" s="7" t="s">
        <v>3580</v>
      </c>
      <c r="B502" s="3">
        <v>1</v>
      </c>
      <c r="C502" s="7">
        <v>0</v>
      </c>
      <c r="D502" s="7">
        <v>4</v>
      </c>
      <c r="E502" s="7">
        <v>6</v>
      </c>
      <c r="F502" s="7">
        <v>1</v>
      </c>
      <c r="G502" s="7">
        <v>0</v>
      </c>
      <c r="H502" s="7">
        <v>12</v>
      </c>
      <c r="I502" s="7">
        <v>8</v>
      </c>
      <c r="J502" s="7">
        <v>14</v>
      </c>
      <c r="K502" s="7">
        <v>6</v>
      </c>
      <c r="L502" s="7">
        <v>6</v>
      </c>
      <c r="M502" s="7">
        <v>12</v>
      </c>
    </row>
    <row r="503" spans="1:13">
      <c r="A503" s="7" t="s">
        <v>3581</v>
      </c>
      <c r="B503" s="3">
        <v>0</v>
      </c>
      <c r="C503" s="7">
        <v>0</v>
      </c>
      <c r="D503" s="7">
        <v>11</v>
      </c>
      <c r="E503" s="7">
        <v>8</v>
      </c>
      <c r="F503" s="7">
        <v>0</v>
      </c>
      <c r="G503" s="7">
        <v>1</v>
      </c>
      <c r="H503" s="7">
        <v>20</v>
      </c>
      <c r="I503" s="7">
        <v>12</v>
      </c>
      <c r="J503" s="7">
        <v>35</v>
      </c>
      <c r="K503" s="7">
        <v>8</v>
      </c>
      <c r="L503" s="7">
        <v>4</v>
      </c>
      <c r="M503" s="7">
        <v>24</v>
      </c>
    </row>
    <row r="504" spans="1:13">
      <c r="A504" s="7" t="s">
        <v>3582</v>
      </c>
      <c r="B504" s="3">
        <v>0</v>
      </c>
      <c r="C504" s="7">
        <v>0</v>
      </c>
      <c r="D504" s="7">
        <v>5</v>
      </c>
      <c r="E504" s="7">
        <v>8</v>
      </c>
      <c r="F504" s="7">
        <v>0</v>
      </c>
      <c r="G504" s="7">
        <v>1</v>
      </c>
      <c r="H504" s="7">
        <v>21</v>
      </c>
      <c r="I504" s="7">
        <v>3</v>
      </c>
      <c r="J504" s="7">
        <v>26</v>
      </c>
      <c r="K504" s="7">
        <v>27</v>
      </c>
      <c r="L504" s="7">
        <v>3</v>
      </c>
      <c r="M504" s="7">
        <v>35</v>
      </c>
    </row>
    <row r="505" spans="1:13">
      <c r="A505" s="7" t="s">
        <v>3583</v>
      </c>
      <c r="B505" s="3">
        <v>0</v>
      </c>
      <c r="C505" s="7">
        <v>0</v>
      </c>
      <c r="D505" s="7">
        <v>2</v>
      </c>
      <c r="E505" s="7">
        <v>7</v>
      </c>
      <c r="F505" s="7">
        <v>0</v>
      </c>
      <c r="G505" s="7">
        <v>0</v>
      </c>
      <c r="H505" s="7">
        <v>10</v>
      </c>
      <c r="I505" s="7">
        <v>9</v>
      </c>
      <c r="J505" s="7">
        <v>22</v>
      </c>
      <c r="K505" s="7">
        <v>8</v>
      </c>
      <c r="L505" s="7">
        <v>1</v>
      </c>
      <c r="M505" s="7">
        <v>8</v>
      </c>
    </row>
    <row r="506" spans="1:13">
      <c r="A506" s="7" t="s">
        <v>3584</v>
      </c>
      <c r="B506" s="3">
        <v>1</v>
      </c>
      <c r="C506" s="7">
        <v>0</v>
      </c>
      <c r="D506" s="7">
        <v>11</v>
      </c>
      <c r="E506" s="7">
        <v>8</v>
      </c>
      <c r="F506" s="7">
        <v>0</v>
      </c>
      <c r="G506" s="7">
        <v>0</v>
      </c>
      <c r="H506" s="7">
        <v>24</v>
      </c>
      <c r="I506" s="7">
        <v>8</v>
      </c>
      <c r="J506" s="7">
        <v>36</v>
      </c>
      <c r="K506" s="7">
        <v>26</v>
      </c>
      <c r="L506" s="7">
        <v>4</v>
      </c>
      <c r="M506" s="7">
        <v>44</v>
      </c>
    </row>
    <row r="507" spans="1:13">
      <c r="A507" s="7" t="s">
        <v>3585</v>
      </c>
      <c r="B507" s="3">
        <v>0</v>
      </c>
      <c r="C507" s="7">
        <v>3</v>
      </c>
      <c r="D507" s="7">
        <v>9</v>
      </c>
      <c r="E507" s="7">
        <v>18</v>
      </c>
      <c r="F507" s="7">
        <v>0</v>
      </c>
      <c r="G507" s="7">
        <v>0</v>
      </c>
      <c r="H507" s="7">
        <v>38</v>
      </c>
      <c r="I507" s="7">
        <v>12</v>
      </c>
      <c r="J507" s="7">
        <v>33</v>
      </c>
      <c r="K507" s="7">
        <v>15</v>
      </c>
      <c r="L507" s="7">
        <v>4</v>
      </c>
      <c r="M507" s="7">
        <v>45</v>
      </c>
    </row>
    <row r="508" spans="1:13">
      <c r="A508" s="7" t="s">
        <v>3586</v>
      </c>
      <c r="B508" s="3">
        <v>0</v>
      </c>
      <c r="C508" s="7">
        <v>0</v>
      </c>
      <c r="D508" s="7">
        <v>6</v>
      </c>
      <c r="E508" s="7">
        <v>4</v>
      </c>
      <c r="F508" s="7">
        <v>0</v>
      </c>
      <c r="G508" s="7">
        <v>0</v>
      </c>
      <c r="H508" s="7">
        <v>16</v>
      </c>
      <c r="I508" s="7">
        <v>3</v>
      </c>
      <c r="J508" s="7">
        <v>21</v>
      </c>
      <c r="K508" s="7">
        <v>19</v>
      </c>
      <c r="L508" s="7">
        <v>2</v>
      </c>
      <c r="M508" s="7">
        <v>30</v>
      </c>
    </row>
    <row r="509" spans="1:13">
      <c r="A509" s="7" t="s">
        <v>3587</v>
      </c>
      <c r="B509" s="3">
        <v>0</v>
      </c>
      <c r="C509" s="7">
        <v>2</v>
      </c>
      <c r="D509" s="7">
        <v>4</v>
      </c>
      <c r="E509" s="7">
        <v>13</v>
      </c>
      <c r="F509" s="7">
        <v>2</v>
      </c>
      <c r="G509" s="7">
        <v>0</v>
      </c>
      <c r="H509" s="7">
        <v>27</v>
      </c>
      <c r="I509" s="7">
        <v>9</v>
      </c>
      <c r="J509" s="7">
        <v>30</v>
      </c>
      <c r="K509" s="7">
        <v>26</v>
      </c>
      <c r="L509" s="7">
        <v>3</v>
      </c>
      <c r="M509" s="7">
        <v>42</v>
      </c>
    </row>
    <row r="510" spans="1:13">
      <c r="A510" s="7" t="s">
        <v>3588</v>
      </c>
      <c r="B510" s="3">
        <v>0</v>
      </c>
      <c r="C510" s="7">
        <v>0</v>
      </c>
      <c r="D510" s="7">
        <v>8</v>
      </c>
      <c r="E510" s="7">
        <v>1</v>
      </c>
      <c r="F510" s="7">
        <v>0</v>
      </c>
      <c r="G510" s="7">
        <v>0</v>
      </c>
      <c r="H510" s="7">
        <v>16</v>
      </c>
      <c r="I510" s="7">
        <v>8</v>
      </c>
      <c r="J510" s="7">
        <v>18</v>
      </c>
      <c r="K510" s="7">
        <v>14</v>
      </c>
      <c r="L510" s="7">
        <v>0</v>
      </c>
      <c r="M510" s="7">
        <v>22</v>
      </c>
    </row>
    <row r="511" spans="1:13">
      <c r="A511" s="7" t="s">
        <v>3589</v>
      </c>
      <c r="B511" s="3">
        <v>0</v>
      </c>
      <c r="C511" s="7">
        <v>1</v>
      </c>
      <c r="D511" s="7">
        <v>6</v>
      </c>
      <c r="E511" s="7">
        <v>5</v>
      </c>
      <c r="F511" s="7">
        <v>0</v>
      </c>
      <c r="G511" s="7">
        <v>0</v>
      </c>
      <c r="H511" s="7">
        <v>14</v>
      </c>
      <c r="I511" s="7">
        <v>8</v>
      </c>
      <c r="J511" s="7">
        <v>23</v>
      </c>
      <c r="K511" s="7">
        <v>13</v>
      </c>
      <c r="L511" s="7">
        <v>1</v>
      </c>
      <c r="M511" s="7">
        <v>31</v>
      </c>
    </row>
    <row r="512" spans="1:13">
      <c r="A512" s="7" t="s">
        <v>3590</v>
      </c>
      <c r="B512" s="3">
        <v>0</v>
      </c>
      <c r="C512" s="7">
        <v>2</v>
      </c>
      <c r="D512" s="7">
        <v>14</v>
      </c>
      <c r="E512" s="7">
        <v>7</v>
      </c>
      <c r="F512" s="7">
        <v>1</v>
      </c>
      <c r="G512" s="7">
        <v>0</v>
      </c>
      <c r="H512" s="7">
        <v>23</v>
      </c>
      <c r="I512" s="7">
        <v>11</v>
      </c>
      <c r="J512" s="7">
        <v>26</v>
      </c>
      <c r="K512" s="7">
        <v>18</v>
      </c>
      <c r="L512" s="7">
        <v>0</v>
      </c>
      <c r="M512" s="7">
        <v>28</v>
      </c>
    </row>
    <row r="513" spans="1:14">
      <c r="A513" s="7" t="s">
        <v>3591</v>
      </c>
      <c r="B513" s="3">
        <v>0</v>
      </c>
      <c r="C513" s="7">
        <v>1</v>
      </c>
      <c r="D513" s="7">
        <v>3</v>
      </c>
      <c r="E513" s="7">
        <v>4</v>
      </c>
      <c r="F513" s="7">
        <v>0</v>
      </c>
      <c r="G513" s="7">
        <v>0</v>
      </c>
      <c r="H513" s="7">
        <v>15</v>
      </c>
      <c r="I513" s="7">
        <v>1</v>
      </c>
      <c r="J513" s="7">
        <v>12</v>
      </c>
      <c r="K513" s="7">
        <v>17</v>
      </c>
      <c r="L513" s="7">
        <v>2</v>
      </c>
      <c r="M513" s="7">
        <v>24</v>
      </c>
    </row>
    <row r="514" spans="1:14">
      <c r="A514" s="7" t="s">
        <v>3592</v>
      </c>
      <c r="B514" s="3">
        <v>0</v>
      </c>
      <c r="C514" s="7">
        <v>0</v>
      </c>
      <c r="D514" s="7">
        <v>5</v>
      </c>
      <c r="E514" s="7">
        <v>17</v>
      </c>
      <c r="F514" s="7">
        <v>0</v>
      </c>
      <c r="G514" s="7">
        <v>2</v>
      </c>
      <c r="H514" s="7">
        <v>25</v>
      </c>
      <c r="I514" s="7">
        <v>6</v>
      </c>
      <c r="J514" s="7">
        <v>16</v>
      </c>
      <c r="K514" s="7">
        <v>17</v>
      </c>
      <c r="L514" s="7">
        <v>0</v>
      </c>
      <c r="M514" s="7">
        <v>33</v>
      </c>
    </row>
    <row r="515" spans="1:14">
      <c r="A515" s="7" t="s">
        <v>3593</v>
      </c>
      <c r="B515" s="3">
        <v>0</v>
      </c>
      <c r="C515" s="7">
        <v>0</v>
      </c>
      <c r="D515" s="7">
        <v>5</v>
      </c>
      <c r="E515" s="7">
        <v>4</v>
      </c>
      <c r="F515" s="7">
        <v>0</v>
      </c>
      <c r="G515" s="7">
        <v>0</v>
      </c>
      <c r="H515" s="7">
        <v>11</v>
      </c>
      <c r="I515" s="7">
        <v>5</v>
      </c>
      <c r="J515" s="7">
        <v>19</v>
      </c>
      <c r="K515" s="7">
        <v>14</v>
      </c>
      <c r="L515" s="7">
        <v>3</v>
      </c>
      <c r="M515" s="7">
        <v>19</v>
      </c>
    </row>
    <row r="516" spans="1:14">
      <c r="A516" s="7" t="s">
        <v>3594</v>
      </c>
      <c r="B516" s="3">
        <v>0</v>
      </c>
      <c r="C516" s="7">
        <v>0</v>
      </c>
      <c r="D516" s="7">
        <v>5</v>
      </c>
      <c r="E516" s="7">
        <v>1</v>
      </c>
      <c r="F516" s="7">
        <v>0</v>
      </c>
      <c r="G516" s="7">
        <v>0</v>
      </c>
      <c r="H516" s="7">
        <v>9</v>
      </c>
      <c r="I516" s="7">
        <v>6</v>
      </c>
      <c r="J516" s="7">
        <v>14</v>
      </c>
      <c r="K516" s="7">
        <v>11</v>
      </c>
      <c r="L516" s="7">
        <v>0</v>
      </c>
      <c r="M516" s="7">
        <v>19</v>
      </c>
    </row>
    <row r="517" spans="1:14">
      <c r="A517" s="7" t="s">
        <v>3595</v>
      </c>
      <c r="B517" s="3">
        <v>2</v>
      </c>
      <c r="C517" s="7">
        <v>4</v>
      </c>
      <c r="D517" s="7">
        <v>13</v>
      </c>
      <c r="E517" s="7">
        <v>2</v>
      </c>
      <c r="F517" s="7">
        <v>1</v>
      </c>
      <c r="G517" s="7">
        <v>0</v>
      </c>
      <c r="H517" s="7">
        <v>21</v>
      </c>
      <c r="I517" s="7">
        <v>20</v>
      </c>
      <c r="J517" s="7">
        <v>30</v>
      </c>
      <c r="K517" s="7">
        <v>21</v>
      </c>
      <c r="L517" s="7">
        <v>2</v>
      </c>
      <c r="M517" s="7">
        <v>16</v>
      </c>
    </row>
    <row r="518" spans="1:14">
      <c r="A518" s="7" t="s">
        <v>3596</v>
      </c>
      <c r="B518" s="3">
        <v>0</v>
      </c>
      <c r="C518" s="7">
        <v>0</v>
      </c>
      <c r="D518" s="7">
        <v>3</v>
      </c>
      <c r="E518" s="7">
        <v>8</v>
      </c>
      <c r="F518" s="7">
        <v>0</v>
      </c>
      <c r="G518" s="7">
        <v>0</v>
      </c>
      <c r="H518" s="7">
        <v>15</v>
      </c>
      <c r="I518" s="7">
        <v>4</v>
      </c>
      <c r="J518" s="7">
        <v>31</v>
      </c>
      <c r="K518" s="7">
        <v>16</v>
      </c>
      <c r="L518" s="7">
        <v>0</v>
      </c>
      <c r="M518" s="7">
        <v>22</v>
      </c>
      <c r="N518" s="7">
        <v>4</v>
      </c>
    </row>
    <row r="519" spans="1:14">
      <c r="A519" s="7" t="s">
        <v>3749</v>
      </c>
      <c r="B519" s="3">
        <v>1</v>
      </c>
      <c r="C519" s="7">
        <v>0</v>
      </c>
      <c r="D519" s="7">
        <v>1</v>
      </c>
      <c r="E519" s="7">
        <v>6</v>
      </c>
      <c r="F519" s="7">
        <v>1</v>
      </c>
      <c r="G519" s="7">
        <v>0</v>
      </c>
      <c r="H519" s="7">
        <v>12</v>
      </c>
      <c r="I519" s="7">
        <v>3</v>
      </c>
      <c r="J519" s="7">
        <v>13</v>
      </c>
      <c r="K519" s="7">
        <v>5</v>
      </c>
      <c r="L519" s="7">
        <v>0</v>
      </c>
      <c r="M519" s="7">
        <v>6</v>
      </c>
      <c r="N519" s="7">
        <v>2</v>
      </c>
    </row>
    <row r="520" spans="1:14">
      <c r="A520" s="7" t="s">
        <v>3597</v>
      </c>
      <c r="B520" s="3">
        <v>1</v>
      </c>
      <c r="C520" s="7">
        <v>2</v>
      </c>
      <c r="D520" s="7">
        <v>6</v>
      </c>
      <c r="E520" s="7">
        <v>3</v>
      </c>
      <c r="F520" s="7">
        <v>2</v>
      </c>
      <c r="G520" s="7">
        <v>1</v>
      </c>
      <c r="H520" s="7">
        <v>14</v>
      </c>
      <c r="I520" s="7">
        <v>9</v>
      </c>
      <c r="J520" s="7">
        <v>32</v>
      </c>
      <c r="K520" s="7">
        <v>17</v>
      </c>
      <c r="L520" s="7">
        <v>1</v>
      </c>
      <c r="M520" s="7">
        <v>31</v>
      </c>
      <c r="N520" s="7">
        <v>4</v>
      </c>
    </row>
    <row r="521" spans="1:14">
      <c r="A521" s="7" t="s">
        <v>3598</v>
      </c>
      <c r="B521" s="3">
        <v>0</v>
      </c>
      <c r="C521" s="7">
        <v>1</v>
      </c>
      <c r="D521" s="7">
        <v>3</v>
      </c>
      <c r="E521" s="7">
        <v>5</v>
      </c>
      <c r="F521" s="7">
        <v>1</v>
      </c>
      <c r="G521" s="7">
        <v>0</v>
      </c>
      <c r="H521" s="7">
        <v>10</v>
      </c>
      <c r="I521" s="7">
        <v>4</v>
      </c>
      <c r="J521" s="7">
        <v>19</v>
      </c>
      <c r="K521" s="7">
        <v>13</v>
      </c>
      <c r="L521" s="7">
        <v>2</v>
      </c>
      <c r="M521" s="7">
        <v>27</v>
      </c>
      <c r="N521" s="7">
        <v>2</v>
      </c>
    </row>
    <row r="522" spans="1:14">
      <c r="A522" s="7" t="s">
        <v>3599</v>
      </c>
      <c r="B522" s="3">
        <v>0</v>
      </c>
      <c r="C522" s="7">
        <v>5</v>
      </c>
      <c r="D522" s="7">
        <v>3</v>
      </c>
      <c r="E522" s="7">
        <v>10</v>
      </c>
      <c r="F522" s="7">
        <v>2</v>
      </c>
      <c r="G522" s="7">
        <v>0</v>
      </c>
      <c r="H522" s="7">
        <v>24</v>
      </c>
      <c r="I522" s="7">
        <v>5</v>
      </c>
      <c r="J522" s="7">
        <v>38</v>
      </c>
      <c r="K522" s="7">
        <v>31</v>
      </c>
      <c r="L522" s="7">
        <v>2</v>
      </c>
      <c r="M522" s="7">
        <v>48</v>
      </c>
      <c r="N522" s="7">
        <v>4</v>
      </c>
    </row>
    <row r="523" spans="1:14">
      <c r="A523" s="7" t="s">
        <v>3750</v>
      </c>
      <c r="B523" s="3">
        <v>0</v>
      </c>
      <c r="C523" s="7">
        <v>0</v>
      </c>
      <c r="D523" s="7">
        <v>3</v>
      </c>
      <c r="E523" s="7">
        <v>9</v>
      </c>
      <c r="F523" s="7">
        <v>0</v>
      </c>
      <c r="G523" s="7">
        <v>0</v>
      </c>
      <c r="H523" s="7">
        <v>12</v>
      </c>
      <c r="I523" s="7">
        <v>7</v>
      </c>
      <c r="J523" s="7">
        <v>31</v>
      </c>
      <c r="K523" s="7">
        <v>14</v>
      </c>
      <c r="L523" s="7">
        <v>1</v>
      </c>
      <c r="M523" s="7">
        <v>8</v>
      </c>
      <c r="N523" s="7">
        <v>2</v>
      </c>
    </row>
    <row r="524" spans="1:14">
      <c r="A524" s="7" t="s">
        <v>3600</v>
      </c>
      <c r="B524" s="3">
        <v>0</v>
      </c>
      <c r="C524" s="7">
        <v>2</v>
      </c>
      <c r="D524" s="7">
        <v>7</v>
      </c>
      <c r="E524" s="7">
        <v>8</v>
      </c>
      <c r="F524" s="7">
        <v>2</v>
      </c>
      <c r="G524" s="7">
        <v>0</v>
      </c>
      <c r="H524" s="7">
        <v>24</v>
      </c>
      <c r="I524" s="7">
        <v>12</v>
      </c>
      <c r="J524" s="7">
        <v>41</v>
      </c>
      <c r="K524" s="7">
        <v>24</v>
      </c>
      <c r="L524" s="7">
        <v>0</v>
      </c>
      <c r="M524" s="7">
        <v>32</v>
      </c>
      <c r="N524" s="7">
        <v>4</v>
      </c>
    </row>
    <row r="525" spans="1:14">
      <c r="A525" s="7" t="s">
        <v>3601</v>
      </c>
      <c r="B525" s="3">
        <v>2</v>
      </c>
      <c r="C525" s="7">
        <v>0</v>
      </c>
      <c r="D525" s="7">
        <v>7</v>
      </c>
      <c r="E525" s="7">
        <v>10</v>
      </c>
      <c r="F525" s="7">
        <v>2</v>
      </c>
      <c r="G525" s="7">
        <v>0</v>
      </c>
      <c r="H525" s="7">
        <v>29</v>
      </c>
      <c r="I525" s="7">
        <v>8</v>
      </c>
      <c r="J525" s="7">
        <v>19</v>
      </c>
      <c r="K525" s="7">
        <v>15</v>
      </c>
      <c r="L525" s="7">
        <v>0</v>
      </c>
      <c r="M525" s="7">
        <v>38</v>
      </c>
      <c r="N525" s="7">
        <v>4</v>
      </c>
    </row>
    <row r="526" spans="1:14">
      <c r="A526" s="7" t="s">
        <v>3751</v>
      </c>
      <c r="B526" s="3">
        <v>2</v>
      </c>
      <c r="C526" s="7">
        <v>2</v>
      </c>
      <c r="D526" s="7">
        <v>8</v>
      </c>
      <c r="E526" s="7">
        <v>6</v>
      </c>
      <c r="F526" s="7">
        <v>4</v>
      </c>
      <c r="G526" s="7">
        <v>0</v>
      </c>
      <c r="H526" s="7">
        <v>21</v>
      </c>
      <c r="I526" s="7">
        <v>8</v>
      </c>
      <c r="J526" s="7">
        <v>37</v>
      </c>
      <c r="K526" s="7">
        <v>23</v>
      </c>
      <c r="L526" s="7">
        <v>1</v>
      </c>
      <c r="M526" s="7">
        <v>24</v>
      </c>
      <c r="N526" s="7">
        <v>4</v>
      </c>
    </row>
    <row r="527" spans="1:14">
      <c r="A527" s="7" t="s">
        <v>3602</v>
      </c>
      <c r="B527" s="3">
        <v>0</v>
      </c>
      <c r="C527" s="7">
        <v>1</v>
      </c>
      <c r="D527" s="7">
        <v>12</v>
      </c>
      <c r="E527" s="7">
        <v>9</v>
      </c>
      <c r="F527" s="7">
        <v>0</v>
      </c>
      <c r="G527" s="7">
        <v>0</v>
      </c>
      <c r="H527" s="7">
        <v>31</v>
      </c>
      <c r="I527" s="7">
        <v>16</v>
      </c>
      <c r="J527" s="7">
        <v>47</v>
      </c>
      <c r="K527" s="7">
        <v>34</v>
      </c>
      <c r="L527" s="7">
        <v>0</v>
      </c>
      <c r="M527" s="7">
        <v>21</v>
      </c>
      <c r="N527" s="7">
        <v>4</v>
      </c>
    </row>
    <row r="528" spans="1:14">
      <c r="A528" s="7" t="s">
        <v>3603</v>
      </c>
      <c r="B528" s="3">
        <v>0</v>
      </c>
      <c r="C528" s="7">
        <v>1</v>
      </c>
      <c r="D528" s="7">
        <v>6</v>
      </c>
      <c r="E528" s="7">
        <v>5</v>
      </c>
      <c r="F528" s="7">
        <v>2</v>
      </c>
      <c r="G528" s="7">
        <v>1</v>
      </c>
      <c r="H528" s="7">
        <v>23</v>
      </c>
      <c r="I528" s="7">
        <v>11</v>
      </c>
      <c r="J528" s="7">
        <v>27</v>
      </c>
      <c r="K528" s="7">
        <v>24</v>
      </c>
      <c r="L528" s="7">
        <v>1</v>
      </c>
      <c r="M528" s="7">
        <v>29</v>
      </c>
      <c r="N528" s="7">
        <v>4</v>
      </c>
    </row>
    <row r="529" spans="1:14">
      <c r="A529" s="7" t="s">
        <v>3604</v>
      </c>
      <c r="B529" s="3">
        <v>1</v>
      </c>
      <c r="C529" s="7">
        <v>0</v>
      </c>
      <c r="D529" s="7">
        <v>7</v>
      </c>
      <c r="E529" s="7">
        <v>11</v>
      </c>
      <c r="F529" s="7">
        <v>4</v>
      </c>
      <c r="G529" s="7">
        <v>0</v>
      </c>
      <c r="H529" s="7">
        <v>22</v>
      </c>
      <c r="I529" s="7">
        <v>13</v>
      </c>
      <c r="J529" s="7">
        <v>32</v>
      </c>
      <c r="K529" s="7">
        <v>23</v>
      </c>
      <c r="L529" s="7">
        <v>3</v>
      </c>
      <c r="M529" s="7">
        <v>30</v>
      </c>
      <c r="N529" s="7">
        <v>4</v>
      </c>
    </row>
    <row r="530" spans="1:14">
      <c r="A530" s="7" t="s">
        <v>3752</v>
      </c>
      <c r="B530" s="3">
        <v>1</v>
      </c>
      <c r="C530" s="7">
        <v>1</v>
      </c>
      <c r="D530" s="7">
        <v>4</v>
      </c>
      <c r="E530" s="7">
        <v>9</v>
      </c>
      <c r="F530" s="7">
        <v>3</v>
      </c>
      <c r="G530" s="7">
        <v>0</v>
      </c>
      <c r="H530" s="7">
        <v>19</v>
      </c>
      <c r="I530" s="7">
        <v>6</v>
      </c>
      <c r="J530" s="7">
        <v>23</v>
      </c>
      <c r="K530" s="7">
        <v>30</v>
      </c>
      <c r="L530" s="7">
        <v>4</v>
      </c>
      <c r="M530" s="7">
        <v>34</v>
      </c>
      <c r="N530" s="7">
        <v>3</v>
      </c>
    </row>
    <row r="531" spans="1:14">
      <c r="A531" s="7" t="s">
        <v>3753</v>
      </c>
      <c r="B531" s="3">
        <v>0</v>
      </c>
      <c r="C531" s="7">
        <v>0</v>
      </c>
      <c r="D531" s="7">
        <v>3</v>
      </c>
      <c r="E531" s="7">
        <v>6</v>
      </c>
      <c r="F531" s="7">
        <v>0</v>
      </c>
      <c r="G531" s="7">
        <v>1</v>
      </c>
      <c r="H531" s="7">
        <v>11</v>
      </c>
      <c r="I531" s="7">
        <v>7</v>
      </c>
      <c r="J531" s="7">
        <v>18</v>
      </c>
      <c r="K531" s="7">
        <v>14</v>
      </c>
      <c r="L531" s="7">
        <v>5</v>
      </c>
      <c r="M531" s="7">
        <v>13</v>
      </c>
      <c r="N531" s="7">
        <v>2</v>
      </c>
    </row>
    <row r="532" spans="1:14">
      <c r="A532" s="7" t="s">
        <v>3605</v>
      </c>
      <c r="B532" s="3">
        <v>1</v>
      </c>
      <c r="C532" s="7">
        <v>1</v>
      </c>
      <c r="D532" s="7">
        <v>8</v>
      </c>
      <c r="E532" s="7">
        <v>6</v>
      </c>
      <c r="F532" s="7">
        <v>1</v>
      </c>
      <c r="G532" s="7">
        <v>0</v>
      </c>
      <c r="H532" s="7">
        <v>14</v>
      </c>
      <c r="I532" s="7">
        <v>12</v>
      </c>
      <c r="J532" s="7">
        <v>29</v>
      </c>
      <c r="K532" s="7">
        <v>16</v>
      </c>
      <c r="L532" s="7">
        <v>3</v>
      </c>
      <c r="M532" s="7">
        <v>33</v>
      </c>
      <c r="N532" s="7">
        <v>5</v>
      </c>
    </row>
    <row r="533" spans="1:14">
      <c r="A533" s="7" t="s">
        <v>3606</v>
      </c>
      <c r="B533" s="3">
        <v>0</v>
      </c>
      <c r="C533" s="7">
        <v>1</v>
      </c>
      <c r="D533" s="7">
        <v>5</v>
      </c>
      <c r="E533" s="7">
        <v>6</v>
      </c>
      <c r="F533" s="7">
        <v>0</v>
      </c>
      <c r="G533" s="7">
        <v>0</v>
      </c>
      <c r="H533" s="7">
        <v>24</v>
      </c>
      <c r="I533" s="7">
        <v>9</v>
      </c>
      <c r="J533" s="7">
        <v>20</v>
      </c>
      <c r="K533" s="7">
        <v>19</v>
      </c>
      <c r="L533" s="7">
        <v>4</v>
      </c>
      <c r="M533" s="7">
        <v>39</v>
      </c>
      <c r="N533" s="7">
        <v>4</v>
      </c>
    </row>
    <row r="534" spans="1:14">
      <c r="A534" s="7" t="s">
        <v>3775</v>
      </c>
      <c r="B534" s="3">
        <v>0</v>
      </c>
      <c r="C534" s="7">
        <v>0</v>
      </c>
      <c r="D534" s="7">
        <v>2</v>
      </c>
      <c r="E534" s="7">
        <v>6</v>
      </c>
      <c r="F534" s="7">
        <v>0</v>
      </c>
      <c r="G534" s="7">
        <v>0</v>
      </c>
      <c r="H534" s="7">
        <v>9</v>
      </c>
      <c r="I534" s="7">
        <v>5</v>
      </c>
      <c r="J534" s="7">
        <v>17</v>
      </c>
      <c r="K534" s="7">
        <v>6</v>
      </c>
      <c r="L534" s="7">
        <v>2</v>
      </c>
      <c r="M534" s="7">
        <v>9</v>
      </c>
      <c r="N534" s="7">
        <v>2</v>
      </c>
    </row>
    <row r="535" spans="1:14">
      <c r="A535" s="7" t="s">
        <v>3754</v>
      </c>
      <c r="B535" s="3">
        <v>1</v>
      </c>
      <c r="C535" s="7">
        <v>1</v>
      </c>
      <c r="D535" s="7">
        <v>9</v>
      </c>
      <c r="E535" s="7">
        <v>8</v>
      </c>
      <c r="F535" s="7">
        <v>1</v>
      </c>
      <c r="G535" s="7">
        <v>0</v>
      </c>
      <c r="H535" s="7">
        <v>19</v>
      </c>
      <c r="I535" s="7">
        <v>15</v>
      </c>
      <c r="J535" s="7">
        <v>44</v>
      </c>
      <c r="K535" s="7">
        <v>27</v>
      </c>
      <c r="L535" s="7">
        <v>5</v>
      </c>
      <c r="M535" s="7">
        <v>32</v>
      </c>
      <c r="N535" s="7">
        <v>4</v>
      </c>
    </row>
    <row r="536" spans="1:14">
      <c r="A536" s="7" t="s">
        <v>3607</v>
      </c>
      <c r="B536" s="3">
        <v>0</v>
      </c>
      <c r="C536" s="7">
        <v>1</v>
      </c>
      <c r="D536" s="7">
        <v>2</v>
      </c>
      <c r="E536" s="7">
        <v>4</v>
      </c>
      <c r="F536" s="7">
        <v>0</v>
      </c>
      <c r="G536" s="7">
        <v>0</v>
      </c>
      <c r="H536" s="7">
        <v>14</v>
      </c>
      <c r="I536" s="7">
        <v>1</v>
      </c>
      <c r="J536" s="7">
        <v>9</v>
      </c>
      <c r="K536" s="7">
        <v>8</v>
      </c>
      <c r="L536" s="7">
        <v>1</v>
      </c>
      <c r="M536" s="7">
        <v>12</v>
      </c>
      <c r="N536" s="7">
        <v>1</v>
      </c>
    </row>
    <row r="537" spans="1:14">
      <c r="A537" s="7" t="s">
        <v>3608</v>
      </c>
      <c r="B537" s="3">
        <v>3</v>
      </c>
      <c r="C537" s="7">
        <v>0</v>
      </c>
      <c r="D537" s="7">
        <v>8</v>
      </c>
      <c r="E537" s="7">
        <v>17</v>
      </c>
      <c r="F537" s="7">
        <v>3</v>
      </c>
      <c r="G537" s="7">
        <v>0</v>
      </c>
      <c r="H537" s="7">
        <v>39</v>
      </c>
      <c r="I537" s="7">
        <v>10</v>
      </c>
      <c r="J537" s="7">
        <v>29</v>
      </c>
      <c r="K537" s="7">
        <v>24</v>
      </c>
      <c r="L537" s="7">
        <v>2</v>
      </c>
      <c r="M537" s="7">
        <v>61</v>
      </c>
      <c r="N537" s="7">
        <v>4</v>
      </c>
    </row>
    <row r="538" spans="1:14">
      <c r="A538" s="7" t="s">
        <v>3766</v>
      </c>
      <c r="B538" s="3">
        <v>0</v>
      </c>
      <c r="C538" s="7">
        <v>1</v>
      </c>
      <c r="D538" s="7">
        <v>5</v>
      </c>
      <c r="E538" s="7">
        <v>7</v>
      </c>
      <c r="F538" s="7">
        <v>0</v>
      </c>
      <c r="G538" s="7">
        <v>0</v>
      </c>
      <c r="H538" s="7">
        <v>15</v>
      </c>
      <c r="I538" s="7">
        <v>10</v>
      </c>
      <c r="J538" s="7">
        <v>38</v>
      </c>
      <c r="K538" s="7">
        <v>17</v>
      </c>
      <c r="L538" s="7">
        <v>0</v>
      </c>
      <c r="M538" s="7">
        <v>23</v>
      </c>
      <c r="N538" s="7">
        <v>3</v>
      </c>
    </row>
    <row r="539" spans="1:14">
      <c r="A539" s="7" t="s">
        <v>3609</v>
      </c>
      <c r="B539" s="3">
        <v>0</v>
      </c>
      <c r="C539" s="7">
        <v>0</v>
      </c>
      <c r="D539" s="7">
        <v>4</v>
      </c>
      <c r="E539" s="7">
        <v>13</v>
      </c>
      <c r="F539" s="7">
        <v>0</v>
      </c>
      <c r="G539" s="7">
        <v>2</v>
      </c>
      <c r="H539" s="7">
        <v>22</v>
      </c>
      <c r="I539" s="7">
        <v>7</v>
      </c>
      <c r="J539" s="7">
        <v>31</v>
      </c>
      <c r="K539" s="7">
        <v>21</v>
      </c>
      <c r="L539" s="7">
        <v>3</v>
      </c>
      <c r="M539" s="7">
        <v>26</v>
      </c>
      <c r="N539" s="7">
        <v>4</v>
      </c>
    </row>
    <row r="540" spans="1:14">
      <c r="A540" s="7" t="s">
        <v>3755</v>
      </c>
      <c r="B540" s="3">
        <v>0</v>
      </c>
      <c r="C540" s="7">
        <v>0</v>
      </c>
      <c r="D540" s="7">
        <v>7</v>
      </c>
      <c r="E540" s="7">
        <v>1</v>
      </c>
      <c r="F540" s="7">
        <v>0</v>
      </c>
      <c r="G540" s="7">
        <v>0</v>
      </c>
      <c r="H540" s="7">
        <v>10</v>
      </c>
      <c r="I540" s="7">
        <v>4</v>
      </c>
      <c r="J540" s="7">
        <v>15</v>
      </c>
      <c r="K540" s="7">
        <v>16</v>
      </c>
      <c r="L540" s="7">
        <v>0</v>
      </c>
      <c r="M540" s="7">
        <v>20</v>
      </c>
      <c r="N540" s="7">
        <v>2</v>
      </c>
    </row>
    <row r="541" spans="1:14">
      <c r="A541" s="7" t="s">
        <v>3756</v>
      </c>
      <c r="B541" s="3">
        <v>1</v>
      </c>
      <c r="C541" s="7">
        <v>2</v>
      </c>
      <c r="D541" s="7">
        <v>6</v>
      </c>
      <c r="E541" s="7">
        <v>7</v>
      </c>
      <c r="F541" s="7">
        <v>2</v>
      </c>
      <c r="G541" s="7">
        <v>0</v>
      </c>
      <c r="H541" s="7">
        <v>17</v>
      </c>
      <c r="I541" s="7">
        <v>10</v>
      </c>
      <c r="J541" s="7">
        <v>25</v>
      </c>
      <c r="K541" s="7">
        <v>13</v>
      </c>
      <c r="L541" s="7">
        <v>0</v>
      </c>
      <c r="M541" s="7">
        <v>38</v>
      </c>
      <c r="N541" s="7">
        <v>3</v>
      </c>
    </row>
    <row r="542" spans="1:14">
      <c r="A542" s="7" t="s">
        <v>3757</v>
      </c>
      <c r="B542" s="3">
        <v>1</v>
      </c>
      <c r="C542" s="7">
        <v>2</v>
      </c>
      <c r="D542" s="7">
        <v>9</v>
      </c>
      <c r="E542" s="7">
        <v>11</v>
      </c>
      <c r="F542" s="7">
        <v>3</v>
      </c>
      <c r="G542" s="7">
        <v>0</v>
      </c>
      <c r="H542" s="7">
        <v>26</v>
      </c>
      <c r="I542" s="7">
        <v>6</v>
      </c>
      <c r="J542" s="7">
        <v>35</v>
      </c>
      <c r="K542" s="7">
        <v>19</v>
      </c>
      <c r="L542" s="7">
        <v>0</v>
      </c>
      <c r="M542" s="7">
        <v>35</v>
      </c>
      <c r="N542" s="7">
        <v>4</v>
      </c>
    </row>
    <row r="543" spans="1:14">
      <c r="A543" s="7" t="s">
        <v>3776</v>
      </c>
      <c r="B543" s="3">
        <v>0</v>
      </c>
      <c r="C543" s="7">
        <v>1</v>
      </c>
      <c r="D543" s="7">
        <v>3</v>
      </c>
      <c r="E543" s="7">
        <v>4</v>
      </c>
      <c r="F543" s="7">
        <v>0</v>
      </c>
      <c r="G543" s="7">
        <v>0</v>
      </c>
      <c r="H543" s="7">
        <v>16</v>
      </c>
      <c r="I543" s="7">
        <v>1</v>
      </c>
      <c r="J543" s="7">
        <v>13</v>
      </c>
      <c r="K543" s="7">
        <v>16</v>
      </c>
      <c r="L543" s="7">
        <v>1</v>
      </c>
      <c r="M543" s="7">
        <v>23</v>
      </c>
      <c r="N543" s="7">
        <v>2</v>
      </c>
    </row>
    <row r="544" spans="1:14">
      <c r="A544" s="7" t="s">
        <v>3610</v>
      </c>
      <c r="B544" s="3">
        <v>0</v>
      </c>
      <c r="C544" s="7">
        <v>0</v>
      </c>
      <c r="D544" s="7">
        <v>5</v>
      </c>
      <c r="E544" s="7">
        <v>14</v>
      </c>
      <c r="F544" s="7">
        <v>0</v>
      </c>
      <c r="G544" s="7">
        <v>0</v>
      </c>
      <c r="H544" s="7">
        <v>25</v>
      </c>
      <c r="I544" s="7">
        <v>4</v>
      </c>
      <c r="J544" s="7">
        <v>21</v>
      </c>
      <c r="K544" s="7">
        <v>10</v>
      </c>
      <c r="L544" s="7">
        <v>1</v>
      </c>
      <c r="M544" s="7">
        <v>22</v>
      </c>
      <c r="N544" s="7">
        <v>3</v>
      </c>
    </row>
    <row r="545" spans="1:14">
      <c r="A545" s="7" t="s">
        <v>3611</v>
      </c>
      <c r="B545" s="3">
        <v>0</v>
      </c>
      <c r="C545" s="7">
        <v>0</v>
      </c>
      <c r="D545" s="7">
        <v>5</v>
      </c>
      <c r="E545" s="7">
        <v>7</v>
      </c>
      <c r="F545" s="7">
        <v>0</v>
      </c>
      <c r="G545" s="7">
        <v>0</v>
      </c>
      <c r="H545" s="7">
        <v>15</v>
      </c>
      <c r="I545" s="7">
        <v>2</v>
      </c>
      <c r="J545" s="7">
        <v>21</v>
      </c>
      <c r="K545" s="7">
        <v>31</v>
      </c>
      <c r="L545" s="7">
        <v>2</v>
      </c>
      <c r="M545" s="7">
        <v>49</v>
      </c>
      <c r="N545" s="7">
        <v>4</v>
      </c>
    </row>
    <row r="546" spans="1:14">
      <c r="A546" s="7" t="s">
        <v>3612</v>
      </c>
      <c r="B546" s="3">
        <v>0</v>
      </c>
      <c r="C546" s="7">
        <v>0</v>
      </c>
      <c r="D546" s="7">
        <v>7</v>
      </c>
      <c r="E546" s="7">
        <v>0</v>
      </c>
      <c r="F546" s="7">
        <v>1</v>
      </c>
      <c r="G546" s="7">
        <v>0</v>
      </c>
      <c r="H546" s="7">
        <v>11</v>
      </c>
      <c r="I546" s="7">
        <v>6</v>
      </c>
      <c r="J546" s="7">
        <v>17</v>
      </c>
      <c r="K546" s="7">
        <v>6</v>
      </c>
      <c r="L546" s="7">
        <v>1</v>
      </c>
      <c r="M546" s="7">
        <v>10</v>
      </c>
      <c r="N546" s="7">
        <v>2</v>
      </c>
    </row>
    <row r="547" spans="1:14">
      <c r="A547" s="7" t="s">
        <v>3613</v>
      </c>
      <c r="B547" s="3">
        <v>2</v>
      </c>
      <c r="C547" s="7">
        <v>7</v>
      </c>
      <c r="D547" s="7">
        <v>11</v>
      </c>
      <c r="E547" s="7">
        <v>3</v>
      </c>
      <c r="F547" s="7">
        <v>8</v>
      </c>
      <c r="G547" s="7">
        <v>0</v>
      </c>
      <c r="H547" s="7">
        <v>29</v>
      </c>
      <c r="I547" s="7">
        <v>10</v>
      </c>
      <c r="J547" s="7">
        <v>29</v>
      </c>
      <c r="K547" s="7">
        <v>10</v>
      </c>
      <c r="L547" s="7">
        <v>5</v>
      </c>
      <c r="M547" s="7">
        <v>33</v>
      </c>
      <c r="N547" s="7">
        <v>3</v>
      </c>
    </row>
    <row r="548" spans="1:14">
      <c r="A548" s="7" t="s">
        <v>3956</v>
      </c>
      <c r="B548" s="3">
        <v>1</v>
      </c>
      <c r="C548" s="7">
        <v>0</v>
      </c>
      <c r="D548" s="7">
        <v>1</v>
      </c>
      <c r="E548" s="7">
        <v>3</v>
      </c>
      <c r="F548" s="7">
        <v>0</v>
      </c>
      <c r="G548" s="7">
        <v>0</v>
      </c>
      <c r="H548" s="7">
        <v>5</v>
      </c>
      <c r="I548" s="7">
        <v>5</v>
      </c>
      <c r="J548" s="7">
        <v>8</v>
      </c>
      <c r="K548" s="7">
        <v>2</v>
      </c>
      <c r="L548" s="7">
        <v>0</v>
      </c>
      <c r="M548" s="7">
        <v>3</v>
      </c>
      <c r="N548" s="7">
        <v>1</v>
      </c>
    </row>
    <row r="549" spans="1:14">
      <c r="A549" s="7" t="s">
        <v>3957</v>
      </c>
      <c r="B549" s="3"/>
      <c r="C549" s="7"/>
      <c r="D549" s="7">
        <v>2</v>
      </c>
      <c r="E549" s="7"/>
      <c r="F549" s="7">
        <v>1</v>
      </c>
      <c r="G549" s="7">
        <v>0</v>
      </c>
      <c r="H549" s="7">
        <v>4</v>
      </c>
      <c r="I549" s="7">
        <v>1</v>
      </c>
      <c r="J549" s="7">
        <v>6</v>
      </c>
      <c r="K549" s="7">
        <v>6</v>
      </c>
      <c r="L549" s="7">
        <v>0</v>
      </c>
      <c r="M549" s="7">
        <v>4</v>
      </c>
      <c r="N549" s="7">
        <v>1</v>
      </c>
    </row>
    <row r="550" spans="1:14">
      <c r="A550" s="7" t="s">
        <v>3899</v>
      </c>
      <c r="B550" s="3">
        <v>0</v>
      </c>
      <c r="C550" s="7">
        <v>0</v>
      </c>
      <c r="D550" s="7">
        <v>5</v>
      </c>
      <c r="E550" s="7">
        <v>5</v>
      </c>
      <c r="F550" s="7">
        <v>0</v>
      </c>
      <c r="G550" s="7">
        <v>0</v>
      </c>
      <c r="H550" s="7">
        <v>17</v>
      </c>
      <c r="I550" s="7">
        <v>13</v>
      </c>
      <c r="J550" s="7">
        <v>32</v>
      </c>
      <c r="K550" s="7">
        <v>23</v>
      </c>
      <c r="L550" s="7">
        <v>2</v>
      </c>
      <c r="M550" s="7">
        <v>27</v>
      </c>
      <c r="N550" s="7">
        <v>0</v>
      </c>
    </row>
    <row r="551" spans="1:14">
      <c r="A551" s="7" t="s">
        <v>3805</v>
      </c>
      <c r="B551" s="3">
        <v>0</v>
      </c>
      <c r="C551" s="7">
        <v>0</v>
      </c>
      <c r="D551" s="7">
        <v>1</v>
      </c>
      <c r="E551" s="7">
        <v>1</v>
      </c>
      <c r="F551" s="7">
        <v>0</v>
      </c>
      <c r="G551" s="7">
        <v>1</v>
      </c>
      <c r="H551" s="7">
        <v>7</v>
      </c>
      <c r="I551" s="7">
        <v>8</v>
      </c>
      <c r="J551" s="7">
        <v>12</v>
      </c>
      <c r="K551" s="7">
        <v>4</v>
      </c>
      <c r="L551" s="7">
        <v>3</v>
      </c>
      <c r="M551" s="7">
        <v>8</v>
      </c>
      <c r="N551" s="7">
        <v>0</v>
      </c>
    </row>
    <row r="552" spans="1:14">
      <c r="A552" s="7" t="s">
        <v>3829</v>
      </c>
      <c r="B552" s="3">
        <v>0</v>
      </c>
      <c r="C552" s="7">
        <v>1</v>
      </c>
      <c r="D552" s="7">
        <v>2</v>
      </c>
      <c r="E552" s="7">
        <v>6</v>
      </c>
      <c r="F552" s="7">
        <v>2</v>
      </c>
      <c r="G552" s="7">
        <v>2</v>
      </c>
      <c r="H552" s="7">
        <v>13</v>
      </c>
      <c r="I552" s="7">
        <v>12</v>
      </c>
      <c r="J552" s="7">
        <v>34</v>
      </c>
      <c r="K552" s="7">
        <v>17</v>
      </c>
      <c r="L552" s="7">
        <v>1</v>
      </c>
      <c r="M552" s="7">
        <v>34</v>
      </c>
      <c r="N552" s="7">
        <v>0</v>
      </c>
    </row>
    <row r="553" spans="1:14">
      <c r="A553" s="7" t="s">
        <v>3830</v>
      </c>
      <c r="B553" s="3">
        <v>0</v>
      </c>
      <c r="C553" s="7">
        <v>0</v>
      </c>
      <c r="D553" s="7">
        <v>6</v>
      </c>
      <c r="E553" s="7">
        <v>5</v>
      </c>
      <c r="F553" s="7">
        <v>0</v>
      </c>
      <c r="G553" s="7">
        <v>1</v>
      </c>
      <c r="H553" s="7">
        <v>11</v>
      </c>
      <c r="I553" s="7">
        <v>7</v>
      </c>
      <c r="J553" s="7">
        <v>17</v>
      </c>
      <c r="K553" s="7">
        <v>9</v>
      </c>
      <c r="L553" s="7">
        <v>2</v>
      </c>
      <c r="M553" s="7">
        <v>17</v>
      </c>
      <c r="N553" s="7">
        <v>0</v>
      </c>
    </row>
    <row r="554" spans="1:14">
      <c r="A554" s="7" t="s">
        <v>3851</v>
      </c>
      <c r="B554" s="3">
        <v>2</v>
      </c>
      <c r="C554" s="7">
        <v>2</v>
      </c>
      <c r="D554" s="7">
        <v>3</v>
      </c>
      <c r="E554" s="7">
        <v>6</v>
      </c>
      <c r="F554" s="7">
        <v>4</v>
      </c>
      <c r="G554" s="7">
        <v>1</v>
      </c>
      <c r="H554" s="7">
        <v>18</v>
      </c>
      <c r="I554" s="7">
        <v>12</v>
      </c>
      <c r="J554" s="7">
        <v>35</v>
      </c>
      <c r="K554" s="7">
        <v>25</v>
      </c>
      <c r="L554" s="7">
        <v>0</v>
      </c>
      <c r="M554" s="7">
        <v>28</v>
      </c>
      <c r="N554" s="7">
        <v>0</v>
      </c>
    </row>
    <row r="555" spans="1:14">
      <c r="A555" s="7" t="s">
        <v>3852</v>
      </c>
      <c r="B555" s="3">
        <v>0</v>
      </c>
      <c r="C555" s="7">
        <v>0</v>
      </c>
      <c r="D555" s="7">
        <v>0</v>
      </c>
      <c r="E555" s="7">
        <v>9</v>
      </c>
      <c r="F555" s="7">
        <v>0</v>
      </c>
      <c r="G555" s="7">
        <v>0</v>
      </c>
      <c r="H555" s="7">
        <v>10</v>
      </c>
      <c r="I555" s="7">
        <v>7</v>
      </c>
      <c r="J555" s="7">
        <v>20</v>
      </c>
      <c r="K555" s="7">
        <v>5</v>
      </c>
      <c r="L555" s="7">
        <v>4</v>
      </c>
      <c r="M555" s="7">
        <v>9</v>
      </c>
      <c r="N555" s="7">
        <v>0</v>
      </c>
    </row>
    <row r="556" spans="1:14">
      <c r="A556" s="7" t="s">
        <v>3806</v>
      </c>
      <c r="B556" s="3">
        <v>1</v>
      </c>
      <c r="C556" s="7">
        <v>1</v>
      </c>
      <c r="D556" s="7">
        <v>5</v>
      </c>
      <c r="E556" s="7">
        <v>13</v>
      </c>
      <c r="F556" s="7">
        <v>2</v>
      </c>
      <c r="G556" s="7">
        <v>2</v>
      </c>
      <c r="H556" s="7">
        <v>25</v>
      </c>
      <c r="I556" s="7">
        <v>11</v>
      </c>
      <c r="J556" s="7">
        <v>35</v>
      </c>
      <c r="K556" s="7">
        <v>29</v>
      </c>
      <c r="L556" s="7">
        <v>1</v>
      </c>
      <c r="M556" s="7">
        <v>41</v>
      </c>
      <c r="N556" s="7">
        <v>0</v>
      </c>
    </row>
    <row r="557" spans="1:14">
      <c r="A557" s="7" t="s">
        <v>3831</v>
      </c>
      <c r="B557" s="3">
        <v>0</v>
      </c>
      <c r="C557" s="7">
        <v>1</v>
      </c>
      <c r="D557" s="7">
        <v>7</v>
      </c>
      <c r="E557" s="7">
        <v>5</v>
      </c>
      <c r="F557" s="7">
        <v>1</v>
      </c>
      <c r="G557" s="7">
        <v>2</v>
      </c>
      <c r="H557" s="7">
        <v>22</v>
      </c>
      <c r="I557" s="7">
        <v>8</v>
      </c>
      <c r="J557" s="7">
        <v>16</v>
      </c>
      <c r="K557" s="7">
        <v>12</v>
      </c>
      <c r="L557" s="7">
        <v>1</v>
      </c>
      <c r="M557" s="7">
        <v>38</v>
      </c>
      <c r="N557" s="7">
        <v>0</v>
      </c>
    </row>
    <row r="558" spans="1:14">
      <c r="A558" s="7" t="s">
        <v>3853</v>
      </c>
      <c r="B558" s="3">
        <v>1</v>
      </c>
      <c r="C558" s="7">
        <v>1</v>
      </c>
      <c r="D558" s="7">
        <v>10</v>
      </c>
      <c r="E558" s="7">
        <v>8</v>
      </c>
      <c r="F558" s="7">
        <v>2</v>
      </c>
      <c r="G558" s="7">
        <v>2</v>
      </c>
      <c r="H558" s="7">
        <v>12</v>
      </c>
      <c r="I558" s="7">
        <v>11</v>
      </c>
      <c r="J558" s="7">
        <v>38</v>
      </c>
      <c r="K558" s="7">
        <v>20</v>
      </c>
      <c r="L558" s="7">
        <v>2</v>
      </c>
      <c r="M558" s="7">
        <v>29</v>
      </c>
      <c r="N558" s="7">
        <v>0</v>
      </c>
    </row>
    <row r="559" spans="1:14">
      <c r="A559" s="7" t="s">
        <v>3807</v>
      </c>
      <c r="B559" s="3">
        <v>0</v>
      </c>
      <c r="C559" s="7">
        <v>2</v>
      </c>
      <c r="D559" s="7">
        <v>11</v>
      </c>
      <c r="E559" s="7">
        <v>9</v>
      </c>
      <c r="F559" s="7">
        <v>0</v>
      </c>
      <c r="G559" s="7">
        <v>0</v>
      </c>
      <c r="H559" s="7">
        <v>21</v>
      </c>
      <c r="I559" s="7">
        <v>18</v>
      </c>
      <c r="J559" s="7">
        <v>48</v>
      </c>
      <c r="K559" s="7">
        <v>32</v>
      </c>
      <c r="L559" s="7">
        <v>3</v>
      </c>
      <c r="M559" s="7">
        <v>35</v>
      </c>
      <c r="N559" s="7">
        <v>0</v>
      </c>
    </row>
    <row r="560" spans="1:14">
      <c r="A560" s="7" t="s">
        <v>3900</v>
      </c>
      <c r="B560" s="3">
        <v>0</v>
      </c>
      <c r="C560" s="7">
        <v>1</v>
      </c>
      <c r="D560" s="7">
        <v>3</v>
      </c>
      <c r="E560" s="7">
        <v>4</v>
      </c>
      <c r="F560" s="7">
        <v>2</v>
      </c>
      <c r="G560" s="7">
        <v>0</v>
      </c>
      <c r="H560" s="7">
        <v>22</v>
      </c>
      <c r="I560" s="7">
        <v>8</v>
      </c>
      <c r="J560" s="7">
        <v>34</v>
      </c>
      <c r="K560" s="7">
        <v>10</v>
      </c>
      <c r="L560" s="7">
        <v>1</v>
      </c>
      <c r="M560" s="7">
        <v>14</v>
      </c>
      <c r="N560" s="7">
        <v>0</v>
      </c>
    </row>
    <row r="561" spans="1:14">
      <c r="A561" s="7" t="s">
        <v>3854</v>
      </c>
      <c r="B561" s="3">
        <v>0</v>
      </c>
      <c r="C561" s="7">
        <v>0</v>
      </c>
      <c r="D561" s="7">
        <v>4</v>
      </c>
      <c r="E561" s="7">
        <v>16</v>
      </c>
      <c r="F561" s="7">
        <v>0</v>
      </c>
      <c r="G561" s="7">
        <v>4</v>
      </c>
      <c r="H561" s="7">
        <v>24</v>
      </c>
      <c r="I561" s="7">
        <v>17</v>
      </c>
      <c r="J561" s="7">
        <v>43</v>
      </c>
      <c r="K561" s="7">
        <v>26</v>
      </c>
      <c r="L561" s="7">
        <v>1</v>
      </c>
      <c r="M561" s="7">
        <v>31</v>
      </c>
      <c r="N561" s="7">
        <v>0</v>
      </c>
    </row>
    <row r="562" spans="1:14">
      <c r="A562" s="7" t="s">
        <v>3816</v>
      </c>
      <c r="B562" s="3">
        <v>0</v>
      </c>
      <c r="C562" s="7">
        <v>0</v>
      </c>
      <c r="D562" s="7">
        <v>5</v>
      </c>
      <c r="E562" s="7">
        <v>12</v>
      </c>
      <c r="F562" s="7">
        <v>1</v>
      </c>
      <c r="G562" s="7">
        <v>2</v>
      </c>
      <c r="H562" s="7">
        <v>19</v>
      </c>
      <c r="I562" s="7">
        <v>4</v>
      </c>
      <c r="J562" s="7">
        <v>33</v>
      </c>
      <c r="K562" s="7">
        <v>11</v>
      </c>
      <c r="L562" s="7">
        <v>4</v>
      </c>
      <c r="M562" s="7">
        <v>16</v>
      </c>
      <c r="N562" s="7">
        <v>0</v>
      </c>
    </row>
    <row r="563" spans="1:14">
      <c r="A563" s="7" t="s">
        <v>3855</v>
      </c>
      <c r="B563" s="3">
        <v>1</v>
      </c>
      <c r="C563" s="7">
        <v>1</v>
      </c>
      <c r="D563" s="7">
        <v>3</v>
      </c>
      <c r="E563" s="7">
        <v>5</v>
      </c>
      <c r="F563" s="7">
        <v>2</v>
      </c>
      <c r="G563" s="7">
        <v>0</v>
      </c>
      <c r="H563" s="7">
        <v>12</v>
      </c>
      <c r="I563" s="7">
        <v>10</v>
      </c>
      <c r="J563" s="7">
        <v>16</v>
      </c>
      <c r="K563" s="7">
        <v>8</v>
      </c>
      <c r="L563" s="7">
        <v>0</v>
      </c>
      <c r="M563" s="7">
        <v>11</v>
      </c>
      <c r="N563" s="7">
        <v>0</v>
      </c>
    </row>
    <row r="564" spans="1:14">
      <c r="A564" s="7" t="s">
        <v>3817</v>
      </c>
      <c r="B564" s="3">
        <v>2</v>
      </c>
      <c r="C564" s="7">
        <v>1</v>
      </c>
      <c r="D564" s="7">
        <v>4</v>
      </c>
      <c r="E564" s="7">
        <v>7</v>
      </c>
      <c r="F564" s="7">
        <v>3</v>
      </c>
      <c r="G564" s="7">
        <v>0</v>
      </c>
      <c r="H564" s="7">
        <v>15</v>
      </c>
      <c r="I564" s="7">
        <v>12</v>
      </c>
      <c r="J564" s="7">
        <v>25</v>
      </c>
      <c r="K564" s="7">
        <v>25</v>
      </c>
      <c r="L564" s="7">
        <v>0</v>
      </c>
      <c r="M564" s="7">
        <v>27</v>
      </c>
      <c r="N564" s="7">
        <v>0</v>
      </c>
    </row>
    <row r="565" spans="1:14">
      <c r="A565" s="7" t="s">
        <v>3832</v>
      </c>
      <c r="B565" s="3">
        <v>0</v>
      </c>
      <c r="C565" s="7">
        <v>1</v>
      </c>
      <c r="D565" s="7">
        <v>7</v>
      </c>
      <c r="E565" s="7">
        <v>4</v>
      </c>
      <c r="F565" s="7">
        <v>1</v>
      </c>
      <c r="G565" s="7">
        <v>0</v>
      </c>
      <c r="H565" s="7">
        <v>18</v>
      </c>
      <c r="I565" s="7">
        <v>8</v>
      </c>
      <c r="J565" s="7">
        <v>25</v>
      </c>
      <c r="K565" s="7">
        <v>34</v>
      </c>
      <c r="L565" s="7">
        <v>1</v>
      </c>
      <c r="M565" s="7">
        <v>30</v>
      </c>
      <c r="N565" s="7">
        <v>0</v>
      </c>
    </row>
    <row r="566" spans="1:14">
      <c r="A566" s="7" t="s">
        <v>3901</v>
      </c>
      <c r="B566" s="3">
        <v>0</v>
      </c>
      <c r="C566" s="7">
        <v>1</v>
      </c>
      <c r="D566" s="7">
        <v>1</v>
      </c>
      <c r="E566" s="7">
        <v>8</v>
      </c>
      <c r="F566" s="7">
        <v>0</v>
      </c>
      <c r="G566" s="7">
        <v>0</v>
      </c>
      <c r="H566" s="7">
        <v>10</v>
      </c>
      <c r="I566" s="7">
        <v>10</v>
      </c>
      <c r="J566" s="7">
        <v>22</v>
      </c>
      <c r="K566" s="7">
        <v>10</v>
      </c>
      <c r="L566" s="7">
        <v>1</v>
      </c>
      <c r="M566" s="7">
        <v>20</v>
      </c>
      <c r="N566" s="7">
        <v>0</v>
      </c>
    </row>
    <row r="567" spans="1:14">
      <c r="A567" s="7" t="s">
        <v>3818</v>
      </c>
      <c r="B567" s="3">
        <v>0</v>
      </c>
      <c r="C567" s="7">
        <v>2</v>
      </c>
      <c r="D567" s="7">
        <v>10</v>
      </c>
      <c r="E567" s="7">
        <v>7</v>
      </c>
      <c r="F567" s="7">
        <v>0</v>
      </c>
      <c r="G567" s="7">
        <v>1</v>
      </c>
      <c r="H567" s="7">
        <v>27</v>
      </c>
      <c r="I567" s="7">
        <v>16</v>
      </c>
      <c r="J567" s="7">
        <v>41</v>
      </c>
      <c r="K567" s="7">
        <v>19</v>
      </c>
      <c r="L567" s="7">
        <v>6</v>
      </c>
      <c r="M567" s="7">
        <v>31</v>
      </c>
      <c r="N567" s="7">
        <v>0</v>
      </c>
    </row>
    <row r="568" spans="1:14">
      <c r="A568" s="7" t="s">
        <v>3856</v>
      </c>
      <c r="B568" s="3">
        <v>0</v>
      </c>
      <c r="C568" s="7">
        <v>0</v>
      </c>
      <c r="D568" s="7">
        <v>9</v>
      </c>
      <c r="E568" s="7">
        <v>15</v>
      </c>
      <c r="F568" s="7">
        <v>0</v>
      </c>
      <c r="G568" s="7">
        <v>3</v>
      </c>
      <c r="H568" s="7">
        <v>38</v>
      </c>
      <c r="I568" s="7">
        <v>49</v>
      </c>
      <c r="J568" s="7">
        <v>37</v>
      </c>
      <c r="K568" s="7">
        <v>32</v>
      </c>
      <c r="L568" s="7">
        <v>4</v>
      </c>
      <c r="M568" s="7">
        <v>59</v>
      </c>
      <c r="N568" s="7">
        <v>0</v>
      </c>
    </row>
    <row r="569" spans="1:14">
      <c r="A569" s="7" t="s">
        <v>3902</v>
      </c>
      <c r="B569" s="3">
        <v>0</v>
      </c>
      <c r="C569" s="7">
        <v>3</v>
      </c>
      <c r="D569" s="7">
        <v>3</v>
      </c>
      <c r="E569" s="7">
        <v>10</v>
      </c>
      <c r="F569" s="7">
        <v>1</v>
      </c>
      <c r="G569" s="7">
        <v>0</v>
      </c>
      <c r="H569" s="7">
        <v>18</v>
      </c>
      <c r="I569" s="7">
        <v>8</v>
      </c>
      <c r="J569" s="7">
        <v>37</v>
      </c>
      <c r="K569" s="7">
        <v>21</v>
      </c>
      <c r="L569" s="7">
        <v>1</v>
      </c>
      <c r="M569" s="7">
        <v>25</v>
      </c>
      <c r="N569" s="7">
        <v>0</v>
      </c>
    </row>
    <row r="570" spans="1:14">
      <c r="A570" s="7" t="s">
        <v>3798</v>
      </c>
      <c r="B570" s="3">
        <v>0</v>
      </c>
      <c r="C570" s="7">
        <v>2</v>
      </c>
      <c r="D570" s="7">
        <v>4</v>
      </c>
      <c r="E570" s="7">
        <v>9</v>
      </c>
      <c r="F570" s="7">
        <v>2</v>
      </c>
      <c r="G570" s="7">
        <v>0</v>
      </c>
      <c r="H570" s="7">
        <v>15</v>
      </c>
      <c r="I570" s="7">
        <v>9</v>
      </c>
      <c r="J570" s="7">
        <v>22</v>
      </c>
      <c r="K570" s="7">
        <v>18</v>
      </c>
      <c r="L570" s="7">
        <v>0</v>
      </c>
      <c r="M570" s="7">
        <v>27</v>
      </c>
      <c r="N570" s="7">
        <v>0</v>
      </c>
    </row>
    <row r="571" spans="1:14">
      <c r="A571" s="7" t="s">
        <v>3903</v>
      </c>
      <c r="B571" s="3">
        <v>0</v>
      </c>
      <c r="C571" s="7">
        <v>0</v>
      </c>
      <c r="D571" s="7">
        <v>7</v>
      </c>
      <c r="E571" s="7">
        <v>2</v>
      </c>
      <c r="F571" s="7">
        <v>0</v>
      </c>
      <c r="G571" s="7">
        <v>0</v>
      </c>
      <c r="H571" s="7">
        <v>5</v>
      </c>
      <c r="I571" s="7">
        <v>12</v>
      </c>
      <c r="J571" s="7">
        <v>17</v>
      </c>
      <c r="K571" s="7">
        <v>18</v>
      </c>
      <c r="L571" s="7">
        <v>2</v>
      </c>
      <c r="M571" s="7">
        <v>19</v>
      </c>
      <c r="N571" s="7">
        <v>0</v>
      </c>
    </row>
    <row r="572" spans="1:14">
      <c r="A572" s="7" t="s">
        <v>3857</v>
      </c>
      <c r="B572" s="3">
        <v>0</v>
      </c>
      <c r="C572" s="7">
        <v>1</v>
      </c>
      <c r="D572" s="7">
        <v>7</v>
      </c>
      <c r="E572" s="7">
        <v>6</v>
      </c>
      <c r="F572" s="7">
        <v>0</v>
      </c>
      <c r="G572" s="7">
        <v>1</v>
      </c>
      <c r="H572" s="7">
        <v>16</v>
      </c>
      <c r="I572" s="7">
        <v>6</v>
      </c>
      <c r="J572" s="7">
        <v>22</v>
      </c>
      <c r="K572" s="7">
        <v>17</v>
      </c>
      <c r="L572" s="7">
        <v>3</v>
      </c>
      <c r="M572" s="7">
        <v>39</v>
      </c>
      <c r="N572" s="7">
        <v>0</v>
      </c>
    </row>
    <row r="573" spans="1:14">
      <c r="A573" s="7" t="s">
        <v>3833</v>
      </c>
      <c r="B573" s="3">
        <v>1</v>
      </c>
      <c r="C573" s="7">
        <v>0</v>
      </c>
      <c r="D573" s="7">
        <v>14</v>
      </c>
      <c r="E573" s="7">
        <v>7</v>
      </c>
      <c r="F573" s="7">
        <v>0</v>
      </c>
      <c r="G573" s="7">
        <v>1</v>
      </c>
      <c r="H573" s="7">
        <v>24</v>
      </c>
      <c r="I573" s="7">
        <v>13</v>
      </c>
      <c r="J573" s="7">
        <v>41</v>
      </c>
      <c r="K573" s="7">
        <v>20</v>
      </c>
      <c r="L573" s="7">
        <v>0</v>
      </c>
      <c r="M573" s="7">
        <v>17</v>
      </c>
      <c r="N573" s="7">
        <v>0</v>
      </c>
    </row>
    <row r="574" spans="1:14">
      <c r="A574" s="7" t="s">
        <v>3924</v>
      </c>
      <c r="B574" s="3">
        <v>0</v>
      </c>
      <c r="C574" s="7">
        <v>1</v>
      </c>
      <c r="D574" s="7">
        <v>5</v>
      </c>
      <c r="E574" s="7">
        <v>8</v>
      </c>
      <c r="F574" s="7">
        <v>0</v>
      </c>
      <c r="G574" s="7">
        <v>0</v>
      </c>
      <c r="H574" s="7">
        <v>21</v>
      </c>
      <c r="I574" s="7">
        <v>4</v>
      </c>
      <c r="J574" s="7">
        <v>22</v>
      </c>
      <c r="K574" s="7">
        <v>15</v>
      </c>
      <c r="L574" s="7">
        <v>2</v>
      </c>
      <c r="M574" s="7">
        <v>20</v>
      </c>
      <c r="N574" s="7">
        <v>0</v>
      </c>
    </row>
    <row r="575" spans="1:14">
      <c r="A575" s="7" t="s">
        <v>3904</v>
      </c>
      <c r="B575" s="3">
        <v>0</v>
      </c>
      <c r="C575" s="7">
        <v>0</v>
      </c>
      <c r="D575" s="7">
        <v>2</v>
      </c>
      <c r="E575" s="7">
        <v>8</v>
      </c>
      <c r="F575" s="7">
        <v>0</v>
      </c>
      <c r="G575" s="7">
        <v>0</v>
      </c>
      <c r="H575" s="7">
        <v>17</v>
      </c>
      <c r="I575" s="7">
        <v>6</v>
      </c>
      <c r="J575" s="7">
        <v>27</v>
      </c>
      <c r="K575" s="7">
        <v>17</v>
      </c>
      <c r="L575" s="7">
        <v>1</v>
      </c>
      <c r="M575" s="7">
        <v>18</v>
      </c>
      <c r="N575" s="7">
        <v>0</v>
      </c>
    </row>
    <row r="576" spans="1:14">
      <c r="A576" s="7" t="s">
        <v>3808</v>
      </c>
      <c r="B576" s="3">
        <v>0</v>
      </c>
      <c r="C576" s="7">
        <v>2</v>
      </c>
      <c r="D576" s="7">
        <v>9</v>
      </c>
      <c r="E576" s="7">
        <v>5</v>
      </c>
      <c r="F576" s="7">
        <v>2</v>
      </c>
      <c r="G576" s="7">
        <v>0</v>
      </c>
      <c r="H576" s="7">
        <v>24</v>
      </c>
      <c r="I576" s="7">
        <v>4</v>
      </c>
      <c r="J576" s="7">
        <v>28</v>
      </c>
      <c r="K576" s="7">
        <v>25</v>
      </c>
      <c r="L576" s="7">
        <v>0</v>
      </c>
      <c r="M576" s="7">
        <v>34</v>
      </c>
      <c r="N576" s="7">
        <v>0</v>
      </c>
    </row>
    <row r="577" spans="1:14">
      <c r="A577" s="7" t="s">
        <v>3858</v>
      </c>
      <c r="B577" s="3">
        <v>0</v>
      </c>
      <c r="C577" s="7">
        <v>0</v>
      </c>
      <c r="D577" s="7">
        <v>4</v>
      </c>
      <c r="E577" s="7">
        <v>3</v>
      </c>
      <c r="F577" s="7">
        <v>0</v>
      </c>
      <c r="G577" s="7">
        <v>1</v>
      </c>
      <c r="H577" s="7">
        <v>8</v>
      </c>
      <c r="I577" s="7">
        <v>6</v>
      </c>
      <c r="J577" s="7">
        <v>17</v>
      </c>
      <c r="K577" s="7">
        <v>9</v>
      </c>
      <c r="L577" s="7">
        <v>0</v>
      </c>
      <c r="M577" s="7">
        <v>12</v>
      </c>
      <c r="N577" s="7">
        <v>0</v>
      </c>
    </row>
    <row r="578" spans="1:14">
      <c r="A578" s="7" t="s">
        <v>3905</v>
      </c>
      <c r="B578" s="3">
        <v>2</v>
      </c>
      <c r="C578" s="7">
        <v>1</v>
      </c>
      <c r="D578" s="7">
        <v>12</v>
      </c>
      <c r="E578" s="7">
        <v>4</v>
      </c>
      <c r="F578" s="7">
        <v>2</v>
      </c>
      <c r="G578" s="7">
        <v>6</v>
      </c>
      <c r="H578" s="7">
        <v>23</v>
      </c>
      <c r="I578" s="7">
        <v>12</v>
      </c>
      <c r="J578" s="7">
        <v>27</v>
      </c>
      <c r="K578" s="7">
        <v>12</v>
      </c>
      <c r="L578" s="7">
        <v>1</v>
      </c>
      <c r="M578" s="7">
        <v>21</v>
      </c>
      <c r="N578" s="7">
        <v>0</v>
      </c>
    </row>
    <row r="579" spans="1:14">
      <c r="A579" s="7" t="s">
        <v>3958</v>
      </c>
      <c r="B579" s="3">
        <v>0</v>
      </c>
      <c r="C579" s="7">
        <v>1</v>
      </c>
      <c r="D579" s="7">
        <v>4</v>
      </c>
      <c r="E579" s="7">
        <v>12</v>
      </c>
      <c r="F579" s="7">
        <v>0</v>
      </c>
      <c r="G579" s="7">
        <v>0</v>
      </c>
      <c r="H579" s="7">
        <v>19</v>
      </c>
      <c r="I579" s="7">
        <v>11</v>
      </c>
      <c r="J579" s="7">
        <v>37</v>
      </c>
      <c r="K579" s="7">
        <v>22</v>
      </c>
      <c r="L579" s="7">
        <v>3</v>
      </c>
      <c r="M579" s="7">
        <v>18</v>
      </c>
      <c r="N579" s="7">
        <v>4</v>
      </c>
    </row>
    <row r="580" spans="1:14">
      <c r="A580" s="7" t="s">
        <v>4020</v>
      </c>
      <c r="B580" s="3">
        <v>0</v>
      </c>
      <c r="C580" s="7">
        <v>0</v>
      </c>
      <c r="D580" s="7">
        <v>2</v>
      </c>
      <c r="E580" s="7">
        <v>5</v>
      </c>
      <c r="F580" s="7">
        <v>0</v>
      </c>
      <c r="G580" s="7">
        <v>0</v>
      </c>
      <c r="H580" s="7">
        <v>8</v>
      </c>
      <c r="I580" s="7">
        <v>8</v>
      </c>
      <c r="J580" s="7">
        <v>12</v>
      </c>
      <c r="K580" s="7">
        <v>6</v>
      </c>
      <c r="L580" s="7">
        <v>0</v>
      </c>
      <c r="M580" s="7">
        <v>14</v>
      </c>
      <c r="N580" s="7">
        <v>2</v>
      </c>
    </row>
    <row r="581" spans="1:14">
      <c r="A581" s="7" t="s">
        <v>3959</v>
      </c>
      <c r="B581" s="3">
        <v>1</v>
      </c>
      <c r="C581" s="7">
        <v>2</v>
      </c>
      <c r="D581" s="7">
        <v>3</v>
      </c>
      <c r="E581" s="7">
        <v>9</v>
      </c>
      <c r="F581" s="7">
        <v>3</v>
      </c>
      <c r="G581" s="7">
        <v>0</v>
      </c>
      <c r="H581" s="7">
        <v>19</v>
      </c>
      <c r="I581" s="7">
        <v>11</v>
      </c>
      <c r="J581" s="7">
        <v>37</v>
      </c>
      <c r="K581" s="7">
        <v>26</v>
      </c>
      <c r="L581" s="7">
        <v>3</v>
      </c>
      <c r="M581" s="7">
        <v>29</v>
      </c>
      <c r="N581" s="7">
        <v>4</v>
      </c>
    </row>
    <row r="582" spans="1:14">
      <c r="A582" s="7" t="s">
        <v>4021</v>
      </c>
      <c r="B582" s="3">
        <v>0</v>
      </c>
      <c r="C582" s="7">
        <v>0</v>
      </c>
      <c r="D582" s="7">
        <v>5</v>
      </c>
      <c r="E582" s="7">
        <v>7</v>
      </c>
      <c r="F582" s="7">
        <v>0</v>
      </c>
      <c r="G582" s="7">
        <v>0</v>
      </c>
      <c r="H582" s="7">
        <v>13</v>
      </c>
      <c r="I582" s="7">
        <v>8</v>
      </c>
      <c r="J582" s="7">
        <v>25</v>
      </c>
      <c r="K582" s="7">
        <v>11</v>
      </c>
      <c r="L582" s="7">
        <v>0</v>
      </c>
      <c r="M582" s="7">
        <v>14</v>
      </c>
      <c r="N582" s="7">
        <v>2</v>
      </c>
    </row>
    <row r="583" spans="1:14">
      <c r="A583" s="7" t="s">
        <v>4022</v>
      </c>
      <c r="B583" s="3">
        <v>0</v>
      </c>
      <c r="C583" s="7">
        <v>4</v>
      </c>
      <c r="D583" s="7">
        <v>2</v>
      </c>
      <c r="E583" s="7">
        <v>8</v>
      </c>
      <c r="F583" s="7">
        <v>0</v>
      </c>
      <c r="G583" s="7">
        <v>2</v>
      </c>
      <c r="H583" s="7">
        <v>20</v>
      </c>
      <c r="I583" s="7">
        <v>9</v>
      </c>
      <c r="J583" s="7">
        <v>32</v>
      </c>
      <c r="K583" s="7">
        <v>22</v>
      </c>
      <c r="L583" s="7">
        <v>1</v>
      </c>
      <c r="M583" s="7">
        <v>33</v>
      </c>
      <c r="N583" s="7">
        <v>4</v>
      </c>
    </row>
    <row r="584" spans="1:14">
      <c r="A584" s="7" t="s">
        <v>3960</v>
      </c>
      <c r="B584" s="3">
        <v>0</v>
      </c>
      <c r="C584" s="7">
        <v>1</v>
      </c>
      <c r="D584" s="7">
        <v>2</v>
      </c>
      <c r="E584" s="7">
        <v>4</v>
      </c>
      <c r="F584" s="7">
        <v>1</v>
      </c>
      <c r="G584" s="7">
        <v>0</v>
      </c>
      <c r="H584" s="7">
        <v>9</v>
      </c>
      <c r="I584" s="7">
        <v>4</v>
      </c>
      <c r="J584" s="7">
        <v>17</v>
      </c>
      <c r="K584" s="7">
        <v>7</v>
      </c>
      <c r="L584" s="7">
        <v>0</v>
      </c>
      <c r="M584" s="7">
        <v>7</v>
      </c>
      <c r="N584" s="7">
        <v>2</v>
      </c>
    </row>
    <row r="585" spans="1:14">
      <c r="A585" s="7" t="s">
        <v>3961</v>
      </c>
      <c r="B585" s="3">
        <v>0</v>
      </c>
      <c r="C585" s="7">
        <v>2</v>
      </c>
      <c r="D585" s="7">
        <v>4</v>
      </c>
      <c r="E585" s="7">
        <v>11</v>
      </c>
      <c r="F585" s="7">
        <v>1</v>
      </c>
      <c r="G585" s="7">
        <v>2</v>
      </c>
      <c r="H585" s="7">
        <v>24</v>
      </c>
      <c r="I585" s="7">
        <v>13</v>
      </c>
      <c r="J585" s="7">
        <v>30</v>
      </c>
      <c r="K585" s="7">
        <v>22</v>
      </c>
      <c r="L585" s="7">
        <v>1</v>
      </c>
      <c r="M585" s="7">
        <v>27</v>
      </c>
      <c r="N585" s="7">
        <v>4</v>
      </c>
    </row>
    <row r="586" spans="1:14">
      <c r="A586" s="7" t="s">
        <v>4039</v>
      </c>
      <c r="B586" s="3">
        <v>0</v>
      </c>
      <c r="C586" s="7">
        <v>1</v>
      </c>
      <c r="D586" s="7">
        <v>7</v>
      </c>
      <c r="E586" s="7">
        <v>4</v>
      </c>
      <c r="F586" s="7">
        <v>0</v>
      </c>
      <c r="G586" s="7">
        <v>1</v>
      </c>
      <c r="H586" s="7">
        <v>15</v>
      </c>
      <c r="I586" s="7">
        <v>7</v>
      </c>
      <c r="J586" s="7">
        <v>17</v>
      </c>
      <c r="K586" s="7">
        <v>15</v>
      </c>
      <c r="L586" s="7">
        <v>1</v>
      </c>
      <c r="M586" s="7">
        <v>29</v>
      </c>
      <c r="N586" s="7">
        <v>4</v>
      </c>
    </row>
    <row r="587" spans="1:14">
      <c r="A587" s="7" t="s">
        <v>3962</v>
      </c>
      <c r="B587" s="3">
        <v>0</v>
      </c>
      <c r="C587" s="7">
        <v>0</v>
      </c>
      <c r="D587" s="7">
        <v>11</v>
      </c>
      <c r="E587" s="7">
        <v>8</v>
      </c>
      <c r="F587" s="7">
        <v>0</v>
      </c>
      <c r="G587" s="7">
        <v>2</v>
      </c>
      <c r="H587" s="7">
        <v>20</v>
      </c>
      <c r="I587" s="7">
        <v>12</v>
      </c>
      <c r="J587" s="7">
        <v>29</v>
      </c>
      <c r="K587" s="7">
        <v>11</v>
      </c>
      <c r="L587" s="7">
        <v>1</v>
      </c>
      <c r="M587" s="7">
        <v>21</v>
      </c>
      <c r="N587" s="7">
        <v>4</v>
      </c>
    </row>
    <row r="588" spans="1:14">
      <c r="A588" s="7" t="s">
        <v>4023</v>
      </c>
      <c r="B588" s="3">
        <v>1</v>
      </c>
      <c r="C588" s="7">
        <v>3</v>
      </c>
      <c r="D588" s="7">
        <v>9</v>
      </c>
      <c r="E588" s="7">
        <v>11</v>
      </c>
      <c r="F588" s="7">
        <v>0</v>
      </c>
      <c r="G588" s="7">
        <v>0</v>
      </c>
      <c r="H588" s="7">
        <v>30</v>
      </c>
      <c r="I588" s="7">
        <v>17</v>
      </c>
      <c r="J588" s="7">
        <v>45</v>
      </c>
      <c r="K588" s="7">
        <v>22</v>
      </c>
      <c r="L588" s="7">
        <v>1</v>
      </c>
      <c r="M588" s="7">
        <v>29</v>
      </c>
      <c r="N588" s="7">
        <v>4</v>
      </c>
    </row>
    <row r="589" spans="1:14">
      <c r="A589" s="7" t="s">
        <v>3963</v>
      </c>
      <c r="B589" s="3">
        <v>0</v>
      </c>
      <c r="C589" s="7">
        <v>0</v>
      </c>
      <c r="D589" s="7">
        <v>6</v>
      </c>
      <c r="E589" s="7">
        <v>0</v>
      </c>
      <c r="F589" s="7">
        <v>0</v>
      </c>
      <c r="G589" s="7">
        <v>1</v>
      </c>
      <c r="H589" s="7">
        <v>17</v>
      </c>
      <c r="I589" s="7">
        <v>8</v>
      </c>
      <c r="J589" s="7">
        <v>27</v>
      </c>
      <c r="K589" s="7">
        <v>22</v>
      </c>
      <c r="L589" s="7">
        <v>0</v>
      </c>
      <c r="M589" s="7">
        <v>26</v>
      </c>
      <c r="N589" s="7">
        <v>4</v>
      </c>
    </row>
    <row r="590" spans="1:14">
      <c r="A590" s="7" t="s">
        <v>3964</v>
      </c>
      <c r="B590" s="3">
        <v>0</v>
      </c>
      <c r="C590" s="7">
        <v>0</v>
      </c>
      <c r="D590" s="7">
        <v>3</v>
      </c>
      <c r="E590" s="7">
        <v>17</v>
      </c>
      <c r="F590" s="7">
        <v>0</v>
      </c>
      <c r="G590" s="7">
        <v>0</v>
      </c>
      <c r="H590" s="7">
        <v>26</v>
      </c>
      <c r="I590" s="7">
        <v>6</v>
      </c>
      <c r="J590" s="7">
        <v>37</v>
      </c>
      <c r="K590" s="7">
        <v>25</v>
      </c>
      <c r="L590" s="7">
        <v>3</v>
      </c>
      <c r="M590" s="7">
        <v>34</v>
      </c>
      <c r="N590" s="7">
        <v>4</v>
      </c>
    </row>
    <row r="591" spans="1:14">
      <c r="A591" s="7" t="s">
        <v>3965</v>
      </c>
      <c r="B591" s="3">
        <v>0</v>
      </c>
      <c r="C591" s="7">
        <v>0</v>
      </c>
      <c r="D591" s="7">
        <v>5</v>
      </c>
      <c r="E591" s="7">
        <v>8</v>
      </c>
      <c r="F591" s="7">
        <v>0</v>
      </c>
      <c r="G591" s="7">
        <v>0</v>
      </c>
      <c r="H591" s="7">
        <v>14</v>
      </c>
      <c r="I591" s="7">
        <v>6</v>
      </c>
      <c r="J591" s="7">
        <v>19</v>
      </c>
      <c r="K591" s="7">
        <v>15</v>
      </c>
      <c r="L591" s="7">
        <v>3</v>
      </c>
      <c r="M591" s="7">
        <v>19</v>
      </c>
      <c r="N591" s="7">
        <v>3</v>
      </c>
    </row>
    <row r="592" spans="1:14">
      <c r="A592" s="7" t="s">
        <v>4024</v>
      </c>
      <c r="B592" s="3">
        <v>0</v>
      </c>
      <c r="C592" s="7">
        <v>0</v>
      </c>
      <c r="D592" s="7">
        <v>3</v>
      </c>
      <c r="E592" s="7">
        <v>4</v>
      </c>
      <c r="F592" s="7">
        <v>0</v>
      </c>
      <c r="G592" s="7">
        <v>2</v>
      </c>
      <c r="H592" s="7">
        <v>13</v>
      </c>
      <c r="I592" s="7">
        <v>5</v>
      </c>
      <c r="J592" s="7">
        <v>14</v>
      </c>
      <c r="K592" s="7">
        <v>8</v>
      </c>
      <c r="L592" s="7">
        <v>0</v>
      </c>
      <c r="M592" s="7">
        <v>11</v>
      </c>
      <c r="N592" s="7">
        <v>2</v>
      </c>
    </row>
    <row r="593" spans="1:14">
      <c r="A593" s="7" t="s">
        <v>3966</v>
      </c>
      <c r="B593" s="3">
        <v>1</v>
      </c>
      <c r="C593" s="7">
        <v>0</v>
      </c>
      <c r="D593" s="7">
        <v>6</v>
      </c>
      <c r="E593" s="7">
        <v>7</v>
      </c>
      <c r="F593" s="7">
        <v>0</v>
      </c>
      <c r="G593" s="7">
        <v>3</v>
      </c>
      <c r="H593" s="7">
        <v>17</v>
      </c>
      <c r="I593" s="7">
        <v>14</v>
      </c>
      <c r="J593" s="7">
        <v>38</v>
      </c>
      <c r="K593" s="7">
        <v>20</v>
      </c>
      <c r="L593" s="7">
        <v>1</v>
      </c>
      <c r="M593" s="7">
        <v>19</v>
      </c>
      <c r="N593" s="7">
        <v>5</v>
      </c>
    </row>
    <row r="594" spans="1:14">
      <c r="A594" s="7" t="s">
        <v>3967</v>
      </c>
      <c r="B594" s="3">
        <v>0</v>
      </c>
      <c r="C594" s="7">
        <v>0</v>
      </c>
      <c r="D594" s="7">
        <v>4</v>
      </c>
      <c r="E594" s="7">
        <v>4</v>
      </c>
      <c r="F594" s="7">
        <v>0</v>
      </c>
      <c r="G594" s="7">
        <v>1</v>
      </c>
      <c r="H594" s="7">
        <v>13</v>
      </c>
      <c r="I594" s="7">
        <v>10</v>
      </c>
      <c r="J594" s="7">
        <v>25</v>
      </c>
      <c r="K594" s="7">
        <v>16</v>
      </c>
      <c r="L594" s="7">
        <v>1</v>
      </c>
      <c r="M594" s="7">
        <v>28</v>
      </c>
      <c r="N594" s="7">
        <v>4</v>
      </c>
    </row>
    <row r="595" spans="1:14">
      <c r="A595" s="7" t="s">
        <v>4064</v>
      </c>
      <c r="B595" s="3">
        <v>1</v>
      </c>
      <c r="C595" s="7">
        <v>0</v>
      </c>
      <c r="D595" s="7">
        <v>3</v>
      </c>
      <c r="E595" s="7">
        <v>8</v>
      </c>
      <c r="F595" s="7">
        <v>0</v>
      </c>
      <c r="G595" s="7">
        <v>0</v>
      </c>
      <c r="H595" s="7">
        <v>12</v>
      </c>
      <c r="I595" s="7">
        <v>6</v>
      </c>
      <c r="J595" s="7">
        <v>22</v>
      </c>
      <c r="K595" s="7">
        <v>12</v>
      </c>
      <c r="L595" s="7">
        <v>0</v>
      </c>
      <c r="M595" s="7">
        <v>15</v>
      </c>
      <c r="N595" s="7">
        <v>2</v>
      </c>
    </row>
    <row r="596" spans="1:14">
      <c r="A596" s="7" t="s">
        <v>3968</v>
      </c>
      <c r="B596" s="3">
        <v>0</v>
      </c>
      <c r="C596" s="7">
        <v>0</v>
      </c>
      <c r="D596" s="7">
        <v>11</v>
      </c>
      <c r="E596" s="7">
        <v>8</v>
      </c>
      <c r="F596" s="7">
        <v>0</v>
      </c>
      <c r="G596" s="7">
        <v>1</v>
      </c>
      <c r="H596" s="7">
        <v>21</v>
      </c>
      <c r="I596" s="7">
        <v>16</v>
      </c>
      <c r="J596" s="7">
        <v>47</v>
      </c>
      <c r="K596" s="7">
        <v>20</v>
      </c>
      <c r="L596" s="7">
        <v>7</v>
      </c>
      <c r="M596" s="7">
        <v>18</v>
      </c>
      <c r="N596" s="7">
        <v>4</v>
      </c>
    </row>
    <row r="597" spans="1:14">
      <c r="A597" s="7" t="s">
        <v>4025</v>
      </c>
      <c r="B597" s="3">
        <v>0</v>
      </c>
      <c r="C597" s="7">
        <v>0</v>
      </c>
      <c r="D597" s="7">
        <v>7</v>
      </c>
      <c r="E597" s="7">
        <v>17</v>
      </c>
      <c r="F597" s="7">
        <v>0</v>
      </c>
      <c r="G597" s="7">
        <v>0</v>
      </c>
      <c r="H597" s="7">
        <v>37</v>
      </c>
      <c r="I597" s="7">
        <v>17</v>
      </c>
      <c r="J597" s="7">
        <v>28</v>
      </c>
      <c r="K597" s="7">
        <v>24</v>
      </c>
      <c r="L597" s="7">
        <v>2</v>
      </c>
      <c r="M597" s="7">
        <v>53</v>
      </c>
      <c r="N597" s="7">
        <v>4</v>
      </c>
    </row>
    <row r="598" spans="1:14">
      <c r="A598" s="7" t="s">
        <v>4026</v>
      </c>
      <c r="B598" s="3">
        <v>0</v>
      </c>
      <c r="C598" s="7">
        <v>2</v>
      </c>
      <c r="D598" s="7">
        <v>4</v>
      </c>
      <c r="E598" s="7">
        <v>12</v>
      </c>
      <c r="F598" s="7">
        <v>2</v>
      </c>
      <c r="G598" s="7">
        <v>1</v>
      </c>
      <c r="H598" s="7">
        <v>21</v>
      </c>
      <c r="I598" s="7">
        <v>14</v>
      </c>
      <c r="J598" s="7">
        <v>29</v>
      </c>
      <c r="K598" s="7">
        <v>24</v>
      </c>
      <c r="L598" s="7">
        <v>1</v>
      </c>
      <c r="M598" s="7">
        <v>31</v>
      </c>
      <c r="N598" s="7">
        <v>3</v>
      </c>
    </row>
    <row r="599" spans="1:14">
      <c r="A599" s="7" t="s">
        <v>3979</v>
      </c>
      <c r="B599" s="3">
        <v>3</v>
      </c>
      <c r="C599" s="7">
        <v>1</v>
      </c>
      <c r="D599" s="7">
        <v>9</v>
      </c>
      <c r="E599" s="7">
        <v>8</v>
      </c>
      <c r="F599" s="7">
        <v>2</v>
      </c>
      <c r="G599" s="7">
        <v>0</v>
      </c>
      <c r="H599" s="7">
        <v>22</v>
      </c>
      <c r="I599" s="7">
        <v>7</v>
      </c>
      <c r="J599" s="7">
        <v>35</v>
      </c>
      <c r="K599" s="7">
        <v>18</v>
      </c>
      <c r="L599" s="7">
        <v>2</v>
      </c>
      <c r="M599" s="7">
        <v>24</v>
      </c>
      <c r="N599" s="7">
        <v>4</v>
      </c>
    </row>
    <row r="600" spans="1:14">
      <c r="A600" s="7" t="s">
        <v>3969</v>
      </c>
      <c r="B600" s="3">
        <v>0</v>
      </c>
      <c r="C600" s="7">
        <v>0</v>
      </c>
      <c r="D600" s="7">
        <v>6</v>
      </c>
      <c r="E600" s="7">
        <v>3</v>
      </c>
      <c r="F600" s="7">
        <v>0</v>
      </c>
      <c r="G600" s="7">
        <v>0</v>
      </c>
      <c r="H600" s="7">
        <v>13</v>
      </c>
      <c r="I600" s="7">
        <v>10</v>
      </c>
      <c r="J600" s="7">
        <v>22</v>
      </c>
      <c r="K600" s="7">
        <v>18</v>
      </c>
      <c r="L600" s="7">
        <v>1</v>
      </c>
      <c r="M600" s="7">
        <v>21</v>
      </c>
      <c r="N600" s="7">
        <v>2</v>
      </c>
    </row>
    <row r="601" spans="1:14">
      <c r="A601" s="7" t="s">
        <v>3970</v>
      </c>
      <c r="B601" s="3">
        <v>0</v>
      </c>
      <c r="C601" s="7">
        <v>1</v>
      </c>
      <c r="D601" s="7">
        <v>5</v>
      </c>
      <c r="E601" s="7">
        <v>7</v>
      </c>
      <c r="F601" s="7">
        <v>0</v>
      </c>
      <c r="G601" s="7">
        <v>0</v>
      </c>
      <c r="H601" s="7">
        <v>15</v>
      </c>
      <c r="I601" s="7">
        <v>7</v>
      </c>
      <c r="J601" s="7">
        <v>25</v>
      </c>
      <c r="K601" s="7">
        <v>17</v>
      </c>
      <c r="L601" s="7">
        <v>0</v>
      </c>
      <c r="M601" s="7">
        <v>27</v>
      </c>
      <c r="N601" s="7">
        <v>3</v>
      </c>
    </row>
    <row r="602" spans="1:14">
      <c r="A602" s="7" t="s">
        <v>4027</v>
      </c>
      <c r="B602" s="3">
        <v>1</v>
      </c>
      <c r="C602" s="7">
        <v>1</v>
      </c>
      <c r="D602" s="7">
        <v>13</v>
      </c>
      <c r="E602" s="7">
        <v>8</v>
      </c>
      <c r="F602" s="7">
        <v>2</v>
      </c>
      <c r="G602" s="7">
        <v>0</v>
      </c>
      <c r="H602" s="7">
        <v>24</v>
      </c>
      <c r="I602" s="7">
        <v>5</v>
      </c>
      <c r="J602" s="7">
        <v>32</v>
      </c>
      <c r="K602" s="7">
        <v>10</v>
      </c>
      <c r="L602" s="7">
        <v>0</v>
      </c>
      <c r="M602" s="7">
        <v>16</v>
      </c>
      <c r="N602" s="7">
        <v>4</v>
      </c>
    </row>
    <row r="603" spans="1:14">
      <c r="A603" s="7" t="s">
        <v>4028</v>
      </c>
      <c r="B603" s="3">
        <v>0</v>
      </c>
      <c r="C603" s="7">
        <v>2</v>
      </c>
      <c r="D603" s="7">
        <v>9</v>
      </c>
      <c r="E603" s="7">
        <v>8</v>
      </c>
      <c r="F603" s="7">
        <v>1</v>
      </c>
      <c r="G603" s="7">
        <v>0</v>
      </c>
      <c r="H603" s="7">
        <v>23</v>
      </c>
      <c r="I603" s="7">
        <v>9</v>
      </c>
      <c r="J603" s="7">
        <v>18</v>
      </c>
      <c r="K603" s="7">
        <v>15</v>
      </c>
      <c r="L603" s="7">
        <v>2</v>
      </c>
      <c r="M603" s="7">
        <v>25</v>
      </c>
      <c r="N603" s="7">
        <v>2</v>
      </c>
    </row>
    <row r="604" spans="1:14">
      <c r="A604" s="7" t="s">
        <v>4029</v>
      </c>
      <c r="B604" s="3">
        <v>0</v>
      </c>
      <c r="C604" s="7">
        <v>3</v>
      </c>
      <c r="D604" s="7">
        <v>4</v>
      </c>
      <c r="E604" s="7">
        <v>8</v>
      </c>
      <c r="F604" s="7">
        <v>0</v>
      </c>
      <c r="G604" s="7">
        <v>0</v>
      </c>
      <c r="H604" s="7">
        <v>18</v>
      </c>
      <c r="I604" s="7">
        <v>12</v>
      </c>
      <c r="J604" s="7">
        <v>26</v>
      </c>
      <c r="K604" s="7">
        <v>17</v>
      </c>
      <c r="L604" s="7">
        <v>1</v>
      </c>
      <c r="M604" s="7">
        <v>19</v>
      </c>
      <c r="N604" s="7">
        <v>3</v>
      </c>
    </row>
    <row r="605" spans="1:14">
      <c r="A605" s="7" t="s">
        <v>3971</v>
      </c>
      <c r="B605" s="3">
        <v>0</v>
      </c>
      <c r="C605" s="7">
        <v>1</v>
      </c>
      <c r="D605" s="7">
        <v>7</v>
      </c>
      <c r="E605" s="7">
        <v>4</v>
      </c>
      <c r="F605" s="7">
        <v>0</v>
      </c>
      <c r="G605" s="7">
        <v>0</v>
      </c>
      <c r="H605" s="7">
        <v>16</v>
      </c>
      <c r="I605" s="7">
        <v>8</v>
      </c>
      <c r="J605" s="7">
        <v>20</v>
      </c>
      <c r="K605" s="7">
        <v>17</v>
      </c>
      <c r="L605" s="7">
        <v>0</v>
      </c>
      <c r="M605" s="7">
        <v>24</v>
      </c>
      <c r="N605" s="7">
        <v>4</v>
      </c>
    </row>
    <row r="606" spans="1:14">
      <c r="A606" s="7" t="s">
        <v>4030</v>
      </c>
      <c r="B606" s="3">
        <v>0</v>
      </c>
      <c r="C606" s="7">
        <v>0</v>
      </c>
      <c r="D606" s="7">
        <v>2</v>
      </c>
      <c r="E606" s="7">
        <v>4</v>
      </c>
      <c r="F606" s="7">
        <v>0</v>
      </c>
      <c r="G606" s="7">
        <v>0</v>
      </c>
      <c r="H606" s="7">
        <v>8</v>
      </c>
      <c r="I606" s="7">
        <v>3</v>
      </c>
      <c r="J606" s="7">
        <v>13</v>
      </c>
      <c r="K606" s="7">
        <v>15</v>
      </c>
      <c r="L606" s="7">
        <v>0</v>
      </c>
      <c r="M606" s="7">
        <v>14</v>
      </c>
      <c r="N606" s="7">
        <v>2</v>
      </c>
    </row>
    <row r="607" spans="1:14">
      <c r="A607" s="7" t="s">
        <v>4065</v>
      </c>
      <c r="B607" s="3">
        <v>1</v>
      </c>
      <c r="C607" s="7">
        <v>1</v>
      </c>
      <c r="D607" s="7">
        <v>12</v>
      </c>
      <c r="E607" s="7">
        <v>4</v>
      </c>
      <c r="F607" s="7">
        <v>1</v>
      </c>
      <c r="G607" s="7">
        <v>0</v>
      </c>
      <c r="H607" s="7">
        <v>23</v>
      </c>
      <c r="I607" s="7">
        <v>5</v>
      </c>
      <c r="J607" s="7">
        <v>36</v>
      </c>
      <c r="K607" s="7">
        <v>17</v>
      </c>
      <c r="L607" s="7">
        <v>1</v>
      </c>
      <c r="M607" s="7">
        <v>18</v>
      </c>
      <c r="N607" s="7">
        <v>3</v>
      </c>
    </row>
    <row r="608" spans="1:14">
      <c r="A608" s="7" t="s">
        <v>4174</v>
      </c>
      <c r="B608" s="3">
        <v>0</v>
      </c>
      <c r="C608" s="7">
        <v>0</v>
      </c>
      <c r="D608" s="7">
        <v>2</v>
      </c>
      <c r="E608" s="7">
        <v>3</v>
      </c>
      <c r="F608" s="7">
        <v>0</v>
      </c>
      <c r="G608" s="7">
        <v>0</v>
      </c>
      <c r="H608" s="7">
        <v>5</v>
      </c>
      <c r="I608" s="7">
        <v>0</v>
      </c>
      <c r="J608" s="7">
        <v>7</v>
      </c>
      <c r="K608" s="7">
        <v>3</v>
      </c>
      <c r="L608" s="7">
        <v>2</v>
      </c>
      <c r="M608" s="7">
        <v>6</v>
      </c>
      <c r="N608" s="7">
        <v>1</v>
      </c>
    </row>
    <row r="609" spans="1:14">
      <c r="A609" s="7" t="s">
        <v>4175</v>
      </c>
      <c r="B609" s="3">
        <v>0</v>
      </c>
      <c r="C609" s="7">
        <v>3</v>
      </c>
      <c r="D609" s="7">
        <v>14</v>
      </c>
      <c r="E609" s="7">
        <v>6</v>
      </c>
      <c r="F609" s="7">
        <v>1</v>
      </c>
      <c r="G609" s="7">
        <v>0</v>
      </c>
      <c r="H609" s="7">
        <v>25</v>
      </c>
      <c r="I609" s="7">
        <v>12</v>
      </c>
      <c r="J609" s="7">
        <v>25</v>
      </c>
      <c r="K609" s="7">
        <v>16</v>
      </c>
      <c r="L609" s="7">
        <v>0</v>
      </c>
      <c r="M609" s="7">
        <v>19</v>
      </c>
      <c r="N609" s="7">
        <v>4</v>
      </c>
    </row>
    <row r="610" spans="1:14">
      <c r="A610" s="7" t="s">
        <v>4176</v>
      </c>
      <c r="B610" s="3">
        <v>0</v>
      </c>
      <c r="C610" s="7">
        <v>0</v>
      </c>
      <c r="D610" s="7">
        <v>0</v>
      </c>
      <c r="E610" s="7">
        <v>4</v>
      </c>
      <c r="F610" s="7">
        <v>0</v>
      </c>
      <c r="G610" s="7">
        <v>0</v>
      </c>
      <c r="H610" s="7">
        <v>8</v>
      </c>
      <c r="I610" s="7">
        <v>3</v>
      </c>
      <c r="J610" s="7">
        <v>21</v>
      </c>
      <c r="K610" s="7">
        <v>9</v>
      </c>
      <c r="L610" s="7">
        <v>0</v>
      </c>
      <c r="M610" s="7">
        <v>16</v>
      </c>
      <c r="N610" s="7">
        <v>2</v>
      </c>
    </row>
    <row r="611" spans="1:14">
      <c r="A611" s="7" t="s">
        <v>4177</v>
      </c>
      <c r="B611" s="3">
        <v>1</v>
      </c>
      <c r="C611" s="7">
        <v>1</v>
      </c>
      <c r="D611" s="7">
        <v>6</v>
      </c>
      <c r="E611" s="7">
        <v>10</v>
      </c>
      <c r="F611" s="7">
        <v>0</v>
      </c>
      <c r="G611" s="7">
        <v>1</v>
      </c>
      <c r="H611" s="7">
        <v>24</v>
      </c>
      <c r="I611" s="7">
        <v>15</v>
      </c>
      <c r="J611" s="7">
        <v>33</v>
      </c>
      <c r="K611" s="7">
        <v>12</v>
      </c>
      <c r="L611" s="7">
        <v>1</v>
      </c>
      <c r="M611" s="7">
        <v>17</v>
      </c>
      <c r="N611" s="7">
        <v>4</v>
      </c>
    </row>
    <row r="612" spans="1:14">
      <c r="A612" s="7" t="s">
        <v>4178</v>
      </c>
      <c r="B612" s="3">
        <v>0</v>
      </c>
      <c r="C612" s="7">
        <v>0</v>
      </c>
      <c r="D612" s="7">
        <v>4</v>
      </c>
      <c r="E612" s="7">
        <v>8</v>
      </c>
      <c r="F612" s="7">
        <v>0</v>
      </c>
      <c r="G612" s="7">
        <v>0</v>
      </c>
      <c r="H612" s="7">
        <v>7</v>
      </c>
      <c r="I612" s="7">
        <v>7</v>
      </c>
      <c r="J612" s="7">
        <v>23</v>
      </c>
      <c r="K612" s="7">
        <v>10</v>
      </c>
      <c r="L612" s="7">
        <v>0</v>
      </c>
      <c r="M612" s="7">
        <v>14</v>
      </c>
      <c r="N612" s="7">
        <v>2</v>
      </c>
    </row>
    <row r="613" spans="1:14">
      <c r="A613" s="7" t="s">
        <v>4179</v>
      </c>
      <c r="B613" s="3">
        <v>1</v>
      </c>
      <c r="C613" s="7">
        <v>3</v>
      </c>
      <c r="D613" s="7">
        <v>1</v>
      </c>
      <c r="E613" s="7">
        <v>16</v>
      </c>
      <c r="F613" s="7">
        <v>1</v>
      </c>
      <c r="G613" s="7">
        <v>0</v>
      </c>
      <c r="H613" s="7">
        <v>23</v>
      </c>
      <c r="I613" s="7">
        <v>8</v>
      </c>
      <c r="J613" s="7">
        <v>39</v>
      </c>
      <c r="K613" s="7">
        <v>15</v>
      </c>
      <c r="L613" s="7">
        <v>0</v>
      </c>
      <c r="M613" s="7">
        <v>29</v>
      </c>
      <c r="N613" s="7">
        <v>4</v>
      </c>
    </row>
    <row r="614" spans="1:14">
      <c r="A614" s="7" t="s">
        <v>4180</v>
      </c>
      <c r="B614" s="3">
        <v>0</v>
      </c>
      <c r="C614" s="7">
        <v>0</v>
      </c>
      <c r="D614" s="7">
        <v>3</v>
      </c>
      <c r="E614" s="7">
        <v>6</v>
      </c>
      <c r="F614" s="7">
        <v>0</v>
      </c>
      <c r="G614" s="7">
        <v>0</v>
      </c>
      <c r="H614" s="7">
        <v>14</v>
      </c>
      <c r="I614" s="7">
        <v>5</v>
      </c>
      <c r="J614" s="7">
        <v>14</v>
      </c>
      <c r="K614" s="7">
        <v>12</v>
      </c>
      <c r="L614" s="7">
        <v>2</v>
      </c>
      <c r="M614" s="7">
        <v>13</v>
      </c>
      <c r="N614" s="7">
        <v>2</v>
      </c>
    </row>
    <row r="615" spans="1:14">
      <c r="A615" s="7" t="s">
        <v>4181</v>
      </c>
      <c r="B615" s="3">
        <v>0</v>
      </c>
      <c r="C615" s="7">
        <v>1</v>
      </c>
      <c r="D615" s="7">
        <v>3</v>
      </c>
      <c r="E615" s="7">
        <v>8</v>
      </c>
      <c r="F615" s="7">
        <v>1</v>
      </c>
      <c r="G615" s="7">
        <v>1</v>
      </c>
      <c r="H615" s="7">
        <v>23</v>
      </c>
      <c r="I615" s="7">
        <v>12</v>
      </c>
      <c r="J615" s="7">
        <v>31</v>
      </c>
      <c r="K615" s="7">
        <v>28</v>
      </c>
      <c r="L615" s="7">
        <v>1</v>
      </c>
      <c r="M615" s="7">
        <v>39</v>
      </c>
      <c r="N615" s="7">
        <v>4</v>
      </c>
    </row>
    <row r="616" spans="1:14">
      <c r="A616" s="7" t="s">
        <v>4182</v>
      </c>
      <c r="B616" s="3">
        <v>0</v>
      </c>
      <c r="C616" s="7">
        <v>1</v>
      </c>
      <c r="D616" s="7">
        <v>7</v>
      </c>
      <c r="E616" s="7">
        <v>5</v>
      </c>
      <c r="F616" s="7">
        <v>0</v>
      </c>
      <c r="G616" s="7">
        <v>0</v>
      </c>
      <c r="H616" s="7">
        <v>16</v>
      </c>
      <c r="I616" s="7">
        <v>6</v>
      </c>
      <c r="J616" s="7">
        <v>10</v>
      </c>
      <c r="K616" s="7">
        <v>9</v>
      </c>
      <c r="L616" s="7">
        <v>3</v>
      </c>
      <c r="M616" s="7">
        <v>20</v>
      </c>
      <c r="N616" s="7">
        <v>3</v>
      </c>
    </row>
    <row r="617" spans="1:14">
      <c r="A617" s="7" t="s">
        <v>4183</v>
      </c>
      <c r="B617" s="3">
        <v>0</v>
      </c>
      <c r="C617" s="7">
        <v>0</v>
      </c>
      <c r="D617" s="7">
        <v>16</v>
      </c>
      <c r="E617" s="7">
        <v>7</v>
      </c>
      <c r="F617" s="7">
        <v>0</v>
      </c>
      <c r="G617" s="7">
        <v>0</v>
      </c>
      <c r="H617" s="7">
        <v>25</v>
      </c>
      <c r="I617" s="7">
        <v>7</v>
      </c>
      <c r="J617" s="7">
        <v>28</v>
      </c>
      <c r="K617" s="7">
        <v>17</v>
      </c>
      <c r="L617" s="7">
        <v>0</v>
      </c>
      <c r="M617" s="7">
        <v>30</v>
      </c>
      <c r="N617" s="7">
        <v>4</v>
      </c>
    </row>
    <row r="618" spans="1:14">
      <c r="A618" s="7" t="s">
        <v>4184</v>
      </c>
      <c r="B618" s="3">
        <v>2</v>
      </c>
      <c r="C618" s="7">
        <v>2</v>
      </c>
      <c r="D618" s="7">
        <v>11</v>
      </c>
      <c r="E618" s="7">
        <v>13</v>
      </c>
      <c r="F618" s="7">
        <v>2</v>
      </c>
      <c r="G618" s="7">
        <v>0</v>
      </c>
      <c r="H618" s="7">
        <v>35</v>
      </c>
      <c r="I618" s="7">
        <v>12</v>
      </c>
      <c r="J618" s="7">
        <v>42</v>
      </c>
      <c r="K618" s="7">
        <v>26</v>
      </c>
      <c r="L618" s="7">
        <v>0</v>
      </c>
      <c r="M618" s="7">
        <v>34</v>
      </c>
      <c r="N618" s="7">
        <v>4</v>
      </c>
    </row>
    <row r="619" spans="1:14">
      <c r="A619" s="7" t="s">
        <v>4185</v>
      </c>
      <c r="B619" s="3">
        <v>0</v>
      </c>
      <c r="C619" s="7">
        <v>1</v>
      </c>
      <c r="D619" s="7">
        <v>5</v>
      </c>
      <c r="E619" s="7">
        <v>7</v>
      </c>
      <c r="F619" s="7">
        <v>2</v>
      </c>
      <c r="G619" s="7">
        <v>0</v>
      </c>
      <c r="H619" s="7">
        <v>15</v>
      </c>
      <c r="I619" s="7">
        <v>11</v>
      </c>
      <c r="J619" s="7">
        <v>28</v>
      </c>
      <c r="K619" s="7">
        <v>18</v>
      </c>
      <c r="L619" s="7">
        <v>0</v>
      </c>
      <c r="M619" s="7">
        <v>25</v>
      </c>
      <c r="N619" s="7">
        <v>4</v>
      </c>
    </row>
    <row r="620" spans="1:14">
      <c r="A620" s="7" t="s">
        <v>4186</v>
      </c>
      <c r="B620" s="3">
        <v>0</v>
      </c>
      <c r="C620" s="7">
        <v>1</v>
      </c>
      <c r="D620" s="7">
        <v>4</v>
      </c>
      <c r="E620" s="7">
        <v>16</v>
      </c>
      <c r="F620" s="7">
        <v>1</v>
      </c>
      <c r="G620" s="7">
        <v>0</v>
      </c>
      <c r="H620" s="7">
        <v>33</v>
      </c>
      <c r="I620" s="7">
        <v>12</v>
      </c>
      <c r="J620" s="7">
        <v>38</v>
      </c>
      <c r="K620" s="7">
        <v>29</v>
      </c>
      <c r="L620" s="7">
        <v>2</v>
      </c>
      <c r="M620" s="7">
        <v>39</v>
      </c>
      <c r="N620" s="7">
        <v>4</v>
      </c>
    </row>
    <row r="621" spans="1:14">
      <c r="A621" s="7" t="s">
        <v>4187</v>
      </c>
      <c r="B621" s="3">
        <v>0</v>
      </c>
      <c r="C621" s="7">
        <v>0</v>
      </c>
      <c r="D621" s="7">
        <v>5</v>
      </c>
      <c r="E621" s="7">
        <v>4</v>
      </c>
      <c r="F621" s="7">
        <v>0</v>
      </c>
      <c r="G621" s="7">
        <v>0</v>
      </c>
      <c r="H621" s="7">
        <v>11</v>
      </c>
      <c r="I621" s="7">
        <v>4</v>
      </c>
      <c r="J621" s="7">
        <v>16</v>
      </c>
      <c r="K621" s="7">
        <v>17</v>
      </c>
      <c r="L621" s="7">
        <v>0</v>
      </c>
      <c r="M621" s="7">
        <v>27</v>
      </c>
      <c r="N621" s="7">
        <v>3</v>
      </c>
    </row>
    <row r="622" spans="1:14">
      <c r="A622" s="7" t="s">
        <v>4188</v>
      </c>
      <c r="B622" s="3">
        <v>0</v>
      </c>
      <c r="C622" s="7">
        <v>0</v>
      </c>
      <c r="D622" s="7">
        <v>1</v>
      </c>
      <c r="E622" s="7">
        <v>2</v>
      </c>
      <c r="F622" s="7">
        <v>0</v>
      </c>
      <c r="G622" s="7">
        <v>0</v>
      </c>
      <c r="H622" s="7">
        <v>8</v>
      </c>
      <c r="I622" s="7">
        <v>7</v>
      </c>
      <c r="J622" s="7">
        <v>9</v>
      </c>
      <c r="K622" s="7">
        <v>7</v>
      </c>
      <c r="L622" s="7">
        <v>0</v>
      </c>
      <c r="M622" s="7">
        <v>6</v>
      </c>
      <c r="N622" s="7">
        <v>2</v>
      </c>
    </row>
    <row r="623" spans="1:14">
      <c r="A623" s="7" t="s">
        <v>4189</v>
      </c>
      <c r="B623" s="3">
        <v>1</v>
      </c>
      <c r="C623" s="7">
        <v>0</v>
      </c>
      <c r="D623" s="7">
        <v>8</v>
      </c>
      <c r="E623" s="7">
        <v>6</v>
      </c>
      <c r="F623" s="7">
        <v>1</v>
      </c>
      <c r="G623" s="7">
        <v>0</v>
      </c>
      <c r="H623" s="7">
        <v>19</v>
      </c>
      <c r="I623" s="7">
        <v>17</v>
      </c>
      <c r="J623" s="7">
        <v>28</v>
      </c>
      <c r="K623" s="7">
        <v>20</v>
      </c>
      <c r="L623" s="7">
        <v>0</v>
      </c>
      <c r="M623" s="7">
        <v>34</v>
      </c>
      <c r="N623" s="7">
        <v>5</v>
      </c>
    </row>
    <row r="624" spans="1:14">
      <c r="A624" s="7" t="s">
        <v>4190</v>
      </c>
      <c r="B624" s="3">
        <v>1</v>
      </c>
      <c r="C624" s="7">
        <v>0</v>
      </c>
      <c r="D624" s="7">
        <v>4</v>
      </c>
      <c r="E624" s="7">
        <v>4</v>
      </c>
      <c r="F624" s="7">
        <v>1</v>
      </c>
      <c r="G624" s="7">
        <v>0</v>
      </c>
      <c r="H624" s="7">
        <v>14</v>
      </c>
      <c r="I624" s="7">
        <v>14</v>
      </c>
      <c r="J624" s="7">
        <v>20</v>
      </c>
      <c r="K624" s="7">
        <v>24</v>
      </c>
      <c r="L624" s="7">
        <v>0</v>
      </c>
      <c r="M624" s="7">
        <v>28</v>
      </c>
      <c r="N624" s="7">
        <v>4</v>
      </c>
    </row>
    <row r="625" spans="1:14">
      <c r="A625" s="7" t="s">
        <v>4191</v>
      </c>
      <c r="B625" s="3">
        <v>1</v>
      </c>
      <c r="C625" s="7">
        <v>1</v>
      </c>
      <c r="D625" s="7">
        <v>4</v>
      </c>
      <c r="E625" s="7">
        <v>8</v>
      </c>
      <c r="F625" s="7">
        <v>1</v>
      </c>
      <c r="G625" s="7">
        <v>0</v>
      </c>
      <c r="H625" s="7">
        <v>13</v>
      </c>
      <c r="I625" s="7">
        <v>7</v>
      </c>
      <c r="J625" s="7">
        <v>27</v>
      </c>
      <c r="K625" s="7">
        <v>12</v>
      </c>
      <c r="L625" s="7">
        <v>0</v>
      </c>
      <c r="M625" s="7">
        <v>16</v>
      </c>
      <c r="N625" s="7">
        <v>2</v>
      </c>
    </row>
    <row r="626" spans="1:14">
      <c r="A626" s="7" t="s">
        <v>4192</v>
      </c>
      <c r="B626" s="3">
        <v>0</v>
      </c>
      <c r="C626" s="7">
        <v>0</v>
      </c>
      <c r="D626" s="7">
        <v>11</v>
      </c>
      <c r="E626" s="7">
        <v>9</v>
      </c>
      <c r="F626" s="7">
        <v>2</v>
      </c>
      <c r="G626" s="7">
        <v>0</v>
      </c>
      <c r="H626" s="7">
        <v>25</v>
      </c>
      <c r="I626" s="7">
        <v>14</v>
      </c>
      <c r="J626" s="7">
        <v>36</v>
      </c>
      <c r="K626" s="7">
        <v>22</v>
      </c>
      <c r="L626" s="7">
        <v>3</v>
      </c>
      <c r="M626" s="7">
        <v>19</v>
      </c>
      <c r="N626" s="7">
        <v>4</v>
      </c>
    </row>
    <row r="627" spans="1:14">
      <c r="A627" s="7" t="s">
        <v>4193</v>
      </c>
      <c r="B627" s="3">
        <v>0</v>
      </c>
      <c r="C627" s="7">
        <v>1</v>
      </c>
      <c r="D627" s="7">
        <v>12</v>
      </c>
      <c r="E627" s="7">
        <v>10</v>
      </c>
      <c r="F627" s="7">
        <v>0</v>
      </c>
      <c r="G627" s="7">
        <v>0</v>
      </c>
      <c r="H627" s="7">
        <v>31</v>
      </c>
      <c r="I627" s="7">
        <v>14</v>
      </c>
      <c r="J627" s="7">
        <v>29</v>
      </c>
      <c r="K627" s="7">
        <v>22</v>
      </c>
      <c r="L627" s="7">
        <v>2</v>
      </c>
      <c r="M627" s="7">
        <v>42</v>
      </c>
      <c r="N627" s="7">
        <v>4</v>
      </c>
    </row>
    <row r="628" spans="1:14">
      <c r="A628" s="7" t="s">
        <v>4194</v>
      </c>
      <c r="B628" s="3">
        <v>0</v>
      </c>
      <c r="C628" s="7">
        <v>1</v>
      </c>
      <c r="D628" s="7">
        <v>6</v>
      </c>
      <c r="E628" s="7">
        <v>10</v>
      </c>
      <c r="F628" s="7">
        <v>1</v>
      </c>
      <c r="G628" s="7">
        <v>0</v>
      </c>
      <c r="H628" s="7">
        <v>18</v>
      </c>
      <c r="I628" s="7">
        <v>12</v>
      </c>
      <c r="J628" s="7">
        <v>31</v>
      </c>
      <c r="K628" s="7">
        <v>12</v>
      </c>
      <c r="L628" s="7">
        <v>2</v>
      </c>
      <c r="M628" s="7">
        <v>16</v>
      </c>
      <c r="N628" s="7">
        <v>3</v>
      </c>
    </row>
    <row r="629" spans="1:14">
      <c r="A629" s="7" t="s">
        <v>4195</v>
      </c>
      <c r="B629" s="3">
        <v>0</v>
      </c>
      <c r="C629" s="7">
        <v>0</v>
      </c>
      <c r="D629" s="7">
        <v>8</v>
      </c>
      <c r="E629" s="7">
        <v>7</v>
      </c>
      <c r="F629" s="7">
        <v>0</v>
      </c>
      <c r="G629" s="7">
        <v>1</v>
      </c>
      <c r="H629" s="7">
        <v>20</v>
      </c>
      <c r="I629" s="7">
        <v>11</v>
      </c>
      <c r="J629" s="7">
        <v>26</v>
      </c>
      <c r="K629" s="7">
        <v>22</v>
      </c>
      <c r="L629" s="7">
        <v>1</v>
      </c>
      <c r="M629" s="7">
        <v>28</v>
      </c>
      <c r="N629" s="7">
        <v>4</v>
      </c>
    </row>
    <row r="630" spans="1:14">
      <c r="A630" s="7" t="s">
        <v>4196</v>
      </c>
      <c r="B630" s="3">
        <v>0</v>
      </c>
      <c r="C630" s="7">
        <v>2</v>
      </c>
      <c r="D630" s="7">
        <v>4</v>
      </c>
      <c r="E630" s="7">
        <v>5</v>
      </c>
      <c r="F630" s="7">
        <v>0</v>
      </c>
      <c r="G630" s="7">
        <v>0</v>
      </c>
      <c r="H630" s="7">
        <v>12</v>
      </c>
      <c r="I630" s="7">
        <v>17</v>
      </c>
      <c r="J630" s="7">
        <v>20</v>
      </c>
      <c r="K630" s="7">
        <v>15</v>
      </c>
      <c r="L630" s="7">
        <v>0</v>
      </c>
      <c r="M630" s="7">
        <v>12</v>
      </c>
      <c r="N630" s="7">
        <v>2</v>
      </c>
    </row>
    <row r="631" spans="1:14">
      <c r="A631" s="7" t="s">
        <v>4197</v>
      </c>
      <c r="B631" s="3">
        <v>0</v>
      </c>
      <c r="C631" s="7">
        <v>2</v>
      </c>
      <c r="D631" s="7">
        <v>7</v>
      </c>
      <c r="E631" s="7">
        <v>8</v>
      </c>
      <c r="F631" s="7">
        <v>0</v>
      </c>
      <c r="G631" s="7">
        <v>0</v>
      </c>
      <c r="H631" s="7">
        <v>18</v>
      </c>
      <c r="I631" s="7">
        <v>10</v>
      </c>
      <c r="J631" s="7">
        <v>24</v>
      </c>
      <c r="K631" s="7">
        <v>16</v>
      </c>
      <c r="L631" s="7">
        <v>0</v>
      </c>
      <c r="M631" s="7">
        <v>27</v>
      </c>
      <c r="N631" s="7">
        <v>3</v>
      </c>
    </row>
    <row r="632" spans="1:14">
      <c r="A632" s="7" t="s">
        <v>4198</v>
      </c>
      <c r="B632" s="3">
        <v>1</v>
      </c>
      <c r="C632" s="7">
        <v>0</v>
      </c>
      <c r="D632" s="7">
        <v>15</v>
      </c>
      <c r="E632" s="7">
        <v>5</v>
      </c>
      <c r="F632" s="7">
        <v>1</v>
      </c>
      <c r="G632" s="7">
        <v>2</v>
      </c>
      <c r="H632" s="7">
        <v>17</v>
      </c>
      <c r="I632" s="7">
        <v>7</v>
      </c>
      <c r="J632" s="7">
        <v>25</v>
      </c>
      <c r="K632" s="7">
        <v>8</v>
      </c>
      <c r="L632" s="7">
        <v>0</v>
      </c>
      <c r="M632" s="7">
        <v>18</v>
      </c>
      <c r="N632" s="7">
        <v>4</v>
      </c>
    </row>
    <row r="633" spans="1:14">
      <c r="A633" s="7" t="s">
        <v>4199</v>
      </c>
      <c r="B633" s="3">
        <v>0</v>
      </c>
      <c r="C633" s="7">
        <v>1</v>
      </c>
      <c r="D633" s="7">
        <v>11</v>
      </c>
      <c r="E633" s="7">
        <v>6</v>
      </c>
      <c r="F633" s="7">
        <v>0</v>
      </c>
      <c r="G633" s="7">
        <v>1</v>
      </c>
      <c r="H633" s="7">
        <v>21</v>
      </c>
      <c r="I633" s="7">
        <v>5</v>
      </c>
      <c r="J633" s="7">
        <v>10</v>
      </c>
      <c r="K633" s="7">
        <v>19</v>
      </c>
      <c r="L633" s="7">
        <v>1</v>
      </c>
      <c r="M633" s="7">
        <v>26</v>
      </c>
      <c r="N633" s="7">
        <v>2</v>
      </c>
    </row>
    <row r="634" spans="1:14">
      <c r="A634" s="7" t="s">
        <v>4200</v>
      </c>
      <c r="B634" s="3">
        <v>0</v>
      </c>
      <c r="C634" s="7">
        <v>3</v>
      </c>
      <c r="D634" s="7">
        <v>4</v>
      </c>
      <c r="E634" s="7">
        <v>12</v>
      </c>
      <c r="F634" s="7">
        <v>0</v>
      </c>
      <c r="G634" s="7">
        <v>0</v>
      </c>
      <c r="H634" s="7">
        <v>22</v>
      </c>
      <c r="I634" s="7">
        <v>5</v>
      </c>
      <c r="J634" s="7">
        <v>20</v>
      </c>
      <c r="K634" s="7">
        <v>11</v>
      </c>
      <c r="L634" s="7">
        <v>0</v>
      </c>
      <c r="M634" s="7">
        <v>13</v>
      </c>
      <c r="N634" s="7">
        <v>3</v>
      </c>
    </row>
    <row r="635" spans="1:14">
      <c r="A635" s="7" t="s">
        <v>4201</v>
      </c>
      <c r="B635" s="3">
        <v>0</v>
      </c>
      <c r="C635" s="7">
        <v>1</v>
      </c>
      <c r="D635" s="7">
        <v>5</v>
      </c>
      <c r="E635" s="7">
        <v>8</v>
      </c>
      <c r="F635" s="7">
        <v>1</v>
      </c>
      <c r="G635" s="7">
        <v>0</v>
      </c>
      <c r="H635" s="7">
        <v>20</v>
      </c>
      <c r="I635" s="7">
        <v>4</v>
      </c>
      <c r="J635" s="7">
        <v>18</v>
      </c>
      <c r="K635" s="7">
        <v>17</v>
      </c>
      <c r="L635" s="7">
        <v>1</v>
      </c>
      <c r="M635" s="7">
        <v>23</v>
      </c>
      <c r="N635" s="7">
        <v>4</v>
      </c>
    </row>
    <row r="636" spans="1:14">
      <c r="A636" s="7" t="s">
        <v>4202</v>
      </c>
      <c r="B636" s="3">
        <v>0</v>
      </c>
      <c r="C636" s="7">
        <v>1</v>
      </c>
      <c r="D636" s="7">
        <v>5</v>
      </c>
      <c r="E636" s="7">
        <v>7</v>
      </c>
      <c r="F636" s="7">
        <v>0</v>
      </c>
      <c r="G636" s="7">
        <v>0</v>
      </c>
      <c r="H636" s="7">
        <v>12</v>
      </c>
      <c r="I636" s="7">
        <v>11</v>
      </c>
      <c r="J636" s="7">
        <v>15</v>
      </c>
      <c r="K636" s="7">
        <v>8</v>
      </c>
      <c r="L636" s="7">
        <v>0</v>
      </c>
      <c r="M636" s="7">
        <v>9</v>
      </c>
      <c r="N636" s="7">
        <v>2</v>
      </c>
    </row>
    <row r="637" spans="1:14">
      <c r="A637" s="7" t="s">
        <v>4203</v>
      </c>
      <c r="B637" s="3">
        <v>1</v>
      </c>
      <c r="C637" s="7">
        <v>1</v>
      </c>
      <c r="D637" s="7">
        <v>11</v>
      </c>
      <c r="E637" s="7">
        <v>4</v>
      </c>
      <c r="F637" s="7">
        <v>0</v>
      </c>
      <c r="G637" s="7">
        <v>1</v>
      </c>
      <c r="H637" s="7">
        <v>20</v>
      </c>
      <c r="I637" s="7">
        <v>4</v>
      </c>
      <c r="J637" s="7">
        <v>33</v>
      </c>
      <c r="K637" s="7">
        <v>17</v>
      </c>
      <c r="L637" s="7">
        <v>0</v>
      </c>
      <c r="M637" s="7">
        <v>19</v>
      </c>
      <c r="N637" s="7">
        <v>3</v>
      </c>
    </row>
    <row r="638" spans="1:14">
      <c r="A638" s="7" t="s">
        <v>4570</v>
      </c>
      <c r="B638" s="3">
        <v>0</v>
      </c>
      <c r="C638" s="7">
        <v>3</v>
      </c>
      <c r="D638" s="7">
        <v>10</v>
      </c>
      <c r="E638" s="7">
        <v>12</v>
      </c>
      <c r="F638" s="7">
        <v>1</v>
      </c>
      <c r="G638" s="7">
        <v>1</v>
      </c>
      <c r="H638" s="7">
        <v>23</v>
      </c>
      <c r="I638" s="7">
        <v>11</v>
      </c>
      <c r="J638" s="7">
        <v>34</v>
      </c>
      <c r="K638" s="7">
        <v>26</v>
      </c>
      <c r="L638" s="7">
        <v>1</v>
      </c>
      <c r="M638" s="7">
        <v>26</v>
      </c>
      <c r="N638" s="7">
        <v>4</v>
      </c>
    </row>
    <row r="639" spans="1:14">
      <c r="A639" s="7" t="s">
        <v>4571</v>
      </c>
      <c r="B639" s="3">
        <v>0</v>
      </c>
      <c r="C639" s="7">
        <v>0</v>
      </c>
      <c r="D639" s="7">
        <v>3</v>
      </c>
      <c r="E639" s="7">
        <v>4</v>
      </c>
      <c r="F639" s="7">
        <v>0</v>
      </c>
      <c r="G639" s="7">
        <v>0</v>
      </c>
      <c r="H639" s="7">
        <v>9</v>
      </c>
      <c r="I639" s="7">
        <v>8</v>
      </c>
      <c r="J639" s="7">
        <v>15</v>
      </c>
      <c r="K639" s="7">
        <v>10</v>
      </c>
      <c r="L639" s="7">
        <v>0</v>
      </c>
      <c r="M639" s="7">
        <v>14</v>
      </c>
      <c r="N639" s="7">
        <v>2</v>
      </c>
    </row>
    <row r="640" spans="1:14">
      <c r="A640" s="7" t="s">
        <v>4572</v>
      </c>
      <c r="B640" s="3">
        <v>1</v>
      </c>
      <c r="C640" s="7">
        <v>1</v>
      </c>
      <c r="D640" s="7">
        <v>7</v>
      </c>
      <c r="E640" s="7">
        <v>9</v>
      </c>
      <c r="F640" s="7">
        <v>0</v>
      </c>
      <c r="G640" s="7">
        <v>0</v>
      </c>
      <c r="H640" s="7">
        <v>27</v>
      </c>
      <c r="I640" s="7">
        <v>11</v>
      </c>
      <c r="J640" s="7">
        <v>30</v>
      </c>
      <c r="K640" s="7">
        <v>17</v>
      </c>
      <c r="L640" s="7">
        <v>3</v>
      </c>
      <c r="M640" s="7">
        <v>25</v>
      </c>
      <c r="N640" s="7">
        <v>4</v>
      </c>
    </row>
    <row r="641" spans="1:14">
      <c r="A641" s="7" t="s">
        <v>4573</v>
      </c>
      <c r="B641" s="3">
        <v>0</v>
      </c>
      <c r="C641" s="7">
        <v>1</v>
      </c>
      <c r="D641" s="7">
        <v>2</v>
      </c>
      <c r="E641" s="7">
        <v>5</v>
      </c>
      <c r="F641" s="7">
        <v>0</v>
      </c>
      <c r="G641" s="7">
        <v>0</v>
      </c>
      <c r="H641" s="7">
        <v>8</v>
      </c>
      <c r="I641" s="7">
        <v>4</v>
      </c>
      <c r="J641" s="7">
        <v>16</v>
      </c>
      <c r="K641" s="7">
        <v>13</v>
      </c>
      <c r="L641" s="7">
        <v>0</v>
      </c>
      <c r="M641" s="7">
        <v>14</v>
      </c>
      <c r="N641" s="7">
        <v>2</v>
      </c>
    </row>
    <row r="642" spans="1:14">
      <c r="A642" s="7" t="s">
        <v>4574</v>
      </c>
      <c r="B642" s="3">
        <v>0</v>
      </c>
      <c r="C642" s="7">
        <v>3</v>
      </c>
      <c r="D642" s="7">
        <v>5</v>
      </c>
      <c r="E642" s="7">
        <v>7</v>
      </c>
      <c r="F642" s="7">
        <v>0</v>
      </c>
      <c r="G642" s="7">
        <v>1</v>
      </c>
      <c r="H642" s="7">
        <v>17</v>
      </c>
      <c r="I642" s="7">
        <v>6</v>
      </c>
      <c r="J642" s="7">
        <v>40</v>
      </c>
      <c r="K642" s="7">
        <v>19</v>
      </c>
      <c r="L642" s="7">
        <v>0</v>
      </c>
      <c r="M642" s="7">
        <v>23</v>
      </c>
      <c r="N642" s="7">
        <v>4</v>
      </c>
    </row>
    <row r="643" spans="1:14">
      <c r="A643" s="7" t="s">
        <v>4575</v>
      </c>
      <c r="B643" s="3">
        <v>0</v>
      </c>
      <c r="C643" s="7">
        <v>0</v>
      </c>
      <c r="D643" s="7">
        <v>5</v>
      </c>
      <c r="E643" s="7">
        <v>6</v>
      </c>
      <c r="F643" s="7">
        <v>0</v>
      </c>
      <c r="G643" s="7">
        <v>0</v>
      </c>
      <c r="H643" s="7">
        <v>12</v>
      </c>
      <c r="I643" s="7">
        <v>5</v>
      </c>
      <c r="J643" s="7">
        <v>17</v>
      </c>
      <c r="K643" s="7">
        <v>8</v>
      </c>
      <c r="L643" s="7">
        <v>2</v>
      </c>
      <c r="M643" s="7">
        <v>18</v>
      </c>
      <c r="N643" s="7">
        <v>2</v>
      </c>
    </row>
    <row r="644" spans="1:14">
      <c r="A644" s="7" t="s">
        <v>4576</v>
      </c>
      <c r="B644" s="3">
        <v>0</v>
      </c>
      <c r="C644" s="7">
        <v>0</v>
      </c>
      <c r="D644" s="7">
        <v>3</v>
      </c>
      <c r="E644" s="7">
        <v>9</v>
      </c>
      <c r="F644" s="7">
        <v>0</v>
      </c>
      <c r="G644" s="7">
        <v>1</v>
      </c>
      <c r="H644" s="7">
        <v>17</v>
      </c>
      <c r="I644" s="7">
        <v>16</v>
      </c>
      <c r="J644" s="7">
        <v>39</v>
      </c>
      <c r="K644" s="7">
        <v>28</v>
      </c>
      <c r="L644" s="7">
        <v>1</v>
      </c>
      <c r="M644" s="7">
        <v>35</v>
      </c>
      <c r="N644" s="7">
        <v>4</v>
      </c>
    </row>
    <row r="645" spans="1:14">
      <c r="A645" s="7" t="s">
        <v>4577</v>
      </c>
      <c r="B645" s="3">
        <v>0</v>
      </c>
      <c r="C645" s="7">
        <v>1</v>
      </c>
      <c r="D645" s="7">
        <v>6</v>
      </c>
      <c r="E645" s="7">
        <v>6</v>
      </c>
      <c r="F645" s="7">
        <v>1</v>
      </c>
      <c r="G645" s="7">
        <v>0</v>
      </c>
      <c r="H645" s="7">
        <v>25</v>
      </c>
      <c r="I645" s="7">
        <v>8</v>
      </c>
      <c r="J645" s="7">
        <v>12</v>
      </c>
      <c r="K645" s="7">
        <v>17</v>
      </c>
      <c r="L645" s="7">
        <v>0</v>
      </c>
      <c r="M645" s="7">
        <v>29</v>
      </c>
      <c r="N645" s="7">
        <v>3</v>
      </c>
    </row>
    <row r="646" spans="1:14">
      <c r="A646" s="7" t="s">
        <v>4578</v>
      </c>
      <c r="B646" s="3">
        <v>2</v>
      </c>
      <c r="C646" s="7">
        <v>1</v>
      </c>
      <c r="D646" s="7">
        <v>13</v>
      </c>
      <c r="E646" s="7">
        <v>7</v>
      </c>
      <c r="F646" s="7">
        <v>1</v>
      </c>
      <c r="G646" s="7">
        <v>0</v>
      </c>
      <c r="H646" s="7">
        <v>28</v>
      </c>
      <c r="I646" s="7">
        <v>15</v>
      </c>
      <c r="J646" s="7">
        <v>29</v>
      </c>
      <c r="K646" s="7">
        <v>35</v>
      </c>
      <c r="L646" s="7">
        <v>0</v>
      </c>
      <c r="M646" s="7">
        <v>49</v>
      </c>
      <c r="N646" s="7">
        <v>4</v>
      </c>
    </row>
    <row r="647" spans="1:14">
      <c r="A647" s="7" t="s">
        <v>4579</v>
      </c>
      <c r="B647" s="3">
        <v>1</v>
      </c>
      <c r="C647" s="7">
        <v>2</v>
      </c>
      <c r="D647" s="7">
        <v>9</v>
      </c>
      <c r="E647" s="7">
        <v>12</v>
      </c>
      <c r="F647" s="7">
        <v>1</v>
      </c>
      <c r="G647" s="7">
        <v>2</v>
      </c>
      <c r="H647" s="7">
        <v>32</v>
      </c>
      <c r="I647" s="7">
        <v>12</v>
      </c>
      <c r="J647" s="7">
        <v>32</v>
      </c>
      <c r="K647" s="7">
        <v>34</v>
      </c>
      <c r="L647" s="7">
        <v>5</v>
      </c>
      <c r="M647" s="7">
        <v>43</v>
      </c>
      <c r="N647" s="7">
        <v>4</v>
      </c>
    </row>
    <row r="648" spans="1:14">
      <c r="A648" s="7" t="s">
        <v>4580</v>
      </c>
      <c r="B648" s="3">
        <v>0</v>
      </c>
      <c r="C648" s="7">
        <v>0</v>
      </c>
      <c r="D648" s="7">
        <v>6</v>
      </c>
      <c r="E648" s="7">
        <v>3</v>
      </c>
      <c r="F648" s="7">
        <v>0</v>
      </c>
      <c r="G648" s="7">
        <v>1</v>
      </c>
      <c r="H648" s="7">
        <v>17</v>
      </c>
      <c r="I648" s="7">
        <v>5</v>
      </c>
      <c r="J648" s="7">
        <v>31</v>
      </c>
      <c r="K648" s="7">
        <v>25</v>
      </c>
      <c r="L648" s="7">
        <v>2</v>
      </c>
      <c r="M648" s="7">
        <v>29</v>
      </c>
      <c r="N648" s="7">
        <v>4</v>
      </c>
    </row>
    <row r="649" spans="1:14">
      <c r="A649" s="7" t="s">
        <v>4581</v>
      </c>
      <c r="B649" s="3">
        <v>0</v>
      </c>
      <c r="C649" s="7">
        <v>0</v>
      </c>
      <c r="D649" s="7">
        <v>3</v>
      </c>
      <c r="E649" s="7">
        <v>19</v>
      </c>
      <c r="F649" s="7">
        <v>0</v>
      </c>
      <c r="G649" s="7">
        <v>1</v>
      </c>
      <c r="H649" s="7">
        <v>26</v>
      </c>
      <c r="I649" s="7">
        <v>10</v>
      </c>
      <c r="J649" s="7">
        <v>28</v>
      </c>
      <c r="K649" s="7">
        <v>16</v>
      </c>
      <c r="L649" s="7">
        <v>1</v>
      </c>
      <c r="M649" s="7">
        <v>22</v>
      </c>
      <c r="N649" s="7">
        <v>4</v>
      </c>
    </row>
    <row r="650" spans="1:14">
      <c r="A650" s="7" t="s">
        <v>4582</v>
      </c>
      <c r="B650" s="3">
        <v>0</v>
      </c>
      <c r="C650" s="7">
        <v>0</v>
      </c>
      <c r="D650" s="7">
        <v>4</v>
      </c>
      <c r="E650" s="7">
        <v>6</v>
      </c>
      <c r="F650" s="7">
        <v>0</v>
      </c>
      <c r="G650" s="7">
        <v>0</v>
      </c>
      <c r="H650" s="7">
        <v>10</v>
      </c>
      <c r="I650" s="7">
        <v>4</v>
      </c>
      <c r="J650" s="7">
        <v>10</v>
      </c>
      <c r="K650" s="7">
        <v>26</v>
      </c>
      <c r="L650" s="7">
        <v>0</v>
      </c>
      <c r="M650" s="7">
        <v>30</v>
      </c>
      <c r="N650" s="7">
        <v>3</v>
      </c>
    </row>
    <row r="651" spans="1:14">
      <c r="A651" s="7" t="s">
        <v>4583</v>
      </c>
      <c r="B651" s="3">
        <v>0</v>
      </c>
      <c r="C651" s="7">
        <v>0</v>
      </c>
      <c r="D651" s="7">
        <v>2</v>
      </c>
      <c r="E651" s="7">
        <v>4</v>
      </c>
      <c r="F651" s="7">
        <v>0</v>
      </c>
      <c r="G651" s="7">
        <v>0</v>
      </c>
      <c r="H651" s="7">
        <v>8</v>
      </c>
      <c r="I651" s="7">
        <v>11</v>
      </c>
      <c r="J651" s="7">
        <v>14</v>
      </c>
      <c r="K651" s="7">
        <v>10</v>
      </c>
      <c r="L651" s="7">
        <v>0</v>
      </c>
      <c r="M651" s="7">
        <v>14</v>
      </c>
      <c r="N651" s="7">
        <v>2</v>
      </c>
    </row>
    <row r="652" spans="1:14">
      <c r="A652" s="7" t="s">
        <v>4584</v>
      </c>
      <c r="B652" s="3">
        <v>0</v>
      </c>
      <c r="C652" s="7">
        <v>2</v>
      </c>
      <c r="D652" s="7">
        <v>8</v>
      </c>
      <c r="E652" s="7">
        <v>12</v>
      </c>
      <c r="F652" s="7">
        <v>2</v>
      </c>
      <c r="G652" s="7">
        <v>1</v>
      </c>
      <c r="H652" s="7">
        <v>30</v>
      </c>
      <c r="I652" s="7">
        <v>12</v>
      </c>
      <c r="J652" s="7">
        <v>35</v>
      </c>
      <c r="K652" s="7">
        <v>25</v>
      </c>
      <c r="L652" s="7">
        <v>1</v>
      </c>
      <c r="M652" s="7">
        <v>32</v>
      </c>
      <c r="N652" s="7">
        <v>5</v>
      </c>
    </row>
    <row r="653" spans="1:14">
      <c r="A653" s="7" t="s">
        <v>4585</v>
      </c>
      <c r="B653" s="3">
        <v>0</v>
      </c>
      <c r="C653" s="7">
        <v>0</v>
      </c>
      <c r="D653" s="7">
        <v>9</v>
      </c>
      <c r="E653" s="7">
        <v>5</v>
      </c>
      <c r="F653" s="7">
        <v>0</v>
      </c>
      <c r="G653" s="7">
        <v>1</v>
      </c>
      <c r="H653" s="7">
        <v>16</v>
      </c>
      <c r="I653" s="7">
        <v>7</v>
      </c>
      <c r="J653" s="7">
        <v>26</v>
      </c>
      <c r="K653" s="7">
        <v>29</v>
      </c>
      <c r="L653" s="7">
        <v>2</v>
      </c>
      <c r="M653" s="7">
        <v>32</v>
      </c>
      <c r="N653" s="7">
        <v>4</v>
      </c>
    </row>
    <row r="654" spans="1:14">
      <c r="A654" s="7" t="s">
        <v>4586</v>
      </c>
      <c r="B654" s="3">
        <v>0</v>
      </c>
      <c r="C654" s="7">
        <v>0</v>
      </c>
      <c r="D654" s="7">
        <v>4</v>
      </c>
      <c r="E654" s="7">
        <v>6</v>
      </c>
      <c r="F654" s="7">
        <v>0</v>
      </c>
      <c r="G654" s="7">
        <v>1</v>
      </c>
      <c r="H654" s="7">
        <v>10</v>
      </c>
      <c r="I654" s="7">
        <v>7</v>
      </c>
      <c r="J654" s="7">
        <v>22</v>
      </c>
      <c r="K654" s="7">
        <v>3</v>
      </c>
      <c r="L654" s="7">
        <v>3</v>
      </c>
      <c r="M654" s="7">
        <v>17</v>
      </c>
      <c r="N654" s="7">
        <v>2</v>
      </c>
    </row>
    <row r="655" spans="1:14">
      <c r="A655" s="7" t="s">
        <v>4587</v>
      </c>
      <c r="B655" s="3">
        <v>0</v>
      </c>
      <c r="C655" s="7">
        <v>1</v>
      </c>
      <c r="D655" s="7">
        <v>9</v>
      </c>
      <c r="E655" s="7">
        <v>11</v>
      </c>
      <c r="F655" s="7">
        <v>1</v>
      </c>
      <c r="G655" s="7">
        <v>1</v>
      </c>
      <c r="H655" s="7">
        <v>26</v>
      </c>
      <c r="I655" s="7">
        <v>10</v>
      </c>
      <c r="J655" s="7">
        <v>41</v>
      </c>
      <c r="K655" s="7">
        <v>21</v>
      </c>
      <c r="L655" s="7">
        <v>7</v>
      </c>
      <c r="M655" s="7">
        <v>22</v>
      </c>
      <c r="N655" s="7">
        <v>4</v>
      </c>
    </row>
    <row r="656" spans="1:14">
      <c r="A656" s="7" t="s">
        <v>4588</v>
      </c>
      <c r="B656" s="3">
        <v>0</v>
      </c>
      <c r="C656" s="7">
        <v>3</v>
      </c>
      <c r="D656" s="7">
        <v>11</v>
      </c>
      <c r="E656" s="7">
        <v>10</v>
      </c>
      <c r="F656" s="7">
        <v>0</v>
      </c>
      <c r="G656" s="7">
        <v>0</v>
      </c>
      <c r="H656" s="7">
        <v>31</v>
      </c>
      <c r="I656" s="7">
        <v>15</v>
      </c>
      <c r="J656" s="7">
        <v>25</v>
      </c>
      <c r="K656" s="7">
        <v>21</v>
      </c>
      <c r="L656" s="7">
        <v>3</v>
      </c>
      <c r="M656" s="7">
        <v>31</v>
      </c>
      <c r="N656" s="7">
        <v>3</v>
      </c>
    </row>
    <row r="657" spans="1:14">
      <c r="A657" s="7" t="s">
        <v>4589</v>
      </c>
      <c r="B657" s="3">
        <v>0</v>
      </c>
      <c r="C657" s="7">
        <v>1</v>
      </c>
      <c r="D657" s="7">
        <v>4</v>
      </c>
      <c r="E657" s="7">
        <v>10</v>
      </c>
      <c r="F657" s="7">
        <v>0</v>
      </c>
      <c r="G657" s="7">
        <v>1</v>
      </c>
      <c r="H657" s="7">
        <v>18</v>
      </c>
      <c r="I657" s="7">
        <v>9</v>
      </c>
      <c r="J657" s="7">
        <v>28</v>
      </c>
      <c r="K657" s="7">
        <v>23</v>
      </c>
      <c r="L657" s="7">
        <v>2</v>
      </c>
      <c r="M657" s="7">
        <v>30</v>
      </c>
      <c r="N657" s="7">
        <v>3</v>
      </c>
    </row>
    <row r="658" spans="1:14">
      <c r="A658" s="7" t="s">
        <v>4590</v>
      </c>
      <c r="B658" s="3">
        <v>3</v>
      </c>
      <c r="C658" s="7">
        <v>1</v>
      </c>
      <c r="D658" s="7">
        <v>5</v>
      </c>
      <c r="E658" s="7">
        <v>8</v>
      </c>
      <c r="F658" s="7">
        <v>4</v>
      </c>
      <c r="G658" s="7">
        <v>0</v>
      </c>
      <c r="H658" s="7">
        <v>22</v>
      </c>
      <c r="I658" s="7">
        <v>11</v>
      </c>
      <c r="J658" s="7">
        <v>28</v>
      </c>
      <c r="K658" s="7">
        <v>24</v>
      </c>
      <c r="L658" s="7">
        <v>0</v>
      </c>
      <c r="M658" s="7">
        <v>45</v>
      </c>
      <c r="N658" s="7">
        <v>4</v>
      </c>
    </row>
    <row r="659" spans="1:14">
      <c r="A659" s="7" t="s">
        <v>4591</v>
      </c>
      <c r="B659" s="3">
        <v>1</v>
      </c>
      <c r="C659" s="7">
        <v>2</v>
      </c>
      <c r="D659" s="7">
        <v>4</v>
      </c>
      <c r="E659" s="7">
        <v>3</v>
      </c>
      <c r="F659" s="7">
        <v>0</v>
      </c>
      <c r="G659" s="7">
        <v>0</v>
      </c>
      <c r="H659" s="7">
        <v>18</v>
      </c>
      <c r="I659" s="7">
        <v>8</v>
      </c>
      <c r="J659" s="7">
        <v>16</v>
      </c>
      <c r="K659" s="7">
        <v>17</v>
      </c>
      <c r="L659" s="7">
        <v>3</v>
      </c>
      <c r="M659" s="7">
        <v>20</v>
      </c>
      <c r="N659" s="7">
        <v>2</v>
      </c>
    </row>
    <row r="660" spans="1:14">
      <c r="A660" s="7" t="s">
        <v>4592</v>
      </c>
      <c r="B660" s="3">
        <v>2</v>
      </c>
      <c r="C660" s="7">
        <v>0</v>
      </c>
      <c r="D660" s="7">
        <v>8</v>
      </c>
      <c r="E660" s="7">
        <v>8</v>
      </c>
      <c r="F660" s="7">
        <v>2</v>
      </c>
      <c r="G660" s="7">
        <v>0</v>
      </c>
      <c r="H660" s="7">
        <v>18</v>
      </c>
      <c r="I660" s="7">
        <v>8</v>
      </c>
      <c r="J660" s="7">
        <v>25</v>
      </c>
      <c r="K660" s="7">
        <v>14</v>
      </c>
      <c r="L660" s="7">
        <v>0</v>
      </c>
      <c r="M660" s="7">
        <v>37</v>
      </c>
      <c r="N660" s="7">
        <v>3</v>
      </c>
    </row>
    <row r="661" spans="1:14">
      <c r="A661" s="7" t="s">
        <v>4593</v>
      </c>
      <c r="B661" s="3">
        <v>0</v>
      </c>
      <c r="C661" s="7">
        <v>1</v>
      </c>
      <c r="D661" s="7">
        <v>7</v>
      </c>
      <c r="E661" s="7">
        <v>8</v>
      </c>
      <c r="F661" s="7">
        <v>0</v>
      </c>
      <c r="G661" s="7">
        <v>1</v>
      </c>
      <c r="H661" s="7">
        <v>19</v>
      </c>
      <c r="I661" s="7">
        <v>9</v>
      </c>
      <c r="J661" s="7">
        <v>32</v>
      </c>
      <c r="K661" s="7">
        <v>14</v>
      </c>
      <c r="L661" s="7">
        <v>0</v>
      </c>
      <c r="M661" s="7">
        <v>21</v>
      </c>
      <c r="N661" s="7">
        <v>4</v>
      </c>
    </row>
    <row r="662" spans="1:14">
      <c r="A662" s="7" t="s">
        <v>4594</v>
      </c>
      <c r="B662" s="3">
        <v>0</v>
      </c>
      <c r="C662" s="7">
        <v>1</v>
      </c>
      <c r="D662" s="7">
        <v>9</v>
      </c>
      <c r="E662" s="7">
        <v>8</v>
      </c>
      <c r="F662" s="7">
        <v>0</v>
      </c>
      <c r="G662" s="7">
        <v>1</v>
      </c>
      <c r="H662" s="7">
        <v>20</v>
      </c>
      <c r="I662" s="7">
        <v>6</v>
      </c>
      <c r="J662" s="7">
        <v>14</v>
      </c>
      <c r="K662" s="7">
        <v>12</v>
      </c>
      <c r="L662" s="7">
        <v>3</v>
      </c>
      <c r="M662" s="7">
        <v>18</v>
      </c>
      <c r="N662" s="7">
        <v>2</v>
      </c>
    </row>
    <row r="663" spans="1:14">
      <c r="A663" s="7" t="s">
        <v>4595</v>
      </c>
      <c r="B663" s="3">
        <v>0</v>
      </c>
      <c r="C663" s="7">
        <v>4</v>
      </c>
      <c r="D663" s="7">
        <v>3</v>
      </c>
      <c r="E663" s="7">
        <v>22</v>
      </c>
      <c r="F663" s="7">
        <v>4</v>
      </c>
      <c r="G663" s="7">
        <v>0</v>
      </c>
      <c r="H663" s="7">
        <v>29</v>
      </c>
      <c r="I663" s="7">
        <v>9</v>
      </c>
      <c r="J663" s="7">
        <v>16</v>
      </c>
      <c r="K663" s="7">
        <v>15</v>
      </c>
      <c r="L663" s="7">
        <v>2</v>
      </c>
      <c r="M663" s="7">
        <v>20</v>
      </c>
      <c r="N663" s="7">
        <v>3</v>
      </c>
    </row>
    <row r="664" spans="1:14">
      <c r="A664" s="7" t="s">
        <v>4596</v>
      </c>
      <c r="B664" s="3">
        <v>0</v>
      </c>
      <c r="C664" s="7">
        <v>0</v>
      </c>
      <c r="D664" s="7">
        <v>5</v>
      </c>
      <c r="E664" s="7">
        <v>9</v>
      </c>
      <c r="F664" s="7">
        <v>0</v>
      </c>
      <c r="G664" s="7">
        <v>1</v>
      </c>
      <c r="H664" s="7">
        <v>17</v>
      </c>
      <c r="I664" s="7">
        <v>9</v>
      </c>
      <c r="J664" s="7">
        <v>17</v>
      </c>
      <c r="K664" s="7">
        <v>28</v>
      </c>
      <c r="L664" s="7">
        <v>1</v>
      </c>
      <c r="M664" s="7">
        <v>33</v>
      </c>
      <c r="N664" s="7">
        <v>4</v>
      </c>
    </row>
    <row r="665" spans="1:14">
      <c r="A665" s="7" t="s">
        <v>4597</v>
      </c>
      <c r="B665" s="3">
        <v>0</v>
      </c>
      <c r="C665" s="7">
        <v>1</v>
      </c>
      <c r="D665" s="7">
        <v>4</v>
      </c>
      <c r="E665" s="7">
        <v>5</v>
      </c>
      <c r="F665" s="7">
        <v>0</v>
      </c>
      <c r="G665" s="7">
        <v>0</v>
      </c>
      <c r="H665" s="7">
        <v>14</v>
      </c>
      <c r="I665" s="7">
        <v>6</v>
      </c>
      <c r="J665" s="7">
        <v>14</v>
      </c>
      <c r="K665" s="7">
        <v>6</v>
      </c>
      <c r="L665" s="7">
        <v>0</v>
      </c>
      <c r="M665" s="7">
        <v>8</v>
      </c>
      <c r="N665" s="7">
        <v>2</v>
      </c>
    </row>
    <row r="666" spans="1:14">
      <c r="A666" s="7" t="s">
        <v>4598</v>
      </c>
      <c r="B666" s="3">
        <v>0</v>
      </c>
      <c r="C666" s="7">
        <v>2</v>
      </c>
      <c r="D666" s="7">
        <v>11</v>
      </c>
      <c r="E666" s="7">
        <v>1</v>
      </c>
      <c r="F666" s="7">
        <v>1</v>
      </c>
      <c r="G666" s="7">
        <v>0</v>
      </c>
      <c r="H666" s="7">
        <v>15</v>
      </c>
      <c r="I666" s="7">
        <v>8</v>
      </c>
      <c r="J666" s="7">
        <v>21</v>
      </c>
      <c r="K666" s="7">
        <v>13</v>
      </c>
      <c r="L666" s="7">
        <v>0</v>
      </c>
      <c r="M666" s="7">
        <v>24</v>
      </c>
      <c r="N666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N190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939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4">
      <c r="A3" t="s">
        <v>940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4">
      <c r="A4" t="s">
        <v>941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4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4">
      <c r="A6" t="s">
        <v>942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4">
      <c r="A7" t="s">
        <v>943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4">
      <c r="A8" t="s">
        <v>944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4">
      <c r="A9" t="s">
        <v>1595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4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4">
      <c r="A11" t="s">
        <v>945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4">
      <c r="A12" t="s">
        <v>946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4">
      <c r="A13" t="s">
        <v>947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4">
      <c r="A14" t="s">
        <v>948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4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4">
      <c r="A16" t="s">
        <v>949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950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951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952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953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954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955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1118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956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957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1596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958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959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960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961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962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963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964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965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966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967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968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969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970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971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1597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972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973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974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975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976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977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978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979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1119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980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981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1598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982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983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984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985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986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987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988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989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1396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1397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1398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1399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1400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1401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1402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1599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1403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1404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1405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1406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1407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1408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1409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1410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1411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1412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1413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2207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1414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1600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1415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1416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1417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1418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1419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1420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1421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1422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1423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1424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2540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2541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2542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2543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2544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2545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2546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2547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2548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2549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2550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2551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2552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2553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2554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107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2555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2556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2557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2558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2559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2560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2561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45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2562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2563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2564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2565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4">
      <c r="A129" s="7" t="s">
        <v>2566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4">
      <c r="A130" s="7" t="s">
        <v>2567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1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4">
      <c r="A131" s="7" t="s">
        <v>2568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  <row r="132" spans="1:14">
      <c r="A132" s="7" t="s">
        <v>3614</v>
      </c>
      <c r="B132" s="3">
        <v>0</v>
      </c>
      <c r="C132" s="7">
        <v>3</v>
      </c>
      <c r="D132" s="7">
        <v>20</v>
      </c>
      <c r="E132" s="7">
        <v>33</v>
      </c>
      <c r="F132" s="7">
        <v>0</v>
      </c>
      <c r="G132" s="7">
        <v>0</v>
      </c>
      <c r="H132" s="7">
        <v>74</v>
      </c>
      <c r="I132" s="7">
        <v>41</v>
      </c>
      <c r="J132" s="7">
        <v>156</v>
      </c>
      <c r="K132" s="7">
        <v>113</v>
      </c>
      <c r="L132" s="7">
        <v>8</v>
      </c>
      <c r="M132" s="7">
        <v>113</v>
      </c>
      <c r="N132" s="7">
        <v>8</v>
      </c>
    </row>
    <row r="133" spans="1:14">
      <c r="A133" s="7" t="s">
        <v>3615</v>
      </c>
      <c r="B133" s="3">
        <v>1</v>
      </c>
      <c r="C133" s="7">
        <v>0</v>
      </c>
      <c r="D133" s="7">
        <v>6</v>
      </c>
      <c r="E133" s="7">
        <v>23</v>
      </c>
      <c r="F133" s="7">
        <v>1</v>
      </c>
      <c r="G133" s="7">
        <v>1</v>
      </c>
      <c r="H133" s="7">
        <v>45</v>
      </c>
      <c r="I133" s="7">
        <v>33</v>
      </c>
      <c r="J133" s="7">
        <v>64</v>
      </c>
      <c r="K133" s="7">
        <v>30</v>
      </c>
      <c r="L133" s="7">
        <v>3</v>
      </c>
      <c r="M133" s="7">
        <v>43</v>
      </c>
      <c r="N133" s="7">
        <v>4</v>
      </c>
    </row>
    <row r="134" spans="1:14">
      <c r="A134" s="7" t="s">
        <v>3616</v>
      </c>
      <c r="B134" s="3">
        <v>4</v>
      </c>
      <c r="C134" s="7">
        <v>6</v>
      </c>
      <c r="D134" s="7">
        <v>19</v>
      </c>
      <c r="E134" s="7">
        <v>31</v>
      </c>
      <c r="F134" s="7">
        <v>10</v>
      </c>
      <c r="G134" s="7">
        <v>5</v>
      </c>
      <c r="H134" s="7">
        <v>77</v>
      </c>
      <c r="I134" s="7">
        <v>48</v>
      </c>
      <c r="J134" s="7">
        <v>165</v>
      </c>
      <c r="K134" s="7">
        <v>93</v>
      </c>
      <c r="L134" s="7">
        <v>8</v>
      </c>
      <c r="M134" s="7">
        <v>152</v>
      </c>
      <c r="N134" s="7">
        <v>8</v>
      </c>
    </row>
    <row r="135" spans="1:14">
      <c r="A135" s="7" t="s">
        <v>3617</v>
      </c>
      <c r="B135" s="3">
        <v>0</v>
      </c>
      <c r="C135" s="7">
        <v>2</v>
      </c>
      <c r="D135" s="7">
        <v>22</v>
      </c>
      <c r="E135" s="7">
        <v>35</v>
      </c>
      <c r="F135" s="7">
        <v>1</v>
      </c>
      <c r="G135" s="7">
        <v>1</v>
      </c>
      <c r="H135" s="7">
        <v>65</v>
      </c>
      <c r="I135" s="7">
        <v>26</v>
      </c>
      <c r="J135" s="7">
        <v>104</v>
      </c>
      <c r="K135" s="7">
        <v>55</v>
      </c>
      <c r="L135" s="7">
        <v>4</v>
      </c>
      <c r="M135" s="7">
        <v>80</v>
      </c>
      <c r="N135" s="7">
        <v>4</v>
      </c>
    </row>
    <row r="136" spans="1:14">
      <c r="A136" s="7" t="s">
        <v>3618</v>
      </c>
      <c r="B136" s="3">
        <v>2</v>
      </c>
      <c r="C136" s="7">
        <v>17</v>
      </c>
      <c r="D136" s="7">
        <v>20</v>
      </c>
      <c r="E136" s="7">
        <v>38</v>
      </c>
      <c r="F136" s="7">
        <v>10</v>
      </c>
      <c r="G136" s="7">
        <v>5</v>
      </c>
      <c r="H136" s="7">
        <v>103</v>
      </c>
      <c r="I136" s="7">
        <v>49</v>
      </c>
      <c r="J136" s="7">
        <v>179</v>
      </c>
      <c r="K136" s="7">
        <v>131</v>
      </c>
      <c r="L136" s="7">
        <v>8</v>
      </c>
      <c r="M136" s="7">
        <v>171</v>
      </c>
      <c r="N136" s="7">
        <v>8</v>
      </c>
    </row>
    <row r="137" spans="1:14">
      <c r="A137" s="7" t="s">
        <v>3619</v>
      </c>
      <c r="B137" s="3">
        <v>0</v>
      </c>
      <c r="C137" s="7">
        <v>1</v>
      </c>
      <c r="D137" s="7">
        <v>11</v>
      </c>
      <c r="E137" s="7">
        <v>37</v>
      </c>
      <c r="F137" s="7">
        <v>1</v>
      </c>
      <c r="G137" s="7">
        <v>0</v>
      </c>
      <c r="H137" s="7">
        <v>57</v>
      </c>
      <c r="I137" s="7">
        <v>33</v>
      </c>
      <c r="J137" s="7">
        <v>108</v>
      </c>
      <c r="K137" s="7">
        <v>44</v>
      </c>
      <c r="L137" s="7">
        <v>9</v>
      </c>
      <c r="M137" s="7">
        <v>42</v>
      </c>
      <c r="N137" s="7">
        <v>4</v>
      </c>
    </row>
    <row r="138" spans="1:14">
      <c r="A138" s="7" t="s">
        <v>3620</v>
      </c>
      <c r="B138" s="3">
        <v>1</v>
      </c>
      <c r="C138" s="7">
        <v>9</v>
      </c>
      <c r="D138" s="7">
        <v>30</v>
      </c>
      <c r="E138" s="7">
        <v>51</v>
      </c>
      <c r="F138" s="7">
        <v>6</v>
      </c>
      <c r="G138" s="7">
        <v>5</v>
      </c>
      <c r="H138" s="7">
        <v>130</v>
      </c>
      <c r="I138" s="7">
        <v>55</v>
      </c>
      <c r="J138" s="7">
        <v>196</v>
      </c>
      <c r="K138" s="7">
        <v>147</v>
      </c>
      <c r="L138" s="7">
        <v>4</v>
      </c>
      <c r="M138" s="7">
        <v>185</v>
      </c>
      <c r="N138" s="7">
        <v>8</v>
      </c>
    </row>
    <row r="139" spans="1:14">
      <c r="A139" s="7" t="s">
        <v>3621</v>
      </c>
      <c r="B139" s="3">
        <v>4</v>
      </c>
      <c r="C139" s="7">
        <v>4</v>
      </c>
      <c r="D139" s="7">
        <v>29</v>
      </c>
      <c r="E139" s="7">
        <v>33</v>
      </c>
      <c r="F139" s="7">
        <v>3</v>
      </c>
      <c r="G139" s="7">
        <v>3</v>
      </c>
      <c r="H139" s="7">
        <v>109</v>
      </c>
      <c r="I139" s="7">
        <v>31</v>
      </c>
      <c r="J139" s="7">
        <v>91</v>
      </c>
      <c r="K139" s="7">
        <v>77</v>
      </c>
      <c r="L139" s="7">
        <v>2</v>
      </c>
      <c r="M139" s="7">
        <v>206</v>
      </c>
      <c r="N139" s="7">
        <v>8</v>
      </c>
    </row>
    <row r="140" spans="1:14">
      <c r="A140" s="7" t="s">
        <v>3622</v>
      </c>
      <c r="B140" s="3">
        <v>5</v>
      </c>
      <c r="C140" s="7">
        <v>6</v>
      </c>
      <c r="D140" s="7">
        <v>47</v>
      </c>
      <c r="E140" s="7">
        <v>48</v>
      </c>
      <c r="F140" s="7">
        <v>6</v>
      </c>
      <c r="G140" s="7">
        <v>4</v>
      </c>
      <c r="H140" s="7">
        <v>104</v>
      </c>
      <c r="I140" s="7">
        <v>54</v>
      </c>
      <c r="J140" s="7">
        <v>174</v>
      </c>
      <c r="K140" s="7">
        <v>95</v>
      </c>
      <c r="L140" s="7">
        <v>5</v>
      </c>
      <c r="M140" s="7">
        <v>144</v>
      </c>
      <c r="N140" s="7">
        <v>8</v>
      </c>
    </row>
    <row r="141" spans="1:14">
      <c r="A141" s="7" t="s">
        <v>3623</v>
      </c>
      <c r="B141" s="3">
        <v>2</v>
      </c>
      <c r="C141" s="7">
        <v>10</v>
      </c>
      <c r="D141" s="7">
        <v>54</v>
      </c>
      <c r="E141" s="7">
        <v>49</v>
      </c>
      <c r="F141" s="7">
        <v>0</v>
      </c>
      <c r="G141" s="7">
        <v>0</v>
      </c>
      <c r="H141" s="7">
        <v>142</v>
      </c>
      <c r="I141" s="7">
        <v>73</v>
      </c>
      <c r="J141" s="7">
        <v>198</v>
      </c>
      <c r="K141" s="7">
        <v>141</v>
      </c>
      <c r="L141" s="7">
        <v>8</v>
      </c>
      <c r="M141" s="7">
        <v>171</v>
      </c>
      <c r="N141" s="7">
        <v>8</v>
      </c>
    </row>
    <row r="142" spans="1:14">
      <c r="A142" s="7" t="s">
        <v>3624</v>
      </c>
      <c r="B142" s="3">
        <v>1</v>
      </c>
      <c r="C142" s="7">
        <v>3</v>
      </c>
      <c r="D142" s="7">
        <v>22</v>
      </c>
      <c r="E142" s="7">
        <v>24</v>
      </c>
      <c r="F142" s="7">
        <v>7</v>
      </c>
      <c r="G142" s="7">
        <v>3</v>
      </c>
      <c r="H142" s="7">
        <v>107</v>
      </c>
      <c r="I142" s="7">
        <v>41</v>
      </c>
      <c r="J142" s="7">
        <v>144</v>
      </c>
      <c r="K142" s="7">
        <v>92</v>
      </c>
      <c r="L142" s="7">
        <v>7</v>
      </c>
      <c r="M142" s="7">
        <v>115</v>
      </c>
      <c r="N142" s="7">
        <v>8</v>
      </c>
    </row>
    <row r="143" spans="1:14">
      <c r="A143" s="7" t="s">
        <v>3625</v>
      </c>
      <c r="B143" s="3">
        <v>1</v>
      </c>
      <c r="C143" s="7">
        <v>2</v>
      </c>
      <c r="D143" s="7">
        <v>24</v>
      </c>
      <c r="E143" s="7">
        <v>74</v>
      </c>
      <c r="F143" s="7">
        <v>5</v>
      </c>
      <c r="G143" s="7">
        <v>5</v>
      </c>
      <c r="H143" s="7">
        <v>128</v>
      </c>
      <c r="I143" s="7">
        <v>60</v>
      </c>
      <c r="J143" s="7">
        <v>185</v>
      </c>
      <c r="K143" s="7">
        <v>126</v>
      </c>
      <c r="L143" s="7">
        <v>13</v>
      </c>
      <c r="M143" s="7">
        <v>165</v>
      </c>
      <c r="N143" s="7">
        <v>8</v>
      </c>
    </row>
    <row r="144" spans="1:14">
      <c r="A144" s="7" t="s">
        <v>3626</v>
      </c>
      <c r="B144" s="3">
        <v>2</v>
      </c>
      <c r="C144" s="7">
        <v>2</v>
      </c>
      <c r="D144" s="7">
        <v>25</v>
      </c>
      <c r="E144" s="7">
        <v>43</v>
      </c>
      <c r="F144" s="7">
        <v>5</v>
      </c>
      <c r="G144" s="7">
        <v>2</v>
      </c>
      <c r="H144" s="7">
        <v>89</v>
      </c>
      <c r="I144" s="7">
        <v>41</v>
      </c>
      <c r="J144" s="7">
        <v>114</v>
      </c>
      <c r="K144" s="7">
        <v>91</v>
      </c>
      <c r="L144" s="7">
        <v>21</v>
      </c>
      <c r="M144" s="7">
        <v>121</v>
      </c>
      <c r="N144" s="7">
        <v>6</v>
      </c>
    </row>
    <row r="145" spans="1:14">
      <c r="A145" s="7" t="s">
        <v>3627</v>
      </c>
      <c r="B145" s="3">
        <v>2</v>
      </c>
      <c r="C145" s="7">
        <v>1</v>
      </c>
      <c r="D145" s="7">
        <v>18</v>
      </c>
      <c r="E145" s="7">
        <v>27</v>
      </c>
      <c r="F145" s="7">
        <v>3</v>
      </c>
      <c r="G145" s="7">
        <v>3</v>
      </c>
      <c r="H145" s="7">
        <v>65</v>
      </c>
      <c r="I145" s="7">
        <v>39</v>
      </c>
      <c r="J145" s="7">
        <v>77</v>
      </c>
      <c r="K145" s="7">
        <v>50</v>
      </c>
      <c r="L145" s="7">
        <v>11</v>
      </c>
      <c r="M145" s="7">
        <v>62</v>
      </c>
      <c r="N145" s="7">
        <v>4</v>
      </c>
    </row>
    <row r="146" spans="1:14">
      <c r="A146" s="7" t="s">
        <v>3628</v>
      </c>
      <c r="B146" s="3">
        <v>4</v>
      </c>
      <c r="C146" s="7">
        <v>3</v>
      </c>
      <c r="D146" s="7">
        <v>39</v>
      </c>
      <c r="E146" s="7">
        <v>38</v>
      </c>
      <c r="F146" s="7">
        <v>5</v>
      </c>
      <c r="G146" s="7">
        <v>5</v>
      </c>
      <c r="H146" s="7">
        <v>85</v>
      </c>
      <c r="I146" s="7">
        <v>69</v>
      </c>
      <c r="J146" s="7">
        <v>161</v>
      </c>
      <c r="K146" s="7">
        <v>89</v>
      </c>
      <c r="L146" s="7">
        <v>10</v>
      </c>
      <c r="M146" s="7">
        <v>126</v>
      </c>
      <c r="N146" s="7">
        <v>10</v>
      </c>
    </row>
    <row r="147" spans="1:14">
      <c r="A147" s="7" t="s">
        <v>3629</v>
      </c>
      <c r="B147" s="3">
        <v>0</v>
      </c>
      <c r="C147" s="7">
        <v>3</v>
      </c>
      <c r="D147" s="7">
        <v>28</v>
      </c>
      <c r="E147" s="7">
        <v>28</v>
      </c>
      <c r="F147" s="7">
        <v>2</v>
      </c>
      <c r="G147" s="7">
        <v>3</v>
      </c>
      <c r="H147" s="7">
        <v>99</v>
      </c>
      <c r="I147" s="7">
        <v>40</v>
      </c>
      <c r="J147" s="7">
        <v>126</v>
      </c>
      <c r="K147" s="7">
        <v>116</v>
      </c>
      <c r="L147" s="7">
        <v>9</v>
      </c>
      <c r="M147" s="7">
        <v>170</v>
      </c>
      <c r="N147" s="7">
        <v>8</v>
      </c>
    </row>
    <row r="148" spans="1:14">
      <c r="A148" s="7" t="s">
        <v>3630</v>
      </c>
      <c r="B148" s="3">
        <v>1</v>
      </c>
      <c r="C148" s="7">
        <v>1</v>
      </c>
      <c r="D148" s="7">
        <v>10</v>
      </c>
      <c r="E148" s="7">
        <v>37</v>
      </c>
      <c r="F148" s="7">
        <v>0</v>
      </c>
      <c r="G148" s="7">
        <v>1</v>
      </c>
      <c r="H148" s="7">
        <v>53</v>
      </c>
      <c r="I148" s="7">
        <v>36</v>
      </c>
      <c r="J148" s="7">
        <v>99</v>
      </c>
      <c r="K148" s="7">
        <v>44</v>
      </c>
      <c r="L148" s="7">
        <v>6</v>
      </c>
      <c r="M148" s="7">
        <v>70</v>
      </c>
      <c r="N148" s="7">
        <v>4</v>
      </c>
    </row>
    <row r="149" spans="1:14">
      <c r="A149" s="7" t="s">
        <v>3631</v>
      </c>
      <c r="B149" s="3">
        <v>2</v>
      </c>
      <c r="C149" s="7">
        <v>4</v>
      </c>
      <c r="D149" s="7">
        <v>53</v>
      </c>
      <c r="E149" s="7">
        <v>47</v>
      </c>
      <c r="F149" s="7">
        <v>1</v>
      </c>
      <c r="G149" s="7">
        <v>2</v>
      </c>
      <c r="H149" s="7">
        <v>134</v>
      </c>
      <c r="I149" s="7">
        <v>63</v>
      </c>
      <c r="J149" s="7">
        <v>204</v>
      </c>
      <c r="K149" s="7">
        <v>115</v>
      </c>
      <c r="L149" s="7">
        <v>24</v>
      </c>
      <c r="M149" s="7">
        <v>156</v>
      </c>
      <c r="N149" s="7">
        <v>8</v>
      </c>
    </row>
    <row r="150" spans="1:14">
      <c r="A150" s="7" t="s">
        <v>3632</v>
      </c>
      <c r="B150" s="3">
        <v>0</v>
      </c>
      <c r="C150" s="7">
        <v>1</v>
      </c>
      <c r="D150" s="7">
        <v>2</v>
      </c>
      <c r="E150" s="7">
        <v>4</v>
      </c>
      <c r="F150" s="7">
        <v>0</v>
      </c>
      <c r="G150" s="7">
        <v>0</v>
      </c>
      <c r="H150" s="7">
        <v>14</v>
      </c>
      <c r="I150" s="7">
        <v>1</v>
      </c>
      <c r="J150" s="7">
        <v>9</v>
      </c>
      <c r="K150" s="7">
        <v>8</v>
      </c>
      <c r="L150" s="7">
        <v>1</v>
      </c>
      <c r="M150" s="7">
        <v>12</v>
      </c>
      <c r="N150" s="7">
        <v>1</v>
      </c>
    </row>
    <row r="151" spans="1:14">
      <c r="A151" s="7" t="s">
        <v>3633</v>
      </c>
      <c r="B151" s="3">
        <v>3</v>
      </c>
      <c r="C151" s="7">
        <v>4</v>
      </c>
      <c r="D151" s="7">
        <v>50</v>
      </c>
      <c r="E151" s="7">
        <v>81</v>
      </c>
      <c r="F151" s="7">
        <v>3</v>
      </c>
      <c r="G151" s="7">
        <v>3</v>
      </c>
      <c r="H151" s="7">
        <v>193</v>
      </c>
      <c r="I151" s="7">
        <v>98</v>
      </c>
      <c r="J151" s="7">
        <v>161</v>
      </c>
      <c r="K151" s="7">
        <v>118</v>
      </c>
      <c r="L151" s="7">
        <v>13</v>
      </c>
      <c r="M151" s="7">
        <v>259</v>
      </c>
      <c r="N151" s="7">
        <v>8</v>
      </c>
    </row>
    <row r="152" spans="1:14">
      <c r="A152" s="7" t="s">
        <v>3634</v>
      </c>
      <c r="B152" s="3">
        <v>0</v>
      </c>
      <c r="C152" s="7">
        <v>6</v>
      </c>
      <c r="D152" s="7">
        <v>24</v>
      </c>
      <c r="E152" s="7">
        <v>39</v>
      </c>
      <c r="F152" s="7">
        <v>3</v>
      </c>
      <c r="G152" s="7">
        <v>1</v>
      </c>
      <c r="H152" s="7">
        <v>89</v>
      </c>
      <c r="I152" s="7">
        <v>41</v>
      </c>
      <c r="J152" s="7">
        <v>148</v>
      </c>
      <c r="K152" s="7">
        <v>102</v>
      </c>
      <c r="L152" s="7">
        <v>6</v>
      </c>
      <c r="M152" s="7">
        <v>144</v>
      </c>
      <c r="N152" s="7">
        <v>6</v>
      </c>
    </row>
    <row r="153" spans="1:14">
      <c r="A153" s="7" t="s">
        <v>3635</v>
      </c>
      <c r="B153" s="3">
        <v>5</v>
      </c>
      <c r="C153" s="7">
        <v>7</v>
      </c>
      <c r="D153" s="7">
        <v>25</v>
      </c>
      <c r="E153" s="7">
        <v>54</v>
      </c>
      <c r="F153" s="7">
        <v>8</v>
      </c>
      <c r="G153" s="7">
        <v>2</v>
      </c>
      <c r="H153" s="7">
        <v>111</v>
      </c>
      <c r="I153" s="7">
        <v>45</v>
      </c>
      <c r="J153" s="7">
        <v>156</v>
      </c>
      <c r="K153" s="7">
        <v>107</v>
      </c>
      <c r="L153" s="7">
        <v>12</v>
      </c>
      <c r="M153" s="7">
        <v>146</v>
      </c>
      <c r="N153" s="7">
        <v>9</v>
      </c>
    </row>
    <row r="154" spans="1:14">
      <c r="A154" s="7" t="s">
        <v>3636</v>
      </c>
      <c r="B154" s="3">
        <v>0</v>
      </c>
      <c r="C154" s="7">
        <v>0</v>
      </c>
      <c r="D154" s="7">
        <v>32</v>
      </c>
      <c r="E154" s="7">
        <v>9</v>
      </c>
      <c r="F154" s="7">
        <v>0</v>
      </c>
      <c r="G154" s="7">
        <v>0</v>
      </c>
      <c r="H154" s="7">
        <v>50</v>
      </c>
      <c r="I154" s="7">
        <v>38</v>
      </c>
      <c r="J154" s="7">
        <v>88</v>
      </c>
      <c r="K154" s="7">
        <v>78</v>
      </c>
      <c r="L154" s="7">
        <v>3</v>
      </c>
      <c r="M154" s="7">
        <v>108</v>
      </c>
      <c r="N154" s="7">
        <v>4</v>
      </c>
    </row>
    <row r="155" spans="1:14">
      <c r="A155" s="7" t="s">
        <v>3637</v>
      </c>
      <c r="B155" s="3">
        <v>1</v>
      </c>
      <c r="C155" s="7">
        <v>5</v>
      </c>
      <c r="D155" s="7">
        <v>29</v>
      </c>
      <c r="E155" s="7">
        <v>31</v>
      </c>
      <c r="F155" s="7">
        <v>2</v>
      </c>
      <c r="G155" s="7">
        <v>1</v>
      </c>
      <c r="H155" s="7">
        <v>74</v>
      </c>
      <c r="I155" s="7">
        <v>36</v>
      </c>
      <c r="J155" s="7">
        <v>122</v>
      </c>
      <c r="K155" s="7">
        <v>74</v>
      </c>
      <c r="L155" s="7">
        <v>7</v>
      </c>
      <c r="M155" s="7">
        <v>164</v>
      </c>
      <c r="N155" s="7">
        <v>6</v>
      </c>
    </row>
    <row r="156" spans="1:14">
      <c r="A156" s="7" t="s">
        <v>3638</v>
      </c>
      <c r="B156" s="3">
        <v>3</v>
      </c>
      <c r="C156" s="7">
        <v>7</v>
      </c>
      <c r="D156" s="7">
        <v>59</v>
      </c>
      <c r="E156" s="7">
        <v>44</v>
      </c>
      <c r="F156" s="7">
        <v>6</v>
      </c>
      <c r="G156" s="7">
        <v>1</v>
      </c>
      <c r="H156" s="7">
        <v>120</v>
      </c>
      <c r="I156" s="7">
        <v>48</v>
      </c>
      <c r="J156" s="7">
        <v>166</v>
      </c>
      <c r="K156" s="7">
        <v>91</v>
      </c>
      <c r="L156" s="7">
        <v>1</v>
      </c>
      <c r="M156" s="7">
        <v>132</v>
      </c>
      <c r="N156" s="7">
        <v>8</v>
      </c>
    </row>
    <row r="157" spans="1:14">
      <c r="A157" s="7" t="s">
        <v>3639</v>
      </c>
      <c r="B157" s="3">
        <v>0</v>
      </c>
      <c r="C157" s="7">
        <v>6</v>
      </c>
      <c r="D157" s="7">
        <v>22</v>
      </c>
      <c r="E157" s="7">
        <v>28</v>
      </c>
      <c r="F157" s="7">
        <v>1</v>
      </c>
      <c r="G157" s="7">
        <v>0</v>
      </c>
      <c r="H157" s="7">
        <v>89</v>
      </c>
      <c r="I157" s="7">
        <v>17</v>
      </c>
      <c r="J157" s="7">
        <v>75</v>
      </c>
      <c r="K157" s="7">
        <v>83</v>
      </c>
      <c r="L157" s="7">
        <v>9</v>
      </c>
      <c r="M157" s="7">
        <v>121</v>
      </c>
      <c r="N157" s="7">
        <v>4</v>
      </c>
    </row>
    <row r="158" spans="1:14">
      <c r="A158" s="7" t="s">
        <v>3640</v>
      </c>
      <c r="B158" s="3">
        <v>0</v>
      </c>
      <c r="C158" s="7">
        <v>5</v>
      </c>
      <c r="D158" s="7">
        <v>23</v>
      </c>
      <c r="E158" s="7">
        <v>59</v>
      </c>
      <c r="F158" s="7">
        <v>2</v>
      </c>
      <c r="G158" s="7">
        <v>2</v>
      </c>
      <c r="H158" s="7">
        <v>117</v>
      </c>
      <c r="I158" s="7">
        <v>37</v>
      </c>
      <c r="J158" s="7">
        <v>123</v>
      </c>
      <c r="K158" s="7">
        <v>79</v>
      </c>
      <c r="L158" s="7">
        <v>3</v>
      </c>
      <c r="M158" s="7">
        <v>124</v>
      </c>
      <c r="N158" s="7">
        <v>6</v>
      </c>
    </row>
    <row r="159" spans="1:14">
      <c r="A159" s="7" t="s">
        <v>3641</v>
      </c>
      <c r="B159" s="3">
        <v>0</v>
      </c>
      <c r="C159" s="7">
        <v>3</v>
      </c>
      <c r="D159" s="7">
        <v>32</v>
      </c>
      <c r="E159" s="7">
        <v>25</v>
      </c>
      <c r="F159" s="7">
        <v>3</v>
      </c>
      <c r="G159" s="7">
        <v>1</v>
      </c>
      <c r="H159" s="7">
        <v>84</v>
      </c>
      <c r="I159" s="7">
        <v>29</v>
      </c>
      <c r="J159" s="7">
        <v>121</v>
      </c>
      <c r="K159" s="7">
        <v>116</v>
      </c>
      <c r="L159" s="7">
        <v>7</v>
      </c>
      <c r="M159" s="7">
        <v>159</v>
      </c>
      <c r="N159" s="7">
        <v>9</v>
      </c>
    </row>
    <row r="160" spans="1:14">
      <c r="A160" s="7" t="s">
        <v>3642</v>
      </c>
      <c r="B160" s="3">
        <v>0</v>
      </c>
      <c r="C160" s="7">
        <v>0</v>
      </c>
      <c r="D160" s="7">
        <v>26</v>
      </c>
      <c r="E160" s="7">
        <v>10</v>
      </c>
      <c r="F160" s="7">
        <v>1</v>
      </c>
      <c r="G160" s="7">
        <v>1</v>
      </c>
      <c r="H160" s="7">
        <v>46</v>
      </c>
      <c r="I160" s="7">
        <v>23</v>
      </c>
      <c r="J160" s="7">
        <v>80</v>
      </c>
      <c r="K160" s="7">
        <v>52</v>
      </c>
      <c r="L160" s="7">
        <v>1</v>
      </c>
      <c r="M160" s="7">
        <v>70</v>
      </c>
      <c r="N160" s="7">
        <v>4</v>
      </c>
    </row>
    <row r="161" spans="1:14">
      <c r="A161" s="7" t="s">
        <v>3643</v>
      </c>
      <c r="B161" s="3">
        <v>7</v>
      </c>
      <c r="C161" s="7">
        <v>14</v>
      </c>
      <c r="D161" s="7">
        <v>63</v>
      </c>
      <c r="E161" s="7">
        <v>18</v>
      </c>
      <c r="F161" s="7">
        <v>12</v>
      </c>
      <c r="G161" s="7">
        <v>6</v>
      </c>
      <c r="H161" s="7">
        <v>122</v>
      </c>
      <c r="I161" s="7">
        <v>64</v>
      </c>
      <c r="J161" s="7">
        <v>151</v>
      </c>
      <c r="K161" s="7">
        <v>86</v>
      </c>
      <c r="L161" s="7">
        <v>13</v>
      </c>
      <c r="M161" s="7">
        <v>119</v>
      </c>
      <c r="N161" s="7">
        <v>6</v>
      </c>
    </row>
    <row r="162" spans="1:14">
      <c r="A162" s="7" t="s">
        <v>4204</v>
      </c>
      <c r="B162" s="3">
        <v>0</v>
      </c>
      <c r="C162" s="7">
        <v>6</v>
      </c>
      <c r="D162" s="7">
        <v>24</v>
      </c>
      <c r="E162" s="7">
        <v>18</v>
      </c>
      <c r="F162" s="7">
        <v>2</v>
      </c>
      <c r="G162" s="7">
        <v>1</v>
      </c>
      <c r="H162" s="7">
        <v>48</v>
      </c>
      <c r="I162" s="7">
        <v>23</v>
      </c>
      <c r="J162" s="7">
        <v>59</v>
      </c>
      <c r="K162" s="7">
        <v>42</v>
      </c>
      <c r="L162" s="7">
        <v>1</v>
      </c>
      <c r="M162" s="7">
        <v>45</v>
      </c>
      <c r="N162" s="7">
        <v>8</v>
      </c>
    </row>
    <row r="163" spans="1:14">
      <c r="A163" s="7" t="s">
        <v>4205</v>
      </c>
      <c r="B163" s="3">
        <v>0</v>
      </c>
      <c r="C163" s="7">
        <v>0</v>
      </c>
      <c r="D163" s="7">
        <v>3</v>
      </c>
      <c r="E163" s="7">
        <v>8</v>
      </c>
      <c r="F163" s="7">
        <v>0</v>
      </c>
      <c r="G163" s="7">
        <v>0</v>
      </c>
      <c r="H163" s="7">
        <v>17</v>
      </c>
      <c r="I163" s="7">
        <v>11</v>
      </c>
      <c r="J163" s="7">
        <v>36</v>
      </c>
      <c r="K163" s="7">
        <v>19</v>
      </c>
      <c r="L163" s="7">
        <v>0</v>
      </c>
      <c r="M163" s="7">
        <v>30</v>
      </c>
      <c r="N163" s="7">
        <v>4</v>
      </c>
    </row>
    <row r="164" spans="1:14">
      <c r="A164" s="7" t="s">
        <v>4206</v>
      </c>
      <c r="B164" s="3">
        <v>2</v>
      </c>
      <c r="C164" s="7">
        <v>2</v>
      </c>
      <c r="D164" s="7">
        <v>13</v>
      </c>
      <c r="E164" s="7">
        <v>19</v>
      </c>
      <c r="F164" s="7">
        <v>0</v>
      </c>
      <c r="G164" s="7">
        <v>1</v>
      </c>
      <c r="H164" s="7">
        <v>51</v>
      </c>
      <c r="I164" s="7">
        <v>26</v>
      </c>
      <c r="J164" s="7">
        <v>63</v>
      </c>
      <c r="K164" s="7">
        <v>29</v>
      </c>
      <c r="L164" s="7">
        <v>4</v>
      </c>
      <c r="M164" s="7">
        <v>42</v>
      </c>
      <c r="N164" s="7">
        <v>8</v>
      </c>
    </row>
    <row r="165" spans="1:14">
      <c r="A165" s="7" t="s">
        <v>4207</v>
      </c>
      <c r="B165" s="3">
        <v>0</v>
      </c>
      <c r="C165" s="7">
        <v>1</v>
      </c>
      <c r="D165" s="7">
        <v>6</v>
      </c>
      <c r="E165" s="7">
        <v>13</v>
      </c>
      <c r="F165" s="7">
        <v>0</v>
      </c>
      <c r="G165" s="7">
        <v>0</v>
      </c>
      <c r="H165" s="7">
        <v>15</v>
      </c>
      <c r="I165" s="7">
        <v>11</v>
      </c>
      <c r="J165" s="7">
        <v>39</v>
      </c>
      <c r="K165" s="7">
        <v>23</v>
      </c>
      <c r="L165" s="7">
        <v>0</v>
      </c>
      <c r="M165" s="7">
        <v>28</v>
      </c>
      <c r="N165" s="7">
        <v>4</v>
      </c>
    </row>
    <row r="166" spans="1:14">
      <c r="A166" s="7" t="s">
        <v>4208</v>
      </c>
      <c r="B166" s="3">
        <v>1</v>
      </c>
      <c r="C166" s="7">
        <v>6</v>
      </c>
      <c r="D166" s="7">
        <v>6</v>
      </c>
      <c r="E166" s="7">
        <v>23</v>
      </c>
      <c r="F166" s="7">
        <v>1</v>
      </c>
      <c r="G166" s="7">
        <v>1</v>
      </c>
      <c r="H166" s="7">
        <v>40</v>
      </c>
      <c r="I166" s="7">
        <v>14</v>
      </c>
      <c r="J166" s="7">
        <v>79</v>
      </c>
      <c r="K166" s="7">
        <v>34</v>
      </c>
      <c r="L166" s="7">
        <v>0</v>
      </c>
      <c r="M166" s="7">
        <v>52</v>
      </c>
      <c r="N166" s="7">
        <v>8</v>
      </c>
    </row>
    <row r="167" spans="1:14">
      <c r="A167" s="7" t="s">
        <v>4209</v>
      </c>
      <c r="B167" s="3">
        <v>0</v>
      </c>
      <c r="C167" s="7">
        <v>0</v>
      </c>
      <c r="D167" s="7">
        <v>8</v>
      </c>
      <c r="E167" s="7">
        <v>12</v>
      </c>
      <c r="F167" s="7">
        <v>0</v>
      </c>
      <c r="G167" s="7">
        <v>0</v>
      </c>
      <c r="H167" s="7">
        <v>26</v>
      </c>
      <c r="I167" s="7">
        <v>10</v>
      </c>
      <c r="J167" s="7">
        <v>31</v>
      </c>
      <c r="K167" s="7">
        <v>20</v>
      </c>
      <c r="L167" s="7">
        <v>4</v>
      </c>
      <c r="M167" s="7">
        <v>31</v>
      </c>
      <c r="N167" s="7">
        <v>4</v>
      </c>
    </row>
    <row r="168" spans="1:14">
      <c r="A168" s="7" t="s">
        <v>4210</v>
      </c>
      <c r="B168" s="3">
        <v>0</v>
      </c>
      <c r="C168" s="7">
        <v>1</v>
      </c>
      <c r="D168" s="7">
        <v>6</v>
      </c>
      <c r="E168" s="7">
        <v>17</v>
      </c>
      <c r="F168" s="7">
        <v>1</v>
      </c>
      <c r="G168" s="7">
        <v>2</v>
      </c>
      <c r="H168" s="7">
        <v>40</v>
      </c>
      <c r="I168" s="7">
        <v>28</v>
      </c>
      <c r="J168" s="7">
        <v>70</v>
      </c>
      <c r="K168" s="7">
        <v>56</v>
      </c>
      <c r="L168" s="7">
        <v>2</v>
      </c>
      <c r="M168" s="7">
        <v>74</v>
      </c>
      <c r="N168" s="7">
        <v>8</v>
      </c>
    </row>
    <row r="169" spans="1:14">
      <c r="A169" s="7" t="s">
        <v>4211</v>
      </c>
      <c r="B169" s="3">
        <v>0</v>
      </c>
      <c r="C169" s="7">
        <v>2</v>
      </c>
      <c r="D169" s="7">
        <v>13</v>
      </c>
      <c r="E169" s="7">
        <v>11</v>
      </c>
      <c r="F169" s="7">
        <v>1</v>
      </c>
      <c r="G169" s="7">
        <v>0</v>
      </c>
      <c r="H169" s="7">
        <v>41</v>
      </c>
      <c r="I169" s="7">
        <v>14</v>
      </c>
      <c r="J169" s="7">
        <v>22</v>
      </c>
      <c r="K169" s="7">
        <v>26</v>
      </c>
      <c r="L169" s="7">
        <v>3</v>
      </c>
      <c r="M169" s="7">
        <v>49</v>
      </c>
      <c r="N169" s="7">
        <v>6</v>
      </c>
    </row>
    <row r="170" spans="1:14">
      <c r="A170" s="7" t="s">
        <v>4212</v>
      </c>
      <c r="B170" s="3">
        <v>2</v>
      </c>
      <c r="C170" s="7">
        <v>1</v>
      </c>
      <c r="D170" s="7">
        <v>29</v>
      </c>
      <c r="E170" s="7">
        <v>14</v>
      </c>
      <c r="F170" s="7">
        <v>1</v>
      </c>
      <c r="G170" s="7">
        <v>0</v>
      </c>
      <c r="H170" s="7">
        <v>53</v>
      </c>
      <c r="I170" s="7">
        <v>22</v>
      </c>
      <c r="J170" s="7">
        <v>57</v>
      </c>
      <c r="K170" s="7">
        <v>52</v>
      </c>
      <c r="L170" s="7">
        <v>0</v>
      </c>
      <c r="M170" s="7">
        <v>79</v>
      </c>
      <c r="N170" s="7">
        <v>8</v>
      </c>
    </row>
    <row r="171" spans="1:14">
      <c r="A171" s="7" t="s">
        <v>4213</v>
      </c>
      <c r="B171" s="3">
        <v>3</v>
      </c>
      <c r="C171" s="7">
        <v>4</v>
      </c>
      <c r="D171" s="7">
        <v>20</v>
      </c>
      <c r="E171" s="7">
        <v>25</v>
      </c>
      <c r="F171" s="7">
        <v>3</v>
      </c>
      <c r="G171" s="7">
        <v>2</v>
      </c>
      <c r="H171" s="7">
        <v>67</v>
      </c>
      <c r="I171" s="7">
        <v>24</v>
      </c>
      <c r="J171" s="7">
        <v>74</v>
      </c>
      <c r="K171" s="7">
        <v>60</v>
      </c>
      <c r="L171" s="7">
        <v>5</v>
      </c>
      <c r="M171" s="7">
        <v>77</v>
      </c>
      <c r="N171" s="7">
        <v>8</v>
      </c>
    </row>
    <row r="172" spans="1:14">
      <c r="A172" s="7" t="s">
        <v>4214</v>
      </c>
      <c r="B172" s="3">
        <v>0</v>
      </c>
      <c r="C172" s="7">
        <v>1</v>
      </c>
      <c r="D172" s="7">
        <v>11</v>
      </c>
      <c r="E172" s="7">
        <v>10</v>
      </c>
      <c r="F172" s="7">
        <v>2</v>
      </c>
      <c r="G172" s="7">
        <v>1</v>
      </c>
      <c r="H172" s="7">
        <v>32</v>
      </c>
      <c r="I172" s="7">
        <v>16</v>
      </c>
      <c r="J172" s="7">
        <v>59</v>
      </c>
      <c r="K172" s="7">
        <v>43</v>
      </c>
      <c r="L172" s="7">
        <v>2</v>
      </c>
      <c r="M172" s="7">
        <v>54</v>
      </c>
      <c r="N172" s="7">
        <v>8</v>
      </c>
    </row>
    <row r="173" spans="1:14">
      <c r="A173" s="7" t="s">
        <v>4215</v>
      </c>
      <c r="B173" s="3">
        <v>0</v>
      </c>
      <c r="C173" s="7">
        <v>1</v>
      </c>
      <c r="D173" s="7">
        <v>7</v>
      </c>
      <c r="E173" s="7">
        <v>35</v>
      </c>
      <c r="F173" s="7">
        <v>1</v>
      </c>
      <c r="G173" s="7">
        <v>1</v>
      </c>
      <c r="H173" s="7">
        <v>59</v>
      </c>
      <c r="I173" s="7">
        <v>22</v>
      </c>
      <c r="J173" s="7">
        <v>66</v>
      </c>
      <c r="K173" s="7">
        <v>45</v>
      </c>
      <c r="L173" s="7">
        <v>3</v>
      </c>
      <c r="M173" s="7">
        <v>61</v>
      </c>
      <c r="N173" s="7">
        <v>8</v>
      </c>
    </row>
    <row r="174" spans="1:14">
      <c r="A174" s="7" t="s">
        <v>4216</v>
      </c>
      <c r="B174" s="3">
        <v>0</v>
      </c>
      <c r="C174" s="7">
        <v>0</v>
      </c>
      <c r="D174" s="7">
        <v>9</v>
      </c>
      <c r="E174" s="7">
        <v>10</v>
      </c>
      <c r="F174" s="7">
        <v>0</v>
      </c>
      <c r="G174" s="7">
        <v>0</v>
      </c>
      <c r="H174" s="7">
        <v>21</v>
      </c>
      <c r="I174" s="7">
        <v>8</v>
      </c>
      <c r="J174" s="7">
        <v>26</v>
      </c>
      <c r="K174" s="7">
        <v>43</v>
      </c>
      <c r="L174" s="7">
        <v>0</v>
      </c>
      <c r="M174" s="7">
        <v>57</v>
      </c>
      <c r="N174" s="7">
        <v>6</v>
      </c>
    </row>
    <row r="175" spans="1:14">
      <c r="A175" s="7" t="s">
        <v>4217</v>
      </c>
      <c r="B175" s="3">
        <v>0</v>
      </c>
      <c r="C175" s="7">
        <v>0</v>
      </c>
      <c r="D175" s="7">
        <v>3</v>
      </c>
      <c r="E175" s="7">
        <v>6</v>
      </c>
      <c r="F175" s="7">
        <v>0</v>
      </c>
      <c r="G175" s="7">
        <v>0</v>
      </c>
      <c r="H175" s="7">
        <v>16</v>
      </c>
      <c r="I175" s="7">
        <v>18</v>
      </c>
      <c r="J175" s="7">
        <v>23</v>
      </c>
      <c r="K175" s="7">
        <v>17</v>
      </c>
      <c r="L175" s="7">
        <v>0</v>
      </c>
      <c r="M175" s="7">
        <v>20</v>
      </c>
      <c r="N175" s="7">
        <v>4</v>
      </c>
    </row>
    <row r="176" spans="1:14">
      <c r="A176" s="7" t="s">
        <v>4218</v>
      </c>
      <c r="B176" s="3">
        <v>1</v>
      </c>
      <c r="C176" s="7">
        <v>2</v>
      </c>
      <c r="D176" s="7">
        <v>16</v>
      </c>
      <c r="E176" s="7">
        <v>18</v>
      </c>
      <c r="F176" s="7">
        <v>3</v>
      </c>
      <c r="G176" s="7">
        <v>1</v>
      </c>
      <c r="H176" s="7">
        <v>49</v>
      </c>
      <c r="I176" s="7">
        <v>29</v>
      </c>
      <c r="J176" s="7">
        <v>63</v>
      </c>
      <c r="K176" s="7">
        <v>45</v>
      </c>
      <c r="L176" s="7">
        <v>1</v>
      </c>
      <c r="M176" s="7">
        <v>66</v>
      </c>
      <c r="N176" s="7">
        <v>10</v>
      </c>
    </row>
    <row r="177" spans="1:14">
      <c r="A177" s="7" t="s">
        <v>4219</v>
      </c>
      <c r="B177" s="3">
        <v>1</v>
      </c>
      <c r="C177" s="7">
        <v>0</v>
      </c>
      <c r="D177" s="7">
        <v>13</v>
      </c>
      <c r="E177" s="7">
        <v>9</v>
      </c>
      <c r="F177" s="7">
        <v>1</v>
      </c>
      <c r="G177" s="7">
        <v>1</v>
      </c>
      <c r="H177" s="7">
        <v>30</v>
      </c>
      <c r="I177" s="7">
        <v>21</v>
      </c>
      <c r="J177" s="7">
        <v>46</v>
      </c>
      <c r="K177" s="7">
        <v>53</v>
      </c>
      <c r="L177" s="7">
        <v>2</v>
      </c>
      <c r="M177" s="7">
        <v>60</v>
      </c>
      <c r="N177" s="7">
        <v>8</v>
      </c>
    </row>
    <row r="178" spans="1:14">
      <c r="A178" s="7" t="s">
        <v>4220</v>
      </c>
      <c r="B178" s="3">
        <v>1</v>
      </c>
      <c r="C178" s="7">
        <v>1</v>
      </c>
      <c r="D178" s="7">
        <v>8</v>
      </c>
      <c r="E178" s="7">
        <v>14</v>
      </c>
      <c r="F178" s="7">
        <v>1</v>
      </c>
      <c r="G178" s="7">
        <v>1</v>
      </c>
      <c r="H178" s="7">
        <v>23</v>
      </c>
      <c r="I178" s="7">
        <v>14</v>
      </c>
      <c r="J178" s="7">
        <v>49</v>
      </c>
      <c r="K178" s="7">
        <v>15</v>
      </c>
      <c r="L178" s="7">
        <v>3</v>
      </c>
      <c r="M178" s="7">
        <v>33</v>
      </c>
      <c r="N178" s="7">
        <v>4</v>
      </c>
    </row>
    <row r="179" spans="1:14">
      <c r="A179" s="7" t="s">
        <v>4221</v>
      </c>
      <c r="B179" s="3">
        <v>0</v>
      </c>
      <c r="C179" s="7">
        <v>1</v>
      </c>
      <c r="D179" s="7">
        <v>20</v>
      </c>
      <c r="E179" s="7">
        <v>20</v>
      </c>
      <c r="F179" s="7">
        <v>3</v>
      </c>
      <c r="G179" s="7">
        <v>1</v>
      </c>
      <c r="H179" s="7">
        <v>51</v>
      </c>
      <c r="I179" s="7">
        <v>24</v>
      </c>
      <c r="J179" s="7">
        <v>77</v>
      </c>
      <c r="K179" s="7">
        <v>43</v>
      </c>
      <c r="L179" s="7">
        <v>10</v>
      </c>
      <c r="M179" s="7">
        <v>41</v>
      </c>
      <c r="N179" s="7">
        <v>8</v>
      </c>
    </row>
    <row r="180" spans="1:14">
      <c r="A180" s="7" t="s">
        <v>4222</v>
      </c>
      <c r="B180" s="3">
        <v>0</v>
      </c>
      <c r="C180" s="7">
        <v>4</v>
      </c>
      <c r="D180" s="7">
        <v>23</v>
      </c>
      <c r="E180" s="7">
        <v>20</v>
      </c>
      <c r="F180" s="7">
        <v>0</v>
      </c>
      <c r="G180" s="7">
        <v>0</v>
      </c>
      <c r="H180" s="7">
        <v>62</v>
      </c>
      <c r="I180" s="7">
        <v>29</v>
      </c>
      <c r="J180" s="7">
        <v>54</v>
      </c>
      <c r="K180" s="7">
        <v>43</v>
      </c>
      <c r="L180" s="7">
        <v>5</v>
      </c>
      <c r="M180" s="7">
        <v>73</v>
      </c>
      <c r="N180" s="7">
        <v>7</v>
      </c>
    </row>
    <row r="181" spans="1:14">
      <c r="A181" s="7" t="s">
        <v>4223</v>
      </c>
      <c r="B181" s="3">
        <v>0</v>
      </c>
      <c r="C181" s="7">
        <v>2</v>
      </c>
      <c r="D181" s="7">
        <v>12</v>
      </c>
      <c r="E181" s="7">
        <v>23</v>
      </c>
      <c r="F181" s="7">
        <v>1</v>
      </c>
      <c r="G181" s="7">
        <v>1</v>
      </c>
      <c r="H181" s="7">
        <v>41</v>
      </c>
      <c r="I181" s="7">
        <v>21</v>
      </c>
      <c r="J181" s="7">
        <v>66</v>
      </c>
      <c r="K181" s="7">
        <v>38</v>
      </c>
      <c r="L181" s="7">
        <v>6</v>
      </c>
      <c r="M181" s="7">
        <v>52</v>
      </c>
      <c r="N181" s="7">
        <v>7</v>
      </c>
    </row>
    <row r="182" spans="1:14">
      <c r="A182" s="7" t="s">
        <v>4224</v>
      </c>
      <c r="B182" s="3">
        <v>3</v>
      </c>
      <c r="C182" s="7">
        <v>1</v>
      </c>
      <c r="D182" s="7">
        <v>13</v>
      </c>
      <c r="E182" s="7">
        <v>15</v>
      </c>
      <c r="F182" s="7">
        <v>4</v>
      </c>
      <c r="G182" s="7">
        <v>1</v>
      </c>
      <c r="H182" s="7">
        <v>42</v>
      </c>
      <c r="I182" s="7">
        <v>22</v>
      </c>
      <c r="J182" s="7">
        <v>54</v>
      </c>
      <c r="K182" s="7">
        <v>46</v>
      </c>
      <c r="L182" s="7">
        <v>1</v>
      </c>
      <c r="M182" s="7">
        <v>73</v>
      </c>
      <c r="N182" s="7">
        <v>8</v>
      </c>
    </row>
    <row r="183" spans="1:14">
      <c r="A183" s="7" t="s">
        <v>4225</v>
      </c>
      <c r="B183" s="3">
        <v>1</v>
      </c>
      <c r="C183" s="7">
        <v>4</v>
      </c>
      <c r="D183" s="7">
        <v>8</v>
      </c>
      <c r="E183" s="7">
        <v>8</v>
      </c>
      <c r="F183" s="7">
        <v>0</v>
      </c>
      <c r="G183" s="7">
        <v>0</v>
      </c>
      <c r="H183" s="7">
        <v>30</v>
      </c>
      <c r="I183" s="7">
        <v>25</v>
      </c>
      <c r="J183" s="7">
        <v>36</v>
      </c>
      <c r="K183" s="7">
        <v>32</v>
      </c>
      <c r="L183" s="7">
        <v>3</v>
      </c>
      <c r="M183" s="7">
        <v>32</v>
      </c>
      <c r="N183" s="7">
        <v>4</v>
      </c>
    </row>
    <row r="184" spans="1:14">
      <c r="A184" s="7" t="s">
        <v>4226</v>
      </c>
      <c r="B184" s="3">
        <v>2</v>
      </c>
      <c r="C184" s="7">
        <v>2</v>
      </c>
      <c r="D184" s="7">
        <v>15</v>
      </c>
      <c r="E184" s="7">
        <v>16</v>
      </c>
      <c r="F184" s="7">
        <v>2</v>
      </c>
      <c r="G184" s="7">
        <v>0</v>
      </c>
      <c r="H184" s="7">
        <v>36</v>
      </c>
      <c r="I184" s="7">
        <v>18</v>
      </c>
      <c r="J184" s="7">
        <v>49</v>
      </c>
      <c r="K184" s="7">
        <v>30</v>
      </c>
      <c r="L184" s="7">
        <v>0</v>
      </c>
      <c r="M184" s="7">
        <v>64</v>
      </c>
      <c r="N184" s="7">
        <v>6</v>
      </c>
    </row>
    <row r="185" spans="1:14">
      <c r="A185" s="7" t="s">
        <v>4227</v>
      </c>
      <c r="B185" s="3">
        <v>1</v>
      </c>
      <c r="C185" s="7">
        <v>1</v>
      </c>
      <c r="D185" s="7">
        <v>22</v>
      </c>
      <c r="E185" s="7">
        <v>13</v>
      </c>
      <c r="F185" s="7">
        <v>1</v>
      </c>
      <c r="G185" s="7">
        <v>3</v>
      </c>
      <c r="H185" s="7">
        <v>36</v>
      </c>
      <c r="I185" s="7">
        <v>16</v>
      </c>
      <c r="J185" s="7">
        <v>57</v>
      </c>
      <c r="K185" s="7">
        <v>22</v>
      </c>
      <c r="L185" s="7">
        <v>0</v>
      </c>
      <c r="M185" s="7">
        <v>39</v>
      </c>
      <c r="N185" s="7">
        <v>8</v>
      </c>
    </row>
    <row r="186" spans="1:14">
      <c r="A186" s="7" t="s">
        <v>4228</v>
      </c>
      <c r="B186" s="3">
        <v>0</v>
      </c>
      <c r="C186" s="7">
        <v>2</v>
      </c>
      <c r="D186" s="7">
        <v>20</v>
      </c>
      <c r="E186" s="7">
        <v>14</v>
      </c>
      <c r="F186" s="7">
        <v>0</v>
      </c>
      <c r="G186" s="7">
        <v>2</v>
      </c>
      <c r="H186" s="7">
        <v>41</v>
      </c>
      <c r="I186" s="7">
        <v>11</v>
      </c>
      <c r="J186" s="7">
        <v>24</v>
      </c>
      <c r="K186" s="7">
        <v>31</v>
      </c>
      <c r="L186" s="7">
        <v>4</v>
      </c>
      <c r="M186" s="7">
        <v>44</v>
      </c>
      <c r="N186" s="7">
        <v>4</v>
      </c>
    </row>
    <row r="187" spans="1:14">
      <c r="A187" s="7" t="s">
        <v>4229</v>
      </c>
      <c r="B187" s="3">
        <v>0</v>
      </c>
      <c r="C187" s="7">
        <v>7</v>
      </c>
      <c r="D187" s="7">
        <v>7</v>
      </c>
      <c r="E187" s="7">
        <v>34</v>
      </c>
      <c r="F187" s="7">
        <v>4</v>
      </c>
      <c r="G187" s="7">
        <v>0</v>
      </c>
      <c r="H187" s="7">
        <v>51</v>
      </c>
      <c r="I187" s="7">
        <v>14</v>
      </c>
      <c r="J187" s="7">
        <v>36</v>
      </c>
      <c r="K187" s="7">
        <v>26</v>
      </c>
      <c r="L187" s="7">
        <v>2</v>
      </c>
      <c r="M187" s="7">
        <v>33</v>
      </c>
      <c r="N187" s="7">
        <v>6</v>
      </c>
    </row>
    <row r="188" spans="1:14">
      <c r="A188" s="7" t="s">
        <v>4230</v>
      </c>
      <c r="B188" s="3">
        <v>0</v>
      </c>
      <c r="C188" s="7">
        <v>1</v>
      </c>
      <c r="D188" s="7">
        <v>10</v>
      </c>
      <c r="E188" s="7">
        <v>17</v>
      </c>
      <c r="F188" s="7">
        <v>1</v>
      </c>
      <c r="G188" s="7">
        <v>1</v>
      </c>
      <c r="H188" s="7">
        <v>37</v>
      </c>
      <c r="I188" s="7">
        <v>13</v>
      </c>
      <c r="J188" s="7">
        <v>35</v>
      </c>
      <c r="K188" s="7">
        <v>45</v>
      </c>
      <c r="L188" s="7">
        <v>2</v>
      </c>
      <c r="M188" s="7">
        <v>56</v>
      </c>
      <c r="N188" s="7">
        <v>8</v>
      </c>
    </row>
    <row r="189" spans="1:14">
      <c r="A189" s="7" t="s">
        <v>4231</v>
      </c>
      <c r="B189" s="3">
        <v>0</v>
      </c>
      <c r="C189" s="7">
        <v>2</v>
      </c>
      <c r="D189" s="7">
        <v>9</v>
      </c>
      <c r="E189" s="7">
        <v>12</v>
      </c>
      <c r="F189" s="7">
        <v>0</v>
      </c>
      <c r="G189" s="7">
        <v>0</v>
      </c>
      <c r="H189" s="7">
        <v>26</v>
      </c>
      <c r="I189" s="7">
        <v>17</v>
      </c>
      <c r="J189" s="7">
        <v>29</v>
      </c>
      <c r="K189" s="7">
        <v>14</v>
      </c>
      <c r="L189" s="7">
        <v>0</v>
      </c>
      <c r="M189" s="7">
        <v>17</v>
      </c>
      <c r="N189" s="7">
        <v>4</v>
      </c>
    </row>
    <row r="190" spans="1:14">
      <c r="A190" s="7" t="s">
        <v>4232</v>
      </c>
      <c r="B190" s="3">
        <v>1</v>
      </c>
      <c r="C190" s="7">
        <v>3</v>
      </c>
      <c r="D190" s="7">
        <v>22</v>
      </c>
      <c r="E190" s="7">
        <v>5</v>
      </c>
      <c r="F190" s="7">
        <v>1</v>
      </c>
      <c r="G190" s="7">
        <v>1</v>
      </c>
      <c r="H190" s="7">
        <v>35</v>
      </c>
      <c r="I190" s="7">
        <v>12</v>
      </c>
      <c r="J190" s="7">
        <v>54</v>
      </c>
      <c r="K190" s="7">
        <v>30</v>
      </c>
      <c r="L190" s="7">
        <v>0</v>
      </c>
      <c r="M190" s="7">
        <v>43</v>
      </c>
      <c r="N190" s="7">
        <v>6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Y233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S1"/>
      <c r="T1"/>
      <c r="U1"/>
      <c r="V1"/>
      <c r="W1"/>
      <c r="X1"/>
      <c r="Y1"/>
    </row>
    <row r="2" spans="1:25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S2"/>
      <c r="T2"/>
      <c r="U2"/>
      <c r="V2"/>
      <c r="W2"/>
      <c r="X2"/>
      <c r="Y2"/>
    </row>
    <row r="3" spans="1:25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S3"/>
      <c r="T3"/>
      <c r="U3"/>
      <c r="V3"/>
      <c r="W3"/>
      <c r="X3"/>
      <c r="Y3"/>
    </row>
    <row r="4" spans="1:25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S4"/>
      <c r="T4"/>
      <c r="U4"/>
      <c r="V4"/>
      <c r="W4"/>
      <c r="X4"/>
      <c r="Y4"/>
    </row>
    <row r="5" spans="1:25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S5"/>
      <c r="T5"/>
      <c r="U5"/>
      <c r="V5"/>
      <c r="W5"/>
      <c r="X5"/>
      <c r="Y5"/>
    </row>
    <row r="6" spans="1:25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S6"/>
      <c r="T6"/>
      <c r="U6"/>
      <c r="V6"/>
      <c r="W6"/>
      <c r="X6"/>
      <c r="Y6"/>
    </row>
    <row r="7" spans="1:25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S7"/>
      <c r="T7"/>
      <c r="U7"/>
      <c r="V7"/>
      <c r="W7"/>
      <c r="X7"/>
      <c r="Y7"/>
    </row>
    <row r="8" spans="1:25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S8"/>
      <c r="T8"/>
      <c r="U8"/>
      <c r="V8"/>
      <c r="W8"/>
      <c r="X8"/>
      <c r="Y8"/>
    </row>
    <row r="9" spans="1:25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S9"/>
      <c r="T9"/>
      <c r="U9"/>
      <c r="V9"/>
      <c r="W9"/>
      <c r="X9"/>
      <c r="Y9"/>
    </row>
    <row r="10" spans="1:25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S10"/>
      <c r="T10"/>
      <c r="U10"/>
      <c r="V10"/>
      <c r="W10"/>
      <c r="X10"/>
      <c r="Y10"/>
    </row>
    <row r="11" spans="1:25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S11"/>
      <c r="T11"/>
      <c r="U11"/>
      <c r="V11"/>
      <c r="W11"/>
      <c r="X11"/>
      <c r="Y11"/>
    </row>
    <row r="12" spans="1:25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S12"/>
      <c r="T12"/>
      <c r="U12"/>
      <c r="V12"/>
      <c r="W12"/>
      <c r="X12"/>
      <c r="Y12"/>
    </row>
    <row r="13" spans="1:25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S13"/>
      <c r="T13"/>
      <c r="U13"/>
      <c r="V13"/>
      <c r="W13"/>
      <c r="X13"/>
      <c r="Y13"/>
    </row>
    <row r="14" spans="1:25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S14"/>
      <c r="T14"/>
      <c r="U14"/>
      <c r="V14"/>
      <c r="W14"/>
      <c r="X14"/>
      <c r="Y14"/>
    </row>
    <row r="15" spans="1:25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S15"/>
      <c r="T15"/>
      <c r="U15"/>
      <c r="V15"/>
      <c r="W15"/>
      <c r="X15"/>
      <c r="Y15"/>
    </row>
    <row r="16" spans="1:25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S16"/>
      <c r="T16"/>
      <c r="U16"/>
      <c r="V16"/>
      <c r="W16"/>
      <c r="X16"/>
      <c r="Y16"/>
    </row>
    <row r="17" spans="1:25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S17"/>
      <c r="T17"/>
      <c r="U17"/>
      <c r="V17"/>
      <c r="W17"/>
      <c r="X17"/>
      <c r="Y17"/>
    </row>
    <row r="18" spans="1:25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S18"/>
      <c r="T18"/>
      <c r="U18"/>
      <c r="V18"/>
      <c r="W18"/>
      <c r="X18"/>
      <c r="Y18"/>
    </row>
    <row r="19" spans="1:25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S19"/>
      <c r="T19"/>
      <c r="U19"/>
      <c r="V19"/>
      <c r="W19"/>
      <c r="X19"/>
      <c r="Y19"/>
    </row>
    <row r="20" spans="1:25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S20"/>
      <c r="T20"/>
      <c r="U20"/>
      <c r="V20"/>
      <c r="W20"/>
      <c r="X20"/>
      <c r="Y20"/>
    </row>
    <row r="21" spans="1:25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S21"/>
      <c r="T21"/>
      <c r="U21"/>
      <c r="V21"/>
      <c r="W21"/>
      <c r="X21"/>
      <c r="Y21"/>
    </row>
    <row r="22" spans="1:25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S22"/>
      <c r="T22"/>
      <c r="U22"/>
      <c r="V22"/>
      <c r="W22"/>
      <c r="X22"/>
      <c r="Y22"/>
    </row>
    <row r="23" spans="1:25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S23"/>
      <c r="T23"/>
      <c r="U23"/>
      <c r="V23"/>
      <c r="W23"/>
      <c r="X23"/>
      <c r="Y23"/>
    </row>
    <row r="24" spans="1:25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S24"/>
      <c r="T24"/>
      <c r="U24"/>
      <c r="V24"/>
      <c r="W24"/>
      <c r="X24"/>
      <c r="Y24"/>
    </row>
    <row r="25" spans="1:25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S25"/>
      <c r="T25"/>
      <c r="U25"/>
      <c r="V25"/>
      <c r="W25"/>
      <c r="X25"/>
      <c r="Y25"/>
    </row>
    <row r="26" spans="1:25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S26"/>
      <c r="T26"/>
      <c r="U26"/>
      <c r="V26"/>
      <c r="W26"/>
      <c r="X26"/>
      <c r="Y26"/>
    </row>
    <row r="27" spans="1:25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S27"/>
      <c r="T27"/>
      <c r="U27"/>
      <c r="V27"/>
      <c r="W27"/>
      <c r="X27"/>
      <c r="Y27"/>
    </row>
    <row r="28" spans="1:25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S28"/>
      <c r="T28"/>
      <c r="U28"/>
      <c r="V28"/>
      <c r="W28"/>
      <c r="X28"/>
      <c r="Y28"/>
    </row>
    <row r="29" spans="1:25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S29"/>
      <c r="T29"/>
      <c r="U29"/>
      <c r="V29"/>
      <c r="W29"/>
      <c r="X29"/>
      <c r="Y29"/>
    </row>
    <row r="30" spans="1:25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S30"/>
      <c r="T30"/>
      <c r="U30"/>
      <c r="V30"/>
      <c r="W30"/>
      <c r="X30"/>
      <c r="Y30"/>
    </row>
    <row r="31" spans="1:25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S31"/>
      <c r="T31"/>
      <c r="U31"/>
      <c r="V31"/>
      <c r="W31"/>
      <c r="X31"/>
      <c r="Y31"/>
    </row>
    <row r="32" spans="1:25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S32"/>
      <c r="T32"/>
      <c r="U32"/>
      <c r="V32"/>
      <c r="W32"/>
      <c r="X32"/>
      <c r="Y32"/>
    </row>
    <row r="33" spans="1:25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S33"/>
      <c r="T33"/>
      <c r="U33"/>
      <c r="V33"/>
      <c r="W33"/>
      <c r="X33"/>
      <c r="Y33"/>
    </row>
    <row r="34" spans="1:25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S34"/>
      <c r="T34"/>
      <c r="U34"/>
      <c r="V34"/>
      <c r="W34"/>
      <c r="X34"/>
      <c r="Y34"/>
    </row>
    <row r="35" spans="1:25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S35"/>
      <c r="T35"/>
      <c r="U35"/>
      <c r="V35"/>
      <c r="W35"/>
      <c r="X35"/>
      <c r="Y35"/>
    </row>
    <row r="36" spans="1:25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S36"/>
      <c r="T36"/>
      <c r="U36"/>
      <c r="V36"/>
      <c r="W36"/>
      <c r="X36"/>
      <c r="Y36"/>
    </row>
    <row r="37" spans="1:25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S37"/>
      <c r="T37"/>
      <c r="U37"/>
      <c r="V37"/>
      <c r="W37"/>
      <c r="X37"/>
      <c r="Y37"/>
    </row>
    <row r="38" spans="1:25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S38"/>
      <c r="T38"/>
      <c r="U38"/>
      <c r="V38"/>
      <c r="W38"/>
      <c r="X38"/>
      <c r="Y38"/>
    </row>
    <row r="39" spans="1:25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S39"/>
      <c r="T39"/>
      <c r="U39"/>
      <c r="V39"/>
      <c r="W39"/>
      <c r="X39"/>
      <c r="Y39"/>
    </row>
    <row r="40" spans="1:25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S40"/>
      <c r="T40"/>
      <c r="U40"/>
      <c r="V40"/>
      <c r="W40"/>
      <c r="X40"/>
      <c r="Y40"/>
    </row>
    <row r="41" spans="1:25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S41"/>
      <c r="T41"/>
      <c r="U41"/>
      <c r="V41"/>
      <c r="W41"/>
      <c r="X41"/>
      <c r="Y41"/>
    </row>
    <row r="42" spans="1:25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S42"/>
      <c r="T42"/>
      <c r="U42"/>
      <c r="V42"/>
      <c r="W42"/>
      <c r="X42"/>
      <c r="Y42"/>
    </row>
    <row r="43" spans="1:25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S43"/>
      <c r="T43"/>
      <c r="U43"/>
      <c r="V43"/>
      <c r="W43"/>
      <c r="X43"/>
      <c r="Y43"/>
    </row>
    <row r="44" spans="1:25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S44"/>
      <c r="T44"/>
      <c r="U44"/>
      <c r="V44"/>
      <c r="W44"/>
      <c r="X44"/>
      <c r="Y44"/>
    </row>
    <row r="45" spans="1:25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S45"/>
      <c r="T45"/>
      <c r="U45"/>
      <c r="V45"/>
      <c r="W45"/>
      <c r="X45"/>
      <c r="Y45"/>
    </row>
    <row r="46" spans="1:25">
      <c r="A46" s="7" t="s">
        <v>478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S46"/>
    </row>
    <row r="47" spans="1:25">
      <c r="A47" s="7" t="s">
        <v>549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S47"/>
    </row>
    <row r="48" spans="1:25">
      <c r="A48" s="7" t="s">
        <v>550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S48"/>
    </row>
    <row r="49" spans="1:19">
      <c r="A49" s="7" t="s">
        <v>547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S49"/>
    </row>
    <row r="50" spans="1:19">
      <c r="A50" s="7" t="s">
        <v>548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S50"/>
    </row>
    <row r="51" spans="1:19">
      <c r="A51" s="7" t="s">
        <v>551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S51"/>
    </row>
    <row r="52" spans="1:19">
      <c r="A52" s="7" t="s">
        <v>552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S52"/>
    </row>
    <row r="53" spans="1:19">
      <c r="A53" s="7" t="s">
        <v>479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S53"/>
    </row>
    <row r="54" spans="1:19">
      <c r="A54" s="7" t="s">
        <v>480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S54"/>
    </row>
    <row r="55" spans="1:19">
      <c r="A55" s="7" t="s">
        <v>481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S55"/>
    </row>
    <row r="56" spans="1:19">
      <c r="A56" s="7" t="s">
        <v>482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S56"/>
    </row>
    <row r="57" spans="1:19">
      <c r="A57" s="7" t="s">
        <v>991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S57"/>
    </row>
    <row r="58" spans="1:19">
      <c r="A58" s="7" t="s">
        <v>1094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S58"/>
    </row>
    <row r="59" spans="1:19">
      <c r="A59" s="7" t="s">
        <v>992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S59"/>
    </row>
    <row r="60" spans="1:19">
      <c r="A60" s="7" t="s">
        <v>993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S60"/>
    </row>
    <row r="61" spans="1:19">
      <c r="A61" s="7" t="s">
        <v>1121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S61"/>
    </row>
    <row r="62" spans="1:19">
      <c r="A62" s="7" t="s">
        <v>994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S62"/>
    </row>
    <row r="63" spans="1:19">
      <c r="A63" s="7" t="s">
        <v>995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S63"/>
    </row>
    <row r="64" spans="1:19">
      <c r="A64" s="7" t="s">
        <v>1008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S64"/>
    </row>
    <row r="65" spans="1:19">
      <c r="A65" s="7" t="s">
        <v>996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S65"/>
    </row>
    <row r="66" spans="1:19">
      <c r="A66" s="7" t="s">
        <v>997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S66"/>
    </row>
    <row r="67" spans="1:19">
      <c r="A67" s="7" t="s">
        <v>998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S67"/>
    </row>
    <row r="68" spans="1:19">
      <c r="A68" s="7" t="s">
        <v>1276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S68"/>
    </row>
    <row r="69" spans="1:19">
      <c r="A69" s="7" t="s">
        <v>1176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9">
      <c r="A70" s="7" t="s">
        <v>1259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9">
      <c r="A71" s="7" t="s">
        <v>1177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9">
      <c r="A72" s="7" t="s">
        <v>1262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9">
      <c r="A73" s="7" t="s">
        <v>1178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9">
      <c r="A74" s="7" t="s">
        <v>1179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9">
      <c r="A75" s="7" t="s">
        <v>1277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9">
      <c r="A76" s="7" t="s">
        <v>1278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9">
      <c r="A77" s="7" t="s">
        <v>1180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9">
      <c r="A78" s="7" t="s">
        <v>1275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9">
      <c r="A79" s="7" t="s">
        <v>1425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9">
      <c r="A80" s="7" t="s">
        <v>1426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1370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1427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1374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1428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1429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1430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1431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1387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1395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1601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1602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1569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1603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1604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1605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1606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1607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1586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1594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1723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1724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1697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1725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1726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1727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1728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2206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1729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1714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1722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2401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2402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2376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2403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2404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2405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2406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2287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2393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2400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2569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2570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2514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2571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2572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2573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2574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2575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2531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2539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2906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2783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2882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2907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2908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2909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2910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2784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2897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2904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2945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2946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2947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2989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2948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2949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2911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2950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2967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2951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3215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3201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3251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3202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3203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3264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3216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90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3204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51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3259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1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3205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  <row r="161" spans="1:13">
      <c r="A161" s="7" t="s">
        <v>3644</v>
      </c>
      <c r="B161" s="3">
        <v>2</v>
      </c>
      <c r="C161" s="7">
        <v>3</v>
      </c>
      <c r="D161" s="7">
        <v>28</v>
      </c>
      <c r="E161" s="7">
        <v>38</v>
      </c>
      <c r="F161" s="7">
        <v>0</v>
      </c>
      <c r="G161" s="7">
        <v>0</v>
      </c>
      <c r="H161" s="7">
        <v>88</v>
      </c>
      <c r="I161" s="7">
        <v>21</v>
      </c>
      <c r="J161" s="7">
        <v>89</v>
      </c>
      <c r="K161" s="7">
        <v>65</v>
      </c>
      <c r="L161" s="7">
        <v>1</v>
      </c>
      <c r="M161" s="7">
        <v>130</v>
      </c>
    </row>
    <row r="162" spans="1:13">
      <c r="A162" s="7" t="s">
        <v>3645</v>
      </c>
      <c r="B162" s="3">
        <v>0</v>
      </c>
      <c r="C162" s="7">
        <v>3</v>
      </c>
      <c r="D162" s="7">
        <v>23</v>
      </c>
      <c r="E162" s="7">
        <v>40</v>
      </c>
      <c r="F162" s="7">
        <v>1</v>
      </c>
      <c r="G162" s="7">
        <v>0</v>
      </c>
      <c r="H162" s="7">
        <v>78</v>
      </c>
      <c r="I162" s="7">
        <v>34</v>
      </c>
      <c r="J162" s="7">
        <v>115</v>
      </c>
      <c r="K162" s="7">
        <v>73</v>
      </c>
      <c r="L162" s="7">
        <v>8</v>
      </c>
      <c r="M162" s="7">
        <v>111</v>
      </c>
    </row>
    <row r="163" spans="1:13">
      <c r="A163" s="7" t="s">
        <v>3541</v>
      </c>
      <c r="B163" s="3">
        <v>0</v>
      </c>
      <c r="C163" s="7">
        <v>2</v>
      </c>
      <c r="D163" s="7">
        <v>11</v>
      </c>
      <c r="E163" s="7">
        <v>13</v>
      </c>
      <c r="F163" s="7">
        <v>1</v>
      </c>
      <c r="G163" s="7">
        <v>1</v>
      </c>
      <c r="H163" s="7">
        <v>31</v>
      </c>
      <c r="I163" s="7">
        <v>19</v>
      </c>
      <c r="J163" s="7">
        <v>54</v>
      </c>
      <c r="K163" s="7">
        <v>21</v>
      </c>
      <c r="L163" s="7">
        <v>4</v>
      </c>
      <c r="M163" s="7">
        <v>33</v>
      </c>
    </row>
    <row r="164" spans="1:13">
      <c r="A164" s="7" t="s">
        <v>3646</v>
      </c>
      <c r="B164" s="3">
        <v>2</v>
      </c>
      <c r="C164" s="7">
        <v>2</v>
      </c>
      <c r="D164" s="7">
        <v>14</v>
      </c>
      <c r="E164" s="7">
        <v>20</v>
      </c>
      <c r="F164" s="7">
        <v>2</v>
      </c>
      <c r="G164" s="7">
        <v>1</v>
      </c>
      <c r="H164" s="7">
        <v>48</v>
      </c>
      <c r="I164" s="7">
        <v>17</v>
      </c>
      <c r="J164" s="7">
        <v>62</v>
      </c>
      <c r="K164" s="7">
        <v>35</v>
      </c>
      <c r="L164" s="7">
        <v>4</v>
      </c>
      <c r="M164" s="7">
        <v>71</v>
      </c>
    </row>
    <row r="165" spans="1:13">
      <c r="A165" s="7" t="s">
        <v>3647</v>
      </c>
      <c r="B165" s="3">
        <v>1</v>
      </c>
      <c r="C165" s="7">
        <v>2</v>
      </c>
      <c r="D165" s="7">
        <v>16</v>
      </c>
      <c r="E165" s="7">
        <v>20</v>
      </c>
      <c r="F165" s="7">
        <v>2</v>
      </c>
      <c r="G165" s="7">
        <v>1</v>
      </c>
      <c r="H165" s="7">
        <v>71</v>
      </c>
      <c r="I165" s="7">
        <v>23</v>
      </c>
      <c r="J165" s="7">
        <v>91</v>
      </c>
      <c r="K165" s="7">
        <v>77</v>
      </c>
      <c r="L165" s="7">
        <v>6</v>
      </c>
      <c r="M165" s="7">
        <v>105</v>
      </c>
    </row>
    <row r="166" spans="1:13">
      <c r="A166" s="7" t="s">
        <v>3648</v>
      </c>
      <c r="B166" s="3">
        <v>0</v>
      </c>
      <c r="C166" s="7">
        <v>2</v>
      </c>
      <c r="D166" s="7">
        <v>14</v>
      </c>
      <c r="E166" s="7">
        <v>18</v>
      </c>
      <c r="F166" s="7">
        <v>1</v>
      </c>
      <c r="G166" s="7">
        <v>0</v>
      </c>
      <c r="H166" s="7">
        <v>52</v>
      </c>
      <c r="I166" s="7">
        <v>27</v>
      </c>
      <c r="J166" s="7">
        <v>47</v>
      </c>
      <c r="K166" s="7">
        <v>51</v>
      </c>
      <c r="L166" s="7">
        <v>3</v>
      </c>
      <c r="M166" s="7">
        <v>72</v>
      </c>
    </row>
    <row r="167" spans="1:13">
      <c r="A167" s="7" t="s">
        <v>3649</v>
      </c>
      <c r="B167" s="3">
        <v>0</v>
      </c>
      <c r="C167" s="7">
        <v>5</v>
      </c>
      <c r="D167" s="7">
        <v>28</v>
      </c>
      <c r="E167" s="7">
        <v>33</v>
      </c>
      <c r="F167" s="7">
        <v>4</v>
      </c>
      <c r="G167" s="7">
        <v>2</v>
      </c>
      <c r="H167" s="7">
        <v>88</v>
      </c>
      <c r="I167" s="7">
        <v>45</v>
      </c>
      <c r="J167" s="7">
        <v>123</v>
      </c>
      <c r="K167" s="7">
        <v>95</v>
      </c>
      <c r="L167" s="7">
        <v>4</v>
      </c>
      <c r="M167" s="7">
        <v>121</v>
      </c>
    </row>
    <row r="168" spans="1:13">
      <c r="A168" s="7" t="s">
        <v>3650</v>
      </c>
      <c r="B168" s="3">
        <v>0</v>
      </c>
      <c r="C168" s="7">
        <v>1</v>
      </c>
      <c r="D168" s="7">
        <v>18</v>
      </c>
      <c r="E168" s="7">
        <v>23</v>
      </c>
      <c r="F168" s="7">
        <v>0</v>
      </c>
      <c r="G168" s="7">
        <v>0</v>
      </c>
      <c r="H168" s="7">
        <v>58</v>
      </c>
      <c r="I168" s="7">
        <v>20</v>
      </c>
      <c r="J168" s="7">
        <v>65</v>
      </c>
      <c r="K168" s="7">
        <v>41</v>
      </c>
      <c r="L168" s="7">
        <v>2</v>
      </c>
      <c r="M168" s="7">
        <v>68</v>
      </c>
    </row>
    <row r="169" spans="1:13">
      <c r="A169" s="7" t="s">
        <v>3558</v>
      </c>
      <c r="B169" s="3">
        <v>1</v>
      </c>
      <c r="C169" s="7">
        <v>2</v>
      </c>
      <c r="D169" s="7">
        <v>15</v>
      </c>
      <c r="E169" s="7">
        <v>15</v>
      </c>
      <c r="F169" s="7">
        <v>2</v>
      </c>
      <c r="G169" s="7">
        <v>1</v>
      </c>
      <c r="H169" s="7">
        <v>44</v>
      </c>
      <c r="I169" s="7">
        <v>19</v>
      </c>
      <c r="J169" s="7">
        <v>76</v>
      </c>
      <c r="K169" s="7">
        <v>56</v>
      </c>
      <c r="L169" s="7">
        <v>6</v>
      </c>
      <c r="M169" s="7">
        <v>68</v>
      </c>
    </row>
    <row r="170" spans="1:13">
      <c r="A170" s="7" t="s">
        <v>3566</v>
      </c>
      <c r="B170" s="3">
        <v>0</v>
      </c>
      <c r="C170" s="7">
        <v>1</v>
      </c>
      <c r="D170" s="7">
        <v>17</v>
      </c>
      <c r="E170" s="7">
        <v>13</v>
      </c>
      <c r="F170" s="7">
        <v>0</v>
      </c>
      <c r="G170" s="7">
        <v>1</v>
      </c>
      <c r="H170" s="7">
        <v>38</v>
      </c>
      <c r="I170" s="7">
        <v>23</v>
      </c>
      <c r="J170" s="7">
        <v>45</v>
      </c>
      <c r="K170" s="7">
        <v>34</v>
      </c>
      <c r="L170" s="7">
        <v>6</v>
      </c>
      <c r="M170" s="7">
        <v>49</v>
      </c>
    </row>
    <row r="171" spans="1:13">
      <c r="A171" s="7" t="s">
        <v>3651</v>
      </c>
      <c r="B171" s="3">
        <v>2</v>
      </c>
      <c r="C171" s="7">
        <v>6</v>
      </c>
      <c r="D171" s="7">
        <v>24</v>
      </c>
      <c r="E171" s="7">
        <v>34</v>
      </c>
      <c r="F171" s="7">
        <v>0</v>
      </c>
      <c r="G171" s="7">
        <v>0</v>
      </c>
      <c r="H171" s="7">
        <v>85</v>
      </c>
      <c r="I171" s="7">
        <v>32</v>
      </c>
      <c r="J171" s="7">
        <v>87</v>
      </c>
      <c r="K171" s="7">
        <v>49</v>
      </c>
      <c r="L171" s="7">
        <v>5</v>
      </c>
      <c r="M171" s="7">
        <v>127</v>
      </c>
    </row>
    <row r="172" spans="1:13">
      <c r="A172" s="7" t="s">
        <v>3652</v>
      </c>
      <c r="B172" s="3">
        <v>0</v>
      </c>
      <c r="C172" s="7">
        <v>4</v>
      </c>
      <c r="D172" s="7">
        <v>27</v>
      </c>
      <c r="E172" s="7">
        <v>34</v>
      </c>
      <c r="F172" s="7">
        <v>1</v>
      </c>
      <c r="G172" s="7">
        <v>1</v>
      </c>
      <c r="H172" s="7">
        <v>76</v>
      </c>
      <c r="I172" s="7">
        <v>42</v>
      </c>
      <c r="J172" s="7">
        <v>106</v>
      </c>
      <c r="K172" s="7">
        <v>66</v>
      </c>
      <c r="L172" s="7">
        <v>7</v>
      </c>
      <c r="M172" s="7">
        <v>101</v>
      </c>
    </row>
    <row r="173" spans="1:13">
      <c r="A173" s="7" t="s">
        <v>3570</v>
      </c>
      <c r="B173" s="3">
        <v>0</v>
      </c>
      <c r="C173" s="7">
        <v>5</v>
      </c>
      <c r="D173" s="7">
        <v>9</v>
      </c>
      <c r="E173" s="7">
        <v>19</v>
      </c>
      <c r="F173" s="7">
        <v>3</v>
      </c>
      <c r="G173" s="7">
        <v>1</v>
      </c>
      <c r="H173" s="7">
        <v>41</v>
      </c>
      <c r="I173" s="7">
        <v>11</v>
      </c>
      <c r="J173" s="7">
        <v>63</v>
      </c>
      <c r="K173" s="7">
        <v>54</v>
      </c>
      <c r="L173" s="7">
        <v>1</v>
      </c>
      <c r="M173" s="7">
        <v>51</v>
      </c>
    </row>
    <row r="174" spans="1:13">
      <c r="A174" s="7" t="s">
        <v>3653</v>
      </c>
      <c r="B174" s="3">
        <v>1</v>
      </c>
      <c r="C174" s="7">
        <v>3</v>
      </c>
      <c r="D174" s="7">
        <v>16</v>
      </c>
      <c r="E174" s="7">
        <v>13</v>
      </c>
      <c r="F174" s="7">
        <v>1</v>
      </c>
      <c r="G174" s="7">
        <v>1</v>
      </c>
      <c r="H174" s="7">
        <v>43</v>
      </c>
      <c r="I174" s="7">
        <v>21</v>
      </c>
      <c r="J174" s="7">
        <v>58</v>
      </c>
      <c r="K174" s="7">
        <v>51</v>
      </c>
      <c r="L174" s="7">
        <v>3</v>
      </c>
      <c r="M174" s="7">
        <v>73</v>
      </c>
    </row>
    <row r="175" spans="1:13">
      <c r="A175" s="7" t="s">
        <v>3654</v>
      </c>
      <c r="B175" s="3">
        <v>0</v>
      </c>
      <c r="C175" s="7">
        <v>3</v>
      </c>
      <c r="D175" s="7">
        <v>17</v>
      </c>
      <c r="E175" s="7">
        <v>24</v>
      </c>
      <c r="F175" s="7">
        <v>2</v>
      </c>
      <c r="G175" s="7">
        <v>1</v>
      </c>
      <c r="H175" s="7">
        <v>66</v>
      </c>
      <c r="I175" s="7">
        <v>19</v>
      </c>
      <c r="J175" s="7">
        <v>99</v>
      </c>
      <c r="K175" s="7">
        <v>71</v>
      </c>
      <c r="L175" s="7">
        <v>5</v>
      </c>
      <c r="M175" s="7">
        <v>91</v>
      </c>
    </row>
    <row r="176" spans="1:13">
      <c r="A176" s="7" t="s">
        <v>3655</v>
      </c>
      <c r="B176" s="3">
        <v>2</v>
      </c>
      <c r="C176" s="7">
        <v>1</v>
      </c>
      <c r="D176" s="7">
        <v>11</v>
      </c>
      <c r="E176" s="7">
        <v>16</v>
      </c>
      <c r="F176" s="7">
        <v>1</v>
      </c>
      <c r="G176" s="7">
        <v>0</v>
      </c>
      <c r="H176" s="7">
        <v>43</v>
      </c>
      <c r="I176" s="7">
        <v>18</v>
      </c>
      <c r="J176" s="7">
        <v>43</v>
      </c>
      <c r="K176" s="7">
        <v>41</v>
      </c>
      <c r="L176" s="7">
        <v>17</v>
      </c>
      <c r="M176" s="7">
        <v>60</v>
      </c>
    </row>
    <row r="177" spans="1:14">
      <c r="A177" s="7" t="s">
        <v>3656</v>
      </c>
      <c r="B177" s="3">
        <v>0</v>
      </c>
      <c r="C177" s="7">
        <v>1</v>
      </c>
      <c r="D177" s="7">
        <v>25</v>
      </c>
      <c r="E177" s="7">
        <v>36</v>
      </c>
      <c r="F177" s="7">
        <v>0</v>
      </c>
      <c r="G177" s="7">
        <v>4</v>
      </c>
      <c r="H177" s="7">
        <v>75</v>
      </c>
      <c r="I177" s="7">
        <v>27</v>
      </c>
      <c r="J177" s="7">
        <v>107</v>
      </c>
      <c r="K177" s="7">
        <v>67</v>
      </c>
      <c r="L177" s="7">
        <v>8</v>
      </c>
      <c r="M177" s="7">
        <v>110</v>
      </c>
    </row>
    <row r="178" spans="1:14">
      <c r="A178" s="7" t="s">
        <v>3657</v>
      </c>
      <c r="B178" s="3">
        <v>1</v>
      </c>
      <c r="C178" s="7">
        <v>0</v>
      </c>
      <c r="D178" s="7">
        <v>19</v>
      </c>
      <c r="E178" s="7">
        <v>15</v>
      </c>
      <c r="F178" s="7">
        <v>0</v>
      </c>
      <c r="G178" s="7">
        <v>0</v>
      </c>
      <c r="H178" s="7">
        <v>49</v>
      </c>
      <c r="I178" s="7">
        <v>22</v>
      </c>
      <c r="J178" s="7">
        <v>68</v>
      </c>
      <c r="K178" s="7">
        <v>49</v>
      </c>
      <c r="L178" s="7">
        <v>4</v>
      </c>
      <c r="M178" s="7">
        <v>70</v>
      </c>
    </row>
    <row r="179" spans="1:14">
      <c r="A179" s="7" t="s">
        <v>3587</v>
      </c>
      <c r="B179" s="3">
        <v>0</v>
      </c>
      <c r="C179" s="7">
        <v>2</v>
      </c>
      <c r="D179" s="7">
        <v>14</v>
      </c>
      <c r="E179" s="7">
        <v>18</v>
      </c>
      <c r="F179" s="7">
        <v>2</v>
      </c>
      <c r="G179" s="7">
        <v>0</v>
      </c>
      <c r="H179" s="7">
        <v>47</v>
      </c>
      <c r="I179" s="7">
        <v>20</v>
      </c>
      <c r="J179" s="7">
        <v>63</v>
      </c>
      <c r="K179" s="7">
        <v>51</v>
      </c>
      <c r="L179" s="7">
        <v>6</v>
      </c>
      <c r="M179" s="7">
        <v>80</v>
      </c>
    </row>
    <row r="180" spans="1:14">
      <c r="A180" s="7" t="s">
        <v>3595</v>
      </c>
      <c r="B180" s="3">
        <v>2</v>
      </c>
      <c r="C180" s="7">
        <v>4</v>
      </c>
      <c r="D180" s="7">
        <v>15</v>
      </c>
      <c r="E180" s="7">
        <v>9</v>
      </c>
      <c r="F180" s="7">
        <v>1</v>
      </c>
      <c r="G180" s="7">
        <v>0</v>
      </c>
      <c r="H180" s="7">
        <v>31</v>
      </c>
      <c r="I180" s="7">
        <v>29</v>
      </c>
      <c r="J180" s="7">
        <v>52</v>
      </c>
      <c r="K180" s="7">
        <v>29</v>
      </c>
      <c r="L180" s="7">
        <v>3</v>
      </c>
      <c r="M180" s="7">
        <v>24</v>
      </c>
    </row>
    <row r="181" spans="1:14">
      <c r="A181" s="7" t="s">
        <v>3658</v>
      </c>
      <c r="B181" s="3">
        <v>7</v>
      </c>
      <c r="C181" s="7">
        <v>2</v>
      </c>
      <c r="D181" s="7">
        <v>23</v>
      </c>
      <c r="E181" s="7">
        <v>33</v>
      </c>
      <c r="F181" s="7">
        <v>9</v>
      </c>
      <c r="G181" s="7">
        <v>0</v>
      </c>
      <c r="H181" s="7">
        <v>89</v>
      </c>
      <c r="I181" s="7">
        <v>26</v>
      </c>
      <c r="J181" s="7">
        <v>85</v>
      </c>
      <c r="K181" s="7">
        <v>62</v>
      </c>
      <c r="L181" s="7">
        <v>3</v>
      </c>
      <c r="M181" s="7">
        <v>123</v>
      </c>
      <c r="N181" s="7">
        <v>12</v>
      </c>
    </row>
    <row r="182" spans="1:14">
      <c r="A182" s="7" t="s">
        <v>3659</v>
      </c>
      <c r="B182" s="3">
        <v>3</v>
      </c>
      <c r="C182" s="7">
        <v>4</v>
      </c>
      <c r="D182" s="7">
        <v>25</v>
      </c>
      <c r="E182" s="7">
        <v>38</v>
      </c>
      <c r="F182" s="7">
        <v>9</v>
      </c>
      <c r="G182" s="7">
        <v>0</v>
      </c>
      <c r="H182" s="7">
        <v>77</v>
      </c>
      <c r="I182" s="7">
        <v>36</v>
      </c>
      <c r="J182" s="7">
        <v>123</v>
      </c>
      <c r="K182" s="7">
        <v>69</v>
      </c>
      <c r="L182" s="7">
        <v>4</v>
      </c>
      <c r="M182" s="7">
        <v>111</v>
      </c>
      <c r="N182" s="7">
        <v>13</v>
      </c>
    </row>
    <row r="183" spans="1:14">
      <c r="A183" s="7" t="s">
        <v>3598</v>
      </c>
      <c r="B183" s="3">
        <v>0</v>
      </c>
      <c r="C183" s="7">
        <v>6</v>
      </c>
      <c r="D183" s="7">
        <v>6</v>
      </c>
      <c r="E183" s="7">
        <v>15</v>
      </c>
      <c r="F183" s="7">
        <v>3</v>
      </c>
      <c r="G183" s="7">
        <v>0</v>
      </c>
      <c r="H183" s="7">
        <v>34</v>
      </c>
      <c r="I183" s="7">
        <v>9</v>
      </c>
      <c r="J183" s="7">
        <v>57</v>
      </c>
      <c r="K183" s="7">
        <v>44</v>
      </c>
      <c r="L183" s="7">
        <v>4</v>
      </c>
      <c r="M183" s="7">
        <v>75</v>
      </c>
      <c r="N183" s="7">
        <v>6</v>
      </c>
    </row>
    <row r="184" spans="1:14">
      <c r="A184" s="7" t="s">
        <v>3660</v>
      </c>
      <c r="B184" s="3">
        <v>1</v>
      </c>
      <c r="C184" s="7">
        <v>3</v>
      </c>
      <c r="D184" s="7">
        <v>18</v>
      </c>
      <c r="E184" s="7">
        <v>12</v>
      </c>
      <c r="F184" s="7">
        <v>2</v>
      </c>
      <c r="G184" s="7">
        <v>1</v>
      </c>
      <c r="H184" s="7">
        <v>45</v>
      </c>
      <c r="I184" s="7">
        <v>25</v>
      </c>
      <c r="J184" s="7">
        <v>79</v>
      </c>
      <c r="K184" s="7">
        <v>51</v>
      </c>
      <c r="L184" s="7">
        <v>1</v>
      </c>
      <c r="M184" s="7">
        <v>52</v>
      </c>
      <c r="N184" s="7">
        <v>8</v>
      </c>
    </row>
    <row r="185" spans="1:14">
      <c r="A185" s="7" t="s">
        <v>3661</v>
      </c>
      <c r="B185" s="3">
        <v>0</v>
      </c>
      <c r="C185" s="7">
        <v>4</v>
      </c>
      <c r="D185" s="7">
        <v>18</v>
      </c>
      <c r="E185" s="7">
        <v>20</v>
      </c>
      <c r="F185" s="7">
        <v>4</v>
      </c>
      <c r="G185" s="7">
        <v>1</v>
      </c>
      <c r="H185" s="7">
        <v>62</v>
      </c>
      <c r="I185" s="7">
        <v>33</v>
      </c>
      <c r="J185" s="7">
        <v>106</v>
      </c>
      <c r="K185" s="7">
        <v>65</v>
      </c>
      <c r="L185" s="7">
        <v>1</v>
      </c>
      <c r="M185" s="7">
        <v>84</v>
      </c>
      <c r="N185" s="7">
        <v>11</v>
      </c>
    </row>
    <row r="186" spans="1:14">
      <c r="A186" s="7" t="s">
        <v>3758</v>
      </c>
      <c r="B186" s="3">
        <v>1</v>
      </c>
      <c r="C186" s="7">
        <v>2</v>
      </c>
      <c r="D186" s="7">
        <v>10</v>
      </c>
      <c r="E186" s="7">
        <v>19</v>
      </c>
      <c r="F186" s="7">
        <v>3</v>
      </c>
      <c r="G186" s="7">
        <v>1</v>
      </c>
      <c r="H186" s="7">
        <v>46</v>
      </c>
      <c r="I186" s="7">
        <v>14</v>
      </c>
      <c r="J186" s="7">
        <v>54</v>
      </c>
      <c r="K186" s="7">
        <v>60</v>
      </c>
      <c r="L186" s="7">
        <v>10</v>
      </c>
      <c r="M186" s="7">
        <v>70</v>
      </c>
      <c r="N186" s="7">
        <v>7</v>
      </c>
    </row>
    <row r="187" spans="1:14">
      <c r="A187" s="7" t="s">
        <v>3662</v>
      </c>
      <c r="B187" s="3">
        <v>1</v>
      </c>
      <c r="C187" s="7">
        <v>2</v>
      </c>
      <c r="D187" s="7">
        <v>21</v>
      </c>
      <c r="E187" s="7">
        <v>34</v>
      </c>
      <c r="F187" s="7">
        <v>1</v>
      </c>
      <c r="G187" s="7">
        <v>0</v>
      </c>
      <c r="H187" s="7">
        <v>78</v>
      </c>
      <c r="I187" s="7">
        <v>29</v>
      </c>
      <c r="J187" s="7">
        <v>101</v>
      </c>
      <c r="K187" s="7">
        <v>61</v>
      </c>
      <c r="L187" s="7">
        <v>8</v>
      </c>
      <c r="M187" s="7">
        <v>116</v>
      </c>
      <c r="N187" s="7">
        <v>16</v>
      </c>
    </row>
    <row r="188" spans="1:14">
      <c r="A188" s="7" t="s">
        <v>3607</v>
      </c>
      <c r="B188" s="3">
        <v>0</v>
      </c>
      <c r="C188" s="7">
        <v>1</v>
      </c>
      <c r="D188" s="7">
        <v>2</v>
      </c>
      <c r="E188" s="7">
        <v>4</v>
      </c>
      <c r="F188" s="7">
        <v>0</v>
      </c>
      <c r="G188" s="7">
        <v>0</v>
      </c>
      <c r="H188" s="7">
        <v>14</v>
      </c>
      <c r="I188" s="7">
        <v>1</v>
      </c>
      <c r="J188" s="7">
        <v>9</v>
      </c>
      <c r="K188" s="7">
        <v>8</v>
      </c>
      <c r="L188" s="7">
        <v>1</v>
      </c>
      <c r="M188" s="7">
        <v>12</v>
      </c>
      <c r="N188" s="7">
        <v>1</v>
      </c>
    </row>
    <row r="189" spans="1:14">
      <c r="A189" s="7" t="s">
        <v>3759</v>
      </c>
      <c r="B189" s="3">
        <v>2</v>
      </c>
      <c r="C189" s="7">
        <v>1</v>
      </c>
      <c r="D189" s="7">
        <v>17</v>
      </c>
      <c r="E189" s="7">
        <v>15</v>
      </c>
      <c r="F189" s="7">
        <v>2</v>
      </c>
      <c r="G189" s="7">
        <v>0</v>
      </c>
      <c r="H189" s="7">
        <v>41</v>
      </c>
      <c r="I189" s="7">
        <v>22</v>
      </c>
      <c r="J189" s="7">
        <v>72</v>
      </c>
      <c r="K189" s="7">
        <v>48</v>
      </c>
      <c r="L189" s="7">
        <v>5</v>
      </c>
      <c r="M189" s="7">
        <v>58</v>
      </c>
      <c r="N189" s="7">
        <v>8</v>
      </c>
    </row>
    <row r="190" spans="1:14">
      <c r="A190" s="7" t="s">
        <v>3609</v>
      </c>
      <c r="B190" s="3">
        <v>0</v>
      </c>
      <c r="C190" s="7">
        <v>0</v>
      </c>
      <c r="D190" s="7">
        <v>16</v>
      </c>
      <c r="E190" s="7">
        <v>20</v>
      </c>
      <c r="F190" s="7">
        <v>1</v>
      </c>
      <c r="G190" s="7">
        <v>2</v>
      </c>
      <c r="H190" s="7">
        <v>48</v>
      </c>
      <c r="I190" s="7">
        <v>15</v>
      </c>
      <c r="J190" s="7">
        <v>69</v>
      </c>
      <c r="K190" s="7">
        <v>58</v>
      </c>
      <c r="L190" s="7">
        <v>6</v>
      </c>
      <c r="M190" s="7">
        <v>85</v>
      </c>
      <c r="N190" s="7">
        <v>10</v>
      </c>
    </row>
    <row r="191" spans="1:14">
      <c r="A191" s="7" t="s">
        <v>3613</v>
      </c>
      <c r="B191" s="3">
        <v>2</v>
      </c>
      <c r="C191" s="7">
        <v>7</v>
      </c>
      <c r="D191" s="7">
        <v>13</v>
      </c>
      <c r="E191" s="7">
        <v>9</v>
      </c>
      <c r="F191" s="7">
        <v>8</v>
      </c>
      <c r="G191" s="7">
        <v>0</v>
      </c>
      <c r="H191" s="7">
        <v>38</v>
      </c>
      <c r="I191" s="7">
        <v>15</v>
      </c>
      <c r="J191" s="7">
        <v>46</v>
      </c>
      <c r="K191" s="7">
        <v>16</v>
      </c>
      <c r="L191" s="7">
        <v>7</v>
      </c>
      <c r="M191" s="7">
        <v>42</v>
      </c>
      <c r="N191" s="7">
        <v>5</v>
      </c>
    </row>
    <row r="192" spans="1:14">
      <c r="A192" s="7" t="s">
        <v>3956</v>
      </c>
      <c r="B192" s="3">
        <v>1</v>
      </c>
      <c r="C192" s="7">
        <v>0</v>
      </c>
      <c r="D192" s="7">
        <v>3</v>
      </c>
      <c r="E192" s="7">
        <v>3</v>
      </c>
      <c r="F192" s="7">
        <v>1</v>
      </c>
      <c r="G192" s="7">
        <v>0</v>
      </c>
      <c r="H192" s="7">
        <v>9</v>
      </c>
      <c r="I192" s="7">
        <v>6</v>
      </c>
      <c r="J192" s="7">
        <v>14</v>
      </c>
      <c r="K192" s="7">
        <v>8</v>
      </c>
      <c r="L192" s="7">
        <v>0</v>
      </c>
      <c r="M192" s="7">
        <v>7</v>
      </c>
      <c r="N192" s="7">
        <v>2</v>
      </c>
    </row>
    <row r="193" spans="1:14">
      <c r="A193" s="7" t="s">
        <v>3834</v>
      </c>
      <c r="B193" s="3">
        <v>1</v>
      </c>
      <c r="C193" s="7">
        <v>2</v>
      </c>
      <c r="D193" s="7">
        <v>26</v>
      </c>
      <c r="E193" s="7">
        <v>28</v>
      </c>
      <c r="F193" s="7">
        <v>3</v>
      </c>
      <c r="G193" s="7">
        <v>7</v>
      </c>
      <c r="H193" s="7">
        <v>72</v>
      </c>
      <c r="I193" s="7">
        <v>68</v>
      </c>
      <c r="J193" s="7">
        <v>91</v>
      </c>
      <c r="K193" s="7">
        <v>64</v>
      </c>
      <c r="L193" s="7">
        <v>7</v>
      </c>
      <c r="M193" s="7">
        <v>126</v>
      </c>
      <c r="N193" s="7">
        <v>12</v>
      </c>
    </row>
    <row r="194" spans="1:14">
      <c r="A194" s="7" t="s">
        <v>3835</v>
      </c>
      <c r="B194" s="3">
        <v>1</v>
      </c>
      <c r="C194" s="7">
        <v>1</v>
      </c>
      <c r="D194" s="7">
        <v>25</v>
      </c>
      <c r="E194" s="7">
        <v>38</v>
      </c>
      <c r="F194" s="7">
        <v>0</v>
      </c>
      <c r="G194" s="7">
        <v>6</v>
      </c>
      <c r="H194" s="7">
        <v>74</v>
      </c>
      <c r="I194" s="7">
        <v>43</v>
      </c>
      <c r="J194" s="7">
        <v>126</v>
      </c>
      <c r="K194" s="7">
        <v>68</v>
      </c>
      <c r="L194" s="7">
        <v>8</v>
      </c>
      <c r="M194" s="7">
        <v>96</v>
      </c>
      <c r="N194" s="7">
        <v>13</v>
      </c>
    </row>
    <row r="195" spans="1:14">
      <c r="A195" s="7" t="s">
        <v>3830</v>
      </c>
      <c r="B195" s="3">
        <v>2</v>
      </c>
      <c r="C195" s="7">
        <v>2</v>
      </c>
      <c r="D195" s="7">
        <v>9</v>
      </c>
      <c r="E195" s="7">
        <v>11</v>
      </c>
      <c r="F195" s="7">
        <v>4</v>
      </c>
      <c r="G195" s="7">
        <v>2</v>
      </c>
      <c r="H195" s="7">
        <v>29</v>
      </c>
      <c r="I195" s="7">
        <v>19</v>
      </c>
      <c r="J195" s="7">
        <v>52</v>
      </c>
      <c r="K195" s="7">
        <v>34</v>
      </c>
      <c r="L195" s="7">
        <v>2</v>
      </c>
      <c r="M195" s="7">
        <v>45</v>
      </c>
      <c r="N195" s="7">
        <v>6</v>
      </c>
    </row>
    <row r="196" spans="1:14">
      <c r="A196" s="7" t="s">
        <v>3809</v>
      </c>
      <c r="B196" s="3">
        <v>0</v>
      </c>
      <c r="C196" s="7">
        <v>3</v>
      </c>
      <c r="D196" s="7">
        <v>13</v>
      </c>
      <c r="E196" s="7">
        <v>15</v>
      </c>
      <c r="F196" s="7">
        <v>2</v>
      </c>
      <c r="G196" s="7">
        <v>2</v>
      </c>
      <c r="H196" s="7">
        <v>34</v>
      </c>
      <c r="I196" s="7">
        <v>30</v>
      </c>
      <c r="J196" s="7">
        <v>82</v>
      </c>
      <c r="K196" s="7">
        <v>49</v>
      </c>
      <c r="L196" s="7">
        <v>4</v>
      </c>
      <c r="M196" s="7">
        <v>69</v>
      </c>
      <c r="N196" s="7">
        <v>8</v>
      </c>
    </row>
    <row r="197" spans="1:14">
      <c r="A197" s="7" t="s">
        <v>3810</v>
      </c>
      <c r="B197" s="3">
        <v>1</v>
      </c>
      <c r="C197" s="7">
        <v>5</v>
      </c>
      <c r="D197" s="7">
        <v>11</v>
      </c>
      <c r="E197" s="7">
        <v>27</v>
      </c>
      <c r="F197" s="7">
        <v>5</v>
      </c>
      <c r="G197" s="7">
        <v>2</v>
      </c>
      <c r="H197" s="7">
        <v>65</v>
      </c>
      <c r="I197" s="7">
        <v>27</v>
      </c>
      <c r="J197" s="7">
        <v>106</v>
      </c>
      <c r="K197" s="7">
        <v>60</v>
      </c>
      <c r="L197" s="7">
        <v>3</v>
      </c>
      <c r="M197" s="7">
        <v>80</v>
      </c>
      <c r="N197" s="7">
        <v>11</v>
      </c>
    </row>
    <row r="198" spans="1:14">
      <c r="A198" s="7" t="s">
        <v>3819</v>
      </c>
      <c r="B198" s="3">
        <v>1</v>
      </c>
      <c r="C198" s="7">
        <v>2</v>
      </c>
      <c r="D198" s="7">
        <v>13</v>
      </c>
      <c r="E198" s="7">
        <v>25</v>
      </c>
      <c r="F198" s="7">
        <v>3</v>
      </c>
      <c r="G198" s="7">
        <v>2</v>
      </c>
      <c r="H198" s="7">
        <v>52</v>
      </c>
      <c r="I198" s="7">
        <v>18</v>
      </c>
      <c r="J198" s="7">
        <v>71</v>
      </c>
      <c r="K198" s="7">
        <v>34</v>
      </c>
      <c r="L198" s="7">
        <v>6</v>
      </c>
      <c r="M198" s="7">
        <v>47</v>
      </c>
      <c r="N198" s="7">
        <v>7</v>
      </c>
    </row>
    <row r="199" spans="1:14">
      <c r="A199" s="7" t="s">
        <v>3820</v>
      </c>
      <c r="B199" s="3">
        <v>2</v>
      </c>
      <c r="C199" s="7">
        <v>2</v>
      </c>
      <c r="D199" s="7">
        <v>18</v>
      </c>
      <c r="E199" s="7">
        <v>24</v>
      </c>
      <c r="F199" s="7">
        <v>4</v>
      </c>
      <c r="G199" s="7">
        <v>0</v>
      </c>
      <c r="H199" s="7">
        <v>67</v>
      </c>
      <c r="I199" s="7">
        <v>39</v>
      </c>
      <c r="J199" s="7">
        <v>109</v>
      </c>
      <c r="K199" s="7">
        <v>99</v>
      </c>
      <c r="L199" s="7">
        <v>4</v>
      </c>
      <c r="M199" s="7">
        <v>102</v>
      </c>
      <c r="N199" s="7">
        <v>16</v>
      </c>
    </row>
    <row r="200" spans="1:14">
      <c r="A200" s="7" t="s">
        <v>3811</v>
      </c>
      <c r="B200" s="3">
        <v>0</v>
      </c>
      <c r="C200" s="7">
        <v>2</v>
      </c>
      <c r="D200" s="7">
        <v>18</v>
      </c>
      <c r="E200" s="7">
        <v>10</v>
      </c>
      <c r="F200" s="7">
        <v>0</v>
      </c>
      <c r="G200" s="7">
        <v>2</v>
      </c>
      <c r="H200" s="7">
        <v>39</v>
      </c>
      <c r="I200" s="7">
        <v>36</v>
      </c>
      <c r="J200" s="7">
        <v>70</v>
      </c>
      <c r="K200" s="7">
        <v>41</v>
      </c>
      <c r="L200" s="7">
        <v>11</v>
      </c>
      <c r="M200" s="7">
        <v>58</v>
      </c>
      <c r="N200" s="7">
        <v>8</v>
      </c>
    </row>
    <row r="201" spans="1:14">
      <c r="A201" s="7" t="s">
        <v>3798</v>
      </c>
      <c r="B201" s="3">
        <v>1</v>
      </c>
      <c r="C201" s="7">
        <v>4</v>
      </c>
      <c r="D201" s="7">
        <v>18</v>
      </c>
      <c r="E201" s="7">
        <v>20</v>
      </c>
      <c r="F201" s="7">
        <v>4</v>
      </c>
      <c r="G201" s="7">
        <v>1</v>
      </c>
      <c r="H201" s="7">
        <v>52</v>
      </c>
      <c r="I201" s="7">
        <v>24</v>
      </c>
      <c r="J201" s="7">
        <v>75</v>
      </c>
      <c r="K201" s="7">
        <v>54</v>
      </c>
      <c r="L201" s="7">
        <v>0</v>
      </c>
      <c r="M201" s="7">
        <v>75</v>
      </c>
      <c r="N201" s="7">
        <v>10</v>
      </c>
    </row>
    <row r="202" spans="1:14">
      <c r="A202" s="7" t="s">
        <v>3905</v>
      </c>
      <c r="B202" s="3">
        <v>2</v>
      </c>
      <c r="C202" s="7">
        <v>2</v>
      </c>
      <c r="D202" s="7">
        <v>13</v>
      </c>
      <c r="E202" s="7">
        <v>12</v>
      </c>
      <c r="F202" s="7">
        <v>2</v>
      </c>
      <c r="G202" s="7">
        <v>6</v>
      </c>
      <c r="H202" s="7">
        <v>33</v>
      </c>
      <c r="I202" s="7">
        <v>22</v>
      </c>
      <c r="J202" s="7">
        <v>49</v>
      </c>
      <c r="K202" s="7">
        <v>22</v>
      </c>
      <c r="L202" s="7">
        <v>2</v>
      </c>
      <c r="M202" s="7">
        <v>41</v>
      </c>
      <c r="N202" s="7">
        <v>5</v>
      </c>
    </row>
    <row r="203" spans="1:14">
      <c r="A203" s="7" t="s">
        <v>3972</v>
      </c>
      <c r="B203" s="3">
        <v>0</v>
      </c>
      <c r="C203" s="7">
        <v>1</v>
      </c>
      <c r="D203" s="7">
        <v>25</v>
      </c>
      <c r="E203" s="7">
        <v>29</v>
      </c>
      <c r="F203" s="7">
        <v>0</v>
      </c>
      <c r="G203" s="7">
        <v>3</v>
      </c>
      <c r="H203" s="7">
        <v>72</v>
      </c>
      <c r="I203" s="7">
        <v>36</v>
      </c>
      <c r="J203" s="7">
        <v>74</v>
      </c>
      <c r="K203" s="7">
        <v>50</v>
      </c>
      <c r="L203" s="7">
        <v>4</v>
      </c>
      <c r="M203" s="7">
        <v>103</v>
      </c>
      <c r="N203" s="7">
        <v>12</v>
      </c>
    </row>
    <row r="204" spans="1:14">
      <c r="A204" s="7" t="s">
        <v>3973</v>
      </c>
      <c r="B204" s="3">
        <v>1</v>
      </c>
      <c r="C204" s="7">
        <v>3</v>
      </c>
      <c r="D204" s="7">
        <v>23</v>
      </c>
      <c r="E204" s="7">
        <v>36</v>
      </c>
      <c r="F204" s="7">
        <v>3</v>
      </c>
      <c r="G204" s="7">
        <v>0</v>
      </c>
      <c r="H204" s="7">
        <v>74</v>
      </c>
      <c r="I204" s="7">
        <v>22</v>
      </c>
      <c r="J204" s="7">
        <v>111</v>
      </c>
      <c r="K204" s="7">
        <v>59</v>
      </c>
      <c r="L204" s="7">
        <v>3</v>
      </c>
      <c r="M204" s="7">
        <v>84</v>
      </c>
      <c r="N204" s="7">
        <v>13</v>
      </c>
    </row>
    <row r="205" spans="1:14">
      <c r="A205" s="7" t="s">
        <v>4021</v>
      </c>
      <c r="B205" s="3">
        <v>0</v>
      </c>
      <c r="C205" s="7">
        <v>4</v>
      </c>
      <c r="D205" s="7">
        <v>7</v>
      </c>
      <c r="E205" s="7">
        <v>15</v>
      </c>
      <c r="F205" s="7">
        <v>0</v>
      </c>
      <c r="G205" s="7">
        <v>2</v>
      </c>
      <c r="H205" s="7">
        <v>33</v>
      </c>
      <c r="I205" s="7">
        <v>17</v>
      </c>
      <c r="J205" s="7">
        <v>57</v>
      </c>
      <c r="K205" s="7">
        <v>33</v>
      </c>
      <c r="L205" s="7">
        <v>1</v>
      </c>
      <c r="M205" s="7">
        <v>47</v>
      </c>
      <c r="N205" s="7">
        <v>6</v>
      </c>
    </row>
    <row r="206" spans="1:14">
      <c r="A206" s="7" t="s">
        <v>3974</v>
      </c>
      <c r="B206" s="3">
        <v>2</v>
      </c>
      <c r="C206" s="7">
        <v>5</v>
      </c>
      <c r="D206" s="7">
        <v>12</v>
      </c>
      <c r="E206" s="7">
        <v>20</v>
      </c>
      <c r="F206" s="7">
        <v>3</v>
      </c>
      <c r="G206" s="7">
        <v>0</v>
      </c>
      <c r="H206" s="7">
        <v>49</v>
      </c>
      <c r="I206" s="7">
        <v>28</v>
      </c>
      <c r="J206" s="7">
        <v>82</v>
      </c>
      <c r="K206" s="7">
        <v>48</v>
      </c>
      <c r="L206" s="7">
        <v>4</v>
      </c>
      <c r="M206" s="7">
        <v>58</v>
      </c>
      <c r="N206" s="7">
        <v>8</v>
      </c>
    </row>
    <row r="207" spans="1:14">
      <c r="A207" s="7" t="s">
        <v>3975</v>
      </c>
      <c r="B207" s="3">
        <v>0</v>
      </c>
      <c r="C207" s="7">
        <v>4</v>
      </c>
      <c r="D207" s="7">
        <v>14</v>
      </c>
      <c r="E207" s="7">
        <v>23</v>
      </c>
      <c r="F207" s="7">
        <v>3</v>
      </c>
      <c r="G207" s="7">
        <v>4</v>
      </c>
      <c r="H207" s="7">
        <v>62</v>
      </c>
      <c r="I207" s="7">
        <v>35</v>
      </c>
      <c r="J207" s="7">
        <v>86</v>
      </c>
      <c r="K207" s="7">
        <v>68</v>
      </c>
      <c r="L207" s="7">
        <v>2</v>
      </c>
      <c r="M207" s="7">
        <v>84</v>
      </c>
      <c r="N207" s="7">
        <v>11</v>
      </c>
    </row>
    <row r="208" spans="1:14">
      <c r="A208" s="7" t="s">
        <v>3976</v>
      </c>
      <c r="B208" s="3">
        <v>0</v>
      </c>
      <c r="C208" s="7">
        <v>2</v>
      </c>
      <c r="D208" s="7">
        <v>17</v>
      </c>
      <c r="E208" s="7">
        <v>20</v>
      </c>
      <c r="F208" s="7">
        <v>1</v>
      </c>
      <c r="G208" s="7">
        <v>2</v>
      </c>
      <c r="H208" s="7">
        <v>50</v>
      </c>
      <c r="I208" s="7">
        <v>20</v>
      </c>
      <c r="J208" s="7">
        <v>51</v>
      </c>
      <c r="K208" s="7">
        <v>38</v>
      </c>
      <c r="L208" s="7">
        <v>5</v>
      </c>
      <c r="M208" s="7">
        <v>55</v>
      </c>
      <c r="N208" s="7">
        <v>7</v>
      </c>
    </row>
    <row r="209" spans="1:14">
      <c r="A209" s="7" t="s">
        <v>3977</v>
      </c>
      <c r="B209" s="3">
        <v>1</v>
      </c>
      <c r="C209" s="7">
        <v>4</v>
      </c>
      <c r="D209" s="7">
        <v>18</v>
      </c>
      <c r="E209" s="7">
        <v>31</v>
      </c>
      <c r="F209" s="7">
        <v>0</v>
      </c>
      <c r="G209" s="7">
        <v>4</v>
      </c>
      <c r="H209" s="7">
        <v>67</v>
      </c>
      <c r="I209" s="7">
        <v>47</v>
      </c>
      <c r="J209" s="7">
        <v>126</v>
      </c>
      <c r="K209" s="7">
        <v>75</v>
      </c>
      <c r="L209" s="7">
        <v>6</v>
      </c>
      <c r="M209" s="7">
        <v>84</v>
      </c>
      <c r="N209" s="7">
        <v>16</v>
      </c>
    </row>
    <row r="210" spans="1:14">
      <c r="A210" s="7" t="s">
        <v>3978</v>
      </c>
      <c r="B210" s="3">
        <v>0</v>
      </c>
      <c r="C210" s="7">
        <v>0</v>
      </c>
      <c r="D210" s="7">
        <v>19</v>
      </c>
      <c r="E210" s="7">
        <v>16</v>
      </c>
      <c r="F210" s="7">
        <v>0</v>
      </c>
      <c r="G210" s="7">
        <v>1</v>
      </c>
      <c r="H210" s="7">
        <v>42</v>
      </c>
      <c r="I210" s="7">
        <v>34</v>
      </c>
      <c r="J210" s="7">
        <v>81</v>
      </c>
      <c r="K210" s="7">
        <v>44</v>
      </c>
      <c r="L210" s="7">
        <v>8</v>
      </c>
      <c r="M210" s="7">
        <v>53</v>
      </c>
      <c r="N210" s="7">
        <v>8</v>
      </c>
    </row>
    <row r="211" spans="1:14">
      <c r="A211" s="7" t="s">
        <v>3979</v>
      </c>
      <c r="B211" s="3">
        <v>3</v>
      </c>
      <c r="C211" s="7">
        <v>2</v>
      </c>
      <c r="D211" s="7">
        <v>18</v>
      </c>
      <c r="E211" s="7">
        <v>16</v>
      </c>
      <c r="F211" s="7">
        <v>2</v>
      </c>
      <c r="G211" s="7">
        <v>0</v>
      </c>
      <c r="H211" s="7">
        <v>46</v>
      </c>
      <c r="I211" s="7">
        <v>18</v>
      </c>
      <c r="J211" s="7">
        <v>68</v>
      </c>
      <c r="K211" s="7">
        <v>50</v>
      </c>
      <c r="L211" s="7">
        <v>2</v>
      </c>
      <c r="M211" s="7">
        <v>62</v>
      </c>
      <c r="N211" s="7">
        <v>10</v>
      </c>
    </row>
    <row r="212" spans="1:14">
      <c r="A212" s="7" t="s">
        <v>4065</v>
      </c>
      <c r="B212" s="3">
        <v>2</v>
      </c>
      <c r="C212" s="7">
        <v>1</v>
      </c>
      <c r="D212" s="7">
        <v>15</v>
      </c>
      <c r="E212" s="7">
        <v>12</v>
      </c>
      <c r="F212" s="7">
        <v>1</v>
      </c>
      <c r="G212" s="7">
        <v>0</v>
      </c>
      <c r="H212" s="7">
        <v>35</v>
      </c>
      <c r="I212" s="7">
        <v>11</v>
      </c>
      <c r="J212" s="7">
        <v>58</v>
      </c>
      <c r="K212" s="7">
        <v>29</v>
      </c>
      <c r="L212" s="7">
        <v>1</v>
      </c>
      <c r="M212" s="7">
        <v>33</v>
      </c>
      <c r="N212" s="7">
        <v>5</v>
      </c>
    </row>
    <row r="213" spans="1:14">
      <c r="A213" s="7" t="s">
        <v>4233</v>
      </c>
      <c r="B213" s="3">
        <v>0</v>
      </c>
      <c r="C213" s="7">
        <v>0</v>
      </c>
      <c r="D213" s="7">
        <v>2</v>
      </c>
      <c r="E213" s="7">
        <v>3</v>
      </c>
      <c r="F213" s="7">
        <v>0</v>
      </c>
      <c r="G213" s="7">
        <v>0</v>
      </c>
      <c r="H213" s="7">
        <v>5</v>
      </c>
      <c r="I213" s="7">
        <v>0</v>
      </c>
      <c r="J213" s="7">
        <v>7</v>
      </c>
      <c r="K213" s="7">
        <v>3</v>
      </c>
      <c r="L213" s="7">
        <v>2</v>
      </c>
      <c r="M213" s="7">
        <v>6</v>
      </c>
      <c r="N213" s="7">
        <v>1</v>
      </c>
    </row>
    <row r="214" spans="1:14">
      <c r="A214" s="7" t="s">
        <v>4234</v>
      </c>
      <c r="B214" s="3">
        <v>0</v>
      </c>
      <c r="C214" s="7">
        <v>2</v>
      </c>
      <c r="D214" s="7">
        <v>35</v>
      </c>
      <c r="E214" s="7">
        <v>22</v>
      </c>
      <c r="F214" s="7">
        <v>0</v>
      </c>
      <c r="G214" s="7">
        <v>0</v>
      </c>
      <c r="H214" s="7">
        <v>72</v>
      </c>
      <c r="I214" s="7">
        <v>27</v>
      </c>
      <c r="J214" s="7">
        <v>67</v>
      </c>
      <c r="K214" s="7">
        <v>48</v>
      </c>
      <c r="L214" s="7">
        <v>5</v>
      </c>
      <c r="M214" s="7">
        <v>92</v>
      </c>
      <c r="N214" s="7">
        <v>11</v>
      </c>
    </row>
    <row r="215" spans="1:14">
      <c r="A215" s="7" t="s">
        <v>4235</v>
      </c>
      <c r="B215" s="3">
        <v>1</v>
      </c>
      <c r="C215" s="7">
        <v>3</v>
      </c>
      <c r="D215" s="7">
        <v>29</v>
      </c>
      <c r="E215" s="7">
        <v>35</v>
      </c>
      <c r="F215" s="7">
        <v>2</v>
      </c>
      <c r="G215" s="7">
        <v>2</v>
      </c>
      <c r="H215" s="7">
        <v>82</v>
      </c>
      <c r="I215" s="7">
        <v>34</v>
      </c>
      <c r="J215" s="7">
        <v>101</v>
      </c>
      <c r="K215" s="7">
        <v>65</v>
      </c>
      <c r="L215" s="7">
        <v>4</v>
      </c>
      <c r="M215" s="7">
        <v>97</v>
      </c>
      <c r="N215" s="7">
        <v>13</v>
      </c>
    </row>
    <row r="216" spans="1:14">
      <c r="A216" s="7" t="s">
        <v>4178</v>
      </c>
      <c r="B216" s="3">
        <v>1</v>
      </c>
      <c r="C216" s="7">
        <v>3</v>
      </c>
      <c r="D216" s="7">
        <v>5</v>
      </c>
      <c r="E216" s="7">
        <v>24</v>
      </c>
      <c r="F216" s="7">
        <v>1</v>
      </c>
      <c r="G216" s="7">
        <v>0</v>
      </c>
      <c r="H216" s="7">
        <v>30</v>
      </c>
      <c r="I216" s="7">
        <v>15</v>
      </c>
      <c r="J216" s="7">
        <v>62</v>
      </c>
      <c r="K216" s="7">
        <v>25</v>
      </c>
      <c r="L216" s="7">
        <v>0</v>
      </c>
      <c r="M216" s="7">
        <v>43</v>
      </c>
      <c r="N216" s="7">
        <v>6</v>
      </c>
    </row>
    <row r="217" spans="1:14">
      <c r="A217" s="7" t="s">
        <v>4236</v>
      </c>
      <c r="B217" s="3">
        <v>3</v>
      </c>
      <c r="C217" s="7">
        <v>3</v>
      </c>
      <c r="D217" s="7">
        <v>17</v>
      </c>
      <c r="E217" s="7">
        <v>23</v>
      </c>
      <c r="F217" s="7">
        <v>2</v>
      </c>
      <c r="G217" s="7">
        <v>1</v>
      </c>
      <c r="H217" s="7">
        <v>59</v>
      </c>
      <c r="I217" s="7">
        <v>27</v>
      </c>
      <c r="J217" s="7">
        <v>75</v>
      </c>
      <c r="K217" s="7">
        <v>38</v>
      </c>
      <c r="L217" s="7">
        <v>1</v>
      </c>
      <c r="M217" s="7">
        <v>51</v>
      </c>
      <c r="N217" s="7">
        <v>8</v>
      </c>
    </row>
    <row r="218" spans="1:14">
      <c r="A218" s="7" t="s">
        <v>4237</v>
      </c>
      <c r="B218" s="3">
        <v>0</v>
      </c>
      <c r="C218" s="7">
        <v>3</v>
      </c>
      <c r="D218" s="7">
        <v>14</v>
      </c>
      <c r="E218" s="7">
        <v>25</v>
      </c>
      <c r="F218" s="7">
        <v>4</v>
      </c>
      <c r="G218" s="7">
        <v>1</v>
      </c>
      <c r="H218" s="7">
        <v>56</v>
      </c>
      <c r="I218" s="7">
        <v>35</v>
      </c>
      <c r="J218" s="7">
        <v>90</v>
      </c>
      <c r="K218" s="7">
        <v>58</v>
      </c>
      <c r="L218" s="7">
        <v>3</v>
      </c>
      <c r="M218" s="7">
        <v>80</v>
      </c>
      <c r="N218" s="7">
        <v>11</v>
      </c>
    </row>
    <row r="219" spans="1:14">
      <c r="A219" s="7" t="s">
        <v>4238</v>
      </c>
      <c r="B219" s="3">
        <v>0</v>
      </c>
      <c r="C219" s="7">
        <v>1</v>
      </c>
      <c r="D219" s="7">
        <v>17</v>
      </c>
      <c r="E219" s="7">
        <v>12</v>
      </c>
      <c r="F219" s="7">
        <v>0</v>
      </c>
      <c r="G219" s="7">
        <v>1</v>
      </c>
      <c r="H219" s="7">
        <v>40</v>
      </c>
      <c r="I219" s="7">
        <v>16</v>
      </c>
      <c r="J219" s="7">
        <v>35</v>
      </c>
      <c r="K219" s="7">
        <v>43</v>
      </c>
      <c r="L219" s="7">
        <v>1</v>
      </c>
      <c r="M219" s="7">
        <v>59</v>
      </c>
      <c r="N219" s="7">
        <v>7</v>
      </c>
    </row>
    <row r="220" spans="1:14">
      <c r="A220" s="7" t="s">
        <v>4239</v>
      </c>
      <c r="B220" s="3">
        <v>2</v>
      </c>
      <c r="C220" s="7">
        <v>6</v>
      </c>
      <c r="D220" s="7">
        <v>30</v>
      </c>
      <c r="E220" s="7">
        <v>28</v>
      </c>
      <c r="F220" s="7">
        <v>3</v>
      </c>
      <c r="G220" s="7">
        <v>0</v>
      </c>
      <c r="H220" s="7">
        <v>80</v>
      </c>
      <c r="I220" s="7">
        <v>48</v>
      </c>
      <c r="J220" s="7">
        <v>93</v>
      </c>
      <c r="K220" s="7">
        <v>71</v>
      </c>
      <c r="L220" s="7">
        <v>0</v>
      </c>
      <c r="M220" s="7">
        <v>94</v>
      </c>
      <c r="N220" s="7">
        <v>16</v>
      </c>
    </row>
    <row r="221" spans="1:14">
      <c r="A221" s="7" t="s">
        <v>4240</v>
      </c>
      <c r="B221" s="3">
        <v>0</v>
      </c>
      <c r="C221" s="7">
        <v>2</v>
      </c>
      <c r="D221" s="7">
        <v>15</v>
      </c>
      <c r="E221" s="7">
        <v>18</v>
      </c>
      <c r="F221" s="7">
        <v>2</v>
      </c>
      <c r="G221" s="7">
        <v>0</v>
      </c>
      <c r="H221" s="7">
        <v>45</v>
      </c>
      <c r="I221" s="7">
        <v>34</v>
      </c>
      <c r="J221" s="7">
        <v>77</v>
      </c>
      <c r="K221" s="7">
        <v>46</v>
      </c>
      <c r="L221" s="7">
        <v>3</v>
      </c>
      <c r="M221" s="7">
        <v>47</v>
      </c>
      <c r="N221" s="7">
        <v>8</v>
      </c>
    </row>
    <row r="222" spans="1:14">
      <c r="A222" s="7" t="s">
        <v>4195</v>
      </c>
      <c r="B222" s="3">
        <v>0</v>
      </c>
      <c r="C222" s="7">
        <v>2</v>
      </c>
      <c r="D222" s="7">
        <v>18</v>
      </c>
      <c r="E222" s="7">
        <v>22</v>
      </c>
      <c r="F222" s="7">
        <v>1</v>
      </c>
      <c r="G222" s="7">
        <v>1</v>
      </c>
      <c r="H222" s="7">
        <v>52</v>
      </c>
      <c r="I222" s="7">
        <v>26</v>
      </c>
      <c r="J222" s="7">
        <v>59</v>
      </c>
      <c r="K222" s="7">
        <v>47</v>
      </c>
      <c r="L222" s="7">
        <v>2</v>
      </c>
      <c r="M222" s="7">
        <v>60</v>
      </c>
      <c r="N222" s="7">
        <v>10</v>
      </c>
    </row>
    <row r="223" spans="1:14">
      <c r="A223" s="7" t="s">
        <v>4203</v>
      </c>
      <c r="B223" s="3">
        <v>2</v>
      </c>
      <c r="C223" s="7">
        <v>2</v>
      </c>
      <c r="D223" s="7">
        <v>15</v>
      </c>
      <c r="E223" s="7">
        <v>12</v>
      </c>
      <c r="F223" s="7">
        <v>1</v>
      </c>
      <c r="G223" s="7">
        <v>1</v>
      </c>
      <c r="H223" s="7">
        <v>33</v>
      </c>
      <c r="I223" s="7">
        <v>11</v>
      </c>
      <c r="J223" s="7">
        <v>60</v>
      </c>
      <c r="K223" s="7">
        <v>29</v>
      </c>
      <c r="L223" s="7">
        <v>0</v>
      </c>
      <c r="M223" s="7">
        <v>35</v>
      </c>
      <c r="N223" s="7">
        <v>5</v>
      </c>
    </row>
    <row r="224" spans="1:14">
      <c r="A224" s="7" t="s">
        <v>4599</v>
      </c>
      <c r="B224" s="3">
        <v>2</v>
      </c>
      <c r="C224" s="7">
        <v>5</v>
      </c>
      <c r="D224" s="7">
        <v>30</v>
      </c>
      <c r="E224" s="7">
        <v>23</v>
      </c>
      <c r="F224" s="7">
        <v>2</v>
      </c>
      <c r="G224" s="7">
        <v>0</v>
      </c>
      <c r="H224" s="7">
        <v>84</v>
      </c>
      <c r="I224" s="7">
        <v>38</v>
      </c>
      <c r="J224" s="7">
        <v>66</v>
      </c>
      <c r="K224" s="7">
        <v>73</v>
      </c>
      <c r="L224" s="7">
        <v>3</v>
      </c>
      <c r="M224" s="7">
        <v>109</v>
      </c>
      <c r="N224" s="7">
        <v>10</v>
      </c>
    </row>
    <row r="225" spans="1:14">
      <c r="A225" s="7" t="s">
        <v>4600</v>
      </c>
      <c r="B225" s="3">
        <v>2</v>
      </c>
      <c r="C225" s="7">
        <v>1</v>
      </c>
      <c r="D225" s="7">
        <v>23</v>
      </c>
      <c r="E225" s="7">
        <v>41</v>
      </c>
      <c r="F225" s="7">
        <v>2</v>
      </c>
      <c r="G225" s="7">
        <v>2</v>
      </c>
      <c r="H225" s="7">
        <v>75</v>
      </c>
      <c r="I225" s="7">
        <v>32</v>
      </c>
      <c r="J225" s="7">
        <v>102</v>
      </c>
      <c r="K225" s="7">
        <v>52</v>
      </c>
      <c r="L225" s="7">
        <v>3</v>
      </c>
      <c r="M225" s="7">
        <v>98</v>
      </c>
      <c r="N225" s="7">
        <v>13</v>
      </c>
    </row>
    <row r="226" spans="1:14">
      <c r="A226" s="7" t="s">
        <v>4573</v>
      </c>
      <c r="B226" s="3">
        <v>0</v>
      </c>
      <c r="C226" s="7">
        <v>4</v>
      </c>
      <c r="D226" s="7">
        <v>7</v>
      </c>
      <c r="E226" s="7">
        <v>12</v>
      </c>
      <c r="F226" s="7">
        <v>0</v>
      </c>
      <c r="G226" s="7">
        <v>1</v>
      </c>
      <c r="H226" s="7">
        <v>25</v>
      </c>
      <c r="I226" s="7">
        <v>10</v>
      </c>
      <c r="J226" s="7">
        <v>56</v>
      </c>
      <c r="K226" s="7">
        <v>32</v>
      </c>
      <c r="L226" s="7">
        <v>0</v>
      </c>
      <c r="M226" s="7">
        <v>37</v>
      </c>
      <c r="N226" s="7">
        <v>6</v>
      </c>
    </row>
    <row r="227" spans="1:14">
      <c r="A227" s="7" t="s">
        <v>4601</v>
      </c>
      <c r="B227" s="3">
        <v>2</v>
      </c>
      <c r="C227" s="7">
        <v>3</v>
      </c>
      <c r="D227" s="7">
        <v>16</v>
      </c>
      <c r="E227" s="7">
        <v>21</v>
      </c>
      <c r="F227" s="7">
        <v>1</v>
      </c>
      <c r="G227" s="7">
        <v>2</v>
      </c>
      <c r="H227" s="7">
        <v>59</v>
      </c>
      <c r="I227" s="7">
        <v>23</v>
      </c>
      <c r="J227" s="7">
        <v>62</v>
      </c>
      <c r="K227" s="7">
        <v>51</v>
      </c>
      <c r="L227" s="7">
        <v>8</v>
      </c>
      <c r="M227" s="7">
        <v>68</v>
      </c>
      <c r="N227" s="7">
        <v>8</v>
      </c>
    </row>
    <row r="228" spans="1:14">
      <c r="A228" s="7" t="s">
        <v>4602</v>
      </c>
      <c r="B228" s="3">
        <v>0</v>
      </c>
      <c r="C228" s="7">
        <v>1</v>
      </c>
      <c r="D228" s="7">
        <v>13</v>
      </c>
      <c r="E228" s="7">
        <v>22</v>
      </c>
      <c r="F228" s="7">
        <v>0</v>
      </c>
      <c r="G228" s="7">
        <v>3</v>
      </c>
      <c r="H228" s="7">
        <v>52</v>
      </c>
      <c r="I228" s="7">
        <v>30</v>
      </c>
      <c r="J228" s="7">
        <v>98</v>
      </c>
      <c r="K228" s="7">
        <v>76</v>
      </c>
      <c r="L228" s="7">
        <v>5</v>
      </c>
      <c r="M228" s="7">
        <v>94</v>
      </c>
      <c r="N228" s="7">
        <v>11</v>
      </c>
    </row>
    <row r="229" spans="1:14">
      <c r="A229" s="7" t="s">
        <v>4603</v>
      </c>
      <c r="B229" s="3">
        <v>0</v>
      </c>
      <c r="C229" s="7">
        <v>1</v>
      </c>
      <c r="D229" s="7">
        <v>15</v>
      </c>
      <c r="E229" s="7">
        <v>18</v>
      </c>
      <c r="F229" s="7">
        <v>0</v>
      </c>
      <c r="G229" s="7">
        <v>1</v>
      </c>
      <c r="H229" s="7">
        <v>38</v>
      </c>
      <c r="I229" s="7">
        <v>21</v>
      </c>
      <c r="J229" s="7">
        <v>38</v>
      </c>
      <c r="K229" s="7">
        <v>48</v>
      </c>
      <c r="L229" s="7">
        <v>3</v>
      </c>
      <c r="M229" s="7">
        <v>62</v>
      </c>
      <c r="N229" s="7">
        <v>7</v>
      </c>
    </row>
    <row r="230" spans="1:14">
      <c r="A230" s="7" t="s">
        <v>4604</v>
      </c>
      <c r="B230" s="3">
        <v>0</v>
      </c>
      <c r="C230" s="7">
        <v>9</v>
      </c>
      <c r="D230" s="7">
        <v>30</v>
      </c>
      <c r="E230" s="7">
        <v>51</v>
      </c>
      <c r="F230" s="7">
        <v>7</v>
      </c>
      <c r="G230" s="7">
        <v>3</v>
      </c>
      <c r="H230" s="7">
        <v>98</v>
      </c>
      <c r="I230" s="7">
        <v>39</v>
      </c>
      <c r="J230" s="7">
        <v>111</v>
      </c>
      <c r="K230" s="7">
        <v>95</v>
      </c>
      <c r="L230" s="7">
        <v>6</v>
      </c>
      <c r="M230" s="7">
        <v>110</v>
      </c>
      <c r="N230" s="7">
        <v>16</v>
      </c>
    </row>
    <row r="231" spans="1:14">
      <c r="A231" s="7" t="s">
        <v>4605</v>
      </c>
      <c r="B231" s="3">
        <v>1</v>
      </c>
      <c r="C231" s="7">
        <v>3</v>
      </c>
      <c r="D231" s="7">
        <v>16</v>
      </c>
      <c r="E231" s="7">
        <v>18</v>
      </c>
      <c r="F231" s="7">
        <v>1</v>
      </c>
      <c r="G231" s="7">
        <v>1</v>
      </c>
      <c r="H231" s="7">
        <v>53</v>
      </c>
      <c r="I231" s="7">
        <v>26</v>
      </c>
      <c r="J231" s="7">
        <v>72</v>
      </c>
      <c r="K231" s="7">
        <v>48</v>
      </c>
      <c r="L231" s="7">
        <v>10</v>
      </c>
      <c r="M231" s="7">
        <v>56</v>
      </c>
      <c r="N231" s="7">
        <v>8</v>
      </c>
    </row>
    <row r="232" spans="1:14">
      <c r="A232" s="7" t="s">
        <v>4590</v>
      </c>
      <c r="B232" s="3">
        <v>3</v>
      </c>
      <c r="C232" s="7">
        <v>2</v>
      </c>
      <c r="D232" s="7">
        <v>14</v>
      </c>
      <c r="E232" s="7">
        <v>22</v>
      </c>
      <c r="F232" s="7">
        <v>4</v>
      </c>
      <c r="G232" s="7">
        <v>1</v>
      </c>
      <c r="H232" s="7">
        <v>53</v>
      </c>
      <c r="I232" s="7">
        <v>26</v>
      </c>
      <c r="J232" s="7">
        <v>59</v>
      </c>
      <c r="K232" s="7">
        <v>58</v>
      </c>
      <c r="L232" s="7">
        <v>1</v>
      </c>
      <c r="M232" s="7">
        <v>86</v>
      </c>
      <c r="N232" s="7">
        <v>10</v>
      </c>
    </row>
    <row r="233" spans="1:14">
      <c r="A233" s="7" t="s">
        <v>4598</v>
      </c>
      <c r="B233" s="3">
        <v>0</v>
      </c>
      <c r="C233" s="7">
        <v>2</v>
      </c>
      <c r="D233" s="7">
        <v>15</v>
      </c>
      <c r="E233" s="7">
        <v>7</v>
      </c>
      <c r="F233" s="7">
        <v>1</v>
      </c>
      <c r="G233" s="7">
        <v>1</v>
      </c>
      <c r="H233" s="7">
        <v>25</v>
      </c>
      <c r="I233" s="7">
        <v>15</v>
      </c>
      <c r="J233" s="7">
        <v>43</v>
      </c>
      <c r="K233" s="7">
        <v>16</v>
      </c>
      <c r="L233" s="7">
        <v>3</v>
      </c>
      <c r="M233" s="7">
        <v>41</v>
      </c>
      <c r="N233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Y277"/>
  <sheetViews>
    <sheetView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T1"/>
      <c r="U1"/>
      <c r="V1"/>
      <c r="W1"/>
      <c r="X1"/>
      <c r="Y1"/>
    </row>
    <row r="2" spans="1:25">
      <c r="A2" s="7" t="s">
        <v>583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T2"/>
      <c r="U2"/>
      <c r="V2"/>
      <c r="W2"/>
      <c r="X2"/>
      <c r="Y2"/>
    </row>
    <row r="3" spans="1:25">
      <c r="A3" s="7" t="s">
        <v>652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T3"/>
      <c r="U3"/>
      <c r="V3"/>
      <c r="W3"/>
      <c r="X3"/>
      <c r="Y3"/>
    </row>
    <row r="4" spans="1:25">
      <c r="A4" s="7" t="s">
        <v>606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T4"/>
      <c r="U4"/>
      <c r="V4"/>
      <c r="W4"/>
      <c r="X4"/>
      <c r="Y4"/>
    </row>
    <row r="5" spans="1:25">
      <c r="A5" s="7" t="s">
        <v>629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T5"/>
      <c r="U5"/>
      <c r="V5"/>
      <c r="W5"/>
      <c r="X5"/>
      <c r="Y5"/>
    </row>
    <row r="6" spans="1:25">
      <c r="A6" s="7" t="s">
        <v>687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T6"/>
      <c r="U6"/>
      <c r="V6"/>
      <c r="W6"/>
      <c r="X6"/>
      <c r="Y6"/>
    </row>
    <row r="7" spans="1:25">
      <c r="A7" s="7" t="s">
        <v>710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T7"/>
      <c r="U7"/>
      <c r="V7"/>
      <c r="W7"/>
      <c r="X7"/>
      <c r="Y7"/>
    </row>
    <row r="8" spans="1:25">
      <c r="A8" s="7" t="s">
        <v>733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T8"/>
      <c r="U8"/>
      <c r="V8"/>
      <c r="W8"/>
      <c r="X8"/>
      <c r="Y8"/>
    </row>
    <row r="9" spans="1:25">
      <c r="A9" s="7" t="s">
        <v>756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T9"/>
      <c r="U9"/>
      <c r="V9"/>
      <c r="W9"/>
      <c r="X9"/>
      <c r="Y9"/>
    </row>
    <row r="10" spans="1:25">
      <c r="A10" s="7" t="s">
        <v>779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T10"/>
      <c r="U10"/>
      <c r="V10"/>
      <c r="W10"/>
      <c r="X10"/>
      <c r="Y10"/>
    </row>
    <row r="11" spans="1:25">
      <c r="A11" s="7" t="s">
        <v>582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T11"/>
      <c r="U11"/>
      <c r="V11"/>
      <c r="W11"/>
      <c r="X11"/>
      <c r="Y11"/>
    </row>
    <row r="12" spans="1:25">
      <c r="A12" s="7" t="s">
        <v>651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T12"/>
      <c r="U12"/>
      <c r="V12"/>
      <c r="W12"/>
      <c r="X12"/>
      <c r="Y12"/>
    </row>
    <row r="13" spans="1:25">
      <c r="A13" s="7" t="s">
        <v>605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T13"/>
      <c r="U13"/>
      <c r="V13"/>
      <c r="W13"/>
      <c r="X13"/>
      <c r="Y13"/>
    </row>
    <row r="14" spans="1:25">
      <c r="A14" s="7" t="s">
        <v>628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T14"/>
      <c r="U14"/>
      <c r="V14"/>
      <c r="W14"/>
      <c r="X14"/>
      <c r="Y14"/>
    </row>
    <row r="15" spans="1:25">
      <c r="A15" s="7" t="s">
        <v>686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T15"/>
      <c r="U15"/>
      <c r="V15"/>
      <c r="W15"/>
      <c r="X15"/>
      <c r="Y15"/>
    </row>
    <row r="16" spans="1:25">
      <c r="A16" s="7" t="s">
        <v>709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T16"/>
      <c r="U16"/>
      <c r="V16"/>
      <c r="W16"/>
      <c r="X16"/>
      <c r="Y16"/>
    </row>
    <row r="17" spans="1:25">
      <c r="A17" s="7" t="s">
        <v>732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T17"/>
      <c r="U17"/>
      <c r="V17"/>
      <c r="W17"/>
      <c r="X17"/>
      <c r="Y17"/>
    </row>
    <row r="18" spans="1:25">
      <c r="A18" s="7" t="s">
        <v>755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T18"/>
      <c r="U18"/>
      <c r="V18"/>
      <c r="W18"/>
      <c r="X18"/>
      <c r="Y18"/>
    </row>
    <row r="19" spans="1:25">
      <c r="A19" s="7" t="s">
        <v>778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T19"/>
      <c r="U19"/>
      <c r="V19"/>
      <c r="W19"/>
      <c r="X19"/>
      <c r="Y19"/>
    </row>
    <row r="20" spans="1:25">
      <c r="A20" s="7" t="s">
        <v>581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T20"/>
      <c r="U20"/>
      <c r="V20"/>
      <c r="W20"/>
      <c r="X20"/>
      <c r="Y20"/>
    </row>
    <row r="21" spans="1:25">
      <c r="A21" s="7" t="s">
        <v>650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T21"/>
      <c r="U21"/>
      <c r="V21"/>
      <c r="W21"/>
      <c r="X21"/>
      <c r="Y21"/>
    </row>
    <row r="22" spans="1:25">
      <c r="A22" s="7" t="s">
        <v>604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T22"/>
      <c r="U22"/>
      <c r="V22"/>
      <c r="W22"/>
      <c r="X22"/>
      <c r="Y22"/>
    </row>
    <row r="23" spans="1:25">
      <c r="A23" s="7" t="s">
        <v>627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T23"/>
      <c r="U23"/>
      <c r="V23"/>
      <c r="W23"/>
      <c r="X23"/>
      <c r="Y23"/>
    </row>
    <row r="24" spans="1:25">
      <c r="A24" s="7" t="s">
        <v>685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5">
      <c r="A25" s="7" t="s">
        <v>708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5">
      <c r="A26" s="7" t="s">
        <v>731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5">
      <c r="A27" s="7" t="s">
        <v>754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5">
      <c r="A28" s="7" t="s">
        <v>777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5">
      <c r="A29" s="7" t="s">
        <v>591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5">
      <c r="A30" s="7" t="s">
        <v>660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5">
      <c r="A31" s="7" t="s">
        <v>614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5">
      <c r="A32" s="7" t="s">
        <v>637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695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718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741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764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590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659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613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636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694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717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740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763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589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658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612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635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693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716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739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762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588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657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611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634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692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715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738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761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587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656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610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633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691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714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737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760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586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655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609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632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690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713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736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759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585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654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608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631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689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712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735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758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584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653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607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630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688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711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734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757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571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640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594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617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663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675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698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721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744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767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570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639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593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616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662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674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697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720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743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766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569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638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592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672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615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661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673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696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719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742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765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580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649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603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626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684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707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730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753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776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579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648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602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625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671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683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706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729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752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775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578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647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601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624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670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682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705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728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751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774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577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646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600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623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669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681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704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727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750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773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576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645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599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622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668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680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703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726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749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772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575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644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598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621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667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679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702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725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748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771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574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643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597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620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666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678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701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724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747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770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573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642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596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619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665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677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700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723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746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769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572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641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595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618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664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676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699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722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745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768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1432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1433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1399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1434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1403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1435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1438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1436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2207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1437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1416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1424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2576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2577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2543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2578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2579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2580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2581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392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2582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201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2560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5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2568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  <row r="257" spans="1:14">
      <c r="A257" s="7" t="s">
        <v>3663</v>
      </c>
      <c r="B257" s="3">
        <v>12</v>
      </c>
      <c r="C257" s="7">
        <v>14</v>
      </c>
      <c r="D257" s="7">
        <v>126</v>
      </c>
      <c r="E257" s="7">
        <v>162</v>
      </c>
      <c r="F257" s="7">
        <v>12</v>
      </c>
      <c r="G257" s="7">
        <v>10</v>
      </c>
      <c r="H257" s="7">
        <v>406</v>
      </c>
      <c r="I257" s="7">
        <v>183</v>
      </c>
      <c r="J257" s="7">
        <v>426</v>
      </c>
      <c r="K257" s="7">
        <v>290</v>
      </c>
      <c r="L257" s="7">
        <v>20</v>
      </c>
      <c r="M257" s="7">
        <v>609</v>
      </c>
      <c r="N257" s="7">
        <v>36</v>
      </c>
    </row>
    <row r="258" spans="1:14">
      <c r="A258" s="7" t="s">
        <v>3664</v>
      </c>
      <c r="B258" s="3">
        <v>5</v>
      </c>
      <c r="C258" s="7">
        <v>15</v>
      </c>
      <c r="D258" s="7">
        <v>123</v>
      </c>
      <c r="E258" s="7">
        <v>186</v>
      </c>
      <c r="F258" s="7">
        <v>14</v>
      </c>
      <c r="G258" s="7">
        <v>7</v>
      </c>
      <c r="H258" s="7">
        <v>379</v>
      </c>
      <c r="I258" s="7">
        <v>177</v>
      </c>
      <c r="J258" s="7">
        <v>581</v>
      </c>
      <c r="K258" s="7">
        <v>335</v>
      </c>
      <c r="L258" s="7">
        <v>30</v>
      </c>
      <c r="M258" s="7">
        <v>503</v>
      </c>
      <c r="N258" s="7">
        <v>39</v>
      </c>
    </row>
    <row r="259" spans="1:14">
      <c r="A259" s="7" t="s">
        <v>3617</v>
      </c>
      <c r="B259" s="3">
        <v>2</v>
      </c>
      <c r="C259" s="7">
        <v>19</v>
      </c>
      <c r="D259" s="7">
        <v>42</v>
      </c>
      <c r="E259" s="7">
        <v>73</v>
      </c>
      <c r="F259" s="7">
        <v>11</v>
      </c>
      <c r="G259" s="7">
        <v>6</v>
      </c>
      <c r="H259" s="7">
        <v>168</v>
      </c>
      <c r="I259" s="7">
        <v>75</v>
      </c>
      <c r="J259" s="7">
        <v>283</v>
      </c>
      <c r="K259" s="7">
        <v>186</v>
      </c>
      <c r="L259" s="7">
        <v>12</v>
      </c>
      <c r="M259" s="7">
        <v>251</v>
      </c>
      <c r="N259" s="7">
        <v>18</v>
      </c>
    </row>
    <row r="260" spans="1:14">
      <c r="A260" s="7" t="s">
        <v>3665</v>
      </c>
      <c r="B260" s="3">
        <v>6</v>
      </c>
      <c r="C260" s="7">
        <v>16</v>
      </c>
      <c r="D260" s="7">
        <v>73</v>
      </c>
      <c r="E260" s="7">
        <v>80</v>
      </c>
      <c r="F260" s="7">
        <v>10</v>
      </c>
      <c r="G260" s="7">
        <v>5</v>
      </c>
      <c r="H260" s="7">
        <v>219</v>
      </c>
      <c r="I260" s="7">
        <v>121</v>
      </c>
      <c r="J260" s="7">
        <v>363</v>
      </c>
      <c r="K260" s="7">
        <v>234</v>
      </c>
      <c r="L260" s="7">
        <v>16</v>
      </c>
      <c r="M260" s="7">
        <v>323</v>
      </c>
      <c r="N260" s="7">
        <v>24</v>
      </c>
    </row>
    <row r="261" spans="1:14">
      <c r="A261" s="7" t="s">
        <v>3666</v>
      </c>
      <c r="B261" s="3">
        <v>2</v>
      </c>
      <c r="C261" s="7">
        <v>18</v>
      </c>
      <c r="D261" s="7">
        <v>76</v>
      </c>
      <c r="E261" s="7">
        <v>114</v>
      </c>
      <c r="F261" s="7">
        <v>16</v>
      </c>
      <c r="G261" s="7">
        <v>9</v>
      </c>
      <c r="H261" s="7">
        <v>326</v>
      </c>
      <c r="I261" s="7">
        <v>137</v>
      </c>
      <c r="J261" s="7">
        <v>488</v>
      </c>
      <c r="K261" s="7">
        <v>341</v>
      </c>
      <c r="L261" s="7">
        <v>17</v>
      </c>
      <c r="M261" s="7">
        <v>444</v>
      </c>
      <c r="N261" s="7">
        <v>33</v>
      </c>
    </row>
    <row r="262" spans="1:14">
      <c r="A262" s="7" t="s">
        <v>3667</v>
      </c>
      <c r="B262" s="3">
        <v>4</v>
      </c>
      <c r="C262" s="7">
        <v>9</v>
      </c>
      <c r="D262" s="7">
        <v>65</v>
      </c>
      <c r="E262" s="7">
        <v>98</v>
      </c>
      <c r="F262" s="7">
        <v>9</v>
      </c>
      <c r="G262" s="7">
        <v>5</v>
      </c>
      <c r="H262" s="7">
        <v>243</v>
      </c>
      <c r="I262" s="7">
        <v>97</v>
      </c>
      <c r="J262" s="7">
        <v>266</v>
      </c>
      <c r="K262" s="7">
        <v>224</v>
      </c>
      <c r="L262" s="7">
        <v>41</v>
      </c>
      <c r="M262" s="7">
        <v>304</v>
      </c>
      <c r="N262" s="7">
        <v>21</v>
      </c>
    </row>
    <row r="263" spans="1:14">
      <c r="A263" s="7" t="s">
        <v>3668</v>
      </c>
      <c r="B263" s="3">
        <v>4</v>
      </c>
      <c r="C263" s="7">
        <v>14</v>
      </c>
      <c r="D263" s="7">
        <v>110</v>
      </c>
      <c r="E263" s="7">
        <v>158</v>
      </c>
      <c r="F263" s="7">
        <v>9</v>
      </c>
      <c r="G263" s="7">
        <v>10</v>
      </c>
      <c r="H263" s="7">
        <v>375</v>
      </c>
      <c r="I263" s="7">
        <v>187</v>
      </c>
      <c r="J263" s="7">
        <v>566</v>
      </c>
      <c r="K263" s="7">
        <v>397</v>
      </c>
      <c r="L263" s="7">
        <v>30</v>
      </c>
      <c r="M263" s="7">
        <v>533</v>
      </c>
      <c r="N263" s="7">
        <v>48</v>
      </c>
    </row>
    <row r="264" spans="1:14">
      <c r="A264" s="7" t="s">
        <v>3632</v>
      </c>
      <c r="B264" s="3">
        <v>0</v>
      </c>
      <c r="C264" s="7">
        <v>1</v>
      </c>
      <c r="D264" s="7">
        <v>2</v>
      </c>
      <c r="E264" s="7">
        <v>4</v>
      </c>
      <c r="F264" s="7">
        <v>0</v>
      </c>
      <c r="G264" s="7">
        <v>0</v>
      </c>
      <c r="H264" s="7">
        <v>14</v>
      </c>
      <c r="I264" s="7">
        <v>1</v>
      </c>
      <c r="J264" s="7">
        <v>9</v>
      </c>
      <c r="K264" s="7">
        <v>8</v>
      </c>
      <c r="L264" s="7">
        <v>1</v>
      </c>
      <c r="M264" s="7">
        <v>12</v>
      </c>
      <c r="N264" s="7">
        <v>1</v>
      </c>
    </row>
    <row r="265" spans="1:14">
      <c r="A265" s="7" t="s">
        <v>3669</v>
      </c>
      <c r="B265" s="3">
        <v>3</v>
      </c>
      <c r="C265" s="7">
        <v>4</v>
      </c>
      <c r="D265" s="7">
        <v>91</v>
      </c>
      <c r="E265" s="7">
        <v>79</v>
      </c>
      <c r="F265" s="7">
        <v>2</v>
      </c>
      <c r="G265" s="7">
        <v>3</v>
      </c>
      <c r="H265" s="7">
        <v>229</v>
      </c>
      <c r="I265" s="7">
        <v>134</v>
      </c>
      <c r="J265" s="7">
        <v>356</v>
      </c>
      <c r="K265" s="7">
        <v>223</v>
      </c>
      <c r="L265" s="7">
        <v>30</v>
      </c>
      <c r="M265" s="7">
        <v>307</v>
      </c>
      <c r="N265" s="7">
        <v>24</v>
      </c>
    </row>
    <row r="266" spans="1:14">
      <c r="A266" s="7" t="s">
        <v>3635</v>
      </c>
      <c r="B266" s="3">
        <v>6</v>
      </c>
      <c r="C266" s="7">
        <v>10</v>
      </c>
      <c r="D266" s="7">
        <v>84</v>
      </c>
      <c r="E266" s="7">
        <v>92</v>
      </c>
      <c r="F266" s="7">
        <v>12</v>
      </c>
      <c r="G266" s="7">
        <v>4</v>
      </c>
      <c r="H266" s="7">
        <v>246</v>
      </c>
      <c r="I266" s="7">
        <v>102</v>
      </c>
      <c r="J266" s="7">
        <v>365</v>
      </c>
      <c r="K266" s="7">
        <v>277</v>
      </c>
      <c r="L266" s="7">
        <v>20</v>
      </c>
      <c r="M266" s="7">
        <v>377</v>
      </c>
      <c r="N266" s="7">
        <v>32</v>
      </c>
    </row>
    <row r="267" spans="1:14">
      <c r="A267" s="7" t="s">
        <v>3643</v>
      </c>
      <c r="B267" s="3">
        <v>8</v>
      </c>
      <c r="C267" s="7">
        <v>15</v>
      </c>
      <c r="D267" s="7">
        <v>73</v>
      </c>
      <c r="E267" s="7">
        <v>55</v>
      </c>
      <c r="F267" s="7">
        <v>12</v>
      </c>
      <c r="G267" s="7">
        <v>7</v>
      </c>
      <c r="H267" s="7">
        <v>175</v>
      </c>
      <c r="I267" s="7">
        <v>100</v>
      </c>
      <c r="J267" s="7">
        <v>250</v>
      </c>
      <c r="K267" s="7">
        <v>130</v>
      </c>
      <c r="L267" s="7">
        <v>19</v>
      </c>
      <c r="M267" s="7">
        <v>189</v>
      </c>
      <c r="N267" s="7">
        <v>15</v>
      </c>
    </row>
    <row r="268" spans="1:14">
      <c r="A268" s="7" t="s">
        <v>4241</v>
      </c>
      <c r="B268" s="3">
        <v>2</v>
      </c>
      <c r="C268" s="7">
        <v>7</v>
      </c>
      <c r="D268" s="7">
        <v>65</v>
      </c>
      <c r="E268" s="7">
        <v>45</v>
      </c>
      <c r="F268" s="7">
        <v>2</v>
      </c>
      <c r="G268" s="7">
        <v>0</v>
      </c>
      <c r="H268" s="7">
        <v>156</v>
      </c>
      <c r="I268" s="7">
        <v>65</v>
      </c>
      <c r="J268" s="7">
        <v>133</v>
      </c>
      <c r="K268" s="7">
        <v>121</v>
      </c>
      <c r="L268" s="7">
        <v>8</v>
      </c>
      <c r="M268" s="7">
        <v>201</v>
      </c>
      <c r="N268" s="7">
        <v>21</v>
      </c>
    </row>
    <row r="269" spans="1:14">
      <c r="A269" s="7" t="s">
        <v>4242</v>
      </c>
      <c r="B269" s="3">
        <v>3</v>
      </c>
      <c r="C269" s="7">
        <v>4</v>
      </c>
      <c r="D269" s="7">
        <v>52</v>
      </c>
      <c r="E269" s="7">
        <v>76</v>
      </c>
      <c r="F269" s="7">
        <v>4</v>
      </c>
      <c r="G269" s="7">
        <v>4</v>
      </c>
      <c r="H269" s="7">
        <v>157</v>
      </c>
      <c r="I269" s="7">
        <v>66</v>
      </c>
      <c r="J269" s="7">
        <v>203</v>
      </c>
      <c r="K269" s="7">
        <v>117</v>
      </c>
      <c r="L269" s="7">
        <v>7</v>
      </c>
      <c r="M269" s="7">
        <v>195</v>
      </c>
      <c r="N269" s="7">
        <v>26</v>
      </c>
    </row>
    <row r="270" spans="1:14">
      <c r="A270" s="7" t="s">
        <v>4207</v>
      </c>
      <c r="B270" s="3">
        <v>1</v>
      </c>
      <c r="C270" s="7">
        <v>7</v>
      </c>
      <c r="D270" s="7">
        <v>12</v>
      </c>
      <c r="E270" s="7">
        <v>36</v>
      </c>
      <c r="F270" s="7">
        <v>1</v>
      </c>
      <c r="G270" s="7">
        <v>1</v>
      </c>
      <c r="H270" s="7">
        <v>55</v>
      </c>
      <c r="I270" s="7">
        <v>25</v>
      </c>
      <c r="J270" s="7">
        <v>118</v>
      </c>
      <c r="K270" s="7">
        <v>57</v>
      </c>
      <c r="L270" s="7">
        <v>0</v>
      </c>
      <c r="M270" s="7">
        <v>80</v>
      </c>
      <c r="N270" s="7">
        <v>12</v>
      </c>
    </row>
    <row r="271" spans="1:14">
      <c r="A271" s="7" t="s">
        <v>4243</v>
      </c>
      <c r="B271" s="3">
        <v>5</v>
      </c>
      <c r="C271" s="7">
        <v>6</v>
      </c>
      <c r="D271" s="7">
        <v>33</v>
      </c>
      <c r="E271" s="7">
        <v>44</v>
      </c>
      <c r="F271" s="7">
        <v>3</v>
      </c>
      <c r="G271" s="7">
        <v>3</v>
      </c>
      <c r="H271" s="7">
        <v>118</v>
      </c>
      <c r="I271" s="7">
        <v>50</v>
      </c>
      <c r="J271" s="7">
        <v>137</v>
      </c>
      <c r="K271" s="7">
        <v>89</v>
      </c>
      <c r="L271" s="7">
        <v>9</v>
      </c>
      <c r="M271" s="7">
        <v>119</v>
      </c>
      <c r="N271" s="7">
        <v>16</v>
      </c>
    </row>
    <row r="272" spans="1:14">
      <c r="A272" s="7" t="s">
        <v>4244</v>
      </c>
      <c r="B272" s="3">
        <v>0</v>
      </c>
      <c r="C272" s="7">
        <v>4</v>
      </c>
      <c r="D272" s="7">
        <v>29</v>
      </c>
      <c r="E272" s="7">
        <v>50</v>
      </c>
      <c r="F272" s="7">
        <v>4</v>
      </c>
      <c r="G272" s="7">
        <v>4</v>
      </c>
      <c r="H272" s="7">
        <v>113</v>
      </c>
      <c r="I272" s="7">
        <v>65</v>
      </c>
      <c r="J272" s="7">
        <v>195</v>
      </c>
      <c r="K272" s="7">
        <v>137</v>
      </c>
      <c r="L272" s="7">
        <v>10</v>
      </c>
      <c r="M272" s="7">
        <v>180</v>
      </c>
      <c r="N272" s="7">
        <v>23</v>
      </c>
    </row>
    <row r="273" spans="1:14">
      <c r="A273" s="7" t="s">
        <v>4245</v>
      </c>
      <c r="B273" s="3">
        <v>0</v>
      </c>
      <c r="C273" s="7">
        <v>2</v>
      </c>
      <c r="D273" s="7">
        <v>32</v>
      </c>
      <c r="E273" s="7">
        <v>30</v>
      </c>
      <c r="F273" s="7">
        <v>0</v>
      </c>
      <c r="G273" s="7">
        <v>2</v>
      </c>
      <c r="H273" s="7">
        <v>78</v>
      </c>
      <c r="I273" s="7">
        <v>37</v>
      </c>
      <c r="J273" s="7">
        <v>73</v>
      </c>
      <c r="K273" s="7">
        <v>91</v>
      </c>
      <c r="L273" s="7">
        <v>4</v>
      </c>
      <c r="M273" s="7">
        <v>121</v>
      </c>
      <c r="N273" s="7">
        <v>14</v>
      </c>
    </row>
    <row r="274" spans="1:14">
      <c r="A274" s="7" t="s">
        <v>4246</v>
      </c>
      <c r="B274" s="3">
        <v>2</v>
      </c>
      <c r="C274" s="7">
        <v>15</v>
      </c>
      <c r="D274" s="7">
        <v>60</v>
      </c>
      <c r="E274" s="7">
        <v>79</v>
      </c>
      <c r="F274" s="7">
        <v>10</v>
      </c>
      <c r="G274" s="7">
        <v>3</v>
      </c>
      <c r="H274" s="7">
        <v>178</v>
      </c>
      <c r="I274" s="7">
        <v>87</v>
      </c>
      <c r="J274" s="7">
        <v>204</v>
      </c>
      <c r="K274" s="7">
        <v>166</v>
      </c>
      <c r="L274" s="7">
        <v>6</v>
      </c>
      <c r="M274" s="7">
        <v>204</v>
      </c>
      <c r="N274" s="7">
        <v>32</v>
      </c>
    </row>
    <row r="275" spans="1:14">
      <c r="A275" s="7" t="s">
        <v>4247</v>
      </c>
      <c r="B275" s="3">
        <v>1</v>
      </c>
      <c r="C275" s="7">
        <v>5</v>
      </c>
      <c r="D275" s="7">
        <v>31</v>
      </c>
      <c r="E275" s="7">
        <v>36</v>
      </c>
      <c r="F275" s="7">
        <v>3</v>
      </c>
      <c r="G275" s="7">
        <v>1</v>
      </c>
      <c r="H275" s="7">
        <v>98</v>
      </c>
      <c r="I275" s="7">
        <v>60</v>
      </c>
      <c r="J275" s="7">
        <v>149</v>
      </c>
      <c r="K275" s="7">
        <v>94</v>
      </c>
      <c r="L275" s="7">
        <v>13</v>
      </c>
      <c r="M275" s="7">
        <v>103</v>
      </c>
      <c r="N275" s="7">
        <v>16</v>
      </c>
    </row>
    <row r="276" spans="1:14">
      <c r="A276" s="7" t="s">
        <v>4224</v>
      </c>
      <c r="B276" s="3">
        <v>3</v>
      </c>
      <c r="C276" s="7">
        <v>4</v>
      </c>
      <c r="D276" s="7">
        <v>32</v>
      </c>
      <c r="E276" s="7">
        <v>44</v>
      </c>
      <c r="F276" s="7">
        <v>5</v>
      </c>
      <c r="G276" s="7">
        <v>2</v>
      </c>
      <c r="H276" s="7">
        <v>105</v>
      </c>
      <c r="I276" s="7">
        <v>52</v>
      </c>
      <c r="J276" s="7">
        <v>118</v>
      </c>
      <c r="K276" s="7">
        <v>105</v>
      </c>
      <c r="L276" s="7">
        <v>3</v>
      </c>
      <c r="M276" s="7">
        <v>146</v>
      </c>
      <c r="N276" s="7">
        <v>20</v>
      </c>
    </row>
    <row r="277" spans="1:14">
      <c r="A277" s="7" t="s">
        <v>4232</v>
      </c>
      <c r="B277" s="3">
        <v>2</v>
      </c>
      <c r="C277" s="7">
        <v>4</v>
      </c>
      <c r="D277" s="7">
        <v>30</v>
      </c>
      <c r="E277" s="7">
        <v>19</v>
      </c>
      <c r="F277" s="7">
        <v>2</v>
      </c>
      <c r="G277" s="7">
        <v>2</v>
      </c>
      <c r="H277" s="7">
        <v>58</v>
      </c>
      <c r="I277" s="7">
        <v>26</v>
      </c>
      <c r="J277" s="7">
        <v>103</v>
      </c>
      <c r="K277" s="7">
        <v>45</v>
      </c>
      <c r="L277" s="7">
        <v>3</v>
      </c>
      <c r="M277" s="7">
        <v>76</v>
      </c>
      <c r="N277" s="7">
        <v>10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5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  <col min="14" max="14" width="9.140625" style="7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1125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4">
      <c r="A3" t="s">
        <v>1126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4">
      <c r="A4" t="s">
        <v>1127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4">
      <c r="A5" t="s">
        <v>1128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4">
      <c r="A6" t="s">
        <v>1129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4">
      <c r="A7" s="7" t="s">
        <v>1130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4">
      <c r="A8" s="7" t="s">
        <v>1181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4">
      <c r="A9" s="7" t="s">
        <v>1439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4">
      <c r="A10" s="7" t="s">
        <v>1608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4">
      <c r="A11" s="7" t="s">
        <v>1730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4">
      <c r="A12" s="7" t="s">
        <v>2288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4">
      <c r="A13" s="7" t="s">
        <v>2583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4">
      <c r="A14" s="7" t="s">
        <v>2785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4">
      <c r="A15" s="7" t="s">
        <v>2912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4">
      <c r="A16" s="7" t="s">
        <v>3206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7</v>
      </c>
      <c r="H16" s="7">
        <v>569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  <row r="17" spans="1:14">
      <c r="A17" s="7" t="s">
        <v>3670</v>
      </c>
      <c r="B17" s="3">
        <v>6</v>
      </c>
      <c r="C17" s="7">
        <v>23</v>
      </c>
      <c r="D17" s="7">
        <v>184</v>
      </c>
      <c r="E17" s="7">
        <v>233</v>
      </c>
      <c r="F17" s="7">
        <v>13</v>
      </c>
      <c r="G17" s="7">
        <v>7</v>
      </c>
      <c r="H17" s="7">
        <v>596</v>
      </c>
      <c r="I17" s="7">
        <v>248</v>
      </c>
      <c r="J17" s="7">
        <v>767</v>
      </c>
      <c r="K17" s="7">
        <v>548</v>
      </c>
      <c r="L17" s="7">
        <v>44</v>
      </c>
      <c r="M17" s="7">
        <v>828</v>
      </c>
    </row>
    <row r="18" spans="1:14">
      <c r="A18" s="7" t="s">
        <v>3671</v>
      </c>
      <c r="B18" s="3">
        <v>8</v>
      </c>
      <c r="C18" s="7">
        <v>29</v>
      </c>
      <c r="D18" s="7">
        <v>177</v>
      </c>
      <c r="E18" s="7">
        <v>218</v>
      </c>
      <c r="F18" s="7">
        <v>11</v>
      </c>
      <c r="G18" s="7">
        <v>8</v>
      </c>
      <c r="H18" s="7">
        <v>556</v>
      </c>
      <c r="I18" s="7">
        <v>241</v>
      </c>
      <c r="J18" s="7">
        <v>746</v>
      </c>
      <c r="K18" s="7">
        <v>528</v>
      </c>
      <c r="L18" s="7">
        <v>59</v>
      </c>
      <c r="M18" s="7">
        <v>787</v>
      </c>
    </row>
    <row r="19" spans="1:14">
      <c r="A19" s="7" t="s">
        <v>3672</v>
      </c>
      <c r="B19" s="3">
        <v>17</v>
      </c>
      <c r="C19" s="7">
        <v>32</v>
      </c>
      <c r="D19" s="7">
        <v>169</v>
      </c>
      <c r="E19" s="7">
        <v>219</v>
      </c>
      <c r="F19" s="7">
        <v>42</v>
      </c>
      <c r="G19" s="7">
        <v>5</v>
      </c>
      <c r="H19" s="7">
        <v>572</v>
      </c>
      <c r="I19" s="7">
        <v>225</v>
      </c>
      <c r="J19" s="7">
        <v>801</v>
      </c>
      <c r="K19" s="7">
        <v>542</v>
      </c>
      <c r="L19" s="7">
        <v>50</v>
      </c>
      <c r="M19" s="7">
        <v>828</v>
      </c>
      <c r="N19" s="7">
        <v>97</v>
      </c>
    </row>
    <row r="20" spans="1:14">
      <c r="A20" s="7" t="s">
        <v>3980</v>
      </c>
      <c r="B20" s="3">
        <v>1</v>
      </c>
      <c r="C20" s="7">
        <v>0</v>
      </c>
      <c r="D20" s="7">
        <v>3</v>
      </c>
      <c r="E20" s="7">
        <v>3</v>
      </c>
      <c r="F20" s="7">
        <v>1</v>
      </c>
      <c r="G20" s="7">
        <v>0</v>
      </c>
      <c r="H20" s="7">
        <v>9</v>
      </c>
      <c r="I20" s="7">
        <v>6</v>
      </c>
      <c r="J20" s="7">
        <v>14</v>
      </c>
      <c r="K20" s="7">
        <v>8</v>
      </c>
      <c r="L20" s="7">
        <v>0</v>
      </c>
      <c r="M20" s="7">
        <v>7</v>
      </c>
      <c r="N20" s="7">
        <v>2</v>
      </c>
    </row>
    <row r="21" spans="1:14">
      <c r="A21" s="7" t="s">
        <v>3799</v>
      </c>
      <c r="B21" s="3">
        <v>10</v>
      </c>
      <c r="C21" s="7">
        <v>25</v>
      </c>
      <c r="D21" s="7">
        <v>163</v>
      </c>
      <c r="E21" s="7">
        <v>207</v>
      </c>
      <c r="F21" s="7">
        <v>27</v>
      </c>
      <c r="G21" s="7">
        <v>30</v>
      </c>
      <c r="H21" s="7">
        <v>512</v>
      </c>
      <c r="I21" s="7">
        <v>321</v>
      </c>
      <c r="J21" s="7">
        <v>823</v>
      </c>
      <c r="K21" s="7">
        <v>523</v>
      </c>
      <c r="L21" s="7">
        <v>47</v>
      </c>
      <c r="M21" s="7">
        <v>737</v>
      </c>
      <c r="N21" s="7">
        <v>0</v>
      </c>
    </row>
    <row r="22" spans="1:14">
      <c r="A22" s="7" t="s">
        <v>3981</v>
      </c>
      <c r="B22" s="3">
        <v>9</v>
      </c>
      <c r="C22" s="7">
        <v>26</v>
      </c>
      <c r="D22" s="7">
        <v>168</v>
      </c>
      <c r="E22" s="7">
        <v>218</v>
      </c>
      <c r="F22" s="7">
        <v>13</v>
      </c>
      <c r="G22" s="7">
        <v>16</v>
      </c>
      <c r="H22" s="7">
        <v>530</v>
      </c>
      <c r="I22" s="7">
        <v>268</v>
      </c>
      <c r="J22" s="7">
        <v>794</v>
      </c>
      <c r="K22" s="7">
        <v>494</v>
      </c>
      <c r="L22" s="7">
        <v>36</v>
      </c>
      <c r="M22" s="7">
        <v>663</v>
      </c>
      <c r="N22" s="7">
        <v>96</v>
      </c>
    </row>
    <row r="23" spans="1:14">
      <c r="A23" s="7" t="s">
        <v>4248</v>
      </c>
      <c r="B23" s="3">
        <v>0</v>
      </c>
      <c r="C23" s="7">
        <v>0</v>
      </c>
      <c r="D23" s="7">
        <v>2</v>
      </c>
      <c r="E23" s="7">
        <v>3</v>
      </c>
      <c r="F23" s="7">
        <v>0</v>
      </c>
      <c r="G23" s="7">
        <v>0</v>
      </c>
      <c r="H23" s="7">
        <v>5</v>
      </c>
      <c r="I23" s="7">
        <v>0</v>
      </c>
      <c r="J23" s="7">
        <v>7</v>
      </c>
      <c r="K23" s="7">
        <v>3</v>
      </c>
      <c r="L23" s="7">
        <v>2</v>
      </c>
      <c r="M23" s="7">
        <v>6</v>
      </c>
      <c r="N23" s="7">
        <v>1</v>
      </c>
    </row>
    <row r="24" spans="1:14">
      <c r="A24" s="7" t="s">
        <v>4249</v>
      </c>
      <c r="B24" s="3">
        <v>9</v>
      </c>
      <c r="C24" s="7">
        <v>27</v>
      </c>
      <c r="D24" s="7">
        <v>195</v>
      </c>
      <c r="E24" s="7">
        <v>221</v>
      </c>
      <c r="F24" s="7">
        <v>16</v>
      </c>
      <c r="G24" s="7">
        <v>7</v>
      </c>
      <c r="H24" s="7">
        <v>549</v>
      </c>
      <c r="I24" s="7">
        <v>273</v>
      </c>
      <c r="J24" s="7">
        <v>719</v>
      </c>
      <c r="K24" s="7">
        <v>470</v>
      </c>
      <c r="L24" s="7">
        <v>19</v>
      </c>
      <c r="M24" s="7">
        <v>658</v>
      </c>
      <c r="N24" s="7">
        <v>95</v>
      </c>
    </row>
    <row r="25" spans="1:14">
      <c r="A25" s="7" t="s">
        <v>4606</v>
      </c>
      <c r="B25" s="3">
        <v>10</v>
      </c>
      <c r="C25" s="7">
        <v>31</v>
      </c>
      <c r="D25" s="7">
        <v>179</v>
      </c>
      <c r="E25" s="7">
        <v>235</v>
      </c>
      <c r="F25" s="7">
        <v>18</v>
      </c>
      <c r="G25" s="7">
        <v>15</v>
      </c>
      <c r="H25" s="7">
        <v>562</v>
      </c>
      <c r="I25" s="7">
        <v>260</v>
      </c>
      <c r="J25" s="7">
        <v>707</v>
      </c>
      <c r="K25" s="7">
        <v>549</v>
      </c>
      <c r="L25" s="7">
        <v>42</v>
      </c>
      <c r="M25" s="7">
        <v>761</v>
      </c>
      <c r="N25" s="7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1"/>
  <sheetViews>
    <sheetView workbookViewId="0">
      <selection activeCell="C24" sqref="C24"/>
    </sheetView>
  </sheetViews>
  <sheetFormatPr defaultRowHeight="15"/>
  <cols>
    <col min="1" max="1" width="18.28515625" bestFit="1" customWidth="1"/>
    <col min="14" max="14" width="9.140625" style="7"/>
  </cols>
  <sheetData>
    <row r="1" spans="1:1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1148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4">
      <c r="A3" s="7" t="s">
        <v>1147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4">
      <c r="A4" s="7" t="s">
        <v>1146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4">
      <c r="A5" s="7" t="s">
        <v>1157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4">
      <c r="A6" s="7" t="s">
        <v>1156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4">
      <c r="A7" s="7" t="s">
        <v>1155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4">
      <c r="A8" s="7" t="s">
        <v>1154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4">
      <c r="A9" s="7" t="s">
        <v>1153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4">
      <c r="A10" s="7" t="s">
        <v>1152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4">
      <c r="A11" s="7" t="s">
        <v>1151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4">
      <c r="A12" s="7" t="s">
        <v>1150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4">
      <c r="A13" s="7" t="s">
        <v>1149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4">
      <c r="A14" s="7" t="s">
        <v>1136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4">
      <c r="A15" s="7" t="s">
        <v>1135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4">
      <c r="A16" s="7" t="s">
        <v>1134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4">
      <c r="A17" s="7" t="s">
        <v>1145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4">
      <c r="A18" s="7" t="s">
        <v>1144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4">
      <c r="A19" s="7" t="s">
        <v>1143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4">
      <c r="A20" s="7" t="s">
        <v>1142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4">
      <c r="A21" s="7" t="s">
        <v>1141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4">
      <c r="A22" s="7" t="s">
        <v>1140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4">
      <c r="A23" s="7" t="s">
        <v>1139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4">
      <c r="A24" s="7" t="s">
        <v>1138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4">
      <c r="A25" s="7" t="s">
        <v>1137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4">
      <c r="A26" s="7" t="s">
        <v>1131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4">
      <c r="A27" s="7" t="s">
        <v>1132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30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4">
      <c r="A28" s="7" t="s">
        <v>1440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35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4">
      <c r="A29" s="7" t="s">
        <v>2584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40</v>
      </c>
      <c r="H29" s="7">
        <v>2225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  <row r="30" spans="1:14">
      <c r="A30" s="7" t="s">
        <v>3673</v>
      </c>
      <c r="B30" s="3">
        <v>51</v>
      </c>
      <c r="C30" s="7">
        <v>135</v>
      </c>
      <c r="D30" s="7">
        <v>864</v>
      </c>
      <c r="E30" s="7">
        <v>1098</v>
      </c>
      <c r="F30" s="7">
        <v>107</v>
      </c>
      <c r="G30" s="7">
        <v>68</v>
      </c>
      <c r="H30" s="7">
        <v>2775</v>
      </c>
      <c r="I30" s="7">
        <v>1309</v>
      </c>
      <c r="J30" s="7">
        <v>3945</v>
      </c>
      <c r="K30" s="7">
        <v>2643</v>
      </c>
      <c r="L30" s="7">
        <v>236</v>
      </c>
      <c r="M30" s="7">
        <v>3850</v>
      </c>
      <c r="N30" s="7">
        <v>195</v>
      </c>
    </row>
    <row r="31" spans="1:14">
      <c r="A31" s="7" t="s">
        <v>4250</v>
      </c>
      <c r="B31" s="3">
        <v>19</v>
      </c>
      <c r="C31" s="7">
        <v>58</v>
      </c>
      <c r="D31" s="7">
        <v>376</v>
      </c>
      <c r="E31" s="7">
        <v>459</v>
      </c>
      <c r="F31" s="7">
        <v>34</v>
      </c>
      <c r="G31" s="7">
        <v>22</v>
      </c>
      <c r="H31" s="7">
        <v>1116</v>
      </c>
      <c r="I31" s="7">
        <v>533</v>
      </c>
      <c r="J31" s="7">
        <v>1433</v>
      </c>
      <c r="K31" s="7">
        <v>1022</v>
      </c>
      <c r="L31" s="7">
        <v>63</v>
      </c>
      <c r="M31" s="7">
        <v>1425</v>
      </c>
      <c r="N31" s="7">
        <v>190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100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966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968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969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970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971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1597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977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980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981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982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984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988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989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1396</v>
      </c>
      <c r="B17" s="7" t="s">
        <v>3165</v>
      </c>
      <c r="C17" s="7">
        <v>1</v>
      </c>
      <c r="D17" s="7"/>
      <c r="E17" s="7"/>
      <c r="F17" s="7"/>
      <c r="G17" s="7"/>
    </row>
    <row r="18" spans="1:8">
      <c r="A18" s="7" t="s">
        <v>1398</v>
      </c>
      <c r="B18" s="7" t="s">
        <v>3166</v>
      </c>
      <c r="C18" s="7">
        <v>1</v>
      </c>
      <c r="D18" s="7"/>
      <c r="E18" s="7"/>
      <c r="F18" s="7"/>
      <c r="G18" s="7"/>
    </row>
    <row r="19" spans="1:8">
      <c r="A19" s="7" t="s">
        <v>1400</v>
      </c>
      <c r="B19" s="7" t="s">
        <v>3167</v>
      </c>
      <c r="C19" s="7">
        <v>1</v>
      </c>
      <c r="D19" s="7"/>
      <c r="E19" s="7"/>
      <c r="F19" s="7"/>
      <c r="G19" s="7"/>
    </row>
    <row r="20" spans="1:8">
      <c r="A20" s="7" t="s">
        <v>1402</v>
      </c>
      <c r="B20" s="7" t="s">
        <v>2586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1599</v>
      </c>
      <c r="B21" s="7" t="s">
        <v>3168</v>
      </c>
      <c r="C21" s="7"/>
      <c r="D21" s="7">
        <v>1</v>
      </c>
      <c r="E21" s="7"/>
      <c r="F21" s="7"/>
      <c r="G21" s="7"/>
    </row>
    <row r="22" spans="1:8">
      <c r="A22" s="7" t="s">
        <v>1406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1408</v>
      </c>
      <c r="B23" s="7" t="s">
        <v>2586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1409</v>
      </c>
      <c r="B24" s="7" t="s">
        <v>2586</v>
      </c>
      <c r="C24" s="7">
        <v>2</v>
      </c>
      <c r="D24" s="7"/>
      <c r="E24" s="7"/>
      <c r="F24" s="7"/>
      <c r="G24" s="7"/>
    </row>
    <row r="25" spans="1:8">
      <c r="A25" s="7" t="s">
        <v>1410</v>
      </c>
      <c r="B25" s="7" t="s">
        <v>2586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1412</v>
      </c>
      <c r="B26" s="7" t="s">
        <v>2586</v>
      </c>
      <c r="C26" s="7"/>
      <c r="D26" s="7"/>
      <c r="E26" s="7">
        <v>1</v>
      </c>
      <c r="F26" s="7">
        <v>1</v>
      </c>
      <c r="G26" s="7"/>
    </row>
    <row r="27" spans="1:8">
      <c r="A27" s="7" t="s">
        <v>1600</v>
      </c>
      <c r="B27" s="7"/>
      <c r="C27" s="7"/>
      <c r="D27" s="7"/>
      <c r="E27" s="7"/>
      <c r="F27" s="7"/>
      <c r="G27" s="7"/>
    </row>
    <row r="28" spans="1:8">
      <c r="A28" s="7" t="s">
        <v>1415</v>
      </c>
      <c r="B28" s="7" t="s">
        <v>3169</v>
      </c>
      <c r="C28" s="7">
        <v>1</v>
      </c>
      <c r="D28" s="7"/>
      <c r="E28" s="7"/>
      <c r="F28" s="7"/>
      <c r="G28" s="7"/>
    </row>
    <row r="29" spans="1:8">
      <c r="A29" s="7" t="s">
        <v>1416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1417</v>
      </c>
      <c r="B30" s="7" t="s">
        <v>3170</v>
      </c>
      <c r="C30" s="7">
        <v>1</v>
      </c>
      <c r="D30" s="7"/>
      <c r="E30" s="7"/>
      <c r="F30" s="7"/>
      <c r="G30" s="7"/>
    </row>
    <row r="31" spans="1:8">
      <c r="A31" s="7" t="s">
        <v>1419</v>
      </c>
      <c r="B31" s="7" t="s">
        <v>3171</v>
      </c>
      <c r="C31" s="7">
        <v>1</v>
      </c>
      <c r="D31" s="7"/>
      <c r="E31" s="7"/>
      <c r="F31" s="7"/>
      <c r="G31" s="7"/>
    </row>
    <row r="32" spans="1:8">
      <c r="A32" s="7" t="s">
        <v>1421</v>
      </c>
      <c r="B32" s="7" t="s">
        <v>3172</v>
      </c>
      <c r="C32" s="7"/>
      <c r="D32" s="7"/>
      <c r="E32" s="7"/>
      <c r="F32" s="7"/>
      <c r="G32" s="7">
        <v>1</v>
      </c>
    </row>
    <row r="33" spans="1:8">
      <c r="A33" s="7" t="s">
        <v>1422</v>
      </c>
      <c r="B33" s="7" t="s">
        <v>3173</v>
      </c>
      <c r="C33" s="7">
        <v>1</v>
      </c>
      <c r="D33" s="7"/>
      <c r="E33" s="7"/>
      <c r="F33" s="7"/>
      <c r="G33" s="7"/>
    </row>
    <row r="34" spans="1:8">
      <c r="A34" s="7" t="s">
        <v>1424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2540</v>
      </c>
      <c r="B35" s="7" t="s">
        <v>3316</v>
      </c>
      <c r="C35" s="7">
        <v>1</v>
      </c>
      <c r="D35" s="7"/>
      <c r="E35" s="7"/>
      <c r="F35" s="7"/>
      <c r="G35" s="7"/>
    </row>
    <row r="36" spans="1:8">
      <c r="A36" s="7" t="s">
        <v>2541</v>
      </c>
      <c r="B36" s="7" t="s">
        <v>3174</v>
      </c>
      <c r="C36" s="7"/>
      <c r="D36" s="7"/>
      <c r="E36" s="7"/>
      <c r="F36" s="7">
        <v>1</v>
      </c>
      <c r="G36" s="7"/>
    </row>
    <row r="37" spans="1:8">
      <c r="A37" s="7" t="s">
        <v>2542</v>
      </c>
      <c r="B37" s="7" t="s">
        <v>3312</v>
      </c>
      <c r="C37" s="7">
        <v>1</v>
      </c>
      <c r="D37" s="7"/>
      <c r="E37" s="7"/>
      <c r="F37" s="7"/>
      <c r="G37" s="7"/>
    </row>
    <row r="38" spans="1:8">
      <c r="A38" s="7" t="s">
        <v>2544</v>
      </c>
      <c r="B38" s="7" t="s">
        <v>3175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2545</v>
      </c>
      <c r="B39" s="7"/>
      <c r="C39" s="7"/>
      <c r="D39" s="7"/>
      <c r="E39" s="7"/>
      <c r="F39" s="7"/>
      <c r="G39" s="7"/>
    </row>
    <row r="40" spans="1:8">
      <c r="A40" s="7" t="s">
        <v>2547</v>
      </c>
      <c r="B40" s="7" t="s">
        <v>3176</v>
      </c>
      <c r="C40" s="7"/>
      <c r="D40" s="7"/>
      <c r="E40" s="7"/>
      <c r="F40" s="7"/>
      <c r="G40" s="7">
        <v>1</v>
      </c>
    </row>
    <row r="41" spans="1:8">
      <c r="A41" s="7" t="s">
        <v>2550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2551</v>
      </c>
      <c r="B42" s="7" t="s">
        <v>3177</v>
      </c>
      <c r="C42" s="7">
        <v>1</v>
      </c>
      <c r="D42" s="7"/>
      <c r="E42" s="7"/>
      <c r="F42" s="7"/>
      <c r="G42" s="7"/>
    </row>
    <row r="43" spans="1:8">
      <c r="A43" s="7" t="s">
        <v>2552</v>
      </c>
      <c r="B43" s="7" t="s">
        <v>2586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2553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2554</v>
      </c>
      <c r="B45" s="7">
        <v>0</v>
      </c>
      <c r="C45" s="7">
        <v>0</v>
      </c>
      <c r="D45" s="7">
        <v>1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2556</v>
      </c>
      <c r="B46" s="7" t="s">
        <v>3178</v>
      </c>
      <c r="C46" s="7">
        <v>1</v>
      </c>
      <c r="D46" s="7"/>
      <c r="E46" s="7"/>
      <c r="F46" s="7"/>
      <c r="G46" s="7"/>
    </row>
    <row r="47" spans="1:8">
      <c r="A47" s="7" t="s">
        <v>2557</v>
      </c>
      <c r="B47" s="7" t="s">
        <v>3179</v>
      </c>
      <c r="C47" s="7">
        <v>2</v>
      </c>
      <c r="D47" s="7"/>
      <c r="E47" s="7"/>
      <c r="F47" s="7"/>
      <c r="G47" s="7">
        <v>1</v>
      </c>
    </row>
    <row r="48" spans="1:8">
      <c r="A48" s="7" t="s">
        <v>2558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2559</v>
      </c>
      <c r="B49" s="7"/>
      <c r="C49" s="7"/>
      <c r="D49" s="7"/>
      <c r="E49" s="7"/>
      <c r="F49" s="7"/>
      <c r="G49" s="7"/>
    </row>
    <row r="50" spans="1:8">
      <c r="A50" s="7" t="s">
        <v>2560</v>
      </c>
      <c r="B50" s="7" t="s">
        <v>3180</v>
      </c>
      <c r="C50" s="7">
        <v>1</v>
      </c>
      <c r="D50" s="7"/>
      <c r="E50" s="7"/>
      <c r="F50" s="7"/>
      <c r="G50" s="7"/>
    </row>
    <row r="51" spans="1:8">
      <c r="A51" s="7" t="s">
        <v>2561</v>
      </c>
      <c r="B51" s="7" t="s">
        <v>3181</v>
      </c>
      <c r="C51" s="7">
        <v>1</v>
      </c>
      <c r="D51" s="7"/>
      <c r="E51" s="7"/>
      <c r="F51" s="7"/>
      <c r="G51" s="7"/>
    </row>
    <row r="52" spans="1:8">
      <c r="A52" s="7" t="s">
        <v>2562</v>
      </c>
      <c r="B52" s="7">
        <v>0</v>
      </c>
      <c r="C52" s="7"/>
      <c r="D52" s="7"/>
      <c r="E52" s="7"/>
      <c r="F52" s="7"/>
      <c r="G52" s="7"/>
    </row>
    <row r="53" spans="1:8">
      <c r="A53" s="7" t="s">
        <v>2563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2564</v>
      </c>
      <c r="B54" s="7">
        <v>0</v>
      </c>
      <c r="C54" s="7"/>
      <c r="D54" s="7"/>
      <c r="E54" s="7"/>
      <c r="F54" s="7"/>
      <c r="G54" s="7"/>
    </row>
    <row r="55" spans="1:8">
      <c r="A55" s="7" t="s">
        <v>2565</v>
      </c>
      <c r="B55" s="7"/>
      <c r="C55" s="7">
        <v>1</v>
      </c>
      <c r="D55" s="7"/>
      <c r="E55" s="7"/>
      <c r="F55" s="7"/>
      <c r="G55" s="7"/>
    </row>
    <row r="56" spans="1:8">
      <c r="A56" s="7" t="s">
        <v>2566</v>
      </c>
      <c r="B56" s="7" t="s">
        <v>3182</v>
      </c>
      <c r="C56" s="7">
        <v>1</v>
      </c>
      <c r="D56" s="7"/>
      <c r="E56" s="7">
        <v>2</v>
      </c>
      <c r="F56" s="7"/>
      <c r="G56" s="7"/>
    </row>
    <row r="57" spans="1:8">
      <c r="A57" s="7" t="s">
        <v>2567</v>
      </c>
      <c r="B57" s="7"/>
      <c r="C57" s="7"/>
      <c r="D57" s="7"/>
      <c r="E57" s="7"/>
      <c r="F57" s="7"/>
      <c r="G57" s="7"/>
    </row>
    <row r="58" spans="1:8">
      <c r="A58" s="7" t="s">
        <v>2568</v>
      </c>
      <c r="B58" s="7" t="s">
        <v>3183</v>
      </c>
      <c r="C58" s="7"/>
      <c r="D58" s="7">
        <v>1</v>
      </c>
      <c r="E58" s="7"/>
      <c r="F58" s="7"/>
      <c r="G58" s="7"/>
    </row>
    <row r="59" spans="1:8">
      <c r="A59" s="7" t="s">
        <v>3615</v>
      </c>
      <c r="B59" s="7" t="s">
        <v>3929</v>
      </c>
      <c r="C59" s="7"/>
      <c r="D59" s="7"/>
      <c r="E59" s="7"/>
      <c r="F59" s="7">
        <v>1</v>
      </c>
      <c r="G59" s="7"/>
    </row>
    <row r="60" spans="1:8">
      <c r="A60" s="7" t="s">
        <v>3616</v>
      </c>
      <c r="B60" s="7" t="s">
        <v>3674</v>
      </c>
      <c r="C60" s="7">
        <v>2</v>
      </c>
      <c r="D60" s="7">
        <v>1</v>
      </c>
      <c r="E60" s="7">
        <v>0</v>
      </c>
      <c r="F60" s="7">
        <v>0</v>
      </c>
      <c r="G60" s="7">
        <v>2</v>
      </c>
      <c r="H60" s="7">
        <v>0</v>
      </c>
    </row>
    <row r="61" spans="1:8">
      <c r="A61" s="7" t="s">
        <v>3617</v>
      </c>
      <c r="B61" s="7" t="s">
        <v>3930</v>
      </c>
      <c r="C61" s="7"/>
      <c r="D61" s="7">
        <v>1</v>
      </c>
      <c r="E61" s="7"/>
      <c r="F61" s="7"/>
      <c r="G61" s="7"/>
    </row>
    <row r="62" spans="1:8">
      <c r="A62" s="7" t="s">
        <v>3618</v>
      </c>
      <c r="B62" s="7"/>
      <c r="C62" s="7">
        <v>3</v>
      </c>
      <c r="D62" s="7">
        <v>0</v>
      </c>
      <c r="E62" s="7">
        <v>1</v>
      </c>
      <c r="F62" s="7">
        <v>0</v>
      </c>
      <c r="G62" s="7">
        <v>0</v>
      </c>
      <c r="H62" s="7">
        <v>0</v>
      </c>
    </row>
    <row r="63" spans="1:8">
      <c r="A63" s="7" t="s">
        <v>3620</v>
      </c>
      <c r="B63" s="7" t="s">
        <v>3675</v>
      </c>
      <c r="C63" s="7">
        <v>3</v>
      </c>
      <c r="D63" s="7">
        <v>0</v>
      </c>
      <c r="E63" s="7">
        <v>0</v>
      </c>
      <c r="F63" s="7">
        <v>0</v>
      </c>
      <c r="G63" s="7">
        <v>1</v>
      </c>
      <c r="H63" s="7">
        <v>0</v>
      </c>
    </row>
    <row r="64" spans="1:8">
      <c r="A64" s="7" t="s">
        <v>3621</v>
      </c>
      <c r="B64" s="7" t="s">
        <v>3931</v>
      </c>
      <c r="C64" s="7">
        <v>2</v>
      </c>
      <c r="D64" s="7">
        <v>1</v>
      </c>
      <c r="E64" s="7"/>
      <c r="F64" s="7"/>
      <c r="G64" s="7"/>
    </row>
    <row r="65" spans="1:8">
      <c r="A65" s="7" t="s">
        <v>3622</v>
      </c>
      <c r="B65" s="7" t="s">
        <v>3982</v>
      </c>
      <c r="C65" s="7">
        <v>1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</row>
    <row r="66" spans="1:8">
      <c r="A66" s="7" t="s">
        <v>3624</v>
      </c>
      <c r="B66" s="7" t="s">
        <v>3676</v>
      </c>
      <c r="C66" s="7">
        <v>1</v>
      </c>
      <c r="D66" s="7">
        <v>0</v>
      </c>
      <c r="E66" s="7">
        <v>0</v>
      </c>
      <c r="F66" s="7">
        <v>1</v>
      </c>
      <c r="G66" s="7">
        <v>1</v>
      </c>
      <c r="H66" s="7">
        <v>0</v>
      </c>
    </row>
    <row r="67" spans="1:8">
      <c r="A67" s="7" t="s">
        <v>3625</v>
      </c>
      <c r="B67" s="7" t="s">
        <v>3677</v>
      </c>
      <c r="C67" s="7">
        <v>1</v>
      </c>
      <c r="D67" s="7">
        <v>0</v>
      </c>
      <c r="E67" s="7">
        <v>0</v>
      </c>
      <c r="F67" s="7">
        <v>3</v>
      </c>
      <c r="G67" s="7">
        <v>1</v>
      </c>
      <c r="H67" s="7">
        <v>0</v>
      </c>
    </row>
    <row r="68" spans="1:8">
      <c r="A68" s="7" t="s">
        <v>3626</v>
      </c>
      <c r="B68" s="7" t="s">
        <v>3932</v>
      </c>
      <c r="C68" s="7">
        <v>2</v>
      </c>
      <c r="D68" s="7"/>
      <c r="E68" s="7"/>
      <c r="F68" s="7"/>
      <c r="G68" s="7"/>
    </row>
    <row r="69" spans="1:8">
      <c r="A69" s="7" t="s">
        <v>3627</v>
      </c>
      <c r="B69" s="7"/>
      <c r="C69" s="7">
        <v>1</v>
      </c>
      <c r="D69" s="7"/>
      <c r="E69" s="7"/>
      <c r="F69" s="7"/>
      <c r="G69" s="7"/>
    </row>
    <row r="70" spans="1:8">
      <c r="A70" s="7" t="s">
        <v>3628</v>
      </c>
      <c r="B70" s="7">
        <v>0</v>
      </c>
      <c r="C70" s="7">
        <v>1</v>
      </c>
      <c r="D70" s="7">
        <v>0</v>
      </c>
      <c r="E70" s="7">
        <v>0</v>
      </c>
      <c r="F70" s="7">
        <v>2</v>
      </c>
      <c r="G70" s="7">
        <v>0</v>
      </c>
      <c r="H70" s="7">
        <v>0</v>
      </c>
    </row>
    <row r="71" spans="1:8">
      <c r="A71" s="7" t="s">
        <v>3629</v>
      </c>
      <c r="B71" s="7" t="s">
        <v>3678</v>
      </c>
      <c r="C71" s="7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</row>
    <row r="72" spans="1:8">
      <c r="A72" s="7" t="s">
        <v>3630</v>
      </c>
      <c r="B72" s="7" t="s">
        <v>3679</v>
      </c>
      <c r="C72" s="7">
        <v>1</v>
      </c>
      <c r="D72" s="7"/>
      <c r="E72" s="7"/>
      <c r="F72" s="7"/>
      <c r="G72" s="7"/>
    </row>
    <row r="73" spans="1:8">
      <c r="A73" s="7" t="s">
        <v>3631</v>
      </c>
      <c r="B73" s="7">
        <v>0</v>
      </c>
      <c r="C73" s="7"/>
      <c r="D73" s="7"/>
      <c r="E73" s="7"/>
      <c r="F73" s="7"/>
      <c r="G73" s="7"/>
    </row>
    <row r="74" spans="1:8">
      <c r="A74" s="7" t="s">
        <v>3633</v>
      </c>
      <c r="B74" s="7" t="s">
        <v>3933</v>
      </c>
      <c r="C74" s="7"/>
      <c r="D74" s="7"/>
      <c r="E74" s="7"/>
      <c r="F74" s="7"/>
      <c r="G74" s="7">
        <v>1</v>
      </c>
    </row>
    <row r="75" spans="1:8">
      <c r="A75" s="7" t="s">
        <v>3634</v>
      </c>
      <c r="B75" s="7" t="s">
        <v>4066</v>
      </c>
      <c r="C75" s="7">
        <v>1</v>
      </c>
      <c r="D75" s="7"/>
      <c r="E75" s="7"/>
      <c r="F75" s="7"/>
      <c r="G75" s="7"/>
    </row>
    <row r="76" spans="1:8">
      <c r="A76" s="7" t="s">
        <v>3635</v>
      </c>
      <c r="B76" s="7">
        <v>0</v>
      </c>
      <c r="C76" s="7"/>
      <c r="D76" s="7">
        <v>1</v>
      </c>
      <c r="E76" s="7"/>
      <c r="F76" s="7"/>
      <c r="G76" s="7"/>
    </row>
    <row r="77" spans="1:8">
      <c r="A77" s="7" t="s">
        <v>3637</v>
      </c>
      <c r="B77" s="7" t="s">
        <v>3934</v>
      </c>
      <c r="C77" s="7"/>
      <c r="D77" s="7"/>
      <c r="E77" s="7"/>
      <c r="F77" s="7">
        <v>1</v>
      </c>
      <c r="G77" s="7"/>
    </row>
    <row r="78" spans="1:8">
      <c r="A78" s="7" t="s">
        <v>3638</v>
      </c>
      <c r="B78" s="7" t="s">
        <v>3935</v>
      </c>
      <c r="C78" s="7">
        <v>1</v>
      </c>
      <c r="D78" s="7"/>
      <c r="E78" s="7"/>
      <c r="F78" s="7"/>
      <c r="G78" s="7"/>
    </row>
    <row r="79" spans="1:8">
      <c r="A79" s="7" t="s">
        <v>3640</v>
      </c>
      <c r="B79" s="7" t="s">
        <v>3680</v>
      </c>
      <c r="C79" s="7">
        <v>1</v>
      </c>
      <c r="D79" s="7"/>
      <c r="E79" s="7"/>
      <c r="F79" s="7">
        <v>1</v>
      </c>
      <c r="G79" s="7"/>
    </row>
    <row r="80" spans="1:8">
      <c r="A80" s="7" t="s">
        <v>3641</v>
      </c>
      <c r="B80" s="7" t="s">
        <v>3681</v>
      </c>
      <c r="C80" s="7">
        <v>1</v>
      </c>
      <c r="D80" s="7"/>
      <c r="E80" s="7"/>
      <c r="F80" s="7"/>
      <c r="G80" s="7"/>
    </row>
    <row r="81" spans="1:8">
      <c r="A81" s="7" t="s">
        <v>3642</v>
      </c>
      <c r="B81" s="7"/>
      <c r="C81" s="7"/>
      <c r="D81" s="7"/>
      <c r="E81" s="7"/>
      <c r="F81" s="7"/>
      <c r="G81" s="7"/>
    </row>
    <row r="82" spans="1:8">
      <c r="A82" s="7" t="s">
        <v>3643</v>
      </c>
      <c r="B82" s="7" t="s">
        <v>3983</v>
      </c>
      <c r="C82" s="7">
        <v>3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</row>
    <row r="83" spans="1:8">
      <c r="A83" s="7" t="s">
        <v>4204</v>
      </c>
      <c r="B83" s="7" t="s">
        <v>4618</v>
      </c>
      <c r="C83" s="7"/>
      <c r="D83" s="7"/>
      <c r="E83" s="7"/>
      <c r="F83" s="7"/>
      <c r="G83" s="7">
        <v>1</v>
      </c>
    </row>
    <row r="84" spans="1:8">
      <c r="A84" s="7" t="s">
        <v>4206</v>
      </c>
      <c r="B84" s="7" t="s">
        <v>4332</v>
      </c>
      <c r="C84" s="7">
        <v>1</v>
      </c>
      <c r="D84" s="7"/>
      <c r="E84" s="7"/>
      <c r="F84" s="7"/>
      <c r="G84" s="7"/>
    </row>
    <row r="85" spans="1:8">
      <c r="A85" s="7" t="s">
        <v>4208</v>
      </c>
      <c r="B85" s="7"/>
      <c r="C85" s="7">
        <v>1</v>
      </c>
      <c r="D85" s="7"/>
      <c r="E85" s="7"/>
      <c r="F85" s="7"/>
      <c r="G85" s="7"/>
    </row>
    <row r="86" spans="1:8">
      <c r="A86" s="7" t="s">
        <v>4210</v>
      </c>
      <c r="B86" s="7" t="s">
        <v>4251</v>
      </c>
      <c r="C86" s="7">
        <v>2</v>
      </c>
      <c r="D86" s="7"/>
      <c r="E86" s="7"/>
      <c r="F86" s="7"/>
      <c r="G86" s="7"/>
    </row>
    <row r="87" spans="1:8">
      <c r="A87" s="7" t="s">
        <v>4213</v>
      </c>
      <c r="B87" s="7" t="s">
        <v>4619</v>
      </c>
      <c r="C87" s="7">
        <v>2</v>
      </c>
      <c r="D87" s="7"/>
      <c r="E87" s="7"/>
      <c r="F87" s="7"/>
      <c r="G87" s="7"/>
    </row>
    <row r="88" spans="1:8">
      <c r="A88" s="7" t="s">
        <v>4214</v>
      </c>
      <c r="B88" s="7" t="s">
        <v>4620</v>
      </c>
      <c r="C88" s="7"/>
      <c r="D88" s="7"/>
      <c r="E88" s="7"/>
      <c r="F88" s="7">
        <v>1</v>
      </c>
      <c r="G88" s="7"/>
    </row>
    <row r="89" spans="1:8">
      <c r="A89" s="7" t="s">
        <v>4215</v>
      </c>
      <c r="B89" s="7" t="s">
        <v>4621</v>
      </c>
      <c r="C89" s="7"/>
      <c r="D89" s="7"/>
      <c r="E89" s="7"/>
      <c r="F89" s="7">
        <v>1</v>
      </c>
      <c r="G89" s="7"/>
    </row>
    <row r="90" spans="1:8">
      <c r="A90" s="7" t="s">
        <v>4217</v>
      </c>
      <c r="B90" s="7" t="s">
        <v>4252</v>
      </c>
      <c r="C90" s="7">
        <v>1</v>
      </c>
      <c r="D90" s="7"/>
      <c r="E90" s="7"/>
      <c r="F90" s="7"/>
      <c r="G90" s="7"/>
    </row>
    <row r="91" spans="1:8">
      <c r="A91" s="7" t="s">
        <v>4218</v>
      </c>
      <c r="B91" s="7" t="s">
        <v>4607</v>
      </c>
      <c r="C91" s="7">
        <v>1</v>
      </c>
      <c r="D91" s="7"/>
      <c r="E91" s="7"/>
      <c r="F91" s="7"/>
      <c r="G91" s="7"/>
    </row>
    <row r="92" spans="1:8">
      <c r="A92" s="7" t="s">
        <v>4219</v>
      </c>
      <c r="B92" s="7" t="s">
        <v>4608</v>
      </c>
      <c r="C92" s="7"/>
      <c r="D92" s="7">
        <v>1</v>
      </c>
      <c r="E92" s="7"/>
      <c r="F92" s="7"/>
      <c r="G92" s="7"/>
    </row>
    <row r="93" spans="1:8">
      <c r="A93" s="7" t="s">
        <v>4220</v>
      </c>
      <c r="B93" s="7" t="s">
        <v>4622</v>
      </c>
      <c r="C93" s="7"/>
      <c r="D93" s="7">
        <v>1</v>
      </c>
      <c r="E93" s="7"/>
      <c r="F93" s="7"/>
      <c r="G93" s="7"/>
    </row>
    <row r="94" spans="1:8">
      <c r="A94" s="7" t="s">
        <v>4221</v>
      </c>
      <c r="B94" s="7" t="s">
        <v>4253</v>
      </c>
      <c r="C94" s="7">
        <v>1</v>
      </c>
      <c r="D94" s="7"/>
      <c r="E94" s="7"/>
      <c r="F94" s="7">
        <v>1</v>
      </c>
      <c r="G94" s="7"/>
    </row>
    <row r="95" spans="1:8">
      <c r="A95" s="7" t="s">
        <v>4223</v>
      </c>
      <c r="B95" s="7" t="s">
        <v>4609</v>
      </c>
      <c r="C95" s="7">
        <v>1</v>
      </c>
      <c r="D95" s="7"/>
      <c r="E95" s="7"/>
      <c r="F95" s="7"/>
      <c r="G95" s="7"/>
    </row>
    <row r="96" spans="1:8">
      <c r="A96" s="7" t="s">
        <v>4224</v>
      </c>
      <c r="B96" s="7" t="s">
        <v>4254</v>
      </c>
      <c r="C96" s="7">
        <v>1</v>
      </c>
      <c r="D96" s="7">
        <v>0</v>
      </c>
      <c r="E96" s="7">
        <v>0</v>
      </c>
      <c r="F96" s="7">
        <v>1</v>
      </c>
      <c r="G96" s="7">
        <v>0</v>
      </c>
      <c r="H96" s="7">
        <v>0</v>
      </c>
    </row>
    <row r="97" spans="1:7">
      <c r="A97" s="7" t="s">
        <v>4227</v>
      </c>
      <c r="B97" s="7"/>
      <c r="C97" s="7">
        <v>1</v>
      </c>
      <c r="D97" s="7"/>
      <c r="E97" s="7"/>
      <c r="F97" s="7"/>
      <c r="G97" s="7"/>
    </row>
    <row r="98" spans="1:7">
      <c r="A98" s="7" t="s">
        <v>4228</v>
      </c>
      <c r="B98" s="7" t="s">
        <v>4255</v>
      </c>
      <c r="C98" s="7">
        <v>2</v>
      </c>
      <c r="D98" s="7"/>
      <c r="E98" s="7"/>
      <c r="F98" s="7"/>
      <c r="G98" s="7"/>
    </row>
    <row r="99" spans="1:7">
      <c r="A99" s="7" t="s">
        <v>4230</v>
      </c>
      <c r="B99" s="7" t="s">
        <v>4623</v>
      </c>
      <c r="C99" s="7">
        <v>1</v>
      </c>
      <c r="D99" s="7"/>
      <c r="E99" s="7"/>
      <c r="F99" s="7"/>
      <c r="G99" s="7"/>
    </row>
    <row r="100" spans="1:7">
      <c r="A100" s="7" t="s">
        <v>4232</v>
      </c>
      <c r="B100" s="7" t="s">
        <v>4333</v>
      </c>
      <c r="C100" s="7"/>
      <c r="D100" s="7"/>
      <c r="E100" s="7"/>
      <c r="F100" s="7">
        <v>1</v>
      </c>
      <c r="G10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61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1432</v>
      </c>
      <c r="B22" s="3" t="s">
        <v>2586</v>
      </c>
      <c r="C22" s="7"/>
      <c r="D22" s="7">
        <v>1</v>
      </c>
      <c r="E22" s="7"/>
      <c r="F22" s="7"/>
      <c r="G22" s="7"/>
    </row>
    <row r="23" spans="1:9">
      <c r="A23" s="7" t="s">
        <v>1433</v>
      </c>
      <c r="B23" s="3" t="s">
        <v>3171</v>
      </c>
      <c r="C23" s="7">
        <v>1</v>
      </c>
      <c r="D23" s="7"/>
      <c r="E23" s="7"/>
      <c r="F23" s="7"/>
      <c r="G23" s="7"/>
    </row>
    <row r="24" spans="1:9">
      <c r="A24" s="7" t="s">
        <v>1399</v>
      </c>
      <c r="B24" s="3" t="s">
        <v>3167</v>
      </c>
      <c r="C24" s="7">
        <v>1</v>
      </c>
      <c r="D24" s="7"/>
      <c r="E24" s="7"/>
      <c r="F24" s="7"/>
      <c r="G24" s="7"/>
    </row>
    <row r="25" spans="1:9">
      <c r="A25" s="7" t="s">
        <v>1434</v>
      </c>
      <c r="B25" s="3" t="s">
        <v>3166</v>
      </c>
      <c r="C25" s="7">
        <v>1</v>
      </c>
      <c r="D25" s="7"/>
      <c r="E25" s="7"/>
      <c r="F25" s="7"/>
      <c r="G25" s="7"/>
    </row>
    <row r="26" spans="1:9">
      <c r="A26" s="7" t="s">
        <v>1403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1435</v>
      </c>
      <c r="B27" s="3" t="s">
        <v>2586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1438</v>
      </c>
      <c r="B28" s="3" t="s">
        <v>2586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1436</v>
      </c>
      <c r="B29" s="3" t="s">
        <v>2586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1437</v>
      </c>
      <c r="B30" s="3" t="s">
        <v>3170</v>
      </c>
      <c r="C30" s="7">
        <v>1</v>
      </c>
      <c r="D30" s="7"/>
      <c r="E30" s="7"/>
      <c r="F30" s="7"/>
      <c r="G30" s="7"/>
    </row>
    <row r="31" spans="1:9">
      <c r="A31" s="7" t="s">
        <v>1416</v>
      </c>
      <c r="B31" s="3" t="s">
        <v>2586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1424</v>
      </c>
      <c r="B32" s="3" t="s">
        <v>2586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2576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2577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2543</v>
      </c>
      <c r="B35" s="3" t="s">
        <v>3175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2578</v>
      </c>
      <c r="B36" s="3" t="s">
        <v>3312</v>
      </c>
      <c r="C36" s="7">
        <v>1</v>
      </c>
      <c r="D36" s="7"/>
      <c r="E36" s="7"/>
      <c r="F36" s="7"/>
      <c r="G36" s="7"/>
    </row>
    <row r="37" spans="1:8">
      <c r="A37" s="7" t="s">
        <v>2579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2580</v>
      </c>
      <c r="B38" s="3" t="s">
        <v>2586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2581</v>
      </c>
      <c r="B39" s="3">
        <v>0</v>
      </c>
      <c r="C39" s="7">
        <v>2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2582</v>
      </c>
      <c r="B40" s="3" t="s">
        <v>2586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2560</v>
      </c>
      <c r="B41" s="3" t="s">
        <v>3180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2568</v>
      </c>
      <c r="B42" s="3" t="s">
        <v>3178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  <row r="43" spans="1:8">
      <c r="A43" s="7" t="s">
        <v>3663</v>
      </c>
      <c r="B43" s="3" t="s">
        <v>3982</v>
      </c>
      <c r="C43" s="7">
        <v>3</v>
      </c>
      <c r="D43" s="7">
        <v>2</v>
      </c>
      <c r="E43" s="7">
        <v>0</v>
      </c>
      <c r="F43" s="7">
        <v>0</v>
      </c>
      <c r="G43" s="7">
        <v>1</v>
      </c>
      <c r="H43" s="7">
        <v>0</v>
      </c>
    </row>
    <row r="44" spans="1:8">
      <c r="A44" s="7" t="s">
        <v>3664</v>
      </c>
      <c r="B44" s="3" t="s">
        <v>3677</v>
      </c>
      <c r="C44" s="7">
        <v>2</v>
      </c>
      <c r="D44" s="7">
        <v>0</v>
      </c>
      <c r="E44" s="7">
        <v>0</v>
      </c>
      <c r="F44" s="7">
        <v>4</v>
      </c>
      <c r="G44" s="7">
        <v>1</v>
      </c>
      <c r="H44" s="7">
        <v>0</v>
      </c>
    </row>
    <row r="45" spans="1:8">
      <c r="A45" s="7" t="s">
        <v>3617</v>
      </c>
      <c r="B45" s="3"/>
      <c r="C45" s="7">
        <v>3</v>
      </c>
      <c r="D45" s="7">
        <v>1</v>
      </c>
      <c r="E45" s="7">
        <v>1</v>
      </c>
      <c r="F45" s="7">
        <v>0</v>
      </c>
      <c r="G45" s="7">
        <v>0</v>
      </c>
      <c r="H45" s="7">
        <v>0</v>
      </c>
    </row>
    <row r="46" spans="1:8">
      <c r="A46" s="7" t="s">
        <v>3665</v>
      </c>
      <c r="B46" s="3" t="s">
        <v>3674</v>
      </c>
      <c r="C46" s="7">
        <v>2</v>
      </c>
      <c r="D46" s="7">
        <v>1</v>
      </c>
      <c r="E46" s="7">
        <v>0</v>
      </c>
      <c r="F46" s="7">
        <v>0</v>
      </c>
      <c r="G46" s="7">
        <v>2</v>
      </c>
      <c r="H46" s="7">
        <v>0</v>
      </c>
    </row>
    <row r="47" spans="1:8">
      <c r="A47" s="7" t="s">
        <v>3666</v>
      </c>
      <c r="B47" s="3" t="s">
        <v>3675</v>
      </c>
      <c r="C47" s="7">
        <v>5</v>
      </c>
      <c r="D47" s="7">
        <v>0</v>
      </c>
      <c r="E47" s="7">
        <v>0</v>
      </c>
      <c r="F47" s="7">
        <v>1</v>
      </c>
      <c r="G47" s="7">
        <v>2</v>
      </c>
      <c r="H47" s="7">
        <v>0</v>
      </c>
    </row>
    <row r="48" spans="1:8">
      <c r="A48" s="7" t="s">
        <v>3667</v>
      </c>
      <c r="B48" s="3"/>
      <c r="C48" s="7">
        <v>3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</row>
    <row r="49" spans="1:8">
      <c r="A49" s="7" t="s">
        <v>3668</v>
      </c>
      <c r="B49" s="3">
        <v>0</v>
      </c>
      <c r="C49" s="7">
        <v>3</v>
      </c>
      <c r="D49" s="7">
        <v>0</v>
      </c>
      <c r="E49" s="7">
        <v>0</v>
      </c>
      <c r="F49" s="7">
        <v>3</v>
      </c>
      <c r="G49" s="7">
        <v>0</v>
      </c>
      <c r="H49" s="7">
        <v>0</v>
      </c>
    </row>
    <row r="50" spans="1:8">
      <c r="A50" s="7" t="s">
        <v>3669</v>
      </c>
      <c r="B50" s="3">
        <v>0</v>
      </c>
      <c r="C50" s="7"/>
      <c r="D50" s="7"/>
      <c r="E50" s="7"/>
      <c r="F50" s="7">
        <v>1</v>
      </c>
      <c r="G50" s="7"/>
    </row>
    <row r="51" spans="1:8">
      <c r="A51" s="7" t="s">
        <v>3635</v>
      </c>
      <c r="B51" s="3" t="s">
        <v>3681</v>
      </c>
      <c r="C51" s="7">
        <v>1</v>
      </c>
      <c r="D51" s="7">
        <v>1</v>
      </c>
      <c r="E51" s="7">
        <v>0</v>
      </c>
      <c r="F51" s="7">
        <v>0</v>
      </c>
      <c r="G51" s="7">
        <v>0</v>
      </c>
      <c r="H51" s="7">
        <v>0</v>
      </c>
    </row>
    <row r="52" spans="1:8">
      <c r="A52" s="7" t="s">
        <v>3643</v>
      </c>
      <c r="B52" s="3" t="s">
        <v>3679</v>
      </c>
      <c r="C52" s="7">
        <v>4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</row>
    <row r="53" spans="1:8">
      <c r="A53" s="7" t="s">
        <v>4242</v>
      </c>
      <c r="B53" s="3"/>
      <c r="C53" s="7">
        <v>1</v>
      </c>
      <c r="D53" s="7"/>
      <c r="E53" s="7"/>
      <c r="F53" s="7">
        <v>1</v>
      </c>
      <c r="G53" s="7"/>
    </row>
    <row r="54" spans="1:8">
      <c r="A54" s="7" t="s">
        <v>4207</v>
      </c>
      <c r="B54" s="3"/>
      <c r="C54" s="7">
        <v>1</v>
      </c>
      <c r="D54" s="7"/>
      <c r="E54" s="7"/>
      <c r="F54" s="7"/>
      <c r="G54" s="7"/>
    </row>
    <row r="55" spans="1:8">
      <c r="A55" s="7" t="s">
        <v>4243</v>
      </c>
      <c r="B55" s="3" t="s">
        <v>4332</v>
      </c>
      <c r="C55" s="7">
        <v>3</v>
      </c>
      <c r="D55" s="7"/>
      <c r="E55" s="7"/>
      <c r="F55" s="7"/>
      <c r="G55" s="7"/>
    </row>
    <row r="56" spans="1:8">
      <c r="A56" s="7" t="s">
        <v>4244</v>
      </c>
      <c r="B56" s="3" t="s">
        <v>4251</v>
      </c>
      <c r="C56" s="7">
        <v>3</v>
      </c>
      <c r="D56" s="7"/>
      <c r="E56" s="7"/>
      <c r="F56" s="7">
        <v>1</v>
      </c>
      <c r="G56" s="7"/>
    </row>
    <row r="57" spans="1:8">
      <c r="A57" s="7" t="s">
        <v>4245</v>
      </c>
      <c r="B57" s="3" t="s">
        <v>4252</v>
      </c>
      <c r="C57" s="7">
        <v>3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</row>
    <row r="58" spans="1:8">
      <c r="A58" s="7" t="s">
        <v>4246</v>
      </c>
      <c r="B58" s="3" t="s">
        <v>4618</v>
      </c>
      <c r="C58" s="7">
        <v>1</v>
      </c>
      <c r="D58" s="7">
        <v>1</v>
      </c>
      <c r="E58" s="7"/>
      <c r="F58" s="7"/>
      <c r="G58" s="7">
        <v>1</v>
      </c>
    </row>
    <row r="59" spans="1:8">
      <c r="A59" s="7" t="s">
        <v>4247</v>
      </c>
      <c r="B59" s="3" t="s">
        <v>4253</v>
      </c>
      <c r="C59" s="7">
        <v>1</v>
      </c>
      <c r="D59" s="7"/>
      <c r="E59" s="7"/>
      <c r="F59" s="7">
        <v>1</v>
      </c>
      <c r="G59" s="7"/>
    </row>
    <row r="60" spans="1:8">
      <c r="A60" s="7" t="s">
        <v>4224</v>
      </c>
      <c r="B60" s="3" t="s">
        <v>4254</v>
      </c>
      <c r="C60" s="7">
        <v>2</v>
      </c>
      <c r="D60" s="7">
        <v>0</v>
      </c>
      <c r="E60" s="7">
        <v>0</v>
      </c>
      <c r="F60" s="7">
        <v>1</v>
      </c>
      <c r="G60" s="7">
        <v>0</v>
      </c>
      <c r="H60" s="7">
        <v>0</v>
      </c>
    </row>
    <row r="61" spans="1:8">
      <c r="A61" s="7" t="s">
        <v>4232</v>
      </c>
      <c r="B61" s="3" t="s">
        <v>4333</v>
      </c>
      <c r="C61" s="7"/>
      <c r="D61" s="7">
        <v>1</v>
      </c>
      <c r="E61" s="7"/>
      <c r="F61" s="7">
        <v>1</v>
      </c>
      <c r="G61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7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1134</v>
      </c>
      <c r="B2" s="3" t="s">
        <v>2586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1132</v>
      </c>
      <c r="B3" s="3" t="s">
        <v>2586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1440</v>
      </c>
      <c r="B4" s="3" t="s">
        <v>2586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2584</v>
      </c>
      <c r="B5" s="3" t="s">
        <v>2586</v>
      </c>
      <c r="C5" s="7">
        <v>13</v>
      </c>
      <c r="D5" s="7">
        <v>2</v>
      </c>
      <c r="E5" s="7">
        <v>2</v>
      </c>
      <c r="F5" s="7">
        <v>4</v>
      </c>
      <c r="G5" s="7">
        <v>2</v>
      </c>
      <c r="H5" s="7">
        <v>0</v>
      </c>
    </row>
    <row r="6" spans="1:9">
      <c r="A6" s="7" t="s">
        <v>3673</v>
      </c>
      <c r="B6" s="3">
        <v>0</v>
      </c>
      <c r="C6" s="7">
        <v>26</v>
      </c>
      <c r="D6" s="7">
        <v>5</v>
      </c>
      <c r="E6" s="7">
        <v>1</v>
      </c>
      <c r="F6" s="7">
        <v>9</v>
      </c>
      <c r="G6" s="7">
        <v>6</v>
      </c>
      <c r="H6" s="7">
        <v>0</v>
      </c>
    </row>
    <row r="7" spans="1:9">
      <c r="A7" s="7" t="s">
        <v>4250</v>
      </c>
      <c r="B7" s="3" t="s">
        <v>4256</v>
      </c>
      <c r="C7" s="7">
        <v>15</v>
      </c>
      <c r="D7" s="7">
        <v>2</v>
      </c>
      <c r="E7" s="7">
        <v>0</v>
      </c>
      <c r="F7" s="7">
        <v>5</v>
      </c>
      <c r="G7" s="7">
        <v>1</v>
      </c>
      <c r="H7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topLeftCell="A47" workbookViewId="0">
      <selection activeCell="D69" sqref="D69"/>
    </sheetView>
  </sheetViews>
  <sheetFormatPr defaultRowHeight="15"/>
  <cols>
    <col min="1" max="1" width="22" bestFit="1" customWidth="1"/>
    <col min="2" max="2" width="19.85546875" bestFit="1" customWidth="1"/>
    <col min="3" max="3" width="20.7109375" bestFit="1" customWidth="1"/>
    <col min="12" max="12" width="10.140625" bestFit="1" customWidth="1"/>
  </cols>
  <sheetData>
    <row r="1" spans="1:12">
      <c r="B1" s="3" t="s">
        <v>4339</v>
      </c>
      <c r="C1" s="3" t="s">
        <v>4340</v>
      </c>
    </row>
    <row r="2" spans="1:12">
      <c r="A2" s="3" t="s">
        <v>4341</v>
      </c>
      <c r="C2" s="3" t="s">
        <v>2587</v>
      </c>
    </row>
    <row r="3" spans="1:12">
      <c r="A3" s="3" t="s">
        <v>4342</v>
      </c>
      <c r="B3" s="3" t="s">
        <v>4459</v>
      </c>
      <c r="C3" s="3" t="s">
        <v>4460</v>
      </c>
    </row>
    <row r="4" spans="1:12">
      <c r="A4" s="3" t="s">
        <v>4343</v>
      </c>
      <c r="B4" s="3" t="s">
        <v>4461</v>
      </c>
      <c r="C4" s="3" t="s">
        <v>4462</v>
      </c>
    </row>
    <row r="5" spans="1:12">
      <c r="A5" s="3" t="s">
        <v>4344</v>
      </c>
      <c r="B5" s="3" t="s">
        <v>4624</v>
      </c>
      <c r="C5" s="3" t="s">
        <v>4460</v>
      </c>
    </row>
    <row r="6" spans="1:12">
      <c r="A6" s="3" t="s">
        <v>4345</v>
      </c>
      <c r="B6" s="3" t="s">
        <v>4463</v>
      </c>
      <c r="C6" s="3" t="s">
        <v>4464</v>
      </c>
    </row>
    <row r="7" spans="1:12">
      <c r="A7" s="3" t="s">
        <v>4346</v>
      </c>
      <c r="B7" s="3" t="s">
        <v>4465</v>
      </c>
      <c r="C7" s="3" t="s">
        <v>2591</v>
      </c>
    </row>
    <row r="8" spans="1:12">
      <c r="A8" s="3" t="s">
        <v>4347</v>
      </c>
      <c r="B8" s="3" t="s">
        <v>4466</v>
      </c>
      <c r="C8" s="3" t="s">
        <v>2591</v>
      </c>
    </row>
    <row r="9" spans="1:12">
      <c r="A9" s="3" t="s">
        <v>4348</v>
      </c>
      <c r="B9" s="3" t="s">
        <v>4467</v>
      </c>
      <c r="C9" s="3" t="s">
        <v>4462</v>
      </c>
    </row>
    <row r="10" spans="1:12">
      <c r="A10" s="3" t="s">
        <v>4349</v>
      </c>
      <c r="B10" s="3" t="s">
        <v>4467</v>
      </c>
      <c r="C10" s="3" t="s">
        <v>4464</v>
      </c>
    </row>
    <row r="11" spans="1:12">
      <c r="A11" s="3" t="s">
        <v>4350</v>
      </c>
      <c r="B11" s="3" t="s">
        <v>4466</v>
      </c>
      <c r="C11" s="3" t="s">
        <v>4460</v>
      </c>
    </row>
    <row r="12" spans="1:12">
      <c r="A12" s="3" t="s">
        <v>4351</v>
      </c>
      <c r="B12" s="3" t="s">
        <v>4468</v>
      </c>
      <c r="C12" s="3" t="s">
        <v>2591</v>
      </c>
    </row>
    <row r="13" spans="1:12">
      <c r="A13" s="3" t="s">
        <v>4352</v>
      </c>
      <c r="B13" s="3" t="s">
        <v>4469</v>
      </c>
      <c r="C13" s="3" t="s">
        <v>4462</v>
      </c>
    </row>
    <row r="14" spans="1:12">
      <c r="A14" s="3" t="s">
        <v>4353</v>
      </c>
      <c r="C14" s="3" t="s">
        <v>2587</v>
      </c>
    </row>
    <row r="15" spans="1:12">
      <c r="A15" s="3" t="s">
        <v>4354</v>
      </c>
      <c r="B15" s="3" t="s">
        <v>4459</v>
      </c>
      <c r="C15" s="3" t="s">
        <v>4470</v>
      </c>
    </row>
    <row r="16" spans="1:12">
      <c r="A16" s="3" t="s">
        <v>4355</v>
      </c>
      <c r="B16" s="3" t="s">
        <v>4465</v>
      </c>
      <c r="C16" s="3" t="s">
        <v>2591</v>
      </c>
      <c r="L16" s="78"/>
    </row>
    <row r="17" spans="1:3">
      <c r="A17" s="3" t="s">
        <v>4356</v>
      </c>
      <c r="B17" s="3" t="s">
        <v>4467</v>
      </c>
      <c r="C17" s="3" t="s">
        <v>4460</v>
      </c>
    </row>
    <row r="18" spans="1:3">
      <c r="A18" s="3" t="s">
        <v>4357</v>
      </c>
      <c r="B18" s="3" t="s">
        <v>4624</v>
      </c>
      <c r="C18" s="3" t="s">
        <v>4460</v>
      </c>
    </row>
    <row r="19" spans="1:3">
      <c r="A19" s="3" t="s">
        <v>4358</v>
      </c>
      <c r="B19" s="3" t="s">
        <v>4459</v>
      </c>
      <c r="C19" s="3" t="s">
        <v>4464</v>
      </c>
    </row>
    <row r="20" spans="1:3">
      <c r="A20" s="3" t="s">
        <v>4359</v>
      </c>
      <c r="C20" s="3" t="s">
        <v>2587</v>
      </c>
    </row>
    <row r="21" spans="1:3">
      <c r="A21" s="3" t="s">
        <v>4360</v>
      </c>
      <c r="B21" s="3" t="s">
        <v>4471</v>
      </c>
      <c r="C21" s="3" t="s">
        <v>2591</v>
      </c>
    </row>
    <row r="22" spans="1:3">
      <c r="A22" s="3" t="s">
        <v>4361</v>
      </c>
      <c r="B22" s="3" t="s">
        <v>4467</v>
      </c>
      <c r="C22" s="3" t="s">
        <v>2591</v>
      </c>
    </row>
    <row r="23" spans="1:3">
      <c r="A23" s="3" t="s">
        <v>4362</v>
      </c>
      <c r="B23" s="3" t="s">
        <v>4472</v>
      </c>
      <c r="C23" s="3" t="s">
        <v>2591</v>
      </c>
    </row>
    <row r="24" spans="1:3">
      <c r="A24" s="3" t="s">
        <v>4363</v>
      </c>
      <c r="B24" s="3" t="s">
        <v>4465</v>
      </c>
      <c r="C24" s="3" t="s">
        <v>2591</v>
      </c>
    </row>
    <row r="25" spans="1:3">
      <c r="A25" s="3" t="s">
        <v>4364</v>
      </c>
      <c r="B25" s="3" t="s">
        <v>4466</v>
      </c>
      <c r="C25" s="3" t="s">
        <v>2591</v>
      </c>
    </row>
    <row r="26" spans="1:3">
      <c r="A26" s="3" t="s">
        <v>4365</v>
      </c>
      <c r="B26" s="3" t="s">
        <v>4459</v>
      </c>
      <c r="C26" s="3" t="s">
        <v>4462</v>
      </c>
    </row>
    <row r="27" spans="1:3">
      <c r="A27" s="3" t="s">
        <v>4366</v>
      </c>
      <c r="B27" s="3" t="s">
        <v>4459</v>
      </c>
      <c r="C27" s="3" t="s">
        <v>4460</v>
      </c>
    </row>
    <row r="28" spans="1:3">
      <c r="A28" s="3" t="s">
        <v>4367</v>
      </c>
      <c r="C28" s="3" t="s">
        <v>2587</v>
      </c>
    </row>
    <row r="29" spans="1:3">
      <c r="A29" s="3" t="s">
        <v>4368</v>
      </c>
      <c r="B29" s="3" t="s">
        <v>4459</v>
      </c>
      <c r="C29" s="3" t="s">
        <v>4460</v>
      </c>
    </row>
    <row r="30" spans="1:3">
      <c r="A30" s="3" t="s">
        <v>4369</v>
      </c>
      <c r="B30" s="3" t="s">
        <v>4473</v>
      </c>
      <c r="C30" s="3" t="s">
        <v>2591</v>
      </c>
    </row>
    <row r="31" spans="1:3">
      <c r="A31" s="3" t="s">
        <v>4370</v>
      </c>
      <c r="B31" s="3" t="s">
        <v>4624</v>
      </c>
      <c r="C31" s="3" t="s">
        <v>4462</v>
      </c>
    </row>
    <row r="32" spans="1:3">
      <c r="A32" s="3" t="s">
        <v>4371</v>
      </c>
      <c r="B32" s="3" t="s">
        <v>4467</v>
      </c>
      <c r="C32" s="3" t="s">
        <v>4462</v>
      </c>
    </row>
    <row r="33" spans="1:3">
      <c r="A33" s="3" t="s">
        <v>4372</v>
      </c>
      <c r="B33" s="3" t="s">
        <v>4459</v>
      </c>
      <c r="C33" s="3" t="s">
        <v>4464</v>
      </c>
    </row>
    <row r="34" spans="1:3">
      <c r="A34" s="3" t="s">
        <v>4373</v>
      </c>
      <c r="B34" s="3" t="s">
        <v>4467</v>
      </c>
      <c r="C34" s="3" t="s">
        <v>4464</v>
      </c>
    </row>
    <row r="35" spans="1:3">
      <c r="A35" s="3" t="s">
        <v>4374</v>
      </c>
      <c r="C35" s="3" t="s">
        <v>2587</v>
      </c>
    </row>
    <row r="36" spans="1:3">
      <c r="A36" s="3" t="s">
        <v>4375</v>
      </c>
      <c r="C36" s="3" t="s">
        <v>2587</v>
      </c>
    </row>
    <row r="37" spans="1:3">
      <c r="A37" s="3" t="s">
        <v>4376</v>
      </c>
      <c r="B37" s="3" t="s">
        <v>4472</v>
      </c>
      <c r="C37" s="3" t="s">
        <v>4462</v>
      </c>
    </row>
    <row r="38" spans="1:3">
      <c r="A38" s="3" t="s">
        <v>4377</v>
      </c>
      <c r="B38" s="3" t="s">
        <v>4624</v>
      </c>
      <c r="C38" s="3" t="s">
        <v>4462</v>
      </c>
    </row>
    <row r="39" spans="1:3">
      <c r="A39" s="3" t="s">
        <v>4378</v>
      </c>
      <c r="B39" s="3" t="s">
        <v>4469</v>
      </c>
      <c r="C39" s="3" t="s">
        <v>4460</v>
      </c>
    </row>
    <row r="40" spans="1:3">
      <c r="A40" s="3" t="s">
        <v>4379</v>
      </c>
      <c r="B40" s="3" t="s">
        <v>4624</v>
      </c>
      <c r="C40" s="3" t="s">
        <v>4462</v>
      </c>
    </row>
    <row r="41" spans="1:3">
      <c r="A41" s="3" t="s">
        <v>4380</v>
      </c>
      <c r="C41" s="3" t="s">
        <v>2587</v>
      </c>
    </row>
    <row r="42" spans="1:3">
      <c r="A42" s="3" t="s">
        <v>4381</v>
      </c>
      <c r="C42" s="3" t="s">
        <v>2587</v>
      </c>
    </row>
    <row r="43" spans="1:3">
      <c r="A43" s="3" t="s">
        <v>4382</v>
      </c>
      <c r="B43" s="3" t="s">
        <v>4467</v>
      </c>
      <c r="C43" s="3" t="s">
        <v>4460</v>
      </c>
    </row>
    <row r="44" spans="1:3">
      <c r="A44" s="3" t="s">
        <v>4383</v>
      </c>
      <c r="B44" s="3" t="s">
        <v>4624</v>
      </c>
      <c r="C44" s="3" t="s">
        <v>4462</v>
      </c>
    </row>
    <row r="45" spans="1:3">
      <c r="A45" s="3" t="s">
        <v>4384</v>
      </c>
      <c r="B45" s="3" t="s">
        <v>4474</v>
      </c>
      <c r="C45" s="3" t="s">
        <v>2591</v>
      </c>
    </row>
    <row r="46" spans="1:3">
      <c r="A46" s="3" t="s">
        <v>4385</v>
      </c>
      <c r="B46" s="3" t="s">
        <v>4459</v>
      </c>
      <c r="C46" s="3" t="s">
        <v>4464</v>
      </c>
    </row>
    <row r="47" spans="1:3">
      <c r="A47" s="3" t="s">
        <v>4386</v>
      </c>
      <c r="C47" s="3" t="s">
        <v>2587</v>
      </c>
    </row>
    <row r="48" spans="1:3">
      <c r="A48" s="3" t="s">
        <v>4387</v>
      </c>
      <c r="B48" s="3" t="s">
        <v>4459</v>
      </c>
      <c r="C48" s="3" t="s">
        <v>4464</v>
      </c>
    </row>
    <row r="49" spans="1:3">
      <c r="A49" s="3" t="s">
        <v>4388</v>
      </c>
      <c r="B49" s="3" t="s">
        <v>4467</v>
      </c>
      <c r="C49" s="3" t="s">
        <v>2591</v>
      </c>
    </row>
    <row r="50" spans="1:3">
      <c r="A50" s="3" t="s">
        <v>4389</v>
      </c>
      <c r="C50" s="3" t="s">
        <v>2587</v>
      </c>
    </row>
    <row r="51" spans="1:3">
      <c r="A51" s="3" t="s">
        <v>4390</v>
      </c>
      <c r="B51" s="3" t="s">
        <v>4624</v>
      </c>
      <c r="C51" s="3" t="s">
        <v>4464</v>
      </c>
    </row>
    <row r="52" spans="1:3">
      <c r="A52" s="3" t="s">
        <v>4391</v>
      </c>
      <c r="C52" s="3" t="s">
        <v>2587</v>
      </c>
    </row>
    <row r="53" spans="1:3">
      <c r="A53" s="3" t="s">
        <v>4392</v>
      </c>
      <c r="C53" s="3" t="s">
        <v>2587</v>
      </c>
    </row>
    <row r="54" spans="1:3">
      <c r="A54" s="3" t="s">
        <v>4393</v>
      </c>
      <c r="B54" s="3" t="s">
        <v>4467</v>
      </c>
      <c r="C54" s="3" t="s">
        <v>4460</v>
      </c>
    </row>
    <row r="55" spans="1:3">
      <c r="A55" s="3" t="s">
        <v>4394</v>
      </c>
      <c r="B55" s="3" t="s">
        <v>4467</v>
      </c>
      <c r="C55" s="3" t="s">
        <v>4462</v>
      </c>
    </row>
    <row r="56" spans="1:3">
      <c r="A56" s="3" t="s">
        <v>4395</v>
      </c>
      <c r="B56" s="3" t="s">
        <v>4461</v>
      </c>
      <c r="C56" s="3" t="s">
        <v>2591</v>
      </c>
    </row>
    <row r="57" spans="1:3">
      <c r="A57" s="3" t="s">
        <v>4396</v>
      </c>
      <c r="B57" s="3" t="s">
        <v>4459</v>
      </c>
      <c r="C57" s="3" t="s">
        <v>4475</v>
      </c>
    </row>
    <row r="58" spans="1:3">
      <c r="A58" s="3" t="s">
        <v>4397</v>
      </c>
      <c r="B58" s="3" t="s">
        <v>4459</v>
      </c>
      <c r="C58" s="3" t="s">
        <v>4476</v>
      </c>
    </row>
    <row r="59" spans="1:3">
      <c r="A59" s="3" t="s">
        <v>4398</v>
      </c>
      <c r="B59" s="3" t="s">
        <v>4467</v>
      </c>
      <c r="C59" s="3" t="s">
        <v>4475</v>
      </c>
    </row>
    <row r="60" spans="1:3">
      <c r="A60" s="3" t="s">
        <v>4399</v>
      </c>
      <c r="B60" s="3" t="s">
        <v>4624</v>
      </c>
      <c r="C60" s="3" t="s">
        <v>4462</v>
      </c>
    </row>
    <row r="61" spans="1:3">
      <c r="A61" s="3" t="s">
        <v>4400</v>
      </c>
      <c r="B61" s="3" t="s">
        <v>4461</v>
      </c>
      <c r="C61" s="3" t="s">
        <v>4464</v>
      </c>
    </row>
    <row r="62" spans="1:3">
      <c r="A62" s="3" t="s">
        <v>4401</v>
      </c>
      <c r="B62" s="3" t="s">
        <v>4459</v>
      </c>
      <c r="C62" s="3" t="s">
        <v>4462</v>
      </c>
    </row>
    <row r="63" spans="1:3">
      <c r="A63" s="3" t="s">
        <v>4402</v>
      </c>
      <c r="B63" s="3" t="s">
        <v>4466</v>
      </c>
      <c r="C63" s="3" t="s">
        <v>2591</v>
      </c>
    </row>
    <row r="64" spans="1:3">
      <c r="A64" s="3" t="s">
        <v>4403</v>
      </c>
      <c r="B64" s="3" t="s">
        <v>4477</v>
      </c>
      <c r="C64" s="3" t="s">
        <v>4464</v>
      </c>
    </row>
    <row r="65" spans="1:3">
      <c r="A65" s="3" t="s">
        <v>4404</v>
      </c>
      <c r="B65" s="3" t="s">
        <v>4624</v>
      </c>
      <c r="C65" s="3" t="s">
        <v>2591</v>
      </c>
    </row>
    <row r="66" spans="1:3">
      <c r="A66" s="3" t="s">
        <v>4405</v>
      </c>
      <c r="C66" s="3" t="s">
        <v>2587</v>
      </c>
    </row>
    <row r="67" spans="1:3">
      <c r="A67" s="3" t="s">
        <v>4406</v>
      </c>
      <c r="B67" s="3" t="s">
        <v>4459</v>
      </c>
      <c r="C67" s="3" t="s">
        <v>4464</v>
      </c>
    </row>
    <row r="68" spans="1:3">
      <c r="A68" s="3" t="s">
        <v>4407</v>
      </c>
      <c r="C68" s="3" t="s">
        <v>2587</v>
      </c>
    </row>
    <row r="69" spans="1:3">
      <c r="A69" s="3" t="s">
        <v>4408</v>
      </c>
      <c r="B69" s="3" t="s">
        <v>4624</v>
      </c>
      <c r="C69" s="3" t="s">
        <v>2591</v>
      </c>
    </row>
    <row r="70" spans="1:3">
      <c r="A70" s="3" t="s">
        <v>4409</v>
      </c>
      <c r="C70" s="3" t="s">
        <v>2587</v>
      </c>
    </row>
    <row r="71" spans="1:3">
      <c r="A71" s="3" t="s">
        <v>4410</v>
      </c>
      <c r="B71" s="3" t="s">
        <v>4466</v>
      </c>
      <c r="C71" s="3" t="s">
        <v>4460</v>
      </c>
    </row>
    <row r="72" spans="1:3">
      <c r="A72" s="3" t="s">
        <v>4411</v>
      </c>
      <c r="B72" s="3" t="s">
        <v>4461</v>
      </c>
      <c r="C72" s="3" t="s">
        <v>4462</v>
      </c>
    </row>
    <row r="73" spans="1:3">
      <c r="A73" s="3" t="s">
        <v>4412</v>
      </c>
      <c r="B73" s="3" t="s">
        <v>4478</v>
      </c>
      <c r="C73" s="3" t="s">
        <v>2591</v>
      </c>
    </row>
    <row r="74" spans="1:3">
      <c r="A74" s="3" t="s">
        <v>4413</v>
      </c>
      <c r="B74" s="3" t="s">
        <v>4624</v>
      </c>
      <c r="C74" s="3" t="s">
        <v>4464</v>
      </c>
    </row>
    <row r="75" spans="1:3">
      <c r="A75" s="3" t="s">
        <v>4414</v>
      </c>
      <c r="B75" s="3" t="s">
        <v>4465</v>
      </c>
      <c r="C75" s="3" t="s">
        <v>2591</v>
      </c>
    </row>
    <row r="76" spans="1:3">
      <c r="A76" s="3" t="s">
        <v>4415</v>
      </c>
      <c r="C76" s="3" t="s">
        <v>2587</v>
      </c>
    </row>
    <row r="77" spans="1:3">
      <c r="A77" s="3" t="s">
        <v>4416</v>
      </c>
      <c r="B77" s="3" t="s">
        <v>4471</v>
      </c>
      <c r="C77" s="3" t="s">
        <v>2591</v>
      </c>
    </row>
    <row r="78" spans="1:3">
      <c r="A78" s="3" t="s">
        <v>4417</v>
      </c>
      <c r="B78" s="3" t="s">
        <v>4467</v>
      </c>
      <c r="C78" s="3" t="s">
        <v>4462</v>
      </c>
    </row>
    <row r="79" spans="1:3">
      <c r="A79" s="3" t="s">
        <v>4418</v>
      </c>
      <c r="B79" s="3" t="s">
        <v>4474</v>
      </c>
      <c r="C79" s="3" t="s">
        <v>2591</v>
      </c>
    </row>
    <row r="80" spans="1:3">
      <c r="A80" s="3" t="s">
        <v>4419</v>
      </c>
      <c r="C80" s="3" t="s">
        <v>2587</v>
      </c>
    </row>
    <row r="81" spans="1:3">
      <c r="A81" s="3" t="s">
        <v>4420</v>
      </c>
      <c r="B81" s="3" t="s">
        <v>4479</v>
      </c>
      <c r="C81" s="3" t="s">
        <v>2591</v>
      </c>
    </row>
    <row r="82" spans="1:3">
      <c r="A82" s="3" t="s">
        <v>4421</v>
      </c>
      <c r="B82" s="3" t="s">
        <v>4469</v>
      </c>
      <c r="C82" s="3" t="s">
        <v>4464</v>
      </c>
    </row>
    <row r="83" spans="1:3">
      <c r="A83" s="3" t="s">
        <v>4422</v>
      </c>
      <c r="B83" s="3" t="s">
        <v>4467</v>
      </c>
      <c r="C83" s="3" t="s">
        <v>4464</v>
      </c>
    </row>
    <row r="84" spans="1:3">
      <c r="A84" s="3" t="s">
        <v>4423</v>
      </c>
      <c r="B84" s="3" t="s">
        <v>4467</v>
      </c>
      <c r="C84" s="3" t="s">
        <v>4464</v>
      </c>
    </row>
    <row r="85" spans="1:3">
      <c r="A85" s="3" t="s">
        <v>4424</v>
      </c>
      <c r="B85" s="3" t="s">
        <v>4624</v>
      </c>
      <c r="C85" s="3" t="s">
        <v>2591</v>
      </c>
    </row>
    <row r="86" spans="1:3">
      <c r="A86" s="3" t="s">
        <v>4425</v>
      </c>
      <c r="B86" s="3" t="s">
        <v>4465</v>
      </c>
      <c r="C86" s="3" t="s">
        <v>2591</v>
      </c>
    </row>
    <row r="87" spans="1:3">
      <c r="A87" s="3" t="s">
        <v>4426</v>
      </c>
      <c r="B87" s="3" t="s">
        <v>4471</v>
      </c>
      <c r="C87" s="3" t="s">
        <v>4464</v>
      </c>
    </row>
    <row r="88" spans="1:3">
      <c r="A88" s="3" t="s">
        <v>4427</v>
      </c>
      <c r="B88" s="3" t="s">
        <v>4478</v>
      </c>
      <c r="C88" s="3" t="s">
        <v>2591</v>
      </c>
    </row>
    <row r="89" spans="1:3">
      <c r="A89" s="3" t="s">
        <v>4428</v>
      </c>
      <c r="B89" s="3" t="s">
        <v>4480</v>
      </c>
      <c r="C89" s="3" t="s">
        <v>4464</v>
      </c>
    </row>
    <row r="90" spans="1:3">
      <c r="A90" s="3" t="s">
        <v>4429</v>
      </c>
      <c r="B90" s="3" t="s">
        <v>4466</v>
      </c>
      <c r="C90" s="3" t="s">
        <v>4464</v>
      </c>
    </row>
    <row r="91" spans="1:3">
      <c r="A91" s="3" t="s">
        <v>4430</v>
      </c>
      <c r="B91" s="3" t="s">
        <v>4480</v>
      </c>
      <c r="C91" s="3" t="s">
        <v>2591</v>
      </c>
    </row>
    <row r="92" spans="1:3">
      <c r="A92" s="3" t="s">
        <v>4431</v>
      </c>
      <c r="B92" s="3" t="s">
        <v>4469</v>
      </c>
      <c r="C92" s="3" t="s">
        <v>4464</v>
      </c>
    </row>
    <row r="93" spans="1:3">
      <c r="A93" s="3" t="s">
        <v>4432</v>
      </c>
      <c r="B93" s="3" t="s">
        <v>4478</v>
      </c>
      <c r="C93" s="3" t="s">
        <v>4464</v>
      </c>
    </row>
    <row r="94" spans="1:3">
      <c r="A94" s="3" t="s">
        <v>4433</v>
      </c>
      <c r="B94" s="3" t="s">
        <v>4467</v>
      </c>
      <c r="C94" s="3" t="s">
        <v>2591</v>
      </c>
    </row>
    <row r="95" spans="1:3">
      <c r="A95" s="3" t="s">
        <v>4434</v>
      </c>
      <c r="B95" s="3" t="s">
        <v>4466</v>
      </c>
      <c r="C95" s="3" t="s">
        <v>4462</v>
      </c>
    </row>
    <row r="96" spans="1:3">
      <c r="A96" s="3" t="s">
        <v>4435</v>
      </c>
      <c r="B96" s="3" t="s">
        <v>4469</v>
      </c>
      <c r="C96" s="3" t="s">
        <v>2591</v>
      </c>
    </row>
    <row r="97" spans="1:3">
      <c r="A97" s="3" t="s">
        <v>4436</v>
      </c>
      <c r="C97" s="3" t="s">
        <v>2587</v>
      </c>
    </row>
    <row r="98" spans="1:3">
      <c r="A98" s="3" t="s">
        <v>4437</v>
      </c>
      <c r="B98" s="3" t="s">
        <v>4481</v>
      </c>
      <c r="C98" s="3" t="s">
        <v>4462</v>
      </c>
    </row>
    <row r="99" spans="1:3">
      <c r="A99" s="3" t="s">
        <v>4438</v>
      </c>
      <c r="B99" s="3" t="s">
        <v>4624</v>
      </c>
      <c r="C99" s="3" t="s">
        <v>2591</v>
      </c>
    </row>
    <row r="100" spans="1:3">
      <c r="A100" s="3" t="s">
        <v>4439</v>
      </c>
      <c r="B100" s="3" t="s">
        <v>4469</v>
      </c>
      <c r="C100" s="3" t="s">
        <v>4464</v>
      </c>
    </row>
    <row r="101" spans="1:3">
      <c r="A101" s="3" t="s">
        <v>4440</v>
      </c>
      <c r="C101" s="3" t="s">
        <v>2587</v>
      </c>
    </row>
    <row r="102" spans="1:3">
      <c r="A102" s="3" t="s">
        <v>4441</v>
      </c>
      <c r="B102" s="3" t="s">
        <v>4624</v>
      </c>
      <c r="C102" s="3" t="s">
        <v>4462</v>
      </c>
    </row>
    <row r="103" spans="1:3">
      <c r="A103" s="3" t="s">
        <v>4442</v>
      </c>
      <c r="B103" s="3" t="s">
        <v>4466</v>
      </c>
      <c r="C103" s="3" t="s">
        <v>4464</v>
      </c>
    </row>
    <row r="104" spans="1:3">
      <c r="A104" s="3" t="s">
        <v>4443</v>
      </c>
      <c r="C104" s="3" t="s">
        <v>2587</v>
      </c>
    </row>
    <row r="105" spans="1:3">
      <c r="A105" s="3" t="s">
        <v>4444</v>
      </c>
      <c r="C105" s="3" t="s">
        <v>2587</v>
      </c>
    </row>
    <row r="106" spans="1:3">
      <c r="A106" s="3" t="s">
        <v>4445</v>
      </c>
      <c r="B106" s="3" t="s">
        <v>4477</v>
      </c>
      <c r="C106" s="3" t="s">
        <v>4464</v>
      </c>
    </row>
    <row r="107" spans="1:3">
      <c r="A107" s="3" t="s">
        <v>4446</v>
      </c>
      <c r="B107" s="3" t="s">
        <v>4474</v>
      </c>
      <c r="C107" s="3" t="s">
        <v>2591</v>
      </c>
    </row>
    <row r="108" spans="1:3">
      <c r="A108" s="3" t="s">
        <v>4447</v>
      </c>
      <c r="B108" s="3" t="s">
        <v>4477</v>
      </c>
      <c r="C108" s="3" t="s">
        <v>4462</v>
      </c>
    </row>
    <row r="109" spans="1:3">
      <c r="A109" s="3" t="s">
        <v>4448</v>
      </c>
      <c r="C109" s="3" t="s">
        <v>2587</v>
      </c>
    </row>
    <row r="110" spans="1:3">
      <c r="A110" s="3" t="s">
        <v>4449</v>
      </c>
      <c r="B110" s="3" t="s">
        <v>4624</v>
      </c>
      <c r="C110" s="3" t="s">
        <v>4464</v>
      </c>
    </row>
    <row r="111" spans="1:3">
      <c r="A111" s="3" t="s">
        <v>4450</v>
      </c>
      <c r="B111" s="3" t="s">
        <v>4468</v>
      </c>
      <c r="C111" s="3" t="s">
        <v>4462</v>
      </c>
    </row>
    <row r="112" spans="1:3">
      <c r="A112" s="3" t="s">
        <v>4451</v>
      </c>
      <c r="B112" s="3" t="s">
        <v>4471</v>
      </c>
      <c r="C112" s="3" t="s">
        <v>2591</v>
      </c>
    </row>
    <row r="113" spans="1:3">
      <c r="A113" s="3" t="s">
        <v>4452</v>
      </c>
      <c r="B113" s="3" t="s">
        <v>4461</v>
      </c>
      <c r="C113" s="3" t="s">
        <v>4475</v>
      </c>
    </row>
    <row r="114" spans="1:3">
      <c r="A114" s="3" t="s">
        <v>4453</v>
      </c>
      <c r="B114" s="3" t="s">
        <v>4467</v>
      </c>
      <c r="C114" s="3" t="s">
        <v>4464</v>
      </c>
    </row>
    <row r="115" spans="1:3">
      <c r="A115" s="3" t="s">
        <v>4454</v>
      </c>
      <c r="B115" s="3" t="s">
        <v>4465</v>
      </c>
      <c r="C115" s="3" t="s">
        <v>4464</v>
      </c>
    </row>
    <row r="116" spans="1:3">
      <c r="A116" s="3" t="s">
        <v>4455</v>
      </c>
      <c r="B116" s="3" t="s">
        <v>4478</v>
      </c>
      <c r="C116" s="3" t="s">
        <v>2591</v>
      </c>
    </row>
    <row r="117" spans="1:3">
      <c r="A117" s="3" t="s">
        <v>4456</v>
      </c>
      <c r="B117" s="3" t="s">
        <v>4467</v>
      </c>
      <c r="C117" s="3" t="s">
        <v>4476</v>
      </c>
    </row>
    <row r="118" spans="1:3">
      <c r="A118" s="3" t="s">
        <v>4457</v>
      </c>
      <c r="B118" s="3" t="s">
        <v>4467</v>
      </c>
      <c r="C118" s="3" t="s">
        <v>4462</v>
      </c>
    </row>
    <row r="119" spans="1:3">
      <c r="A119" s="3" t="s">
        <v>4458</v>
      </c>
      <c r="C119" s="3" t="s">
        <v>2587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03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8.14062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81.140625" style="64" bestFit="1" customWidth="1"/>
    <col min="14" max="14" width="35.7109375" style="64" bestFit="1" customWidth="1"/>
    <col min="15" max="15" width="6.28515625" style="64" bestFit="1" customWidth="1"/>
    <col min="16" max="16" width="17.42578125" style="64" bestFit="1" customWidth="1"/>
    <col min="17" max="16384" width="9.140625" style="64"/>
  </cols>
  <sheetData>
    <row r="1" spans="1:15">
      <c r="A1" s="74" t="s">
        <v>1734</v>
      </c>
      <c r="B1" s="74" t="s">
        <v>1733</v>
      </c>
      <c r="C1" s="74" t="s">
        <v>2051</v>
      </c>
      <c r="D1" s="74" t="s">
        <v>2052</v>
      </c>
      <c r="E1" s="74" t="s">
        <v>1735</v>
      </c>
      <c r="F1" s="74" t="s">
        <v>1736</v>
      </c>
      <c r="G1" s="74" t="s">
        <v>1737</v>
      </c>
      <c r="H1" s="74" t="s">
        <v>1738</v>
      </c>
      <c r="I1" s="74" t="s">
        <v>1739</v>
      </c>
      <c r="J1" s="74" t="s">
        <v>1740</v>
      </c>
      <c r="K1" s="74" t="s">
        <v>1741</v>
      </c>
      <c r="L1" s="74" t="s">
        <v>1742</v>
      </c>
      <c r="M1" s="74" t="s">
        <v>1743</v>
      </c>
      <c r="N1" s="74" t="s">
        <v>3044</v>
      </c>
      <c r="O1" s="74" t="s">
        <v>4257</v>
      </c>
    </row>
    <row r="2" spans="1:15">
      <c r="A2" s="64" t="s">
        <v>1864</v>
      </c>
      <c r="B2" s="63" t="s">
        <v>1863</v>
      </c>
      <c r="C2" s="64" t="s">
        <v>2652</v>
      </c>
      <c r="D2" s="64" t="s">
        <v>2653</v>
      </c>
      <c r="E2" s="64" t="s">
        <v>3140</v>
      </c>
      <c r="F2" s="64" t="s">
        <v>1826</v>
      </c>
      <c r="G2" s="64" t="s">
        <v>1755</v>
      </c>
      <c r="H2" s="64" t="s">
        <v>1826</v>
      </c>
      <c r="I2" s="64" t="s">
        <v>1755</v>
      </c>
      <c r="J2" s="64" t="s">
        <v>1827</v>
      </c>
      <c r="K2" s="64" t="s">
        <v>2591</v>
      </c>
      <c r="L2" s="64" t="s">
        <v>2591</v>
      </c>
      <c r="M2" s="64" t="s">
        <v>1865</v>
      </c>
      <c r="N2" s="74" t="s">
        <v>3061</v>
      </c>
      <c r="O2" s="74"/>
    </row>
    <row r="3" spans="1:15">
      <c r="A3" s="64" t="s">
        <v>1867</v>
      </c>
      <c r="B3" s="63" t="s">
        <v>1866</v>
      </c>
      <c r="C3" s="64" t="s">
        <v>2654</v>
      </c>
      <c r="D3" s="64" t="s">
        <v>2655</v>
      </c>
      <c r="E3" s="64" t="s">
        <v>3144</v>
      </c>
      <c r="F3" s="64" t="s">
        <v>1826</v>
      </c>
      <c r="G3" s="64" t="s">
        <v>1755</v>
      </c>
      <c r="H3" s="64" t="s">
        <v>1826</v>
      </c>
      <c r="I3" s="64" t="s">
        <v>1755</v>
      </c>
      <c r="K3" s="64" t="s">
        <v>2591</v>
      </c>
      <c r="L3" s="64" t="s">
        <v>2587</v>
      </c>
      <c r="M3" s="64" t="s">
        <v>2914</v>
      </c>
      <c r="N3" s="74" t="s">
        <v>3046</v>
      </c>
      <c r="O3" s="74"/>
    </row>
    <row r="4" spans="1:15">
      <c r="A4" s="64" t="s">
        <v>1867</v>
      </c>
      <c r="B4" s="63" t="s">
        <v>1868</v>
      </c>
      <c r="C4" s="64" t="s">
        <v>2654</v>
      </c>
      <c r="D4" s="64" t="s">
        <v>2655</v>
      </c>
      <c r="E4" s="64" t="s">
        <v>3144</v>
      </c>
      <c r="F4" s="64" t="s">
        <v>1826</v>
      </c>
      <c r="G4" s="64" t="s">
        <v>1755</v>
      </c>
      <c r="H4" s="64" t="s">
        <v>1826</v>
      </c>
      <c r="I4" s="64" t="s">
        <v>1755</v>
      </c>
      <c r="K4" s="64" t="s">
        <v>2591</v>
      </c>
      <c r="L4" s="64" t="s">
        <v>2587</v>
      </c>
      <c r="M4" s="64" t="s">
        <v>2914</v>
      </c>
      <c r="N4" s="74" t="s">
        <v>3046</v>
      </c>
      <c r="O4" s="74"/>
    </row>
    <row r="5" spans="1:15">
      <c r="A5" s="64" t="s">
        <v>2773</v>
      </c>
      <c r="B5" s="63" t="s">
        <v>2049</v>
      </c>
      <c r="C5" s="64" t="s">
        <v>2774</v>
      </c>
      <c r="D5" s="64" t="s">
        <v>2775</v>
      </c>
      <c r="E5" s="64" t="s">
        <v>2050</v>
      </c>
      <c r="F5" s="64" t="s">
        <v>1826</v>
      </c>
      <c r="G5" s="64" t="s">
        <v>1755</v>
      </c>
      <c r="H5" s="64" t="s">
        <v>1826</v>
      </c>
      <c r="I5" s="64" t="s">
        <v>1755</v>
      </c>
      <c r="J5" s="64" t="s">
        <v>1827</v>
      </c>
      <c r="K5" s="64" t="s">
        <v>2587</v>
      </c>
      <c r="L5" s="64" t="s">
        <v>2591</v>
      </c>
      <c r="N5" s="74" t="s">
        <v>3691</v>
      </c>
      <c r="O5" s="74"/>
    </row>
    <row r="6" spans="1:15">
      <c r="A6" s="64" t="s">
        <v>1939</v>
      </c>
      <c r="B6" s="63" t="s">
        <v>1938</v>
      </c>
      <c r="C6" s="64" t="s">
        <v>2705</v>
      </c>
      <c r="D6" s="64" t="s">
        <v>2706</v>
      </c>
      <c r="E6" s="64" t="s">
        <v>3154</v>
      </c>
      <c r="F6" s="64" t="s">
        <v>1826</v>
      </c>
      <c r="G6" s="64" t="s">
        <v>1755</v>
      </c>
      <c r="H6" s="64" t="s">
        <v>1826</v>
      </c>
      <c r="I6" s="64" t="s">
        <v>1755</v>
      </c>
      <c r="K6" s="64" t="s">
        <v>2591</v>
      </c>
      <c r="L6" s="64" t="s">
        <v>2587</v>
      </c>
      <c r="M6" s="64" t="s">
        <v>2913</v>
      </c>
      <c r="N6" s="74" t="s">
        <v>3060</v>
      </c>
      <c r="O6" s="74"/>
    </row>
    <row r="7" spans="1:15">
      <c r="A7" s="64" t="s">
        <v>1838</v>
      </c>
      <c r="B7" s="63" t="s">
        <v>1837</v>
      </c>
      <c r="C7" s="64" t="s">
        <v>2638</v>
      </c>
      <c r="D7" s="64" t="s">
        <v>2639</v>
      </c>
      <c r="E7" s="64" t="s">
        <v>4258</v>
      </c>
      <c r="F7" s="64" t="s">
        <v>1839</v>
      </c>
      <c r="G7" s="64" t="s">
        <v>1755</v>
      </c>
      <c r="H7" s="64" t="s">
        <v>1840</v>
      </c>
      <c r="I7" s="64" t="s">
        <v>1755</v>
      </c>
      <c r="J7" s="64" t="s">
        <v>1839</v>
      </c>
      <c r="K7" s="64" t="s">
        <v>2591</v>
      </c>
      <c r="L7" s="64" t="s">
        <v>2591</v>
      </c>
      <c r="M7" s="64" t="s">
        <v>1841</v>
      </c>
      <c r="N7" s="74" t="s">
        <v>3689</v>
      </c>
      <c r="O7" s="74"/>
    </row>
    <row r="8" spans="1:15">
      <c r="A8" s="64" t="s">
        <v>1843</v>
      </c>
      <c r="B8" s="63" t="s">
        <v>1842</v>
      </c>
      <c r="C8" s="64" t="s">
        <v>2640</v>
      </c>
      <c r="D8" s="64" t="s">
        <v>2641</v>
      </c>
      <c r="E8" s="64" t="s">
        <v>4259</v>
      </c>
      <c r="F8" s="64" t="s">
        <v>1839</v>
      </c>
      <c r="G8" s="64" t="s">
        <v>1755</v>
      </c>
      <c r="H8" s="64" t="s">
        <v>1840</v>
      </c>
      <c r="I8" s="64" t="s">
        <v>1755</v>
      </c>
      <c r="J8" s="64" t="s">
        <v>1839</v>
      </c>
      <c r="K8" s="64" t="s">
        <v>2591</v>
      </c>
      <c r="L8" s="64" t="s">
        <v>2591</v>
      </c>
      <c r="M8" s="64" t="s">
        <v>1841</v>
      </c>
      <c r="N8" s="74" t="s">
        <v>3689</v>
      </c>
      <c r="O8" s="74"/>
    </row>
    <row r="9" spans="1:15">
      <c r="A9" s="64" t="s">
        <v>1870</v>
      </c>
      <c r="B9" s="63" t="s">
        <v>1869</v>
      </c>
      <c r="C9" s="64" t="s">
        <v>2656</v>
      </c>
      <c r="D9" s="64" t="s">
        <v>2657</v>
      </c>
      <c r="E9" s="64" t="s">
        <v>4260</v>
      </c>
      <c r="F9" s="64" t="s">
        <v>1839</v>
      </c>
      <c r="G9" s="64" t="s">
        <v>1755</v>
      </c>
      <c r="H9" s="64" t="s">
        <v>1839</v>
      </c>
      <c r="I9" s="64" t="s">
        <v>1755</v>
      </c>
      <c r="J9" s="64" t="s">
        <v>1839</v>
      </c>
      <c r="K9" s="64" t="s">
        <v>2591</v>
      </c>
      <c r="L9" s="64" t="s">
        <v>2591</v>
      </c>
      <c r="M9" s="64" t="s">
        <v>1871</v>
      </c>
      <c r="N9" s="74" t="s">
        <v>3067</v>
      </c>
      <c r="O9" s="74"/>
    </row>
    <row r="10" spans="1:15">
      <c r="A10" s="64" t="s">
        <v>1873</v>
      </c>
      <c r="B10" s="63" t="s">
        <v>1872</v>
      </c>
      <c r="C10" s="64" t="s">
        <v>2658</v>
      </c>
      <c r="D10" s="64" t="s">
        <v>2659</v>
      </c>
      <c r="E10" s="64" t="s">
        <v>4261</v>
      </c>
      <c r="F10" s="64" t="s">
        <v>1839</v>
      </c>
      <c r="G10" s="64" t="s">
        <v>1755</v>
      </c>
      <c r="H10" s="64" t="s">
        <v>1839</v>
      </c>
      <c r="I10" s="64" t="s">
        <v>1755</v>
      </c>
      <c r="J10" s="64" t="s">
        <v>1839</v>
      </c>
      <c r="K10" s="64" t="s">
        <v>2591</v>
      </c>
      <c r="L10" s="64" t="s">
        <v>2591</v>
      </c>
      <c r="M10" s="64" t="s">
        <v>1871</v>
      </c>
      <c r="N10" s="74" t="s">
        <v>3068</v>
      </c>
      <c r="O10" s="74"/>
    </row>
    <row r="11" spans="1:15">
      <c r="A11" s="64" t="s">
        <v>1753</v>
      </c>
      <c r="B11" s="63" t="s">
        <v>1752</v>
      </c>
      <c r="C11" s="64" t="s">
        <v>2592</v>
      </c>
      <c r="D11" s="64" t="s">
        <v>2593</v>
      </c>
      <c r="E11" s="64" t="s">
        <v>3136</v>
      </c>
      <c r="F11" s="64" t="s">
        <v>1754</v>
      </c>
      <c r="G11" s="64" t="s">
        <v>1755</v>
      </c>
      <c r="H11" s="64" t="s">
        <v>1754</v>
      </c>
      <c r="I11" s="64" t="s">
        <v>1755</v>
      </c>
      <c r="K11" s="64" t="s">
        <v>2591</v>
      </c>
      <c r="L11" s="64" t="s">
        <v>2587</v>
      </c>
      <c r="M11" s="64" t="s">
        <v>4337</v>
      </c>
      <c r="N11" s="74" t="s">
        <v>3046</v>
      </c>
      <c r="O11" s="74"/>
    </row>
    <row r="12" spans="1:15">
      <c r="A12" s="64" t="s">
        <v>1753</v>
      </c>
      <c r="B12" s="63" t="s">
        <v>1756</v>
      </c>
      <c r="C12" s="64" t="s">
        <v>2592</v>
      </c>
      <c r="D12" s="64" t="s">
        <v>2593</v>
      </c>
      <c r="E12" s="64" t="s">
        <v>3136</v>
      </c>
      <c r="F12" s="64" t="s">
        <v>1754</v>
      </c>
      <c r="G12" s="64" t="s">
        <v>1755</v>
      </c>
      <c r="H12" s="64" t="s">
        <v>1754</v>
      </c>
      <c r="I12" s="64" t="s">
        <v>1755</v>
      </c>
      <c r="K12" s="64" t="s">
        <v>2591</v>
      </c>
      <c r="L12" s="64" t="s">
        <v>2587</v>
      </c>
      <c r="M12" s="64" t="s">
        <v>4337</v>
      </c>
      <c r="N12" s="74" t="s">
        <v>3046</v>
      </c>
      <c r="O12" s="74"/>
    </row>
    <row r="13" spans="1:15">
      <c r="A13" s="64" t="s">
        <v>1947</v>
      </c>
      <c r="B13" s="63" t="s">
        <v>1946</v>
      </c>
      <c r="C13" s="64" t="s">
        <v>2711</v>
      </c>
      <c r="D13" s="64" t="s">
        <v>2712</v>
      </c>
      <c r="E13" s="64" t="s">
        <v>3156</v>
      </c>
      <c r="F13" s="64" t="s">
        <v>1754</v>
      </c>
      <c r="G13" s="64" t="s">
        <v>1755</v>
      </c>
      <c r="H13" s="64" t="s">
        <v>1827</v>
      </c>
      <c r="I13" s="64" t="s">
        <v>1755</v>
      </c>
      <c r="J13" s="64" t="s">
        <v>1827</v>
      </c>
      <c r="K13" s="64" t="s">
        <v>2591</v>
      </c>
      <c r="L13" s="64" t="s">
        <v>2587</v>
      </c>
      <c r="M13" s="64" t="s">
        <v>3699</v>
      </c>
      <c r="N13" s="74" t="s">
        <v>3089</v>
      </c>
      <c r="O13" s="74"/>
    </row>
    <row r="14" spans="1:15">
      <c r="A14" s="64" t="s">
        <v>1949</v>
      </c>
      <c r="B14" s="63" t="s">
        <v>1948</v>
      </c>
      <c r="C14" s="64" t="s">
        <v>2713</v>
      </c>
      <c r="D14" s="64" t="s">
        <v>2714</v>
      </c>
      <c r="E14" s="64" t="s">
        <v>4262</v>
      </c>
      <c r="F14" s="64" t="s">
        <v>1754</v>
      </c>
      <c r="G14" s="64" t="s">
        <v>1755</v>
      </c>
      <c r="H14" s="64" t="s">
        <v>1827</v>
      </c>
      <c r="I14" s="64" t="s">
        <v>1755</v>
      </c>
      <c r="J14" s="64" t="s">
        <v>1827</v>
      </c>
      <c r="K14" s="64" t="s">
        <v>2591</v>
      </c>
      <c r="L14" s="64" t="s">
        <v>2591</v>
      </c>
      <c r="M14" s="64" t="s">
        <v>4338</v>
      </c>
      <c r="N14" s="74" t="s">
        <v>3090</v>
      </c>
      <c r="O14" s="74"/>
    </row>
    <row r="15" spans="1:15">
      <c r="A15" s="64" t="s">
        <v>1955</v>
      </c>
      <c r="B15" s="63" t="s">
        <v>1954</v>
      </c>
      <c r="C15" s="64" t="s">
        <v>2717</v>
      </c>
      <c r="D15" s="64" t="s">
        <v>2718</v>
      </c>
      <c r="E15" s="64" t="s">
        <v>3157</v>
      </c>
      <c r="F15" s="64" t="s">
        <v>1754</v>
      </c>
      <c r="G15" s="64" t="s">
        <v>1755</v>
      </c>
      <c r="H15" s="64" t="s">
        <v>1754</v>
      </c>
      <c r="I15" s="64" t="s">
        <v>1755</v>
      </c>
      <c r="K15" s="64" t="s">
        <v>2591</v>
      </c>
      <c r="L15" s="64" t="s">
        <v>2587</v>
      </c>
      <c r="M15" s="64" t="s">
        <v>1956</v>
      </c>
      <c r="N15" s="74" t="s">
        <v>3091</v>
      </c>
      <c r="O15" s="74"/>
    </row>
    <row r="16" spans="1:15">
      <c r="A16" s="64" t="s">
        <v>1813</v>
      </c>
      <c r="B16" s="63" t="s">
        <v>1812</v>
      </c>
      <c r="C16" s="64" t="s">
        <v>2624</v>
      </c>
      <c r="D16" s="64" t="s">
        <v>2625</v>
      </c>
      <c r="E16" s="64" t="s">
        <v>3139</v>
      </c>
      <c r="F16" s="64" t="s">
        <v>1814</v>
      </c>
      <c r="G16" s="64" t="s">
        <v>1815</v>
      </c>
      <c r="H16" s="64" t="s">
        <v>1814</v>
      </c>
      <c r="I16" s="64" t="s">
        <v>1815</v>
      </c>
      <c r="J16" s="64" t="s">
        <v>1814</v>
      </c>
      <c r="K16" s="64" t="s">
        <v>2591</v>
      </c>
      <c r="L16" s="64" t="s">
        <v>2591</v>
      </c>
      <c r="M16" s="64" t="s">
        <v>1816</v>
      </c>
      <c r="N16" s="74" t="s">
        <v>1814</v>
      </c>
      <c r="O16" s="74"/>
    </row>
    <row r="17" spans="1:15">
      <c r="A17" s="64" t="s">
        <v>1818</v>
      </c>
      <c r="B17" s="63" t="s">
        <v>1817</v>
      </c>
      <c r="C17" s="64" t="s">
        <v>2626</v>
      </c>
      <c r="D17" s="64" t="s">
        <v>2627</v>
      </c>
      <c r="E17" s="64" t="s">
        <v>4263</v>
      </c>
      <c r="F17" s="64" t="s">
        <v>1814</v>
      </c>
      <c r="G17" s="64" t="s">
        <v>1815</v>
      </c>
      <c r="H17" s="64" t="s">
        <v>1814</v>
      </c>
      <c r="I17" s="64" t="s">
        <v>1815</v>
      </c>
      <c r="J17" s="64" t="s">
        <v>1814</v>
      </c>
      <c r="K17" s="64" t="s">
        <v>2591</v>
      </c>
      <c r="L17" s="64" t="s">
        <v>2591</v>
      </c>
      <c r="M17" s="64" t="s">
        <v>1819</v>
      </c>
      <c r="N17" s="74" t="s">
        <v>1814</v>
      </c>
      <c r="O17" s="74"/>
    </row>
    <row r="18" spans="1:15">
      <c r="A18" s="64" t="s">
        <v>1857</v>
      </c>
      <c r="B18" s="63" t="s">
        <v>1856</v>
      </c>
      <c r="C18" s="64" t="s">
        <v>2648</v>
      </c>
      <c r="D18" s="64" t="s">
        <v>2649</v>
      </c>
      <c r="E18" s="64" t="s">
        <v>4264</v>
      </c>
      <c r="F18" s="64" t="s">
        <v>1858</v>
      </c>
      <c r="G18" s="64" t="s">
        <v>1815</v>
      </c>
      <c r="H18" s="64" t="s">
        <v>1859</v>
      </c>
      <c r="I18" s="64" t="s">
        <v>1815</v>
      </c>
      <c r="J18" s="64" t="s">
        <v>1859</v>
      </c>
      <c r="K18" s="64" t="s">
        <v>2591</v>
      </c>
      <c r="L18" s="64" t="s">
        <v>2591</v>
      </c>
      <c r="M18" s="64" t="s">
        <v>1860</v>
      </c>
      <c r="N18" s="74" t="s">
        <v>3065</v>
      </c>
      <c r="O18" s="74"/>
    </row>
    <row r="19" spans="1:15">
      <c r="A19" s="64" t="s">
        <v>1862</v>
      </c>
      <c r="B19" s="63" t="s">
        <v>1861</v>
      </c>
      <c r="C19" s="64" t="s">
        <v>2650</v>
      </c>
      <c r="D19" s="64" t="s">
        <v>2651</v>
      </c>
      <c r="E19" s="64" t="s">
        <v>4265</v>
      </c>
      <c r="F19" s="64" t="s">
        <v>1858</v>
      </c>
      <c r="G19" s="64" t="s">
        <v>1815</v>
      </c>
      <c r="H19" s="64" t="s">
        <v>1859</v>
      </c>
      <c r="I19" s="64" t="s">
        <v>1815</v>
      </c>
      <c r="J19" s="64" t="s">
        <v>1859</v>
      </c>
      <c r="K19" s="64" t="s">
        <v>2591</v>
      </c>
      <c r="L19" s="64" t="s">
        <v>2591</v>
      </c>
      <c r="M19" s="64" t="s">
        <v>1860</v>
      </c>
      <c r="N19" s="74" t="s">
        <v>3066</v>
      </c>
      <c r="O19" s="74"/>
    </row>
    <row r="20" spans="1:15">
      <c r="A20" s="64" t="s">
        <v>1896</v>
      </c>
      <c r="B20" s="63" t="s">
        <v>1895</v>
      </c>
      <c r="C20" s="64" t="s">
        <v>2672</v>
      </c>
      <c r="D20" s="64" t="s">
        <v>2673</v>
      </c>
      <c r="E20" s="64" t="s">
        <v>4266</v>
      </c>
      <c r="F20" s="64" t="s">
        <v>1858</v>
      </c>
      <c r="G20" s="64" t="s">
        <v>1815</v>
      </c>
      <c r="H20" s="64" t="s">
        <v>1858</v>
      </c>
      <c r="I20" s="64" t="s">
        <v>1815</v>
      </c>
      <c r="J20" s="64" t="s">
        <v>1858</v>
      </c>
      <c r="K20" s="64" t="s">
        <v>2591</v>
      </c>
      <c r="L20" s="64" t="s">
        <v>2591</v>
      </c>
      <c r="M20" s="64" t="s">
        <v>2915</v>
      </c>
      <c r="N20" s="74" t="s">
        <v>3072</v>
      </c>
      <c r="O20" s="74"/>
    </row>
    <row r="21" spans="1:15">
      <c r="A21" s="64" t="s">
        <v>1893</v>
      </c>
      <c r="B21" s="63" t="s">
        <v>1892</v>
      </c>
      <c r="C21" s="64" t="s">
        <v>2670</v>
      </c>
      <c r="D21" s="64" t="s">
        <v>2671</v>
      </c>
      <c r="E21" s="64" t="s">
        <v>3147</v>
      </c>
      <c r="F21" s="64" t="s">
        <v>1858</v>
      </c>
      <c r="G21" s="64" t="s">
        <v>1815</v>
      </c>
      <c r="H21" s="64" t="s">
        <v>1858</v>
      </c>
      <c r="I21" s="64" t="s">
        <v>1815</v>
      </c>
      <c r="J21" s="64" t="s">
        <v>1858</v>
      </c>
      <c r="K21" s="64" t="s">
        <v>2591</v>
      </c>
      <c r="L21" s="64" t="s">
        <v>2591</v>
      </c>
      <c r="M21" s="64" t="s">
        <v>1894</v>
      </c>
      <c r="N21" s="74" t="s">
        <v>3073</v>
      </c>
      <c r="O21" s="74"/>
    </row>
    <row r="22" spans="1:15">
      <c r="A22" s="64" t="s">
        <v>1982</v>
      </c>
      <c r="B22" s="63" t="s">
        <v>1981</v>
      </c>
      <c r="C22" s="64" t="s">
        <v>2735</v>
      </c>
      <c r="D22" s="64" t="s">
        <v>2736</v>
      </c>
      <c r="E22" s="64" t="s">
        <v>3162</v>
      </c>
      <c r="F22" s="64" t="s">
        <v>1983</v>
      </c>
      <c r="G22" s="64" t="s">
        <v>1815</v>
      </c>
      <c r="H22" s="64" t="s">
        <v>1983</v>
      </c>
      <c r="I22" s="64" t="s">
        <v>1815</v>
      </c>
      <c r="J22" s="64" t="s">
        <v>1983</v>
      </c>
      <c r="K22" s="64" t="s">
        <v>2591</v>
      </c>
      <c r="L22" s="64" t="s">
        <v>2591</v>
      </c>
      <c r="M22" s="64" t="s">
        <v>1984</v>
      </c>
      <c r="N22" s="74" t="s">
        <v>3095</v>
      </c>
      <c r="O22" s="74"/>
    </row>
    <row r="23" spans="1:15">
      <c r="A23" s="64" t="s">
        <v>1986</v>
      </c>
      <c r="B23" s="63" t="s">
        <v>1985</v>
      </c>
      <c r="C23" s="64" t="s">
        <v>2737</v>
      </c>
      <c r="D23" s="64" t="s">
        <v>2738</v>
      </c>
      <c r="E23" s="64" t="s">
        <v>1987</v>
      </c>
      <c r="F23" s="64" t="s">
        <v>1983</v>
      </c>
      <c r="G23" s="64" t="s">
        <v>1815</v>
      </c>
      <c r="H23" s="64" t="s">
        <v>1983</v>
      </c>
      <c r="I23" s="64" t="s">
        <v>1815</v>
      </c>
      <c r="J23" s="64" t="s">
        <v>1983</v>
      </c>
      <c r="K23" s="64" t="s">
        <v>2591</v>
      </c>
      <c r="L23" s="64" t="s">
        <v>2591</v>
      </c>
      <c r="M23" s="64" t="s">
        <v>1984</v>
      </c>
      <c r="N23" s="74" t="s">
        <v>3095</v>
      </c>
      <c r="O23" s="74"/>
    </row>
    <row r="24" spans="1:15">
      <c r="A24" s="64" t="s">
        <v>1989</v>
      </c>
      <c r="B24" s="63" t="s">
        <v>1988</v>
      </c>
      <c r="C24" s="64" t="s">
        <v>2739</v>
      </c>
      <c r="D24" s="64" t="s">
        <v>2740</v>
      </c>
      <c r="E24" s="64" t="s">
        <v>3796</v>
      </c>
      <c r="F24" s="64" t="s">
        <v>1983</v>
      </c>
      <c r="G24" s="64" t="s">
        <v>1815</v>
      </c>
      <c r="H24" s="64" t="s">
        <v>1983</v>
      </c>
      <c r="I24" s="64" t="s">
        <v>1815</v>
      </c>
      <c r="J24" s="64" t="s">
        <v>1983</v>
      </c>
      <c r="K24" s="64" t="s">
        <v>2591</v>
      </c>
      <c r="L24" s="64" t="s">
        <v>2591</v>
      </c>
      <c r="M24" s="64" t="s">
        <v>1984</v>
      </c>
      <c r="N24" s="74" t="s">
        <v>3096</v>
      </c>
      <c r="O24" s="74"/>
    </row>
    <row r="25" spans="1:15">
      <c r="A25" s="64" t="s">
        <v>1832</v>
      </c>
      <c r="B25" s="63" t="s">
        <v>1831</v>
      </c>
      <c r="C25" s="64" t="s">
        <v>2634</v>
      </c>
      <c r="D25" s="64" t="s">
        <v>2635</v>
      </c>
      <c r="E25" s="64" t="s">
        <v>3142</v>
      </c>
      <c r="F25" s="64" t="s">
        <v>1833</v>
      </c>
      <c r="G25" s="64" t="s">
        <v>1815</v>
      </c>
      <c r="H25" s="64" t="s">
        <v>1833</v>
      </c>
      <c r="I25" s="64" t="s">
        <v>1815</v>
      </c>
      <c r="J25" s="64" t="s">
        <v>1833</v>
      </c>
      <c r="K25" s="64" t="s">
        <v>2591</v>
      </c>
      <c r="L25" s="64" t="s">
        <v>2591</v>
      </c>
      <c r="M25" s="64" t="s">
        <v>1834</v>
      </c>
      <c r="N25" s="74" t="s">
        <v>3062</v>
      </c>
      <c r="O25" s="74"/>
    </row>
    <row r="26" spans="1:15">
      <c r="A26" s="64" t="s">
        <v>1836</v>
      </c>
      <c r="B26" s="63" t="s">
        <v>1835</v>
      </c>
      <c r="C26" s="64" t="s">
        <v>2636</v>
      </c>
      <c r="D26" s="64" t="s">
        <v>2637</v>
      </c>
      <c r="E26" s="64" t="s">
        <v>4267</v>
      </c>
      <c r="F26" s="64" t="s">
        <v>1833</v>
      </c>
      <c r="G26" s="64" t="s">
        <v>1815</v>
      </c>
      <c r="H26" s="64" t="s">
        <v>1833</v>
      </c>
      <c r="I26" s="64" t="s">
        <v>1815</v>
      </c>
      <c r="J26" s="64" t="s">
        <v>1833</v>
      </c>
      <c r="K26" s="64" t="s">
        <v>2591</v>
      </c>
      <c r="L26" s="64" t="s">
        <v>2591</v>
      </c>
      <c r="M26" s="64" t="s">
        <v>1834</v>
      </c>
      <c r="N26" s="74" t="s">
        <v>3062</v>
      </c>
      <c r="O26" s="74"/>
    </row>
    <row r="27" spans="1:15">
      <c r="A27" s="64" t="s">
        <v>1991</v>
      </c>
      <c r="B27" s="63" t="s">
        <v>1990</v>
      </c>
      <c r="C27" s="64" t="s">
        <v>2741</v>
      </c>
      <c r="D27" s="64" t="s">
        <v>2742</v>
      </c>
      <c r="E27" s="64" t="s">
        <v>4268</v>
      </c>
      <c r="F27" s="64" t="s">
        <v>1833</v>
      </c>
      <c r="G27" s="64" t="s">
        <v>1815</v>
      </c>
      <c r="H27" s="64" t="s">
        <v>1833</v>
      </c>
      <c r="I27" s="64" t="s">
        <v>1815</v>
      </c>
      <c r="J27" s="64" t="s">
        <v>1833</v>
      </c>
      <c r="K27" s="64" t="s">
        <v>2591</v>
      </c>
      <c r="L27" s="64" t="s">
        <v>2591</v>
      </c>
      <c r="M27" s="64" t="s">
        <v>1992</v>
      </c>
      <c r="N27" s="74" t="s">
        <v>1833</v>
      </c>
      <c r="O27" s="74"/>
    </row>
    <row r="28" spans="1:15">
      <c r="A28" s="64" t="s">
        <v>1994</v>
      </c>
      <c r="B28" s="63" t="s">
        <v>1993</v>
      </c>
      <c r="C28" s="64" t="s">
        <v>2743</v>
      </c>
      <c r="D28" s="64" t="s">
        <v>2744</v>
      </c>
      <c r="E28" s="64" t="s">
        <v>4269</v>
      </c>
      <c r="F28" s="64" t="s">
        <v>1833</v>
      </c>
      <c r="G28" s="64" t="s">
        <v>1815</v>
      </c>
      <c r="H28" s="64" t="s">
        <v>1833</v>
      </c>
      <c r="I28" s="64" t="s">
        <v>1815</v>
      </c>
      <c r="J28" s="64" t="s">
        <v>1833</v>
      </c>
      <c r="K28" s="64" t="s">
        <v>2591</v>
      </c>
      <c r="L28" s="64" t="s">
        <v>2587</v>
      </c>
      <c r="M28" s="64" t="s">
        <v>1995</v>
      </c>
      <c r="N28" s="74" t="s">
        <v>3097</v>
      </c>
      <c r="O28" s="74"/>
    </row>
    <row r="29" spans="1:15">
      <c r="A29" s="64" t="s">
        <v>1808</v>
      </c>
      <c r="B29" s="63" t="s">
        <v>1807</v>
      </c>
      <c r="C29" s="64" t="s">
        <v>2620</v>
      </c>
      <c r="D29" s="64" t="s">
        <v>2621</v>
      </c>
      <c r="E29" s="64" t="s">
        <v>4270</v>
      </c>
      <c r="F29" s="64" t="s">
        <v>1794</v>
      </c>
      <c r="G29" s="64" t="s">
        <v>1794</v>
      </c>
      <c r="H29" s="64" t="s">
        <v>1806</v>
      </c>
      <c r="I29" s="64" t="s">
        <v>1796</v>
      </c>
      <c r="J29" s="64" t="s">
        <v>1794</v>
      </c>
      <c r="K29" s="64" t="s">
        <v>2591</v>
      </c>
      <c r="L29" s="64" t="s">
        <v>2587</v>
      </c>
      <c r="M29" s="64" t="s">
        <v>1809</v>
      </c>
      <c r="N29" s="74" t="s">
        <v>3057</v>
      </c>
      <c r="O29" s="74"/>
    </row>
    <row r="30" spans="1:15">
      <c r="A30" s="64" t="s">
        <v>1811</v>
      </c>
      <c r="B30" s="63" t="s">
        <v>1810</v>
      </c>
      <c r="C30" s="64" t="s">
        <v>2622</v>
      </c>
      <c r="D30" s="64" t="s">
        <v>2623</v>
      </c>
      <c r="E30" s="64" t="s">
        <v>4271</v>
      </c>
      <c r="F30" s="64" t="s">
        <v>1794</v>
      </c>
      <c r="G30" s="64" t="s">
        <v>1794</v>
      </c>
      <c r="H30" s="64" t="s">
        <v>1806</v>
      </c>
      <c r="I30" s="64" t="s">
        <v>1796</v>
      </c>
      <c r="J30" s="64" t="s">
        <v>1794</v>
      </c>
      <c r="K30" s="64" t="s">
        <v>2591</v>
      </c>
      <c r="L30" s="64" t="s">
        <v>2591</v>
      </c>
      <c r="M30" s="64" t="s">
        <v>1797</v>
      </c>
      <c r="N30" s="74" t="s">
        <v>3682</v>
      </c>
      <c r="O30" s="74"/>
    </row>
    <row r="31" spans="1:15">
      <c r="A31" s="64" t="s">
        <v>1792</v>
      </c>
      <c r="B31" s="63" t="s">
        <v>1791</v>
      </c>
      <c r="C31" s="64" t="s">
        <v>2612</v>
      </c>
      <c r="D31" s="64" t="s">
        <v>2613</v>
      </c>
      <c r="E31" s="64" t="s">
        <v>4272</v>
      </c>
      <c r="F31" s="64" t="s">
        <v>1793</v>
      </c>
      <c r="G31" s="64" t="s">
        <v>1794</v>
      </c>
      <c r="H31" s="64" t="s">
        <v>1795</v>
      </c>
      <c r="I31" s="64" t="s">
        <v>1796</v>
      </c>
      <c r="J31" s="64" t="s">
        <v>1794</v>
      </c>
      <c r="K31" s="64" t="s">
        <v>2591</v>
      </c>
      <c r="L31" s="64" t="s">
        <v>2591</v>
      </c>
      <c r="M31" s="64" t="s">
        <v>1797</v>
      </c>
      <c r="N31" s="74" t="s">
        <v>3055</v>
      </c>
      <c r="O31" s="74"/>
    </row>
    <row r="32" spans="1:15">
      <c r="A32" s="64" t="s">
        <v>1799</v>
      </c>
      <c r="B32" s="63" t="s">
        <v>1798</v>
      </c>
      <c r="C32" s="64" t="s">
        <v>2614</v>
      </c>
      <c r="D32" s="64" t="s">
        <v>2615</v>
      </c>
      <c r="E32" s="64" t="s">
        <v>3138</v>
      </c>
      <c r="F32" s="64" t="s">
        <v>1793</v>
      </c>
      <c r="G32" s="64" t="s">
        <v>1794</v>
      </c>
      <c r="H32" s="64" t="s">
        <v>1795</v>
      </c>
      <c r="I32" s="64" t="s">
        <v>1796</v>
      </c>
      <c r="J32" s="64" t="s">
        <v>1794</v>
      </c>
      <c r="K32" s="64" t="s">
        <v>2591</v>
      </c>
      <c r="L32" s="64" t="s">
        <v>2591</v>
      </c>
      <c r="M32" s="64" t="s">
        <v>1797</v>
      </c>
      <c r="N32" s="74" t="s">
        <v>3682</v>
      </c>
      <c r="O32" s="74"/>
    </row>
    <row r="33" spans="1:15">
      <c r="A33" s="64" t="s">
        <v>1801</v>
      </c>
      <c r="B33" s="63" t="s">
        <v>1800</v>
      </c>
      <c r="C33" s="64" t="s">
        <v>2616</v>
      </c>
      <c r="D33" s="64" t="s">
        <v>2617</v>
      </c>
      <c r="E33" s="64" t="s">
        <v>4273</v>
      </c>
      <c r="F33" s="64" t="s">
        <v>1793</v>
      </c>
      <c r="G33" s="64" t="s">
        <v>1794</v>
      </c>
      <c r="H33" s="64" t="s">
        <v>1802</v>
      </c>
      <c r="I33" s="64" t="s">
        <v>1796</v>
      </c>
      <c r="J33" s="64" t="s">
        <v>1794</v>
      </c>
      <c r="K33" s="64" t="s">
        <v>2591</v>
      </c>
      <c r="L33" s="64" t="s">
        <v>2591</v>
      </c>
      <c r="M33" s="64" t="s">
        <v>1803</v>
      </c>
      <c r="N33" s="74" t="s">
        <v>3056</v>
      </c>
      <c r="O33" s="74"/>
    </row>
    <row r="34" spans="1:15">
      <c r="A34" s="64" t="s">
        <v>1805</v>
      </c>
      <c r="B34" s="63" t="s">
        <v>1804</v>
      </c>
      <c r="C34" s="64" t="s">
        <v>2618</v>
      </c>
      <c r="D34" s="64" t="s">
        <v>2619</v>
      </c>
      <c r="E34" s="64" t="s">
        <v>4274</v>
      </c>
      <c r="F34" s="64" t="s">
        <v>1793</v>
      </c>
      <c r="G34" s="64" t="s">
        <v>1794</v>
      </c>
      <c r="H34" s="64" t="s">
        <v>1802</v>
      </c>
      <c r="I34" s="64" t="s">
        <v>1796</v>
      </c>
      <c r="J34" s="64" t="s">
        <v>1794</v>
      </c>
      <c r="K34" s="64" t="s">
        <v>2591</v>
      </c>
      <c r="L34" s="64" t="s">
        <v>2587</v>
      </c>
      <c r="M34" s="64" t="s">
        <v>1803</v>
      </c>
      <c r="N34" s="74" t="s">
        <v>3056</v>
      </c>
      <c r="O34" s="74"/>
    </row>
    <row r="35" spans="1:15">
      <c r="A35" s="64" t="s">
        <v>3683</v>
      </c>
      <c r="B35" s="63" t="s">
        <v>3684</v>
      </c>
      <c r="C35" s="64" t="s">
        <v>3685</v>
      </c>
      <c r="D35" s="64" t="s">
        <v>3686</v>
      </c>
      <c r="E35" s="64" t="s">
        <v>3688</v>
      </c>
      <c r="F35" s="64" t="s">
        <v>1793</v>
      </c>
      <c r="G35" s="64" t="s">
        <v>1794</v>
      </c>
      <c r="H35" s="64" t="s">
        <v>1802</v>
      </c>
      <c r="I35" s="64" t="s">
        <v>1796</v>
      </c>
      <c r="J35" s="64" t="s">
        <v>1794</v>
      </c>
      <c r="K35" s="64" t="s">
        <v>2587</v>
      </c>
      <c r="L35" s="64" t="s">
        <v>2591</v>
      </c>
      <c r="N35" s="74" t="s">
        <v>3687</v>
      </c>
      <c r="O35" s="74"/>
    </row>
    <row r="36" spans="1:15">
      <c r="A36" s="64" t="s">
        <v>1769</v>
      </c>
      <c r="B36" s="63" t="s">
        <v>1768</v>
      </c>
      <c r="C36" s="64" t="s">
        <v>2600</v>
      </c>
      <c r="D36" s="64" t="s">
        <v>2601</v>
      </c>
      <c r="E36" s="64" t="s">
        <v>4275</v>
      </c>
      <c r="F36" s="64" t="s">
        <v>1770</v>
      </c>
      <c r="G36" s="64" t="s">
        <v>1771</v>
      </c>
      <c r="H36" s="64" t="s">
        <v>1770</v>
      </c>
      <c r="I36" s="64" t="s">
        <v>1771</v>
      </c>
      <c r="J36" s="64" t="s">
        <v>1770</v>
      </c>
      <c r="K36" s="64" t="s">
        <v>2591</v>
      </c>
      <c r="L36" s="64" t="s">
        <v>2591</v>
      </c>
      <c r="M36" s="64" t="s">
        <v>1772</v>
      </c>
      <c r="N36" s="74" t="s">
        <v>3050</v>
      </c>
      <c r="O36" s="74"/>
    </row>
    <row r="37" spans="1:15">
      <c r="A37" s="64" t="s">
        <v>1774</v>
      </c>
      <c r="B37" s="63" t="s">
        <v>1773</v>
      </c>
      <c r="C37" s="64" t="s">
        <v>2602</v>
      </c>
      <c r="D37" s="64" t="s">
        <v>2603</v>
      </c>
      <c r="E37" s="64" t="s">
        <v>4276</v>
      </c>
      <c r="F37" s="64" t="s">
        <v>1770</v>
      </c>
      <c r="G37" s="64" t="s">
        <v>1771</v>
      </c>
      <c r="H37" s="64" t="s">
        <v>1770</v>
      </c>
      <c r="I37" s="64" t="s">
        <v>1771</v>
      </c>
      <c r="J37" s="64" t="s">
        <v>1770</v>
      </c>
      <c r="K37" s="64" t="s">
        <v>2591</v>
      </c>
      <c r="L37" s="64" t="s">
        <v>2591</v>
      </c>
      <c r="M37" s="64" t="s">
        <v>1772</v>
      </c>
      <c r="N37" s="74" t="s">
        <v>3051</v>
      </c>
      <c r="O37" s="74"/>
    </row>
    <row r="38" spans="1:15">
      <c r="A38" s="64" t="s">
        <v>1781</v>
      </c>
      <c r="B38" s="63" t="s">
        <v>1780</v>
      </c>
      <c r="C38" s="64" t="s">
        <v>2606</v>
      </c>
      <c r="D38" s="64" t="s">
        <v>2607</v>
      </c>
      <c r="E38" s="64" t="s">
        <v>3137</v>
      </c>
      <c r="F38" s="64" t="s">
        <v>1770</v>
      </c>
      <c r="G38" s="64" t="s">
        <v>1771</v>
      </c>
      <c r="H38" s="64" t="s">
        <v>1782</v>
      </c>
      <c r="I38" s="64" t="s">
        <v>1771</v>
      </c>
      <c r="J38" s="64" t="s">
        <v>1782</v>
      </c>
      <c r="K38" s="64" t="s">
        <v>2591</v>
      </c>
      <c r="L38" s="64" t="s">
        <v>2591</v>
      </c>
      <c r="M38" s="64" t="s">
        <v>1783</v>
      </c>
      <c r="N38" s="74" t="s">
        <v>3053</v>
      </c>
      <c r="O38" s="74"/>
    </row>
    <row r="39" spans="1:15">
      <c r="A39" s="64" t="s">
        <v>1785</v>
      </c>
      <c r="B39" s="63" t="s">
        <v>1784</v>
      </c>
      <c r="C39" s="64" t="s">
        <v>2608</v>
      </c>
      <c r="D39" s="64" t="s">
        <v>2609</v>
      </c>
      <c r="E39" s="64" t="s">
        <v>4277</v>
      </c>
      <c r="F39" s="64" t="s">
        <v>1770</v>
      </c>
      <c r="G39" s="64" t="s">
        <v>1771</v>
      </c>
      <c r="H39" s="64" t="s">
        <v>1782</v>
      </c>
      <c r="I39" s="64" t="s">
        <v>1771</v>
      </c>
      <c r="J39" s="64" t="s">
        <v>1782</v>
      </c>
      <c r="K39" s="64" t="s">
        <v>2591</v>
      </c>
      <c r="L39" s="64" t="s">
        <v>2591</v>
      </c>
      <c r="M39" s="64" t="s">
        <v>1786</v>
      </c>
      <c r="N39" s="74" t="s">
        <v>3054</v>
      </c>
      <c r="O39" s="74"/>
    </row>
    <row r="40" spans="1:15">
      <c r="A40" s="64" t="s">
        <v>1886</v>
      </c>
      <c r="B40" s="63" t="s">
        <v>1885</v>
      </c>
      <c r="C40" s="64" t="s">
        <v>2666</v>
      </c>
      <c r="D40" s="64" t="s">
        <v>2667</v>
      </c>
      <c r="E40" s="64" t="s">
        <v>4278</v>
      </c>
      <c r="F40" s="64" t="s">
        <v>1883</v>
      </c>
      <c r="G40" s="64" t="s">
        <v>1771</v>
      </c>
      <c r="H40" s="64" t="s">
        <v>1883</v>
      </c>
      <c r="I40" s="64" t="s">
        <v>1771</v>
      </c>
      <c r="J40" s="64" t="s">
        <v>1883</v>
      </c>
      <c r="K40" s="64" t="s">
        <v>2591</v>
      </c>
      <c r="L40" s="64" t="s">
        <v>2587</v>
      </c>
      <c r="M40" s="64" t="s">
        <v>1887</v>
      </c>
      <c r="N40" s="74" t="s">
        <v>3070</v>
      </c>
      <c r="O40" s="74"/>
    </row>
    <row r="41" spans="1:15">
      <c r="A41" s="64" t="s">
        <v>1882</v>
      </c>
      <c r="B41" s="63" t="s">
        <v>1881</v>
      </c>
      <c r="C41" s="64" t="s">
        <v>2664</v>
      </c>
      <c r="D41" s="64" t="s">
        <v>2665</v>
      </c>
      <c r="E41" s="64" t="s">
        <v>3145</v>
      </c>
      <c r="F41" s="64" t="s">
        <v>1883</v>
      </c>
      <c r="G41" s="64" t="s">
        <v>1771</v>
      </c>
      <c r="H41" s="64" t="s">
        <v>1883</v>
      </c>
      <c r="I41" s="64" t="s">
        <v>1771</v>
      </c>
      <c r="J41" s="64" t="s">
        <v>1883</v>
      </c>
      <c r="K41" s="64" t="s">
        <v>2591</v>
      </c>
      <c r="L41" s="64" t="s">
        <v>2591</v>
      </c>
      <c r="M41" s="64" t="s">
        <v>1884</v>
      </c>
      <c r="N41" s="74" t="s">
        <v>3692</v>
      </c>
      <c r="O41" s="74"/>
    </row>
    <row r="42" spans="1:15">
      <c r="A42" s="64" t="s">
        <v>1929</v>
      </c>
      <c r="B42" s="63" t="s">
        <v>1928</v>
      </c>
      <c r="C42" s="64" t="s">
        <v>2700</v>
      </c>
      <c r="D42" s="64" t="s">
        <v>2701</v>
      </c>
      <c r="E42" s="64" t="s">
        <v>3153</v>
      </c>
      <c r="F42" s="64" t="s">
        <v>1883</v>
      </c>
      <c r="G42" s="64" t="s">
        <v>1771</v>
      </c>
      <c r="H42" s="64" t="s">
        <v>1930</v>
      </c>
      <c r="I42" s="64" t="s">
        <v>1771</v>
      </c>
      <c r="J42" s="64" t="s">
        <v>1883</v>
      </c>
      <c r="K42" s="64" t="s">
        <v>2591</v>
      </c>
      <c r="L42" s="64" t="s">
        <v>2591</v>
      </c>
      <c r="M42" s="64" t="s">
        <v>1931</v>
      </c>
      <c r="N42" s="74" t="s">
        <v>3086</v>
      </c>
      <c r="O42" s="74"/>
    </row>
    <row r="43" spans="1:15">
      <c r="A43" s="64" t="s">
        <v>1933</v>
      </c>
      <c r="B43" s="63" t="s">
        <v>1932</v>
      </c>
      <c r="C43" s="64" t="s">
        <v>3698</v>
      </c>
      <c r="D43" s="64" t="s">
        <v>2702</v>
      </c>
      <c r="E43" s="64" t="s">
        <v>4279</v>
      </c>
      <c r="F43" s="64" t="s">
        <v>1883</v>
      </c>
      <c r="G43" s="64" t="s">
        <v>1771</v>
      </c>
      <c r="H43" s="64" t="s">
        <v>1930</v>
      </c>
      <c r="I43" s="64" t="s">
        <v>1771</v>
      </c>
      <c r="J43" s="64" t="s">
        <v>1883</v>
      </c>
      <c r="K43" s="64" t="s">
        <v>2591</v>
      </c>
      <c r="L43" s="64" t="s">
        <v>2591</v>
      </c>
      <c r="M43" s="64" t="s">
        <v>1931</v>
      </c>
      <c r="N43" s="74" t="s">
        <v>3086</v>
      </c>
      <c r="O43" s="74"/>
    </row>
    <row r="44" spans="1:15">
      <c r="A44" s="64" t="s">
        <v>1825</v>
      </c>
      <c r="B44" s="63" t="s">
        <v>1824</v>
      </c>
      <c r="C44" s="64" t="s">
        <v>2630</v>
      </c>
      <c r="D44" s="64" t="s">
        <v>2631</v>
      </c>
      <c r="E44" s="64" t="s">
        <v>4280</v>
      </c>
      <c r="F44" s="64" t="s">
        <v>1822</v>
      </c>
      <c r="G44" s="64" t="s">
        <v>1749</v>
      </c>
      <c r="H44" s="64" t="s">
        <v>1822</v>
      </c>
      <c r="I44" s="64" t="s">
        <v>1749</v>
      </c>
      <c r="J44" s="64" t="s">
        <v>1748</v>
      </c>
      <c r="K44" s="64" t="s">
        <v>2591</v>
      </c>
      <c r="L44" s="64" t="s">
        <v>2591</v>
      </c>
      <c r="M44" s="64" t="s">
        <v>1823</v>
      </c>
      <c r="N44" s="74" t="s">
        <v>3058</v>
      </c>
      <c r="O44" s="74"/>
    </row>
    <row r="45" spans="1:15">
      <c r="A45" s="64" t="s">
        <v>1821</v>
      </c>
      <c r="B45" s="63" t="s">
        <v>1820</v>
      </c>
      <c r="C45" s="64" t="s">
        <v>2628</v>
      </c>
      <c r="D45" s="64" t="s">
        <v>2629</v>
      </c>
      <c r="E45" s="64" t="s">
        <v>4281</v>
      </c>
      <c r="F45" s="64" t="s">
        <v>1822</v>
      </c>
      <c r="G45" s="64" t="s">
        <v>1749</v>
      </c>
      <c r="H45" s="64" t="s">
        <v>1822</v>
      </c>
      <c r="I45" s="64" t="s">
        <v>1749</v>
      </c>
      <c r="J45" s="64" t="s">
        <v>1748</v>
      </c>
      <c r="K45" s="64" t="s">
        <v>2591</v>
      </c>
      <c r="L45" s="64" t="s">
        <v>2591</v>
      </c>
      <c r="M45" s="64" t="s">
        <v>1823</v>
      </c>
      <c r="N45" s="74" t="s">
        <v>3059</v>
      </c>
      <c r="O45" s="74"/>
    </row>
    <row r="46" spans="1:15">
      <c r="A46" s="64" t="s">
        <v>1852</v>
      </c>
      <c r="B46" s="63" t="s">
        <v>1851</v>
      </c>
      <c r="C46" s="64" t="s">
        <v>2644</v>
      </c>
      <c r="D46" s="64" t="s">
        <v>2645</v>
      </c>
      <c r="E46" s="64" t="s">
        <v>3143</v>
      </c>
      <c r="F46" s="64" t="s">
        <v>1822</v>
      </c>
      <c r="G46" s="64" t="s">
        <v>1749</v>
      </c>
      <c r="H46" s="64" t="s">
        <v>1853</v>
      </c>
      <c r="I46" s="64" t="s">
        <v>1749</v>
      </c>
      <c r="J46" s="64" t="s">
        <v>1853</v>
      </c>
      <c r="K46" s="64" t="s">
        <v>2591</v>
      </c>
      <c r="L46" s="64" t="s">
        <v>2591</v>
      </c>
      <c r="M46" s="64" t="s">
        <v>3690</v>
      </c>
      <c r="N46" s="74" t="s">
        <v>3063</v>
      </c>
      <c r="O46" s="74"/>
    </row>
    <row r="47" spans="1:15">
      <c r="A47" s="64" t="s">
        <v>1855</v>
      </c>
      <c r="B47" s="63" t="s">
        <v>1854</v>
      </c>
      <c r="C47" s="64" t="s">
        <v>2646</v>
      </c>
      <c r="D47" s="64" t="s">
        <v>2647</v>
      </c>
      <c r="E47" s="64" t="s">
        <v>4282</v>
      </c>
      <c r="F47" s="64" t="s">
        <v>1822</v>
      </c>
      <c r="G47" s="64" t="s">
        <v>1749</v>
      </c>
      <c r="H47" s="64" t="s">
        <v>1853</v>
      </c>
      <c r="I47" s="64" t="s">
        <v>1749</v>
      </c>
      <c r="J47" s="64" t="s">
        <v>1853</v>
      </c>
      <c r="K47" s="64" t="s">
        <v>2591</v>
      </c>
      <c r="L47" s="64" t="s">
        <v>2591</v>
      </c>
      <c r="M47" s="64" t="s">
        <v>3690</v>
      </c>
      <c r="N47" s="74" t="s">
        <v>3064</v>
      </c>
      <c r="O47" s="74"/>
    </row>
    <row r="48" spans="1:15">
      <c r="A48" s="64" t="s">
        <v>1997</v>
      </c>
      <c r="B48" s="63" t="s">
        <v>1996</v>
      </c>
      <c r="C48" s="64" t="s">
        <v>2745</v>
      </c>
      <c r="D48" s="64" t="s">
        <v>2746</v>
      </c>
      <c r="E48" s="64" t="s">
        <v>4283</v>
      </c>
      <c r="F48" s="64" t="s">
        <v>1998</v>
      </c>
      <c r="G48" s="64" t="s">
        <v>1749</v>
      </c>
      <c r="H48" s="64" t="s">
        <v>1999</v>
      </c>
      <c r="I48" s="64" t="s">
        <v>1749</v>
      </c>
      <c r="J48" s="64" t="s">
        <v>1998</v>
      </c>
      <c r="K48" s="64" t="s">
        <v>2591</v>
      </c>
      <c r="L48" s="64" t="s">
        <v>2591</v>
      </c>
      <c r="M48" s="64" t="s">
        <v>2000</v>
      </c>
      <c r="N48" s="74" t="s">
        <v>1999</v>
      </c>
      <c r="O48" s="74"/>
    </row>
    <row r="49" spans="1:15">
      <c r="A49" s="64" t="s">
        <v>2008</v>
      </c>
      <c r="B49" s="63" t="s">
        <v>2007</v>
      </c>
      <c r="C49" s="64" t="s">
        <v>2751</v>
      </c>
      <c r="D49" s="64" t="s">
        <v>2752</v>
      </c>
      <c r="E49" s="64" t="s">
        <v>4284</v>
      </c>
      <c r="F49" s="64" t="s">
        <v>1998</v>
      </c>
      <c r="G49" s="64" t="s">
        <v>1749</v>
      </c>
      <c r="H49" s="64" t="s">
        <v>2009</v>
      </c>
      <c r="I49" s="64" t="s">
        <v>1749</v>
      </c>
      <c r="J49" s="64" t="s">
        <v>1998</v>
      </c>
      <c r="K49" s="64" t="s">
        <v>2591</v>
      </c>
      <c r="L49" s="64" t="s">
        <v>2591</v>
      </c>
      <c r="M49" s="64" t="s">
        <v>2010</v>
      </c>
      <c r="N49" s="74" t="s">
        <v>3099</v>
      </c>
      <c r="O49" s="74"/>
    </row>
    <row r="50" spans="1:15">
      <c r="A50" s="64" t="s">
        <v>2012</v>
      </c>
      <c r="B50" s="63" t="s">
        <v>2011</v>
      </c>
      <c r="C50" s="64" t="s">
        <v>2753</v>
      </c>
      <c r="D50" s="64" t="s">
        <v>2754</v>
      </c>
      <c r="E50" s="64" t="s">
        <v>4285</v>
      </c>
      <c r="F50" s="64" t="s">
        <v>1998</v>
      </c>
      <c r="G50" s="64" t="s">
        <v>1749</v>
      </c>
      <c r="H50" s="64" t="s">
        <v>2013</v>
      </c>
      <c r="I50" s="64" t="s">
        <v>1749</v>
      </c>
      <c r="J50" s="64" t="s">
        <v>1998</v>
      </c>
      <c r="K50" s="64" t="s">
        <v>2591</v>
      </c>
      <c r="L50" s="64" t="s">
        <v>2591</v>
      </c>
      <c r="M50" s="64" t="s">
        <v>2010</v>
      </c>
      <c r="N50" s="74" t="s">
        <v>3099</v>
      </c>
      <c r="O50" s="74"/>
    </row>
    <row r="51" spans="1:15">
      <c r="A51" s="64" t="s">
        <v>2015</v>
      </c>
      <c r="B51" s="63" t="s">
        <v>2014</v>
      </c>
      <c r="C51" s="64" t="s">
        <v>2755</v>
      </c>
      <c r="D51" s="64" t="s">
        <v>2756</v>
      </c>
      <c r="E51" s="64" t="s">
        <v>4286</v>
      </c>
      <c r="F51" s="64" t="s">
        <v>1998</v>
      </c>
      <c r="G51" s="64" t="s">
        <v>1749</v>
      </c>
      <c r="H51" s="64" t="s">
        <v>2013</v>
      </c>
      <c r="I51" s="64" t="s">
        <v>1749</v>
      </c>
      <c r="J51" s="64" t="s">
        <v>1998</v>
      </c>
      <c r="K51" s="64" t="s">
        <v>2591</v>
      </c>
      <c r="L51" s="64" t="s">
        <v>2591</v>
      </c>
      <c r="M51" s="64" t="s">
        <v>2010</v>
      </c>
      <c r="N51" s="74" t="s">
        <v>1999</v>
      </c>
      <c r="O51" s="74"/>
    </row>
    <row r="52" spans="1:15">
      <c r="A52" s="64" t="s">
        <v>1747</v>
      </c>
      <c r="B52" s="63" t="s">
        <v>1746</v>
      </c>
      <c r="C52" s="64" t="s">
        <v>2589</v>
      </c>
      <c r="D52" s="64" t="s">
        <v>2590</v>
      </c>
      <c r="E52" s="64" t="s">
        <v>3795</v>
      </c>
      <c r="F52" s="64" t="s">
        <v>1748</v>
      </c>
      <c r="G52" s="64" t="s">
        <v>1749</v>
      </c>
      <c r="H52" s="64" t="s">
        <v>1750</v>
      </c>
      <c r="I52" s="64" t="s">
        <v>1749</v>
      </c>
      <c r="J52" s="64" t="s">
        <v>1750</v>
      </c>
      <c r="K52" s="64" t="s">
        <v>2591</v>
      </c>
      <c r="L52" s="64" t="s">
        <v>2591</v>
      </c>
      <c r="M52" s="64" t="s">
        <v>1751</v>
      </c>
      <c r="N52" s="74" t="s">
        <v>3045</v>
      </c>
      <c r="O52" s="74"/>
    </row>
    <row r="53" spans="1:15">
      <c r="A53" s="64" t="s">
        <v>1960</v>
      </c>
      <c r="B53" s="63" t="s">
        <v>1959</v>
      </c>
      <c r="C53" s="64" t="s">
        <v>2721</v>
      </c>
      <c r="D53" s="64" t="s">
        <v>2722</v>
      </c>
      <c r="E53" s="64" t="s">
        <v>3158</v>
      </c>
      <c r="F53" s="64" t="s">
        <v>1748</v>
      </c>
      <c r="G53" s="64" t="s">
        <v>1749</v>
      </c>
      <c r="H53" s="64" t="s">
        <v>1748</v>
      </c>
      <c r="I53" s="64" t="s">
        <v>1749</v>
      </c>
      <c r="J53" s="64" t="s">
        <v>1748</v>
      </c>
      <c r="K53" s="64" t="s">
        <v>2591</v>
      </c>
      <c r="L53" s="64" t="s">
        <v>2591</v>
      </c>
      <c r="M53" s="64" t="s">
        <v>1961</v>
      </c>
      <c r="N53" s="74" t="s">
        <v>3059</v>
      </c>
      <c r="O53" s="74"/>
    </row>
    <row r="54" spans="1:15">
      <c r="A54" s="64" t="s">
        <v>1963</v>
      </c>
      <c r="B54" s="63" t="s">
        <v>1962</v>
      </c>
      <c r="C54" s="64" t="s">
        <v>2723</v>
      </c>
      <c r="D54" s="64" t="s">
        <v>2724</v>
      </c>
      <c r="E54" s="64" t="s">
        <v>3159</v>
      </c>
      <c r="F54" s="64" t="s">
        <v>1748</v>
      </c>
      <c r="G54" s="64" t="s">
        <v>1749</v>
      </c>
      <c r="H54" s="64" t="s">
        <v>1748</v>
      </c>
      <c r="I54" s="64" t="s">
        <v>1749</v>
      </c>
      <c r="J54" s="64" t="s">
        <v>1748</v>
      </c>
      <c r="K54" s="64" t="s">
        <v>2591</v>
      </c>
      <c r="L54" s="64" t="s">
        <v>2591</v>
      </c>
      <c r="M54" s="64" t="s">
        <v>1961</v>
      </c>
      <c r="N54" s="74" t="s">
        <v>3058</v>
      </c>
      <c r="O54" s="74"/>
    </row>
    <row r="55" spans="1:15">
      <c r="A55" s="64" t="s">
        <v>1898</v>
      </c>
      <c r="B55" s="63" t="s">
        <v>1897</v>
      </c>
      <c r="C55" s="64" t="s">
        <v>2674</v>
      </c>
      <c r="D55" s="64" t="s">
        <v>2675</v>
      </c>
      <c r="E55" s="64" t="s">
        <v>4287</v>
      </c>
      <c r="F55" s="64" t="s">
        <v>1899</v>
      </c>
      <c r="G55" s="64" t="s">
        <v>1900</v>
      </c>
      <c r="H55" s="64" t="s">
        <v>1901</v>
      </c>
      <c r="I55" s="64" t="s">
        <v>1796</v>
      </c>
      <c r="J55" s="64" t="s">
        <v>1900</v>
      </c>
      <c r="K55" s="64" t="s">
        <v>2591</v>
      </c>
      <c r="L55" s="64" t="s">
        <v>2591</v>
      </c>
      <c r="M55" s="64" t="s">
        <v>1902</v>
      </c>
      <c r="N55" s="74" t="s">
        <v>3074</v>
      </c>
      <c r="O55" s="74"/>
    </row>
    <row r="56" spans="1:15">
      <c r="A56" s="64" t="s">
        <v>1904</v>
      </c>
      <c r="B56" s="63" t="s">
        <v>1903</v>
      </c>
      <c r="C56" s="64" t="s">
        <v>2676</v>
      </c>
      <c r="D56" s="64" t="s">
        <v>2677</v>
      </c>
      <c r="E56" s="64" t="s">
        <v>3148</v>
      </c>
      <c r="F56" s="64" t="s">
        <v>1899</v>
      </c>
      <c r="G56" s="64" t="s">
        <v>1900</v>
      </c>
      <c r="H56" s="64" t="s">
        <v>1901</v>
      </c>
      <c r="I56" s="64" t="s">
        <v>1796</v>
      </c>
      <c r="J56" s="64" t="s">
        <v>1900</v>
      </c>
      <c r="K56" s="64" t="s">
        <v>2591</v>
      </c>
      <c r="L56" s="64" t="s">
        <v>2591</v>
      </c>
      <c r="M56" s="64" t="s">
        <v>1902</v>
      </c>
      <c r="N56" s="74" t="s">
        <v>3075</v>
      </c>
      <c r="O56" s="74"/>
    </row>
    <row r="57" spans="1:15">
      <c r="A57" s="64" t="s">
        <v>1913</v>
      </c>
      <c r="B57" s="63" t="s">
        <v>1912</v>
      </c>
      <c r="C57" s="64" t="s">
        <v>2682</v>
      </c>
      <c r="D57" s="64" t="s">
        <v>2683</v>
      </c>
      <c r="E57" s="64" t="s">
        <v>3149</v>
      </c>
      <c r="F57" s="64" t="s">
        <v>1899</v>
      </c>
      <c r="G57" s="64" t="s">
        <v>1900</v>
      </c>
      <c r="H57" s="64" t="s">
        <v>1914</v>
      </c>
      <c r="I57" s="64" t="s">
        <v>1796</v>
      </c>
      <c r="J57" s="64" t="s">
        <v>1900</v>
      </c>
      <c r="K57" s="64" t="s">
        <v>2591</v>
      </c>
      <c r="L57" s="64" t="s">
        <v>2591</v>
      </c>
      <c r="M57" s="64" t="s">
        <v>1915</v>
      </c>
      <c r="N57" s="74" t="s">
        <v>3693</v>
      </c>
      <c r="O57" s="74"/>
    </row>
    <row r="58" spans="1:15">
      <c r="A58" s="64" t="s">
        <v>1910</v>
      </c>
      <c r="B58" s="63" t="s">
        <v>1909</v>
      </c>
      <c r="C58" s="64" t="s">
        <v>2680</v>
      </c>
      <c r="D58" s="64" t="s">
        <v>2681</v>
      </c>
      <c r="E58" s="64" t="s">
        <v>4288</v>
      </c>
      <c r="F58" s="64" t="s">
        <v>1907</v>
      </c>
      <c r="G58" s="64" t="s">
        <v>1900</v>
      </c>
      <c r="H58" s="64" t="s">
        <v>1907</v>
      </c>
      <c r="I58" s="64" t="s">
        <v>1796</v>
      </c>
      <c r="J58" s="64" t="s">
        <v>1900</v>
      </c>
      <c r="K58" s="64" t="s">
        <v>2591</v>
      </c>
      <c r="L58" s="64" t="s">
        <v>2591</v>
      </c>
      <c r="M58" s="64" t="s">
        <v>1911</v>
      </c>
      <c r="N58" s="74" t="s">
        <v>3075</v>
      </c>
      <c r="O58" s="74"/>
    </row>
    <row r="59" spans="1:15">
      <c r="A59" s="64" t="s">
        <v>1906</v>
      </c>
      <c r="B59" s="63" t="s">
        <v>1905</v>
      </c>
      <c r="C59" s="64" t="s">
        <v>2678</v>
      </c>
      <c r="D59" s="64" t="s">
        <v>2679</v>
      </c>
      <c r="E59" s="64" t="s">
        <v>4289</v>
      </c>
      <c r="F59" s="64" t="s">
        <v>1907</v>
      </c>
      <c r="G59" s="64" t="s">
        <v>1900</v>
      </c>
      <c r="H59" s="64" t="s">
        <v>1907</v>
      </c>
      <c r="I59" s="64" t="s">
        <v>1796</v>
      </c>
      <c r="J59" s="64" t="s">
        <v>1900</v>
      </c>
      <c r="K59" s="64" t="s">
        <v>2591</v>
      </c>
      <c r="L59" s="64" t="s">
        <v>2587</v>
      </c>
      <c r="M59" s="64" t="s">
        <v>1908</v>
      </c>
      <c r="N59" s="74" t="s">
        <v>3076</v>
      </c>
      <c r="O59" s="74"/>
    </row>
    <row r="60" spans="1:15">
      <c r="A60" s="64" t="s">
        <v>2001</v>
      </c>
      <c r="B60" s="63" t="s">
        <v>3702</v>
      </c>
      <c r="C60" s="64" t="s">
        <v>2747</v>
      </c>
      <c r="D60" s="64" t="s">
        <v>2748</v>
      </c>
      <c r="E60" s="64" t="s">
        <v>4290</v>
      </c>
      <c r="F60" s="64" t="s">
        <v>2002</v>
      </c>
      <c r="G60" s="64" t="s">
        <v>1900</v>
      </c>
      <c r="H60" s="64" t="s">
        <v>2002</v>
      </c>
      <c r="I60" s="64" t="s">
        <v>1796</v>
      </c>
      <c r="J60" s="64" t="s">
        <v>2002</v>
      </c>
      <c r="K60" s="64" t="s">
        <v>2591</v>
      </c>
      <c r="L60" s="64" t="s">
        <v>2591</v>
      </c>
      <c r="M60" s="64" t="s">
        <v>2003</v>
      </c>
      <c r="N60" s="74" t="s">
        <v>3703</v>
      </c>
      <c r="O60" s="74"/>
    </row>
    <row r="61" spans="1:15">
      <c r="A61" s="64" t="s">
        <v>2005</v>
      </c>
      <c r="B61" s="63" t="s">
        <v>2004</v>
      </c>
      <c r="C61" s="64" t="s">
        <v>2749</v>
      </c>
      <c r="D61" s="64" t="s">
        <v>2750</v>
      </c>
      <c r="E61" s="64" t="s">
        <v>4291</v>
      </c>
      <c r="F61" s="64" t="s">
        <v>2002</v>
      </c>
      <c r="G61" s="64" t="s">
        <v>1900</v>
      </c>
      <c r="H61" s="64" t="s">
        <v>2002</v>
      </c>
      <c r="I61" s="64" t="s">
        <v>1796</v>
      </c>
      <c r="J61" s="64" t="s">
        <v>2002</v>
      </c>
      <c r="K61" s="64" t="s">
        <v>2591</v>
      </c>
      <c r="L61" s="64" t="s">
        <v>2591</v>
      </c>
      <c r="M61" s="64" t="s">
        <v>2006</v>
      </c>
      <c r="N61" s="74" t="s">
        <v>3098</v>
      </c>
      <c r="O61" s="74"/>
    </row>
    <row r="62" spans="1:15">
      <c r="A62" s="64" t="s">
        <v>3077</v>
      </c>
      <c r="B62" s="63" t="s">
        <v>1745</v>
      </c>
      <c r="C62" s="64" t="s">
        <v>2588</v>
      </c>
      <c r="D62" s="64" t="s">
        <v>3078</v>
      </c>
      <c r="G62" s="64" t="s">
        <v>1744</v>
      </c>
      <c r="K62" s="64" t="s">
        <v>2587</v>
      </c>
      <c r="L62" s="64" t="s">
        <v>2587</v>
      </c>
      <c r="M62" s="64" t="s">
        <v>4292</v>
      </c>
      <c r="N62" s="74"/>
      <c r="O62" s="74"/>
    </row>
    <row r="63" spans="1:15">
      <c r="A63" s="64" t="s">
        <v>452</v>
      </c>
      <c r="B63" s="63" t="s">
        <v>1757</v>
      </c>
      <c r="C63" s="64" t="s">
        <v>2594</v>
      </c>
      <c r="D63" s="64" t="s">
        <v>2595</v>
      </c>
      <c r="E63" s="64" t="s">
        <v>4293</v>
      </c>
      <c r="F63" s="64" t="s">
        <v>1758</v>
      </c>
      <c r="G63" s="64" t="s">
        <v>25</v>
      </c>
      <c r="H63" s="64" t="s">
        <v>1758</v>
      </c>
      <c r="I63" s="64" t="s">
        <v>25</v>
      </c>
      <c r="J63" s="64" t="s">
        <v>1758</v>
      </c>
      <c r="K63" s="64" t="s">
        <v>2591</v>
      </c>
      <c r="L63" s="64" t="s">
        <v>2591</v>
      </c>
      <c r="M63" s="64" t="s">
        <v>1759</v>
      </c>
      <c r="N63" s="74" t="s">
        <v>3047</v>
      </c>
      <c r="O63" s="74"/>
    </row>
    <row r="64" spans="1:15">
      <c r="A64" s="64" t="s">
        <v>453</v>
      </c>
      <c r="B64" s="63" t="s">
        <v>1760</v>
      </c>
      <c r="C64" s="64" t="s">
        <v>2596</v>
      </c>
      <c r="D64" s="64" t="s">
        <v>2597</v>
      </c>
      <c r="E64" s="64" t="s">
        <v>4294</v>
      </c>
      <c r="F64" s="64" t="s">
        <v>1758</v>
      </c>
      <c r="G64" s="64" t="s">
        <v>25</v>
      </c>
      <c r="H64" s="64" t="s">
        <v>1758</v>
      </c>
      <c r="I64" s="64" t="s">
        <v>25</v>
      </c>
      <c r="J64" s="64" t="s">
        <v>1758</v>
      </c>
      <c r="K64" s="64" t="s">
        <v>2591</v>
      </c>
      <c r="L64" s="64" t="s">
        <v>2591</v>
      </c>
      <c r="M64" s="64" t="s">
        <v>1761</v>
      </c>
      <c r="N64" s="74" t="s">
        <v>3048</v>
      </c>
      <c r="O64" s="74"/>
    </row>
    <row r="65" spans="1:15">
      <c r="A65" s="64" t="s">
        <v>454</v>
      </c>
      <c r="B65" s="63" t="s">
        <v>1762</v>
      </c>
      <c r="C65" s="64" t="s">
        <v>2598</v>
      </c>
      <c r="D65" s="64" t="s">
        <v>2599</v>
      </c>
      <c r="E65" s="64" t="s">
        <v>4295</v>
      </c>
      <c r="F65" s="64" t="s">
        <v>1758</v>
      </c>
      <c r="G65" s="64" t="s">
        <v>25</v>
      </c>
      <c r="H65" s="64" t="s">
        <v>1758</v>
      </c>
      <c r="I65" s="64" t="s">
        <v>25</v>
      </c>
      <c r="J65" s="64" t="s">
        <v>1758</v>
      </c>
      <c r="K65" s="64" t="s">
        <v>2591</v>
      </c>
      <c r="L65" s="64" t="s">
        <v>2591</v>
      </c>
      <c r="M65" s="64" t="s">
        <v>1763</v>
      </c>
      <c r="N65" s="74" t="s">
        <v>3049</v>
      </c>
      <c r="O65" s="74"/>
    </row>
    <row r="66" spans="1:15">
      <c r="A66" s="64" t="s">
        <v>455</v>
      </c>
      <c r="B66" s="63" t="s">
        <v>1828</v>
      </c>
      <c r="C66" s="64" t="s">
        <v>2632</v>
      </c>
      <c r="D66" s="64" t="s">
        <v>2633</v>
      </c>
      <c r="E66" s="64" t="s">
        <v>3141</v>
      </c>
      <c r="F66" s="64" t="s">
        <v>1758</v>
      </c>
      <c r="G66" s="64" t="s">
        <v>25</v>
      </c>
      <c r="H66" s="64" t="s">
        <v>1829</v>
      </c>
      <c r="I66" s="64" t="s">
        <v>25</v>
      </c>
      <c r="J66" s="64" t="s">
        <v>1829</v>
      </c>
      <c r="K66" s="64" t="s">
        <v>2591</v>
      </c>
      <c r="L66" s="64" t="s">
        <v>2591</v>
      </c>
      <c r="M66" s="64" t="s">
        <v>1830</v>
      </c>
      <c r="N66" s="74" t="s">
        <v>1829</v>
      </c>
      <c r="O66" s="74"/>
    </row>
    <row r="67" spans="1:15">
      <c r="A67" s="64" t="s">
        <v>451</v>
      </c>
      <c r="B67" s="63" t="s">
        <v>1787</v>
      </c>
      <c r="C67" s="64" t="s">
        <v>2610</v>
      </c>
      <c r="D67" s="64" t="s">
        <v>2611</v>
      </c>
      <c r="E67" s="64" t="s">
        <v>4334</v>
      </c>
      <c r="F67" s="64" t="s">
        <v>1788</v>
      </c>
      <c r="G67" s="64" t="s">
        <v>25</v>
      </c>
      <c r="H67" s="64" t="s">
        <v>1789</v>
      </c>
      <c r="I67" s="64" t="s">
        <v>25</v>
      </c>
      <c r="J67" s="64" t="s">
        <v>1788</v>
      </c>
      <c r="K67" s="64" t="s">
        <v>2591</v>
      </c>
      <c r="L67" s="64" t="s">
        <v>2591</v>
      </c>
      <c r="M67" s="64" t="s">
        <v>1790</v>
      </c>
      <c r="N67" s="74" t="s">
        <v>1789</v>
      </c>
      <c r="O67" s="74"/>
    </row>
    <row r="68" spans="1:15">
      <c r="A68" s="64" t="s">
        <v>448</v>
      </c>
      <c r="B68" s="63" t="s">
        <v>1916</v>
      </c>
      <c r="C68" s="64" t="s">
        <v>2684</v>
      </c>
      <c r="D68" s="64" t="s">
        <v>2685</v>
      </c>
      <c r="E68" s="64" t="s">
        <v>4335</v>
      </c>
      <c r="F68" s="64" t="s">
        <v>1788</v>
      </c>
      <c r="G68" s="64" t="s">
        <v>25</v>
      </c>
      <c r="H68" s="64" t="s">
        <v>1917</v>
      </c>
      <c r="I68" s="64" t="s">
        <v>25</v>
      </c>
      <c r="J68" s="64" t="s">
        <v>1788</v>
      </c>
      <c r="K68" s="64" t="s">
        <v>2591</v>
      </c>
      <c r="L68" s="64" t="s">
        <v>2591</v>
      </c>
      <c r="M68" s="64" t="s">
        <v>3694</v>
      </c>
      <c r="N68" s="74" t="s">
        <v>3079</v>
      </c>
      <c r="O68" s="74"/>
    </row>
    <row r="69" spans="1:15">
      <c r="A69" s="64" t="s">
        <v>449</v>
      </c>
      <c r="B69" s="63" t="s">
        <v>1918</v>
      </c>
      <c r="C69" s="64" t="s">
        <v>2686</v>
      </c>
      <c r="D69" s="64" t="s">
        <v>2687</v>
      </c>
      <c r="E69" s="64" t="s">
        <v>3150</v>
      </c>
      <c r="F69" s="64" t="s">
        <v>1788</v>
      </c>
      <c r="G69" s="64" t="s">
        <v>25</v>
      </c>
      <c r="H69" s="64" t="s">
        <v>1917</v>
      </c>
      <c r="I69" s="64" t="s">
        <v>25</v>
      </c>
      <c r="J69" s="64" t="s">
        <v>1788</v>
      </c>
      <c r="K69" s="64" t="s">
        <v>2591</v>
      </c>
      <c r="L69" s="64" t="s">
        <v>2591</v>
      </c>
      <c r="M69" s="64" t="s">
        <v>3694</v>
      </c>
      <c r="N69" s="74" t="s">
        <v>3079</v>
      </c>
      <c r="O69" s="74"/>
    </row>
    <row r="70" spans="1:15">
      <c r="A70" s="64" t="s">
        <v>447</v>
      </c>
      <c r="B70" s="63" t="s">
        <v>1919</v>
      </c>
      <c r="C70" s="64" t="s">
        <v>2688</v>
      </c>
      <c r="D70" s="64" t="s">
        <v>2689</v>
      </c>
      <c r="E70" s="64" t="s">
        <v>4336</v>
      </c>
      <c r="F70" s="64" t="s">
        <v>1788</v>
      </c>
      <c r="G70" s="64" t="s">
        <v>25</v>
      </c>
      <c r="H70" s="64" t="s">
        <v>1920</v>
      </c>
      <c r="I70" s="64" t="s">
        <v>25</v>
      </c>
      <c r="J70" s="64" t="s">
        <v>1788</v>
      </c>
      <c r="K70" s="64" t="s">
        <v>2591</v>
      </c>
      <c r="L70" s="64" t="s">
        <v>2591</v>
      </c>
      <c r="M70" s="64" t="s">
        <v>3694</v>
      </c>
      <c r="N70" s="74" t="s">
        <v>3080</v>
      </c>
      <c r="O70" s="74"/>
    </row>
    <row r="71" spans="1:15">
      <c r="A71" s="64" t="s">
        <v>450</v>
      </c>
      <c r="B71" s="63" t="s">
        <v>1921</v>
      </c>
      <c r="C71" s="64" t="s">
        <v>2690</v>
      </c>
      <c r="D71" s="64" t="s">
        <v>2691</v>
      </c>
      <c r="E71" s="64" t="s">
        <v>4296</v>
      </c>
      <c r="F71" s="64" t="s">
        <v>1788</v>
      </c>
      <c r="G71" s="64" t="s">
        <v>25</v>
      </c>
      <c r="H71" s="64" t="s">
        <v>1920</v>
      </c>
      <c r="I71" s="64" t="s">
        <v>25</v>
      </c>
      <c r="J71" s="64" t="s">
        <v>1788</v>
      </c>
      <c r="K71" s="64" t="s">
        <v>2591</v>
      </c>
      <c r="L71" s="64" t="s">
        <v>2587</v>
      </c>
      <c r="M71" s="64" t="s">
        <v>3694</v>
      </c>
      <c r="N71" s="74" t="s">
        <v>3081</v>
      </c>
      <c r="O71" s="74"/>
    </row>
    <row r="72" spans="1:15">
      <c r="A72" s="64" t="s">
        <v>444</v>
      </c>
      <c r="B72" s="63" t="s">
        <v>1922</v>
      </c>
      <c r="C72" s="64" t="s">
        <v>2692</v>
      </c>
      <c r="D72" s="64" t="s">
        <v>2693</v>
      </c>
      <c r="E72" s="64" t="s">
        <v>4297</v>
      </c>
      <c r="F72" s="64" t="s">
        <v>1923</v>
      </c>
      <c r="G72" s="64" t="s">
        <v>25</v>
      </c>
      <c r="H72" s="64" t="s">
        <v>1923</v>
      </c>
      <c r="I72" s="64" t="s">
        <v>25</v>
      </c>
      <c r="J72" s="64" t="s">
        <v>1923</v>
      </c>
      <c r="K72" s="64" t="s">
        <v>2591</v>
      </c>
      <c r="L72" s="64" t="s">
        <v>2591</v>
      </c>
      <c r="M72" s="64" t="s">
        <v>3695</v>
      </c>
      <c r="N72" s="74" t="s">
        <v>3084</v>
      </c>
      <c r="O72" s="74"/>
    </row>
    <row r="73" spans="1:15">
      <c r="A73" s="64" t="s">
        <v>443</v>
      </c>
      <c r="B73" s="63" t="s">
        <v>1924</v>
      </c>
      <c r="C73" s="64" t="s">
        <v>2694</v>
      </c>
      <c r="D73" s="64" t="s">
        <v>2695</v>
      </c>
      <c r="E73" s="64" t="s">
        <v>3151</v>
      </c>
      <c r="F73" s="64" t="s">
        <v>1923</v>
      </c>
      <c r="G73" s="64" t="s">
        <v>25</v>
      </c>
      <c r="H73" s="64" t="s">
        <v>1923</v>
      </c>
      <c r="I73" s="64" t="s">
        <v>25</v>
      </c>
      <c r="J73" s="64" t="s">
        <v>1923</v>
      </c>
      <c r="K73" s="64" t="s">
        <v>2591</v>
      </c>
      <c r="L73" s="64" t="s">
        <v>2591</v>
      </c>
      <c r="M73" s="64" t="s">
        <v>3696</v>
      </c>
      <c r="N73" s="74" t="s">
        <v>3083</v>
      </c>
      <c r="O73" s="74"/>
    </row>
    <row r="74" spans="1:15">
      <c r="A74" s="64" t="s">
        <v>445</v>
      </c>
      <c r="B74" s="63" t="s">
        <v>1925</v>
      </c>
      <c r="C74" s="64" t="s">
        <v>2696</v>
      </c>
      <c r="D74" s="64" t="s">
        <v>2697</v>
      </c>
      <c r="E74" s="64" t="s">
        <v>3152</v>
      </c>
      <c r="F74" s="64" t="s">
        <v>1923</v>
      </c>
      <c r="G74" s="64" t="s">
        <v>25</v>
      </c>
      <c r="H74" s="64" t="s">
        <v>1926</v>
      </c>
      <c r="I74" s="64" t="s">
        <v>25</v>
      </c>
      <c r="J74" s="64" t="s">
        <v>1923</v>
      </c>
      <c r="K74" s="64" t="s">
        <v>2591</v>
      </c>
      <c r="L74" s="64" t="s">
        <v>2591</v>
      </c>
      <c r="M74" s="64" t="s">
        <v>3697</v>
      </c>
      <c r="N74" s="74" t="s">
        <v>3082</v>
      </c>
      <c r="O74" s="74"/>
    </row>
    <row r="75" spans="1:15">
      <c r="A75" s="64" t="s">
        <v>446</v>
      </c>
      <c r="B75" s="63" t="s">
        <v>1927</v>
      </c>
      <c r="C75" s="64" t="s">
        <v>2698</v>
      </c>
      <c r="D75" s="64" t="s">
        <v>2699</v>
      </c>
      <c r="E75" s="64" t="s">
        <v>4298</v>
      </c>
      <c r="F75" s="64" t="s">
        <v>1923</v>
      </c>
      <c r="G75" s="64" t="s">
        <v>25</v>
      </c>
      <c r="H75" s="64" t="s">
        <v>1926</v>
      </c>
      <c r="I75" s="64" t="s">
        <v>25</v>
      </c>
      <c r="J75" s="64" t="s">
        <v>1923</v>
      </c>
      <c r="K75" s="64" t="s">
        <v>2591</v>
      </c>
      <c r="L75" s="64" t="s">
        <v>2591</v>
      </c>
      <c r="M75" s="64" t="s">
        <v>3697</v>
      </c>
      <c r="N75" s="74" t="s">
        <v>3085</v>
      </c>
      <c r="O75" s="74"/>
    </row>
    <row r="76" spans="1:15">
      <c r="A76" s="64" t="s">
        <v>4299</v>
      </c>
      <c r="B76" s="63" t="s">
        <v>2016</v>
      </c>
      <c r="C76" s="64" t="s">
        <v>4300</v>
      </c>
      <c r="D76" s="64" t="s">
        <v>2757</v>
      </c>
      <c r="E76" s="64" t="s">
        <v>4301</v>
      </c>
      <c r="F76" s="64" t="s">
        <v>2017</v>
      </c>
      <c r="G76" s="64" t="s">
        <v>25</v>
      </c>
      <c r="H76" s="64" t="s">
        <v>2018</v>
      </c>
      <c r="I76" s="64" t="s">
        <v>25</v>
      </c>
      <c r="J76" s="64" t="s">
        <v>2017</v>
      </c>
      <c r="K76" s="64" t="s">
        <v>2591</v>
      </c>
      <c r="L76" s="64" t="s">
        <v>2591</v>
      </c>
      <c r="M76" s="64" t="s">
        <v>3704</v>
      </c>
      <c r="N76" s="74" t="s">
        <v>3100</v>
      </c>
      <c r="O76" s="74"/>
    </row>
    <row r="77" spans="1:15">
      <c r="A77" s="64" t="s">
        <v>4302</v>
      </c>
      <c r="B77" s="63" t="s">
        <v>2019</v>
      </c>
      <c r="C77" s="64" t="s">
        <v>4303</v>
      </c>
      <c r="D77" s="64" t="s">
        <v>2758</v>
      </c>
      <c r="E77" s="64" t="s">
        <v>4304</v>
      </c>
      <c r="F77" s="64" t="s">
        <v>2017</v>
      </c>
      <c r="G77" s="64" t="s">
        <v>25</v>
      </c>
      <c r="H77" s="64" t="s">
        <v>2018</v>
      </c>
      <c r="I77" s="64" t="s">
        <v>25</v>
      </c>
      <c r="J77" s="64" t="s">
        <v>2017</v>
      </c>
      <c r="K77" s="64" t="s">
        <v>2591</v>
      </c>
      <c r="L77" s="64" t="s">
        <v>2591</v>
      </c>
      <c r="M77" s="64" t="s">
        <v>3705</v>
      </c>
      <c r="N77" s="74" t="s">
        <v>3101</v>
      </c>
      <c r="O77" s="74"/>
    </row>
    <row r="78" spans="1:15">
      <c r="A78" s="64" t="s">
        <v>456</v>
      </c>
      <c r="B78" s="63" t="s">
        <v>2020</v>
      </c>
      <c r="C78" s="64" t="s">
        <v>2759</v>
      </c>
      <c r="D78" s="64" t="s">
        <v>2760</v>
      </c>
      <c r="E78" s="64" t="s">
        <v>4305</v>
      </c>
      <c r="F78" s="64" t="s">
        <v>2017</v>
      </c>
      <c r="G78" s="64" t="s">
        <v>25</v>
      </c>
      <c r="H78" s="64" t="s">
        <v>2021</v>
      </c>
      <c r="I78" s="64" t="s">
        <v>25</v>
      </c>
      <c r="J78" s="64" t="s">
        <v>2017</v>
      </c>
      <c r="K78" s="64" t="s">
        <v>2591</v>
      </c>
      <c r="L78" s="64" t="s">
        <v>2591</v>
      </c>
      <c r="M78" s="64" t="s">
        <v>2022</v>
      </c>
      <c r="N78" s="74" t="s">
        <v>3100</v>
      </c>
      <c r="O78" s="74"/>
    </row>
    <row r="79" spans="1:15">
      <c r="A79" s="64" t="s">
        <v>1958</v>
      </c>
      <c r="B79" s="63" t="s">
        <v>1957</v>
      </c>
      <c r="C79" s="64" t="s">
        <v>2719</v>
      </c>
      <c r="D79" s="64" t="s">
        <v>2720</v>
      </c>
      <c r="E79" s="64" t="s">
        <v>4306</v>
      </c>
      <c r="F79" s="64" t="s">
        <v>1764</v>
      </c>
      <c r="G79" s="64" t="s">
        <v>1765</v>
      </c>
      <c r="H79" s="64" t="s">
        <v>1766</v>
      </c>
      <c r="I79" s="64" t="s">
        <v>1765</v>
      </c>
      <c r="J79" s="64" t="s">
        <v>1766</v>
      </c>
      <c r="K79" s="64" t="s">
        <v>2591</v>
      </c>
      <c r="L79" s="64" t="s">
        <v>2591</v>
      </c>
      <c r="M79" s="64" t="s">
        <v>3700</v>
      </c>
      <c r="N79" s="74" t="s">
        <v>3092</v>
      </c>
      <c r="O79" s="74"/>
    </row>
    <row r="80" spans="1:15">
      <c r="A80" s="64" t="s">
        <v>1965</v>
      </c>
      <c r="B80" s="63" t="s">
        <v>1964</v>
      </c>
      <c r="C80" s="64" t="s">
        <v>2725</v>
      </c>
      <c r="D80" s="64" t="s">
        <v>2726</v>
      </c>
      <c r="E80" s="64" t="s">
        <v>3160</v>
      </c>
      <c r="F80" s="64" t="s">
        <v>1764</v>
      </c>
      <c r="G80" s="64" t="s">
        <v>1765</v>
      </c>
      <c r="H80" s="64" t="s">
        <v>1966</v>
      </c>
      <c r="I80" s="64" t="s">
        <v>1765</v>
      </c>
      <c r="J80" s="64" t="s">
        <v>1766</v>
      </c>
      <c r="K80" s="64" t="s">
        <v>2591</v>
      </c>
      <c r="L80" s="64" t="s">
        <v>2591</v>
      </c>
      <c r="M80" s="64" t="s">
        <v>1767</v>
      </c>
      <c r="N80" s="74" t="s">
        <v>1764</v>
      </c>
      <c r="O80" s="74"/>
    </row>
    <row r="81" spans="1:15">
      <c r="A81" s="64" t="s">
        <v>1875</v>
      </c>
      <c r="B81" s="63" t="s">
        <v>1874</v>
      </c>
      <c r="C81" s="64" t="s">
        <v>2660</v>
      </c>
      <c r="D81" s="64" t="s">
        <v>2661</v>
      </c>
      <c r="E81" s="64" t="s">
        <v>4307</v>
      </c>
      <c r="F81" s="64" t="s">
        <v>1876</v>
      </c>
      <c r="G81" s="64" t="s">
        <v>1765</v>
      </c>
      <c r="H81" s="64" t="s">
        <v>1877</v>
      </c>
      <c r="I81" s="64" t="s">
        <v>1765</v>
      </c>
      <c r="J81" s="64" t="s">
        <v>1877</v>
      </c>
      <c r="K81" s="64" t="s">
        <v>2591</v>
      </c>
      <c r="L81" s="64" t="s">
        <v>2591</v>
      </c>
      <c r="M81" s="64" t="s">
        <v>1878</v>
      </c>
      <c r="N81" s="74" t="s">
        <v>3069</v>
      </c>
      <c r="O81" s="74"/>
    </row>
    <row r="82" spans="1:15">
      <c r="A82" s="64" t="s">
        <v>1880</v>
      </c>
      <c r="B82" s="63" t="s">
        <v>1879</v>
      </c>
      <c r="C82" s="64" t="s">
        <v>2662</v>
      </c>
      <c r="D82" s="64" t="s">
        <v>2663</v>
      </c>
      <c r="E82" s="64" t="s">
        <v>4308</v>
      </c>
      <c r="F82" s="64" t="s">
        <v>1876</v>
      </c>
      <c r="G82" s="64" t="s">
        <v>1765</v>
      </c>
      <c r="H82" s="64" t="s">
        <v>1877</v>
      </c>
      <c r="I82" s="64" t="s">
        <v>1765</v>
      </c>
      <c r="J82" s="64" t="s">
        <v>1877</v>
      </c>
      <c r="K82" s="64" t="s">
        <v>2591</v>
      </c>
      <c r="L82" s="64" t="s">
        <v>2591</v>
      </c>
      <c r="M82" s="64" t="s">
        <v>1878</v>
      </c>
      <c r="N82" s="74" t="s">
        <v>3069</v>
      </c>
      <c r="O82" s="74"/>
    </row>
    <row r="83" spans="1:15">
      <c r="A83" s="64" t="s">
        <v>1944</v>
      </c>
      <c r="B83" s="63" t="s">
        <v>1943</v>
      </c>
      <c r="C83" s="64" t="s">
        <v>2709</v>
      </c>
      <c r="D83" s="64" t="s">
        <v>2710</v>
      </c>
      <c r="E83" s="64" t="s">
        <v>4309</v>
      </c>
      <c r="F83" s="64" t="s">
        <v>1876</v>
      </c>
      <c r="G83" s="64" t="s">
        <v>1765</v>
      </c>
      <c r="H83" s="64" t="s">
        <v>1876</v>
      </c>
      <c r="I83" s="64" t="s">
        <v>1765</v>
      </c>
      <c r="J83" s="64" t="s">
        <v>1876</v>
      </c>
      <c r="K83" s="64" t="s">
        <v>2591</v>
      </c>
      <c r="L83" s="64" t="s">
        <v>2591</v>
      </c>
      <c r="M83" s="64" t="s">
        <v>1945</v>
      </c>
      <c r="N83" s="74" t="s">
        <v>3087</v>
      </c>
      <c r="O83" s="74"/>
    </row>
    <row r="84" spans="1:15">
      <c r="A84" s="64" t="s">
        <v>1941</v>
      </c>
      <c r="B84" s="63" t="s">
        <v>1940</v>
      </c>
      <c r="C84" s="64" t="s">
        <v>2707</v>
      </c>
      <c r="D84" s="64" t="s">
        <v>2708</v>
      </c>
      <c r="E84" s="64" t="s">
        <v>3155</v>
      </c>
      <c r="F84" s="64" t="s">
        <v>1876</v>
      </c>
      <c r="G84" s="64" t="s">
        <v>1765</v>
      </c>
      <c r="H84" s="64" t="s">
        <v>1876</v>
      </c>
      <c r="I84" s="64" t="s">
        <v>1765</v>
      </c>
      <c r="J84" s="64" t="s">
        <v>1876</v>
      </c>
      <c r="K84" s="64" t="s">
        <v>2591</v>
      </c>
      <c r="L84" s="64" t="s">
        <v>2591</v>
      </c>
      <c r="M84" s="64" t="s">
        <v>1942</v>
      </c>
      <c r="N84" s="74" t="s">
        <v>3088</v>
      </c>
      <c r="O84" s="74"/>
    </row>
    <row r="85" spans="1:15">
      <c r="A85" s="64" t="s">
        <v>1776</v>
      </c>
      <c r="B85" s="63" t="s">
        <v>1775</v>
      </c>
      <c r="C85" s="64" t="s">
        <v>2604</v>
      </c>
      <c r="D85" s="64" t="s">
        <v>2605</v>
      </c>
      <c r="E85" s="64" t="s">
        <v>4310</v>
      </c>
      <c r="F85" s="64" t="s">
        <v>1777</v>
      </c>
      <c r="G85" s="64" t="s">
        <v>1765</v>
      </c>
      <c r="H85" s="64" t="s">
        <v>1778</v>
      </c>
      <c r="I85" s="64" t="s">
        <v>1765</v>
      </c>
      <c r="J85" s="64" t="s">
        <v>1777</v>
      </c>
      <c r="K85" s="64" t="s">
        <v>2591</v>
      </c>
      <c r="L85" s="64" t="s">
        <v>2591</v>
      </c>
      <c r="M85" s="64" t="s">
        <v>1779</v>
      </c>
      <c r="N85" s="74" t="s">
        <v>3052</v>
      </c>
      <c r="O85" s="74"/>
    </row>
    <row r="86" spans="1:15">
      <c r="A86" s="64" t="s">
        <v>1889</v>
      </c>
      <c r="B86" s="63" t="s">
        <v>1888</v>
      </c>
      <c r="C86" s="64" t="s">
        <v>2668</v>
      </c>
      <c r="D86" s="64" t="s">
        <v>2669</v>
      </c>
      <c r="E86" s="64" t="s">
        <v>3146</v>
      </c>
      <c r="F86" s="64" t="s">
        <v>1777</v>
      </c>
      <c r="G86" s="64" t="s">
        <v>1765</v>
      </c>
      <c r="H86" s="64" t="s">
        <v>1890</v>
      </c>
      <c r="I86" s="64" t="s">
        <v>1765</v>
      </c>
      <c r="J86" s="64" t="s">
        <v>1777</v>
      </c>
      <c r="K86" s="64" t="s">
        <v>2591</v>
      </c>
      <c r="L86" s="64" t="s">
        <v>2591</v>
      </c>
      <c r="M86" s="64" t="s">
        <v>1891</v>
      </c>
      <c r="N86" s="74" t="s">
        <v>3071</v>
      </c>
      <c r="O86" s="74"/>
    </row>
    <row r="87" spans="1:15">
      <c r="A87" s="64" t="s">
        <v>1968</v>
      </c>
      <c r="B87" s="63" t="s">
        <v>1967</v>
      </c>
      <c r="C87" s="64" t="s">
        <v>2727</v>
      </c>
      <c r="D87" s="64" t="s">
        <v>2728</v>
      </c>
      <c r="E87" s="64" t="s">
        <v>4311</v>
      </c>
      <c r="F87" s="64" t="s">
        <v>1969</v>
      </c>
      <c r="G87" s="64" t="s">
        <v>1969</v>
      </c>
      <c r="H87" s="64" t="s">
        <v>1970</v>
      </c>
      <c r="I87" s="64" t="s">
        <v>1847</v>
      </c>
      <c r="J87" s="64" t="s">
        <v>1969</v>
      </c>
      <c r="K87" s="64" t="s">
        <v>2591</v>
      </c>
      <c r="L87" s="64" t="s">
        <v>2591</v>
      </c>
      <c r="M87" s="64" t="s">
        <v>1971</v>
      </c>
      <c r="N87" s="74" t="s">
        <v>3093</v>
      </c>
      <c r="O87" s="74"/>
    </row>
    <row r="88" spans="1:15">
      <c r="A88" s="64" t="s">
        <v>1973</v>
      </c>
      <c r="B88" s="63" t="s">
        <v>1972</v>
      </c>
      <c r="C88" s="64" t="s">
        <v>2729</v>
      </c>
      <c r="D88" s="64" t="s">
        <v>2730</v>
      </c>
      <c r="E88" s="64" t="s">
        <v>4312</v>
      </c>
      <c r="F88" s="64" t="s">
        <v>1969</v>
      </c>
      <c r="G88" s="64" t="s">
        <v>1969</v>
      </c>
      <c r="H88" s="64" t="s">
        <v>1970</v>
      </c>
      <c r="I88" s="64" t="s">
        <v>1847</v>
      </c>
      <c r="J88" s="64" t="s">
        <v>1969</v>
      </c>
      <c r="K88" s="64" t="s">
        <v>2591</v>
      </c>
      <c r="L88" s="64" t="s">
        <v>2591</v>
      </c>
      <c r="M88" s="64" t="s">
        <v>1971</v>
      </c>
      <c r="N88" s="74" t="s">
        <v>3094</v>
      </c>
      <c r="O88" s="74"/>
    </row>
    <row r="89" spans="1:15">
      <c r="A89" s="64" t="s">
        <v>1979</v>
      </c>
      <c r="B89" s="63" t="s">
        <v>1978</v>
      </c>
      <c r="C89" s="64" t="s">
        <v>2733</v>
      </c>
      <c r="D89" s="64" t="s">
        <v>2734</v>
      </c>
      <c r="E89" s="64" t="s">
        <v>4313</v>
      </c>
      <c r="F89" s="64" t="s">
        <v>1969</v>
      </c>
      <c r="G89" s="64" t="s">
        <v>1969</v>
      </c>
      <c r="H89" s="64" t="s">
        <v>1976</v>
      </c>
      <c r="I89" s="64" t="s">
        <v>1847</v>
      </c>
      <c r="J89" s="64" t="s">
        <v>1969</v>
      </c>
      <c r="K89" s="64" t="s">
        <v>2591</v>
      </c>
      <c r="L89" s="64" t="s">
        <v>2591</v>
      </c>
      <c r="M89" s="64" t="s">
        <v>1980</v>
      </c>
      <c r="N89" s="74" t="s">
        <v>3094</v>
      </c>
      <c r="O89" s="74"/>
    </row>
    <row r="90" spans="1:15">
      <c r="A90" s="64" t="s">
        <v>1975</v>
      </c>
      <c r="B90" s="63" t="s">
        <v>1974</v>
      </c>
      <c r="C90" s="64" t="s">
        <v>2731</v>
      </c>
      <c r="D90" s="64" t="s">
        <v>2732</v>
      </c>
      <c r="E90" s="64" t="s">
        <v>3161</v>
      </c>
      <c r="F90" s="64" t="s">
        <v>1969</v>
      </c>
      <c r="G90" s="64" t="s">
        <v>1969</v>
      </c>
      <c r="H90" s="64" t="s">
        <v>1976</v>
      </c>
      <c r="I90" s="64" t="s">
        <v>1847</v>
      </c>
      <c r="J90" s="64" t="s">
        <v>1969</v>
      </c>
      <c r="K90" s="64" t="s">
        <v>2591</v>
      </c>
      <c r="L90" s="64" t="s">
        <v>2591</v>
      </c>
      <c r="M90" s="64" t="s">
        <v>1977</v>
      </c>
      <c r="N90" s="74" t="s">
        <v>3701</v>
      </c>
      <c r="O90" s="74"/>
    </row>
    <row r="91" spans="1:15">
      <c r="A91" s="64" t="s">
        <v>3130</v>
      </c>
      <c r="B91" s="63" t="s">
        <v>2034</v>
      </c>
      <c r="C91" s="64" t="s">
        <v>3131</v>
      </c>
      <c r="D91" s="64" t="s">
        <v>3132</v>
      </c>
      <c r="E91" s="64" t="s">
        <v>4314</v>
      </c>
      <c r="F91" s="64" t="s">
        <v>2024</v>
      </c>
      <c r="G91" s="64" t="s">
        <v>1969</v>
      </c>
      <c r="H91" s="64" t="s">
        <v>2025</v>
      </c>
      <c r="I91" s="64" t="s">
        <v>1847</v>
      </c>
      <c r="J91" s="64" t="s">
        <v>2024</v>
      </c>
      <c r="K91" s="64" t="s">
        <v>2591</v>
      </c>
      <c r="L91" s="64" t="s">
        <v>2591</v>
      </c>
      <c r="M91" s="64" t="s">
        <v>2026</v>
      </c>
      <c r="N91" s="74" t="s">
        <v>3104</v>
      </c>
      <c r="O91" s="74"/>
    </row>
    <row r="92" spans="1:15">
      <c r="A92" s="64" t="s">
        <v>2028</v>
      </c>
      <c r="B92" s="63" t="s">
        <v>2027</v>
      </c>
      <c r="C92" s="64" t="s">
        <v>2761</v>
      </c>
      <c r="D92" s="64" t="s">
        <v>2762</v>
      </c>
      <c r="E92" s="64" t="s">
        <v>4315</v>
      </c>
      <c r="F92" s="64" t="s">
        <v>2024</v>
      </c>
      <c r="G92" s="64" t="s">
        <v>1969</v>
      </c>
      <c r="H92" s="64" t="s">
        <v>2029</v>
      </c>
      <c r="I92" s="64" t="s">
        <v>1847</v>
      </c>
      <c r="J92" s="64" t="s">
        <v>2024</v>
      </c>
      <c r="K92" s="64" t="s">
        <v>2591</v>
      </c>
      <c r="L92" s="64" t="s">
        <v>2591</v>
      </c>
      <c r="M92" s="64" t="s">
        <v>2030</v>
      </c>
      <c r="N92" s="74" t="s">
        <v>3103</v>
      </c>
      <c r="O92" s="74"/>
    </row>
    <row r="93" spans="1:15">
      <c r="A93" s="64" t="s">
        <v>2032</v>
      </c>
      <c r="B93" s="63" t="s">
        <v>2031</v>
      </c>
      <c r="C93" s="64" t="s">
        <v>2763</v>
      </c>
      <c r="D93" s="64" t="s">
        <v>2764</v>
      </c>
      <c r="E93" s="64" t="s">
        <v>4316</v>
      </c>
      <c r="F93" s="64" t="s">
        <v>2024</v>
      </c>
      <c r="G93" s="64" t="s">
        <v>1969</v>
      </c>
      <c r="H93" s="64" t="s">
        <v>2029</v>
      </c>
      <c r="I93" s="64" t="s">
        <v>1847</v>
      </c>
      <c r="J93" s="64" t="s">
        <v>2024</v>
      </c>
      <c r="K93" s="64" t="s">
        <v>2591</v>
      </c>
      <c r="L93" s="64" t="s">
        <v>2591</v>
      </c>
      <c r="M93" s="64" t="s">
        <v>2033</v>
      </c>
      <c r="N93" s="74" t="s">
        <v>3102</v>
      </c>
      <c r="O93" s="74"/>
    </row>
    <row r="94" spans="1:15">
      <c r="A94" s="64" t="s">
        <v>3133</v>
      </c>
      <c r="B94" s="63" t="s">
        <v>2023</v>
      </c>
      <c r="C94" s="7" t="s">
        <v>3134</v>
      </c>
      <c r="D94" s="7" t="s">
        <v>3135</v>
      </c>
      <c r="E94" s="64" t="s">
        <v>4317</v>
      </c>
      <c r="F94" s="64" t="s">
        <v>2024</v>
      </c>
      <c r="G94" s="64" t="s">
        <v>1969</v>
      </c>
      <c r="H94" s="64" t="s">
        <v>2035</v>
      </c>
      <c r="I94" s="64" t="s">
        <v>1847</v>
      </c>
      <c r="J94" s="64" t="s">
        <v>2024</v>
      </c>
      <c r="K94" s="64" t="s">
        <v>2591</v>
      </c>
      <c r="L94" s="64" t="s">
        <v>2591</v>
      </c>
      <c r="M94" s="64" t="s">
        <v>3706</v>
      </c>
      <c r="N94" s="74" t="s">
        <v>3102</v>
      </c>
      <c r="O94" s="74"/>
    </row>
    <row r="95" spans="1:15">
      <c r="A95" s="64" t="s">
        <v>2037</v>
      </c>
      <c r="B95" s="63" t="s">
        <v>2036</v>
      </c>
      <c r="C95" s="7" t="s">
        <v>2765</v>
      </c>
      <c r="D95" s="7" t="s">
        <v>2766</v>
      </c>
      <c r="E95" s="73" t="s">
        <v>3163</v>
      </c>
      <c r="F95" s="64" t="s">
        <v>2038</v>
      </c>
      <c r="G95" s="64" t="s">
        <v>1969</v>
      </c>
      <c r="H95" s="64" t="s">
        <v>2038</v>
      </c>
      <c r="I95" s="64" t="s">
        <v>1847</v>
      </c>
      <c r="J95" s="64" t="s">
        <v>2038</v>
      </c>
      <c r="K95" s="64" t="s">
        <v>2591</v>
      </c>
      <c r="L95" s="64" t="s">
        <v>2591</v>
      </c>
      <c r="M95" s="64" t="s">
        <v>2039</v>
      </c>
      <c r="N95" s="74" t="s">
        <v>3707</v>
      </c>
      <c r="O95" s="74"/>
    </row>
    <row r="96" spans="1:15">
      <c r="A96" s="64" t="s">
        <v>2041</v>
      </c>
      <c r="B96" s="63" t="s">
        <v>2040</v>
      </c>
      <c r="C96" s="7" t="s">
        <v>2767</v>
      </c>
      <c r="D96" s="7" t="s">
        <v>2768</v>
      </c>
      <c r="E96" s="73" t="s">
        <v>4318</v>
      </c>
      <c r="F96" s="64" t="s">
        <v>2038</v>
      </c>
      <c r="G96" s="64" t="s">
        <v>1969</v>
      </c>
      <c r="H96" s="64" t="s">
        <v>2038</v>
      </c>
      <c r="I96" s="64" t="s">
        <v>1847</v>
      </c>
      <c r="J96" s="64" t="s">
        <v>2038</v>
      </c>
      <c r="K96" s="64" t="s">
        <v>2591</v>
      </c>
      <c r="L96" s="64" t="s">
        <v>2591</v>
      </c>
      <c r="M96" s="64" t="s">
        <v>2042</v>
      </c>
      <c r="N96" s="74" t="s">
        <v>3708</v>
      </c>
      <c r="O96" s="74"/>
    </row>
    <row r="97" spans="1:15">
      <c r="A97" s="64" t="s">
        <v>1849</v>
      </c>
      <c r="B97" s="63" t="s">
        <v>1848</v>
      </c>
      <c r="C97" s="7" t="s">
        <v>2642</v>
      </c>
      <c r="D97" s="7" t="s">
        <v>2643</v>
      </c>
      <c r="E97" s="64" t="s">
        <v>4319</v>
      </c>
      <c r="F97" s="64" t="s">
        <v>1844</v>
      </c>
      <c r="G97" s="64" t="s">
        <v>1845</v>
      </c>
      <c r="H97" s="64" t="s">
        <v>1846</v>
      </c>
      <c r="I97" s="64" t="s">
        <v>1847</v>
      </c>
      <c r="J97" s="64" t="s">
        <v>1846</v>
      </c>
      <c r="K97" s="64" t="s">
        <v>2591</v>
      </c>
      <c r="L97" s="64" t="s">
        <v>2591</v>
      </c>
      <c r="M97" s="64" t="s">
        <v>1850</v>
      </c>
      <c r="N97" s="74" t="s">
        <v>1846</v>
      </c>
      <c r="O97" s="74"/>
    </row>
    <row r="98" spans="1:15">
      <c r="A98" s="64" t="s">
        <v>1935</v>
      </c>
      <c r="B98" s="63" t="s">
        <v>1934</v>
      </c>
      <c r="C98" s="7" t="s">
        <v>2703</v>
      </c>
      <c r="D98" s="7" t="s">
        <v>2704</v>
      </c>
      <c r="E98" s="64" t="s">
        <v>4320</v>
      </c>
      <c r="F98" s="64" t="s">
        <v>1844</v>
      </c>
      <c r="G98" s="64" t="s">
        <v>1845</v>
      </c>
      <c r="H98" s="64" t="s">
        <v>1936</v>
      </c>
      <c r="I98" s="64" t="s">
        <v>1847</v>
      </c>
      <c r="J98" s="64" t="s">
        <v>1936</v>
      </c>
      <c r="K98" s="64" t="s">
        <v>2591</v>
      </c>
      <c r="L98" s="64" t="s">
        <v>2591</v>
      </c>
      <c r="M98" s="64" t="s">
        <v>1937</v>
      </c>
      <c r="N98" s="74" t="s">
        <v>1936</v>
      </c>
      <c r="O98" s="74"/>
    </row>
    <row r="99" spans="1:15">
      <c r="A99" s="64" t="s">
        <v>1952</v>
      </c>
      <c r="B99" s="63" t="s">
        <v>1951</v>
      </c>
      <c r="C99" s="7" t="s">
        <v>2715</v>
      </c>
      <c r="D99" s="7" t="s">
        <v>2716</v>
      </c>
      <c r="E99" s="64" t="s">
        <v>4321</v>
      </c>
      <c r="F99" s="64" t="s">
        <v>1845</v>
      </c>
      <c r="G99" s="64" t="s">
        <v>1845</v>
      </c>
      <c r="H99" s="64" t="s">
        <v>1950</v>
      </c>
      <c r="I99" s="64" t="s">
        <v>1847</v>
      </c>
      <c r="J99" s="64" t="s">
        <v>1845</v>
      </c>
      <c r="K99" s="64" t="s">
        <v>2591</v>
      </c>
      <c r="L99" s="64" t="s">
        <v>2591</v>
      </c>
      <c r="M99" s="64" t="s">
        <v>1953</v>
      </c>
      <c r="N99" s="74" t="s">
        <v>1950</v>
      </c>
      <c r="O99" s="74"/>
    </row>
    <row r="100" spans="1:15">
      <c r="A100" s="64" t="s">
        <v>2044</v>
      </c>
      <c r="B100" s="63" t="s">
        <v>2043</v>
      </c>
      <c r="C100" s="7" t="s">
        <v>2769</v>
      </c>
      <c r="D100" s="7" t="s">
        <v>2770</v>
      </c>
      <c r="E100" s="64" t="s">
        <v>4322</v>
      </c>
      <c r="F100" s="64" t="s">
        <v>1845</v>
      </c>
      <c r="G100" s="64" t="s">
        <v>1845</v>
      </c>
      <c r="H100" s="64" t="s">
        <v>1845</v>
      </c>
      <c r="I100" s="64" t="s">
        <v>1847</v>
      </c>
      <c r="J100" s="64" t="s">
        <v>1845</v>
      </c>
      <c r="K100" s="64" t="s">
        <v>2591</v>
      </c>
      <c r="L100" s="64" t="s">
        <v>2591</v>
      </c>
      <c r="M100" s="64" t="s">
        <v>2045</v>
      </c>
      <c r="N100" s="74" t="s">
        <v>3709</v>
      </c>
      <c r="O100" s="74"/>
    </row>
    <row r="101" spans="1:15">
      <c r="A101" s="64" t="s">
        <v>2047</v>
      </c>
      <c r="B101" s="63" t="s">
        <v>2046</v>
      </c>
      <c r="C101" s="7" t="s">
        <v>2771</v>
      </c>
      <c r="D101" s="7" t="s">
        <v>2772</v>
      </c>
      <c r="E101" s="73" t="s">
        <v>3164</v>
      </c>
      <c r="F101" s="64" t="s">
        <v>1845</v>
      </c>
      <c r="G101" s="64" t="s">
        <v>1845</v>
      </c>
      <c r="H101" s="64" t="s">
        <v>1845</v>
      </c>
      <c r="I101" s="64" t="s">
        <v>1847</v>
      </c>
      <c r="J101" s="64" t="s">
        <v>1845</v>
      </c>
      <c r="K101" s="64" t="s">
        <v>2591</v>
      </c>
      <c r="L101" s="64" t="s">
        <v>2591</v>
      </c>
      <c r="M101" s="64" t="s">
        <v>2048</v>
      </c>
      <c r="N101" s="74" t="s">
        <v>3105</v>
      </c>
      <c r="O101" s="74"/>
    </row>
    <row r="102" spans="1:15">
      <c r="A102" s="64" t="s">
        <v>4323</v>
      </c>
      <c r="B102" s="63" t="s">
        <v>4324</v>
      </c>
      <c r="C102" s="7" t="s">
        <v>4325</v>
      </c>
      <c r="D102" s="7" t="s">
        <v>4326</v>
      </c>
      <c r="E102" s="73" t="s">
        <v>4325</v>
      </c>
      <c r="K102" s="64" t="s">
        <v>2587</v>
      </c>
      <c r="L102" s="64" t="s">
        <v>2587</v>
      </c>
      <c r="N102" s="74" t="s">
        <v>4327</v>
      </c>
      <c r="O102" s="74"/>
    </row>
    <row r="103" spans="1:15">
      <c r="A103" s="74" t="s">
        <v>4328</v>
      </c>
      <c r="B103" s="75" t="s">
        <v>4329</v>
      </c>
      <c r="C103" s="7" t="s">
        <v>4330</v>
      </c>
      <c r="D103" s="7" t="s">
        <v>4331</v>
      </c>
      <c r="E103" s="74" t="s">
        <v>4330</v>
      </c>
      <c r="F103" s="74"/>
      <c r="G103" s="74"/>
      <c r="H103" s="74"/>
      <c r="I103" s="74"/>
      <c r="J103" s="74"/>
      <c r="K103" s="74" t="s">
        <v>2587</v>
      </c>
      <c r="L103" s="74" t="s">
        <v>2587</v>
      </c>
      <c r="M103" s="74"/>
      <c r="N103" s="74" t="s">
        <v>4327</v>
      </c>
      <c r="O103" s="74"/>
    </row>
  </sheetData>
  <conditionalFormatting sqref="B1:B1048576">
    <cfRule type="duplicateValues" dxfId="169" priority="1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I24" sqref="I24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42533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6</v>
      </c>
    </row>
    <row r="3" spans="1:4">
      <c r="C3" s="7" t="s">
        <v>12</v>
      </c>
      <c r="D3" s="7">
        <f>INT((DAY(DATE)-1)/7)+1</f>
        <v>2</v>
      </c>
    </row>
    <row r="4" spans="1:4">
      <c r="C4" s="7" t="s">
        <v>990</v>
      </c>
      <c r="D4" s="7">
        <f>WEEKDAY(DATE,2)</f>
        <v>7</v>
      </c>
    </row>
    <row r="5" spans="1:4">
      <c r="C5" s="39" t="s">
        <v>14</v>
      </c>
      <c r="D5">
        <f>DAY(DATE)</f>
        <v>12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abSelected="1" topLeftCell="E1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0" width="3.85546875" style="7" customWidth="1"/>
    <col min="11" max="11" width="5" style="7" bestFit="1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1133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7" t="s">
        <v>1732</v>
      </c>
      <c r="N1" s="100" t="s">
        <v>21</v>
      </c>
      <c r="O1" s="80" t="s">
        <v>22</v>
      </c>
      <c r="P1" s="80" t="s">
        <v>23</v>
      </c>
      <c r="Q1" s="80" t="s">
        <v>33</v>
      </c>
      <c r="R1" s="80" t="s">
        <v>34</v>
      </c>
      <c r="S1" s="80" t="s">
        <v>24</v>
      </c>
    </row>
    <row r="2" spans="1:19" ht="15" customHeight="1">
      <c r="A2" s="1" t="s">
        <v>1455</v>
      </c>
      <c r="E2" s="82" t="str">
        <f>$A$3</f>
        <v>臺灣臺北傳道部</v>
      </c>
      <c r="F2" s="26" t="s">
        <v>791</v>
      </c>
      <c r="G2" s="84">
        <f>$A$6</f>
        <v>785</v>
      </c>
      <c r="H2" s="86" t="s">
        <v>35</v>
      </c>
      <c r="I2" s="87"/>
      <c r="J2" s="87"/>
      <c r="K2" s="88"/>
      <c r="L2" s="66" t="s">
        <v>28</v>
      </c>
      <c r="M2" s="98"/>
      <c r="N2" s="101"/>
      <c r="O2" s="81"/>
      <c r="P2" s="81"/>
      <c r="Q2" s="81"/>
      <c r="R2" s="81"/>
      <c r="S2" s="81"/>
    </row>
    <row r="3" spans="1:19" ht="15" customHeight="1">
      <c r="A3" s="1" t="s">
        <v>2208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98"/>
      <c r="N3" s="101"/>
      <c r="O3" s="81"/>
      <c r="P3" s="81"/>
      <c r="Q3" s="81"/>
      <c r="R3" s="81"/>
      <c r="S3" s="81"/>
    </row>
    <row r="4" spans="1:19" ht="15" customHeight="1">
      <c r="A4" s="1"/>
      <c r="E4" s="89">
        <f>DATE</f>
        <v>42533</v>
      </c>
      <c r="F4" s="23" t="s">
        <v>789</v>
      </c>
      <c r="G4" s="24"/>
      <c r="H4" s="91">
        <f>ROUND($G$2/12*MONTH,0)</f>
        <v>393</v>
      </c>
      <c r="I4" s="92"/>
      <c r="J4" s="92"/>
      <c r="K4" s="93"/>
      <c r="L4" s="44">
        <f>ROUND($G$2/12,0)</f>
        <v>65</v>
      </c>
      <c r="M4" s="98"/>
      <c r="N4" s="101"/>
      <c r="O4" s="81"/>
      <c r="P4" s="81"/>
      <c r="Q4" s="81"/>
      <c r="R4" s="81"/>
      <c r="S4" s="81"/>
    </row>
    <row r="5" spans="1:19" ht="15" customHeight="1">
      <c r="A5" s="1"/>
      <c r="E5" s="90"/>
      <c r="F5" s="5" t="s">
        <v>790</v>
      </c>
      <c r="G5" s="6"/>
      <c r="H5" s="94">
        <f ca="1">MISSION_GRAPH!$AC$89</f>
        <v>244</v>
      </c>
      <c r="I5" s="95"/>
      <c r="J5" s="95"/>
      <c r="K5" s="96"/>
      <c r="L5" s="45">
        <f>$M$17</f>
        <v>22</v>
      </c>
      <c r="M5" s="99"/>
      <c r="N5" s="101"/>
      <c r="O5" s="81"/>
      <c r="P5" s="81"/>
      <c r="Q5" s="81"/>
      <c r="R5" s="81"/>
      <c r="S5" s="81"/>
    </row>
    <row r="6" spans="1:19" ht="15" customHeight="1">
      <c r="A6" s="1">
        <v>785</v>
      </c>
      <c r="E6" s="34"/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1111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2016:6:1:7:MISSION</v>
      </c>
      <c r="D12" s="64">
        <f>MATCH($C12,REPORT_DATA_BY_MISSION!$A:$A, 0)</f>
        <v>24</v>
      </c>
      <c r="E12" s="19" t="s">
        <v>781</v>
      </c>
      <c r="F12" s="13"/>
      <c r="G12" s="13"/>
      <c r="H12" s="10">
        <f>IFERROR(INDEX(REPORT_DATA_BY_MISSION!$A:$AI,$D12,MATCH(H$8,REPORT_DATA_BY_MISSION!$A$1:$AI$1,0)), "")</f>
        <v>9</v>
      </c>
      <c r="I12" s="10">
        <f>IFERROR(INDEX(REPORT_DATA_BY_MISSION!$A:$AI,$D12,MATCH(I$8,REPORT_DATA_BY_MISSION!$A$1:$AI$1,0)), "")</f>
        <v>27</v>
      </c>
      <c r="J12" s="10">
        <f>IFERROR(INDEX(REPORT_DATA_BY_MISSION!$A:$AI,$D12,MATCH(J$8,REPORT_DATA_BY_MISSION!$A$1:$AI$1,0)), "")</f>
        <v>195</v>
      </c>
      <c r="K12" s="10">
        <f>IFERROR(INDEX(REPORT_DATA_BY_MISSION!$A:$AI,$D12,MATCH(K$8,REPORT_DATA_BY_MISSION!$A$1:$AI$1,0)), "")</f>
        <v>221</v>
      </c>
      <c r="L12" s="47">
        <f>IFERROR(INDEX(REPORT_DATA_BY_MISSION!$A:$AI,$D12,MATCH(L$8,REPORT_DATA_BY_MISSION!$A$1:$AI$1,0)), "")</f>
        <v>16</v>
      </c>
      <c r="M12" s="10">
        <f>IFERROR(INDEX(REPORT_DATA_BY_MISSION!$A:$AI,$D12,MATCH(M$8,REPORT_DATA_BY_MISSION!$A$1:$AI$1,0)), "")</f>
        <v>7</v>
      </c>
      <c r="N12" s="50">
        <f>IFERROR(INDEX(REPORT_DATA_BY_MISSION!$A:$AI,$D12,MATCH(N$8,REPORT_DATA_BY_MISSION!$A$1:$AI$1,0)), "")</f>
        <v>549</v>
      </c>
      <c r="O12" s="10">
        <f>IFERROR(INDEX(REPORT_DATA_BY_MISSION!$A:$AI,$D12,MATCH(O$8,REPORT_DATA_BY_MISSION!$A$1:$AI$1,0)), "")</f>
        <v>273</v>
      </c>
      <c r="P12" s="10">
        <f>IFERROR(INDEX(REPORT_DATA_BY_MISSION!$A:$AI,$D12,MATCH(P$8,REPORT_DATA_BY_MISSION!$A$1:$AI$1,0)), "")</f>
        <v>719</v>
      </c>
      <c r="Q12" s="10">
        <f>IFERROR(INDEX(REPORT_DATA_BY_MISSION!$A:$AI,$D12,MATCH(Q$8,REPORT_DATA_BY_MISSION!$A$1:$AI$1,0)), "")</f>
        <v>470</v>
      </c>
      <c r="R12" s="10">
        <f>IFERROR(INDEX(REPORT_DATA_BY_MISSION!$A:$AI,$D12,MATCH(R$8,REPORT_DATA_BY_MISSION!$A$1:$AI$1,0)), "")</f>
        <v>19</v>
      </c>
      <c r="S12" s="10">
        <f>IFERROR(INDEX(REPORT_DATA_BY_MISSION!$A:$AI,$D12,MATCH(S$8,REPORT_DATA_BY_MISSION!$A$1:$AI$1,0)), "")</f>
        <v>658</v>
      </c>
    </row>
    <row r="13" spans="1:19" ht="15" customHeight="1">
      <c r="C13" s="64" t="str">
        <f>CONCATENATE(YEAR,":",MONTH,":2:",WEEKLY_REPORT_DAY,":", $A$1)</f>
        <v>2016:6:2:7:MISSION</v>
      </c>
      <c r="D13" s="64">
        <f>MATCH($C13,REPORT_DATA_BY_MISSION!$A:$A, 0)</f>
        <v>25</v>
      </c>
      <c r="E13" s="19" t="s">
        <v>780</v>
      </c>
      <c r="F13" s="13"/>
      <c r="G13" s="13"/>
      <c r="H13" s="10">
        <f>IFERROR(INDEX(REPORT_DATA_BY_MISSION!$A:$AI,$D13,MATCH(H$8,REPORT_DATA_BY_MISSION!$A$1:$AI$1,0)), "")</f>
        <v>10</v>
      </c>
      <c r="I13" s="10">
        <f>IFERROR(INDEX(REPORT_DATA_BY_MISSION!$A:$AI,$D13,MATCH(I$8,REPORT_DATA_BY_MISSION!$A$1:$AI$1,0)), "")</f>
        <v>31</v>
      </c>
      <c r="J13" s="10">
        <f>IFERROR(INDEX(REPORT_DATA_BY_MISSION!$A:$AI,$D13,MATCH(J$8,REPORT_DATA_BY_MISSION!$A$1:$AI$1,0)), "")</f>
        <v>179</v>
      </c>
      <c r="K13" s="10">
        <f>IFERROR(INDEX(REPORT_DATA_BY_MISSION!$A:$AI,$D13,MATCH(K$8,REPORT_DATA_BY_MISSION!$A$1:$AI$1,0)), "")</f>
        <v>235</v>
      </c>
      <c r="L13" s="47">
        <f>IFERROR(INDEX(REPORT_DATA_BY_MISSION!$A:$AI,$D13,MATCH(L$8,REPORT_DATA_BY_MISSION!$A$1:$AI$1,0)), "")</f>
        <v>18</v>
      </c>
      <c r="M13" s="10">
        <f>IFERROR(INDEX(REPORT_DATA_BY_MISSION!$A:$AI,$D13,MATCH(M$8,REPORT_DATA_BY_MISSION!$A$1:$AI$1,0)), "")</f>
        <v>15</v>
      </c>
      <c r="N13" s="50">
        <f>IFERROR(INDEX(REPORT_DATA_BY_MISSION!$A:$AI,$D13,MATCH(N$8,REPORT_DATA_BY_MISSION!$A$1:$AI$1,0)), "")</f>
        <v>562</v>
      </c>
      <c r="O13" s="10">
        <f>IFERROR(INDEX(REPORT_DATA_BY_MISSION!$A:$AI,$D13,MATCH(O$8,REPORT_DATA_BY_MISSION!$A$1:$AI$1,0)), "")</f>
        <v>260</v>
      </c>
      <c r="P13" s="10">
        <f>IFERROR(INDEX(REPORT_DATA_BY_MISSION!$A:$AI,$D13,MATCH(P$8,REPORT_DATA_BY_MISSION!$A$1:$AI$1,0)), "")</f>
        <v>707</v>
      </c>
      <c r="Q13" s="10">
        <f>IFERROR(INDEX(REPORT_DATA_BY_MISSION!$A:$AI,$D13,MATCH(Q$8,REPORT_DATA_BY_MISSION!$A$1:$AI$1,0)), "")</f>
        <v>549</v>
      </c>
      <c r="R13" s="10">
        <f>IFERROR(INDEX(REPORT_DATA_BY_MISSION!$A:$AI,$D13,MATCH(R$8,REPORT_DATA_BY_MISSION!$A$1:$AI$1,0)), "")</f>
        <v>42</v>
      </c>
      <c r="S13" s="10">
        <f>IFERROR(INDEX(REPORT_DATA_BY_MISSION!$A:$AI,$D13,MATCH(S$8,REPORT_DATA_BY_MISSION!$A$1:$AI$1,0)), "")</f>
        <v>761</v>
      </c>
    </row>
    <row r="14" spans="1:19" ht="15" customHeight="1">
      <c r="C14" s="64" t="str">
        <f>CONCATENATE(YEAR,":",MONTH,":3:",WEEKLY_REPORT_DAY,":", $A$1)</f>
        <v>2016:6:3:7:MISSION</v>
      </c>
      <c r="D14" s="64" t="e">
        <f>MATCH($C14,REPORT_DATA_BY_MISSION!$A:$A, 0)</f>
        <v>#N/A</v>
      </c>
      <c r="E14" s="19" t="s">
        <v>782</v>
      </c>
      <c r="F14" s="13"/>
      <c r="G14" s="13"/>
      <c r="H14" s="10" t="str">
        <f>IFERROR(INDEX(REPORT_DATA_BY_MISSION!$A:$AI,$D14,MATCH(H$8,REPORT_DATA_BY_MISSION!$A$1:$AI$1,0)), "")</f>
        <v/>
      </c>
      <c r="I14" s="10" t="str">
        <f>IFERROR(INDEX(REPORT_DATA_BY_MISSION!$A:$AI,$D14,MATCH(I$8,REPORT_DATA_BY_MISSION!$A$1:$AI$1,0)), "")</f>
        <v/>
      </c>
      <c r="J14" s="10" t="str">
        <f>IFERROR(INDEX(REPORT_DATA_BY_MISSION!$A:$AI,$D14,MATCH(J$8,REPORT_DATA_BY_MISSION!$A$1:$AI$1,0)), "")</f>
        <v/>
      </c>
      <c r="K14" s="10" t="str">
        <f>IFERROR(INDEX(REPORT_DATA_BY_MISSION!$A:$AI,$D14,MATCH(K$8,REPORT_DATA_BY_MISSION!$A$1:$AI$1,0)), "")</f>
        <v/>
      </c>
      <c r="L14" s="47" t="str">
        <f>IFERROR(INDEX(REPORT_DATA_BY_MISSION!$A:$AI,$D14,MATCH(L$8,REPORT_DATA_BY_MISSION!$A$1:$AI$1,0)), "")</f>
        <v/>
      </c>
      <c r="M14" s="10" t="str">
        <f>IFERROR(INDEX(REPORT_DATA_BY_MISSION!$A:$AI,$D14,MATCH(M$8,REPORT_DATA_BY_MISSION!$A$1:$AI$1,0)), "")</f>
        <v/>
      </c>
      <c r="N14" s="50" t="str">
        <f>IFERROR(INDEX(REPORT_DATA_BY_MISSION!$A:$AI,$D14,MATCH(N$8,REPORT_DATA_BY_MISSION!$A$1:$AI$1,0)), "")</f>
        <v/>
      </c>
      <c r="O14" s="10" t="str">
        <f>IFERROR(INDEX(REPORT_DATA_BY_MISSION!$A:$AI,$D14,MATCH(O$8,REPORT_DATA_BY_MISSION!$A$1:$AI$1,0)), "")</f>
        <v/>
      </c>
      <c r="P14" s="10" t="str">
        <f>IFERROR(INDEX(REPORT_DATA_BY_MISSION!$A:$AI,$D14,MATCH(P$8,REPORT_DATA_BY_MISSION!$A$1:$AI$1,0)), "")</f>
        <v/>
      </c>
      <c r="Q14" s="10" t="str">
        <f>IFERROR(INDEX(REPORT_DATA_BY_MISSION!$A:$AI,$D14,MATCH(Q$8,REPORT_DATA_BY_MISSION!$A$1:$AI$1,0)), "")</f>
        <v/>
      </c>
      <c r="R14" s="10" t="str">
        <f>IFERROR(INDEX(REPORT_DATA_BY_MISSION!$A:$AI,$D14,MATCH(R$8,REPORT_DATA_BY_MISSION!$A$1:$AI$1,0)), "")</f>
        <v/>
      </c>
      <c r="S14" s="10" t="str">
        <f>IFERROR(INDEX(REPORT_DATA_BY_MISSION!$A:$AI,$D14,MATCH(S$8,REPORT_DATA_BY_MISSION!$A$1:$AI$1,0)), "")</f>
        <v/>
      </c>
    </row>
    <row r="15" spans="1:19" ht="15" customHeight="1">
      <c r="C15" s="64" t="str">
        <f>CONCATENATE(YEAR,":",MONTH,":4:",WEEKLY_REPORT_DAY,":", $A$1)</f>
        <v>2016:6:4:7:MISSION</v>
      </c>
      <c r="D15" s="64" t="e">
        <f>MATCH($C15,REPORT_DATA_BY_MISSION!$A:$A, 0)</f>
        <v>#N/A</v>
      </c>
      <c r="E15" s="19" t="s">
        <v>783</v>
      </c>
      <c r="F15" s="13"/>
      <c r="G15" s="13"/>
      <c r="H15" s="10" t="str">
        <f>IFERROR(INDEX(REPORT_DATA_BY_MISSION!$A:$AI,$D15,MATCH(H$8,REPORT_DATA_BY_MISSION!$A$1:$AI$1,0)), "")</f>
        <v/>
      </c>
      <c r="I15" s="10" t="str">
        <f>IFERROR(INDEX(REPORT_DATA_BY_MISSION!$A:$AI,$D15,MATCH(I$8,REPORT_DATA_BY_MISSION!$A$1:$AI$1,0)), "")</f>
        <v/>
      </c>
      <c r="J15" s="10" t="str">
        <f>IFERROR(INDEX(REPORT_DATA_BY_MISSION!$A:$AI,$D15,MATCH(J$8,REPORT_DATA_BY_MISSION!$A$1:$AI$1,0)), "")</f>
        <v/>
      </c>
      <c r="K15" s="10" t="str">
        <f>IFERROR(INDEX(REPORT_DATA_BY_MISSION!$A:$AI,$D15,MATCH(K$8,REPORT_DATA_BY_MISSION!$A$1:$AI$1,0)), "")</f>
        <v/>
      </c>
      <c r="L15" s="47" t="str">
        <f>IFERROR(INDEX(REPORT_DATA_BY_MISSION!$A:$AI,$D15,MATCH(L$8,REPORT_DATA_BY_MISSION!$A$1:$AI$1,0)), "")</f>
        <v/>
      </c>
      <c r="M15" s="10" t="str">
        <f>IFERROR(INDEX(REPORT_DATA_BY_MISSION!$A:$AI,$D15,MATCH(M$8,REPORT_DATA_BY_MISSION!$A$1:$AI$1,0)), "")</f>
        <v/>
      </c>
      <c r="N15" s="50" t="str">
        <f>IFERROR(INDEX(REPORT_DATA_BY_MISSION!$A:$AI,$D15,MATCH(N$8,REPORT_DATA_BY_MISSION!$A$1:$AI$1,0)), "")</f>
        <v/>
      </c>
      <c r="O15" s="10" t="str">
        <f>IFERROR(INDEX(REPORT_DATA_BY_MISSION!$A:$AI,$D15,MATCH(O$8,REPORT_DATA_BY_MISSION!$A$1:$AI$1,0)), "")</f>
        <v/>
      </c>
      <c r="P15" s="10" t="str">
        <f>IFERROR(INDEX(REPORT_DATA_BY_MISSION!$A:$AI,$D15,MATCH(P$8,REPORT_DATA_BY_MISSION!$A$1:$AI$1,0)), "")</f>
        <v/>
      </c>
      <c r="Q15" s="10" t="str">
        <f>IFERROR(INDEX(REPORT_DATA_BY_MISSION!$A:$AI,$D15,MATCH(Q$8,REPORT_DATA_BY_MISSION!$A$1:$AI$1,0)), "")</f>
        <v/>
      </c>
      <c r="R15" s="10" t="str">
        <f>IFERROR(INDEX(REPORT_DATA_BY_MISSION!$A:$AI,$D15,MATCH(R$8,REPORT_DATA_BY_MISSION!$A$1:$AI$1,0)), "")</f>
        <v/>
      </c>
      <c r="S15" s="10" t="str">
        <f>IFERROR(INDEX(REPORT_DATA_BY_MISSION!$A:$AI,$D15,MATCH(S$8,REPORT_DATA_BY_MISSION!$A$1:$AI$1,0)), "")</f>
        <v/>
      </c>
    </row>
    <row r="16" spans="1:19" ht="15" customHeight="1">
      <c r="C16" s="64" t="str">
        <f>CONCATENATE(YEAR,":",MONTH,":5:",WEEKLY_REPORT_DAY,":", $A$1)</f>
        <v>2016:6:5:7:MISSION</v>
      </c>
      <c r="D16" s="64" t="e">
        <f>MATCH($C16,REPORT_DATA_BY_MISSION!$A:$A, 0)</f>
        <v>#N/A</v>
      </c>
      <c r="E16" s="19" t="s">
        <v>784</v>
      </c>
      <c r="F16" s="13"/>
      <c r="G16" s="13"/>
      <c r="H16" s="10" t="str">
        <f>IFERROR(INDEX(REPORT_DATA_BY_MISSION!$A:$AI,$D16,MATCH(H$8,REPORT_DATA_BY_MISSION!$A$1:$AI$1,0)), "")</f>
        <v/>
      </c>
      <c r="I16" s="10" t="str">
        <f>IFERROR(INDEX(REPORT_DATA_BY_MISSION!$A:$AI,$D16,MATCH(I$8,REPORT_DATA_BY_MISSION!$A$1:$AI$1,0)), "")</f>
        <v/>
      </c>
      <c r="J16" s="10" t="str">
        <f>IFERROR(INDEX(REPORT_DATA_BY_MISSION!$A:$AI,$D16,MATCH(J$8,REPORT_DATA_BY_MISSION!$A$1:$AI$1,0)), "")</f>
        <v/>
      </c>
      <c r="K16" s="10" t="str">
        <f>IFERROR(INDEX(REPORT_DATA_BY_MISSION!$A:$AI,$D16,MATCH(K$8,REPORT_DATA_BY_MISSION!$A$1:$AI$1,0)), "")</f>
        <v/>
      </c>
      <c r="L16" s="47" t="str">
        <f>IFERROR(INDEX(REPORT_DATA_BY_MISSION!$A:$AI,$D16,MATCH(L$8,REPORT_DATA_BY_MISSION!$A$1:$AI$1,0)), "")</f>
        <v/>
      </c>
      <c r="M16" s="10" t="str">
        <f>IFERROR(INDEX(REPORT_DATA_BY_MISSION!$A:$AI,$D16,MATCH(M$8,REPORT_DATA_BY_MISSION!$A$1:$AI$1,0)), "")</f>
        <v/>
      </c>
      <c r="N16" s="50" t="str">
        <f>IFERROR(INDEX(REPORT_DATA_BY_MISSION!$A:$AI,$D16,MATCH(N$8,REPORT_DATA_BY_MISSION!$A$1:$AI$1,0)), "")</f>
        <v/>
      </c>
      <c r="O16" s="10" t="str">
        <f>IFERROR(INDEX(REPORT_DATA_BY_MISSION!$A:$AI,$D16,MATCH(O$8,REPORT_DATA_BY_MISSION!$A$1:$AI$1,0)), "")</f>
        <v/>
      </c>
      <c r="P16" s="10" t="str">
        <f>IFERROR(INDEX(REPORT_DATA_BY_MISSION!$A:$AI,$D16,MATCH(P$8,REPORT_DATA_BY_MISSION!$A$1:$AI$1,0)), "")</f>
        <v/>
      </c>
      <c r="Q16" s="10" t="str">
        <f>IFERROR(INDEX(REPORT_DATA_BY_MISSION!$A:$AI,$D16,MATCH(Q$8,REPORT_DATA_BY_MISSION!$A$1:$AI$1,0)), "")</f>
        <v/>
      </c>
      <c r="R16" s="10" t="str">
        <f>IFERROR(INDEX(REPORT_DATA_BY_MISSION!$A:$AI,$D16,MATCH(R$8,REPORT_DATA_BY_MISSION!$A$1:$AI$1,0)), "")</f>
        <v/>
      </c>
      <c r="S16" s="10" t="str">
        <f>IFERROR(INDEX(REPORT_DATA_BY_MISSION!$A:$AI,$D16,MATCH(S$8,REPORT_DATA_BY_MISSION!$A$1:$AI$1,0)), "")</f>
        <v/>
      </c>
    </row>
    <row r="17" spans="5:19" ht="15" customHeight="1">
      <c r="E17" s="16" t="s">
        <v>804</v>
      </c>
      <c r="F17" s="14"/>
      <c r="G17" s="14"/>
      <c r="H17" s="17">
        <f>SUM(H12:H16)</f>
        <v>19</v>
      </c>
      <c r="I17" s="17">
        <f t="shared" ref="I17:R17" si="0">SUM(I12:I16)</f>
        <v>58</v>
      </c>
      <c r="J17" s="17">
        <f t="shared" si="0"/>
        <v>374</v>
      </c>
      <c r="K17" s="17">
        <f t="shared" si="0"/>
        <v>456</v>
      </c>
      <c r="L17" s="49">
        <f t="shared" si="0"/>
        <v>34</v>
      </c>
      <c r="M17" s="17">
        <f t="shared" si="0"/>
        <v>22</v>
      </c>
      <c r="N17" s="52">
        <f t="shared" si="0"/>
        <v>1111</v>
      </c>
      <c r="O17" s="17">
        <f t="shared" si="0"/>
        <v>533</v>
      </c>
      <c r="P17" s="17">
        <f t="shared" si="0"/>
        <v>1426</v>
      </c>
      <c r="Q17" s="17">
        <f t="shared" si="0"/>
        <v>1019</v>
      </c>
      <c r="R17" s="17">
        <f t="shared" si="0"/>
        <v>61</v>
      </c>
      <c r="S17" s="17">
        <f>SUM(S12:S16)</f>
        <v>1419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BA106"/>
  <sheetViews>
    <sheetView tabSelected="1" topLeftCell="A7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$X$89)</f>
        <v>2016:3:4:7:MISSION</v>
      </c>
      <c r="AP77" s="27">
        <f t="shared" ref="AP77:AP88" ca="1" si="12">MATCH(AO77,INDIRECT(CONCATENATE($X$90,"$A:$A")),0)</f>
        <v>12</v>
      </c>
      <c r="AQ77" s="21">
        <f t="shared" ref="AQ77:AV88" ca="1" si="13">INDEX(INDIRECT(CONCATENATE($X$90,"$A:$AG")),$AP77,MATCH(AQ$52,INDIRECT(CONCATENATE($X$90,"$A1:$AG1")),0))</f>
        <v>11</v>
      </c>
      <c r="AR77" s="21">
        <f t="shared" ca="1" si="13"/>
        <v>558</v>
      </c>
      <c r="AS77" s="21">
        <f t="shared" ca="1" si="13"/>
        <v>251</v>
      </c>
      <c r="AT77" s="21">
        <f t="shared" ca="1" si="13"/>
        <v>477</v>
      </c>
      <c r="AU77" s="21">
        <f t="shared" ca="1" si="13"/>
        <v>45</v>
      </c>
      <c r="AV77" s="21">
        <f t="shared" ca="1" si="13"/>
        <v>0</v>
      </c>
      <c r="AW77" s="21">
        <f ca="1">ROUND(1*$AV77/$X$96,0)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30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2016:4:1:7:MISSION</v>
      </c>
      <c r="AP78" s="27">
        <f t="shared" ca="1" si="12"/>
        <v>13</v>
      </c>
      <c r="AQ78" s="21">
        <f t="shared" ca="1" si="13"/>
        <v>14</v>
      </c>
      <c r="AR78" s="21">
        <f t="shared" ca="1" si="13"/>
        <v>534</v>
      </c>
      <c r="AS78" s="21">
        <f t="shared" ca="1" si="13"/>
        <v>225</v>
      </c>
      <c r="AT78" s="21">
        <f t="shared" ca="1" si="13"/>
        <v>480</v>
      </c>
      <c r="AU78" s="21">
        <f t="shared" ca="1" si="13"/>
        <v>50</v>
      </c>
      <c r="AV78" s="21">
        <f t="shared" ca="1" si="13"/>
        <v>0</v>
      </c>
      <c r="AW78" s="21">
        <f t="shared" ref="AW78:AW88" ca="1" si="15">ROUND(1*$AV78/$X$96,0)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35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2016:4:2:7:MISSION</v>
      </c>
      <c r="AP79" s="27">
        <f t="shared" ca="1" si="12"/>
        <v>14</v>
      </c>
      <c r="AQ79" s="21">
        <f t="shared" ca="1" si="13"/>
        <v>1</v>
      </c>
      <c r="AR79" s="21">
        <f t="shared" ca="1" si="13"/>
        <v>568</v>
      </c>
      <c r="AS79" s="21">
        <f t="shared" ca="1" si="13"/>
        <v>253</v>
      </c>
      <c r="AT79" s="21">
        <f t="shared" ca="1" si="13"/>
        <v>451</v>
      </c>
      <c r="AU79" s="21">
        <f t="shared" ca="1" si="13"/>
        <v>26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40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2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2016:4:3:7:MISSION</v>
      </c>
      <c r="AP80" s="27">
        <f t="shared" ca="1" si="12"/>
        <v>15</v>
      </c>
      <c r="AQ80" s="21">
        <f t="shared" ca="1" si="13"/>
        <v>21</v>
      </c>
      <c r="AR80" s="21">
        <f t="shared" ca="1" si="13"/>
        <v>554</v>
      </c>
      <c r="AS80" s="21">
        <f t="shared" ca="1" si="13"/>
        <v>215</v>
      </c>
      <c r="AT80" s="21">
        <f t="shared" ca="1" si="13"/>
        <v>478</v>
      </c>
      <c r="AU80" s="21">
        <f t="shared" ca="1" si="13"/>
        <v>49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>
        <f t="shared" ca="1" si="3"/>
        <v>30</v>
      </c>
      <c r="AC81" s="21">
        <f t="shared" ca="1" si="4"/>
        <v>68</v>
      </c>
      <c r="AD81" s="21">
        <f t="shared" si="5"/>
        <v>65</v>
      </c>
      <c r="AE81" s="27">
        <f t="shared" ca="1" si="6"/>
        <v>6</v>
      </c>
      <c r="AF81" s="10">
        <f t="shared" ca="1" si="9"/>
        <v>9</v>
      </c>
      <c r="AG81" s="10">
        <f t="shared" ca="1" si="9"/>
        <v>1</v>
      </c>
      <c r="AH81" s="10">
        <f t="shared" ca="1" si="9"/>
        <v>5</v>
      </c>
      <c r="AI81" s="10">
        <f t="shared" ca="1" si="9"/>
        <v>26</v>
      </c>
      <c r="AJ81" s="10">
        <f t="shared" ca="1" si="9"/>
        <v>6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2016:4:4:7:MISSION</v>
      </c>
      <c r="AP81" s="27">
        <f t="shared" ca="1" si="12"/>
        <v>16</v>
      </c>
      <c r="AQ81" s="21">
        <f t="shared" ca="1" si="13"/>
        <v>7</v>
      </c>
      <c r="AR81" s="21">
        <f t="shared" ca="1" si="13"/>
        <v>569</v>
      </c>
      <c r="AS81" s="21">
        <f t="shared" ca="1" si="13"/>
        <v>213</v>
      </c>
      <c r="AT81" s="21">
        <f t="shared" ca="1" si="13"/>
        <v>498</v>
      </c>
      <c r="AU81" s="21">
        <f t="shared" ca="1" si="13"/>
        <v>32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>
        <f t="shared" ca="1" si="3"/>
        <v>31</v>
      </c>
      <c r="AC82" s="21">
        <f t="shared" ca="1" si="4"/>
        <v>22</v>
      </c>
      <c r="AD82" s="21">
        <f t="shared" si="5"/>
        <v>65</v>
      </c>
      <c r="AE82" s="27">
        <f t="shared" ca="1" si="6"/>
        <v>7</v>
      </c>
      <c r="AF82" s="10">
        <f t="shared" ca="1" si="9"/>
        <v>5</v>
      </c>
      <c r="AG82" s="10">
        <f t="shared" ca="1" si="9"/>
        <v>0</v>
      </c>
      <c r="AH82" s="10">
        <f t="shared" ca="1" si="9"/>
        <v>2</v>
      </c>
      <c r="AI82" s="10">
        <f t="shared" ca="1" si="9"/>
        <v>15</v>
      </c>
      <c r="AJ82" s="10">
        <f t="shared" ca="1" si="9"/>
        <v>1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2016:5:1:7:MISSION</v>
      </c>
      <c r="AP82" s="27">
        <f t="shared" ca="1" si="12"/>
        <v>17</v>
      </c>
      <c r="AQ82" s="21">
        <f t="shared" ca="1" si="13"/>
        <v>7</v>
      </c>
      <c r="AR82" s="21">
        <f t="shared" ca="1" si="13"/>
        <v>596</v>
      </c>
      <c r="AS82" s="21">
        <f t="shared" ca="1" si="13"/>
        <v>248</v>
      </c>
      <c r="AT82" s="21">
        <f t="shared" ca="1" si="13"/>
        <v>548</v>
      </c>
      <c r="AU82" s="21">
        <f t="shared" ca="1" si="13"/>
        <v>44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2016:5:2:7:MISSION</v>
      </c>
      <c r="AP83" s="27">
        <f t="shared" ca="1" si="12"/>
        <v>18</v>
      </c>
      <c r="AQ83" s="21">
        <f t="shared" ca="1" si="13"/>
        <v>8</v>
      </c>
      <c r="AR83" s="21">
        <f t="shared" ca="1" si="13"/>
        <v>556</v>
      </c>
      <c r="AS83" s="21">
        <f t="shared" ca="1" si="13"/>
        <v>241</v>
      </c>
      <c r="AT83" s="21">
        <f t="shared" ca="1" si="13"/>
        <v>528</v>
      </c>
      <c r="AU83" s="21">
        <f t="shared" ca="1" si="13"/>
        <v>59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2016:5:3:7:MISSION</v>
      </c>
      <c r="AP84" s="27">
        <f t="shared" ca="1" si="12"/>
        <v>19</v>
      </c>
      <c r="AQ84" s="21">
        <f t="shared" ca="1" si="13"/>
        <v>5</v>
      </c>
      <c r="AR84" s="21">
        <f t="shared" ca="1" si="13"/>
        <v>572</v>
      </c>
      <c r="AS84" s="21">
        <f t="shared" ca="1" si="13"/>
        <v>225</v>
      </c>
      <c r="AT84" s="21">
        <f t="shared" ca="1" si="13"/>
        <v>542</v>
      </c>
      <c r="AU84" s="21">
        <f t="shared" ca="1" si="13"/>
        <v>50</v>
      </c>
      <c r="AV84" s="21">
        <f t="shared" ca="1" si="13"/>
        <v>97</v>
      </c>
      <c r="AW84" s="21">
        <f t="shared" ca="1" si="15"/>
        <v>24</v>
      </c>
      <c r="AX84" s="21">
        <f t="shared" ca="1" si="16"/>
        <v>582</v>
      </c>
      <c r="AY84" s="21">
        <f t="shared" ca="1" si="17"/>
        <v>291</v>
      </c>
      <c r="AZ84" s="21">
        <f t="shared" ca="1" si="18"/>
        <v>485</v>
      </c>
      <c r="BA84" s="21">
        <f t="shared" ca="1" si="19"/>
        <v>97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2016:5:4:7:MISSION</v>
      </c>
      <c r="AP85" s="27">
        <f t="shared" ca="1" si="12"/>
        <v>21</v>
      </c>
      <c r="AQ85" s="21">
        <f t="shared" ca="1" si="13"/>
        <v>30</v>
      </c>
      <c r="AR85" s="21">
        <f t="shared" ca="1" si="13"/>
        <v>512</v>
      </c>
      <c r="AS85" s="21">
        <f t="shared" ca="1" si="13"/>
        <v>321</v>
      </c>
      <c r="AT85" s="21">
        <f t="shared" ca="1" si="13"/>
        <v>523</v>
      </c>
      <c r="AU85" s="21">
        <f t="shared" ca="1" si="13"/>
        <v>47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2016:5:5:7:MISSION</v>
      </c>
      <c r="AP86" s="27">
        <f t="shared" ca="1" si="12"/>
        <v>22</v>
      </c>
      <c r="AQ86" s="21">
        <f t="shared" ca="1" si="13"/>
        <v>16</v>
      </c>
      <c r="AR86" s="21">
        <f t="shared" ca="1" si="13"/>
        <v>530</v>
      </c>
      <c r="AS86" s="21">
        <f t="shared" ca="1" si="13"/>
        <v>268</v>
      </c>
      <c r="AT86" s="21">
        <f t="shared" ca="1" si="13"/>
        <v>494</v>
      </c>
      <c r="AU86" s="21">
        <f t="shared" ca="1" si="13"/>
        <v>36</v>
      </c>
      <c r="AV86" s="21">
        <f t="shared" ca="1" si="13"/>
        <v>96</v>
      </c>
      <c r="AW86" s="21">
        <f t="shared" ca="1" si="15"/>
        <v>24</v>
      </c>
      <c r="AX86" s="21">
        <f t="shared" ca="1" si="16"/>
        <v>576</v>
      </c>
      <c r="AY86" s="21">
        <f t="shared" ca="1" si="17"/>
        <v>288</v>
      </c>
      <c r="AZ86" s="21">
        <f t="shared" ca="1" si="18"/>
        <v>480</v>
      </c>
      <c r="BA86" s="21">
        <f t="shared" ca="1" si="19"/>
        <v>96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2016:6:1:7:MISSION</v>
      </c>
      <c r="AP87" s="27">
        <f t="shared" ca="1" si="12"/>
        <v>24</v>
      </c>
      <c r="AQ87" s="21">
        <f t="shared" ca="1" si="13"/>
        <v>7</v>
      </c>
      <c r="AR87" s="21">
        <f t="shared" ca="1" si="13"/>
        <v>549</v>
      </c>
      <c r="AS87" s="21">
        <f t="shared" ca="1" si="13"/>
        <v>273</v>
      </c>
      <c r="AT87" s="21">
        <f t="shared" ca="1" si="13"/>
        <v>470</v>
      </c>
      <c r="AU87" s="21">
        <f t="shared" ca="1" si="13"/>
        <v>19</v>
      </c>
      <c r="AV87" s="21">
        <f t="shared" ca="1" si="13"/>
        <v>95</v>
      </c>
      <c r="AW87" s="21">
        <f t="shared" ca="1" si="15"/>
        <v>24</v>
      </c>
      <c r="AX87" s="21">
        <f t="shared" ca="1" si="16"/>
        <v>570</v>
      </c>
      <c r="AY87" s="21">
        <f t="shared" ca="1" si="17"/>
        <v>285</v>
      </c>
      <c r="AZ87" s="21">
        <f t="shared" ca="1" si="18"/>
        <v>475</v>
      </c>
      <c r="BA87" s="21">
        <f t="shared" ca="1" si="19"/>
        <v>95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2016:6:2:7:MISSION</v>
      </c>
      <c r="AP88" s="27">
        <f t="shared" ca="1" si="12"/>
        <v>25</v>
      </c>
      <c r="AQ88" s="21">
        <f t="shared" ca="1" si="13"/>
        <v>15</v>
      </c>
      <c r="AR88" s="21">
        <f t="shared" ca="1" si="13"/>
        <v>562</v>
      </c>
      <c r="AS88" s="21">
        <f t="shared" ca="1" si="13"/>
        <v>260</v>
      </c>
      <c r="AT88" s="21">
        <f t="shared" ca="1" si="13"/>
        <v>549</v>
      </c>
      <c r="AU88" s="21">
        <f t="shared" ca="1" si="13"/>
        <v>42</v>
      </c>
      <c r="AV88" s="21">
        <f t="shared" ca="1" si="13"/>
        <v>94</v>
      </c>
      <c r="AW88" s="21">
        <f t="shared" ca="1" si="15"/>
        <v>24</v>
      </c>
      <c r="AX88" s="21">
        <f t="shared" ca="1" si="16"/>
        <v>564</v>
      </c>
      <c r="AY88" s="21">
        <f t="shared" ca="1" si="17"/>
        <v>282</v>
      </c>
      <c r="AZ88" s="21">
        <f t="shared" ca="1" si="18"/>
        <v>470</v>
      </c>
      <c r="BA88" s="21">
        <f t="shared" ca="1" si="19"/>
        <v>94</v>
      </c>
    </row>
    <row r="89" spans="23:53">
      <c r="W89" s="7" t="s">
        <v>1454</v>
      </c>
      <c r="X89" s="2" t="s">
        <v>1133</v>
      </c>
      <c r="AC89" s="7">
        <f ca="1">SUMIFS(AC53:AC88, $X53:$X88,YEAR,AC53:AC88,"&lt;&gt;#N/A")</f>
        <v>244</v>
      </c>
      <c r="AD89" s="27"/>
      <c r="AF89" s="7">
        <f t="shared" ref="AF89:AK89" ca="1" si="21">SUM(AF53:AF88)</f>
        <v>66</v>
      </c>
      <c r="AG89" s="7">
        <f t="shared" ca="1" si="21"/>
        <v>4</v>
      </c>
      <c r="AH89" s="7">
        <f t="shared" ca="1" si="21"/>
        <v>13</v>
      </c>
      <c r="AI89" s="7">
        <f t="shared" ca="1" si="21"/>
        <v>159</v>
      </c>
      <c r="AJ89" s="7">
        <f t="shared" ca="1" si="21"/>
        <v>21</v>
      </c>
      <c r="AK89" s="7">
        <f t="shared" ca="1" si="21"/>
        <v>5</v>
      </c>
      <c r="AN89" s="27"/>
    </row>
    <row r="90" spans="23:53">
      <c r="W90" s="7" t="s">
        <v>813</v>
      </c>
      <c r="X90" s="2" t="s">
        <v>1122</v>
      </c>
      <c r="Y90" s="27"/>
      <c r="Z90" s="27"/>
      <c r="AD90" s="27"/>
      <c r="AN90" s="27"/>
    </row>
    <row r="91" spans="23:53">
      <c r="W91" s="7" t="s">
        <v>814</v>
      </c>
      <c r="X91" s="2" t="s">
        <v>1123</v>
      </c>
      <c r="Y91" s="27"/>
      <c r="Z91" s="27"/>
      <c r="AD91" s="27"/>
      <c r="AN91" s="27"/>
    </row>
    <row r="92" spans="23:53">
      <c r="W92" s="39" t="s">
        <v>817</v>
      </c>
      <c r="X92" s="2" t="s">
        <v>1124</v>
      </c>
      <c r="Y92" s="27"/>
      <c r="Z92" s="27"/>
      <c r="AD92" s="27"/>
      <c r="AN92" s="27"/>
    </row>
    <row r="93" spans="23:53">
      <c r="W93" s="39" t="s">
        <v>1453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3">
      <c r="W94" s="7" t="s">
        <v>809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3">
      <c r="W95" s="7" t="s">
        <v>806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3">
      <c r="W96" s="7" t="s">
        <v>805</v>
      </c>
      <c r="X96" s="7">
        <v>4</v>
      </c>
      <c r="AN96" s="27"/>
    </row>
    <row r="97" spans="23:51">
      <c r="W97" s="7" t="s">
        <v>438</v>
      </c>
      <c r="X97" s="7">
        <f ca="1">SUM($AI$89:$AK$89)</f>
        <v>185</v>
      </c>
      <c r="AN97" s="27"/>
    </row>
    <row r="98" spans="23:51">
      <c r="W98" s="7" t="s">
        <v>439</v>
      </c>
      <c r="X98" s="7">
        <f ca="1">SUM($AF$89:$AH$89)</f>
        <v>83</v>
      </c>
      <c r="AN98" s="27"/>
    </row>
    <row r="99" spans="23:51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31%</v>
      </c>
      <c r="Y99" s="30">
        <f ca="1">IFERROR(X98/SUM(X97:X98),"0")</f>
        <v>0.30970149253731344</v>
      </c>
      <c r="Z99" s="7" t="str">
        <f ca="1">TEXT(Y99,"00%")</f>
        <v>31%</v>
      </c>
      <c r="AM99" s="28"/>
      <c r="AN99" s="27"/>
      <c r="AS99" s="29"/>
      <c r="AU99" s="29"/>
      <c r="AV99" s="29"/>
      <c r="AY99" s="29"/>
    </row>
    <row r="100" spans="23:51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1">
      <c r="W101" s="7" t="s">
        <v>1452</v>
      </c>
      <c r="X101" s="7" t="str">
        <f ca="1">CONCATENATE($X$53,"  ",SUMIF($AC$53:$AC$64,"&lt;&gt;#N/A"))</f>
        <v>2014  461</v>
      </c>
      <c r="AN101" s="27"/>
    </row>
    <row r="102" spans="23:51">
      <c r="W102" s="7" t="s">
        <v>1451</v>
      </c>
      <c r="X102" s="7" t="str">
        <f ca="1">CONCATENATE($X$65,"  ", SUMIF($AC$65:$AC$76,"&lt;&gt;#N/A"))</f>
        <v>2015  441</v>
      </c>
      <c r="AN102" s="27"/>
    </row>
    <row r="103" spans="23:51">
      <c r="W103" s="7" t="s">
        <v>1450</v>
      </c>
      <c r="X103" s="7" t="str">
        <f ca="1">CONCATENATE($X$77,"  ",SUMIF($AC$77:$AC$88,"&lt;&gt;#N/A"))</f>
        <v>2016  244</v>
      </c>
      <c r="AN103" s="27"/>
    </row>
    <row r="104" spans="23:51" ht="23.25">
      <c r="W104" s="7" t="s">
        <v>1449</v>
      </c>
      <c r="X104" s="42" t="s">
        <v>1109</v>
      </c>
    </row>
    <row r="105" spans="23:51">
      <c r="X105" s="40" t="s">
        <v>1110</v>
      </c>
    </row>
    <row r="106" spans="23:51">
      <c r="X106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topLeftCell="N14" zoomScale="85" zoomScaleNormal="85" workbookViewId="0">
      <selection activeCell="AM29" sqref="AM29"/>
    </sheetView>
  </sheetViews>
  <sheetFormatPr defaultRowHeight="15"/>
  <cols>
    <col min="1" max="1" width="0" style="7" hidden="1" customWidth="1"/>
    <col min="2" max="2" width="10.7109375" style="7" hidden="1" customWidth="1"/>
    <col min="3" max="13" width="0" hidden="1" customWidth="1"/>
  </cols>
  <sheetData>
    <row r="1" spans="1:13" hidden="1">
      <c r="D1" t="s">
        <v>25</v>
      </c>
      <c r="E1" t="s">
        <v>1815</v>
      </c>
      <c r="F1" t="s">
        <v>1794</v>
      </c>
      <c r="G1" t="s">
        <v>1900</v>
      </c>
      <c r="H1" t="s">
        <v>1845</v>
      </c>
      <c r="I1" t="s">
        <v>1969</v>
      </c>
      <c r="J1" t="s">
        <v>1755</v>
      </c>
      <c r="K1" t="s">
        <v>1771</v>
      </c>
      <c r="L1" t="s">
        <v>1749</v>
      </c>
      <c r="M1" t="s">
        <v>1765</v>
      </c>
    </row>
    <row r="2" spans="1:13" hidden="1">
      <c r="A2" s="7">
        <v>-11</v>
      </c>
      <c r="B2" s="28">
        <f t="shared" ref="B2:B13" si="0">DATE(YEAR,MONTH+$A2, DAY)</f>
        <v>42197</v>
      </c>
      <c r="D2">
        <f>VLOOKUP(YEAR($B2)&amp;":"&amp;MONTH($B2)&amp;":0:0:"&amp;D$1,REPORT_DATA_BY_ZONE_MONTH!$A:$M,7,FALSE)</f>
        <v>8</v>
      </c>
      <c r="E2" s="7">
        <f>VLOOKUP(YEAR($B2)&amp;":"&amp;MONTH($B2)&amp;":0:0:"&amp;E$1,REPORT_DATA_BY_ZONE_MONTH!$A:$M,7,FALSE)</f>
        <v>6</v>
      </c>
      <c r="F2" s="7">
        <f>VLOOKUP(YEAR($B2)&amp;":"&amp;MONTH($B2)&amp;":0:0:"&amp;F$1,REPORT_DATA_BY_ZONE_MONTH!$A:$M,7,FALSE)</f>
        <v>5</v>
      </c>
      <c r="G2" s="7">
        <f>VLOOKUP(YEAR($B2)&amp;":"&amp;MONTH($B2)&amp;":0:0:"&amp;G$1,REPORT_DATA_BY_ZONE_MONTH!$A:$M,7,FALSE)</f>
        <v>1</v>
      </c>
      <c r="H2" s="7">
        <f>VLOOKUP(YEAR($B2)&amp;":"&amp;MONTH($B2)&amp;":0:0:"&amp;H$1,REPORT_DATA_BY_ZONE_MONTH!$A:$M,7,FALSE)</f>
        <v>2</v>
      </c>
      <c r="I2" s="7">
        <f>VLOOKUP(YEAR($B2)&amp;":"&amp;MONTH($B2)&amp;":0:0:"&amp;I$1,REPORT_DATA_BY_ZONE_MONTH!$A:$M,7,FALSE)</f>
        <v>5</v>
      </c>
      <c r="J2" s="7">
        <f>VLOOKUP(YEAR($B2)&amp;":"&amp;MONTH($B2)&amp;":0:0:"&amp;J$1,REPORT_DATA_BY_ZONE_MONTH!$A:$M,7,FALSE)</f>
        <v>4</v>
      </c>
      <c r="K2" s="7" t="e">
        <f>VLOOKUP(YEAR($B2)&amp;":"&amp;MONTH($B2)&amp;":0:0:"&amp;K$1,REPORT_DATA_BY_ZONE_MONTH!$A:$M,7,FALSE)</f>
        <v>#N/A</v>
      </c>
      <c r="L2" s="7">
        <f>VLOOKUP(YEAR($B2)&amp;":"&amp;MONTH($B2)&amp;":0:0:"&amp;L$1,REPORT_DATA_BY_ZONE_MONTH!$A:$M,7,FALSE)</f>
        <v>5</v>
      </c>
      <c r="M2" s="7">
        <f>VLOOKUP(YEAR($B2)&amp;":"&amp;MONTH($B2)&amp;":0:0:"&amp;M$1,REPORT_DATA_BY_ZONE_MONTH!$A:$M,7,FALSE)</f>
        <v>7</v>
      </c>
    </row>
    <row r="3" spans="1:13" hidden="1">
      <c r="A3" s="7">
        <v>-10</v>
      </c>
      <c r="B3" s="28">
        <f t="shared" si="0"/>
        <v>42228</v>
      </c>
      <c r="D3" s="7">
        <f>VLOOKUP(YEAR($B3)&amp;":"&amp;MONTH($B3)&amp;":0:0:"&amp;D$1,REPORT_DATA_BY_ZONE_MONTH!$A:$M,7,FALSE)</f>
        <v>10</v>
      </c>
      <c r="E3" s="7">
        <f>VLOOKUP(YEAR($B3)&amp;":"&amp;MONTH($B3)&amp;":0:0:"&amp;E$1,REPORT_DATA_BY_ZONE_MONTH!$A:$M,7,FALSE)</f>
        <v>7</v>
      </c>
      <c r="F3" s="7">
        <f>VLOOKUP(YEAR($B3)&amp;":"&amp;MONTH($B3)&amp;":0:0:"&amp;F$1,REPORT_DATA_BY_ZONE_MONTH!$A:$M,7,FALSE)</f>
        <v>1</v>
      </c>
      <c r="G3" s="7">
        <f>VLOOKUP(YEAR($B3)&amp;":"&amp;MONTH($B3)&amp;":0:0:"&amp;G$1,REPORT_DATA_BY_ZONE_MONTH!$A:$M,7,FALSE)</f>
        <v>1</v>
      </c>
      <c r="H3" s="7">
        <f>VLOOKUP(YEAR($B3)&amp;":"&amp;MONTH($B3)&amp;":0:0:"&amp;H$1,REPORT_DATA_BY_ZONE_MONTH!$A:$M,7,FALSE)</f>
        <v>2</v>
      </c>
      <c r="I3" s="7">
        <f>VLOOKUP(YEAR($B3)&amp;":"&amp;MONTH($B3)&amp;":0:0:"&amp;I$1,REPORT_DATA_BY_ZONE_MONTH!$A:$M,7,FALSE)</f>
        <v>2</v>
      </c>
      <c r="J3" s="7">
        <f>VLOOKUP(YEAR($B3)&amp;":"&amp;MONTH($B3)&amp;":0:0:"&amp;J$1,REPORT_DATA_BY_ZONE_MONTH!$A:$M,7,FALSE)</f>
        <v>6</v>
      </c>
      <c r="K3" s="7" t="e">
        <f>VLOOKUP(YEAR($B3)&amp;":"&amp;MONTH($B3)&amp;":0:0:"&amp;K$1,REPORT_DATA_BY_ZONE_MONTH!$A:$M,7,FALSE)</f>
        <v>#N/A</v>
      </c>
      <c r="L3" s="7">
        <f>VLOOKUP(YEAR($B3)&amp;":"&amp;MONTH($B3)&amp;":0:0:"&amp;L$1,REPORT_DATA_BY_ZONE_MONTH!$A:$M,7,FALSE)</f>
        <v>4</v>
      </c>
      <c r="M3" s="7">
        <f>VLOOKUP(YEAR($B3)&amp;":"&amp;MONTH($B3)&amp;":0:0:"&amp;M$1,REPORT_DATA_BY_ZONE_MONTH!$A:$M,7,FALSE)</f>
        <v>1</v>
      </c>
    </row>
    <row r="4" spans="1:13" hidden="1">
      <c r="A4" s="7">
        <v>-9</v>
      </c>
      <c r="B4" s="28">
        <f t="shared" si="0"/>
        <v>42259</v>
      </c>
      <c r="D4" s="7">
        <f>VLOOKUP(YEAR($B4)&amp;":"&amp;MONTH($B4)&amp;":0:0:"&amp;D$1,REPORT_DATA_BY_ZONE_MONTH!$A:$M,7,FALSE)</f>
        <v>5</v>
      </c>
      <c r="E4" s="7">
        <f>VLOOKUP(YEAR($B4)&amp;":"&amp;MONTH($B4)&amp;":0:0:"&amp;E$1,REPORT_DATA_BY_ZONE_MONTH!$A:$M,7,FALSE)</f>
        <v>7</v>
      </c>
      <c r="F4" s="7">
        <f>VLOOKUP(YEAR($B4)&amp;":"&amp;MONTH($B4)&amp;":0:0:"&amp;F$1,REPORT_DATA_BY_ZONE_MONTH!$A:$M,7,FALSE)</f>
        <v>2</v>
      </c>
      <c r="G4" s="7">
        <f>VLOOKUP(YEAR($B4)&amp;":"&amp;MONTH($B4)&amp;":0:0:"&amp;G$1,REPORT_DATA_BY_ZONE_MONTH!$A:$M,7,FALSE)</f>
        <v>2</v>
      </c>
      <c r="H4" s="7">
        <f>VLOOKUP(YEAR($B4)&amp;":"&amp;MONTH($B4)&amp;":0:0:"&amp;H$1,REPORT_DATA_BY_ZONE_MONTH!$A:$M,7,FALSE)</f>
        <v>2</v>
      </c>
      <c r="I4" s="7">
        <f>VLOOKUP(YEAR($B4)&amp;":"&amp;MONTH($B4)&amp;":0:0:"&amp;I$1,REPORT_DATA_BY_ZONE_MONTH!$A:$M,7,FALSE)</f>
        <v>3</v>
      </c>
      <c r="J4" s="7">
        <f>VLOOKUP(YEAR($B4)&amp;":"&amp;MONTH($B4)&amp;":0:0:"&amp;J$1,REPORT_DATA_BY_ZONE_MONTH!$A:$M,7,FALSE)</f>
        <v>8</v>
      </c>
      <c r="K4" s="7" t="e">
        <f>VLOOKUP(YEAR($B4)&amp;":"&amp;MONTH($B4)&amp;":0:0:"&amp;K$1,REPORT_DATA_BY_ZONE_MONTH!$A:$M,7,FALSE)</f>
        <v>#N/A</v>
      </c>
      <c r="L4" s="7">
        <f>VLOOKUP(YEAR($B4)&amp;":"&amp;MONTH($B4)&amp;":0:0:"&amp;L$1,REPORT_DATA_BY_ZONE_MONTH!$A:$M,7,FALSE)</f>
        <v>5</v>
      </c>
      <c r="M4" s="7">
        <f>VLOOKUP(YEAR($B4)&amp;":"&amp;MONTH($B4)&amp;":0:0:"&amp;M$1,REPORT_DATA_BY_ZONE_MONTH!$A:$M,7,FALSE)</f>
        <v>1</v>
      </c>
    </row>
    <row r="5" spans="1:13" hidden="1">
      <c r="A5" s="7">
        <v>-8</v>
      </c>
      <c r="B5" s="28">
        <f t="shared" si="0"/>
        <v>42289</v>
      </c>
      <c r="D5" s="7">
        <f>VLOOKUP(YEAR($B5)&amp;":"&amp;MONTH($B5)&amp;":0:0:"&amp;D$1,REPORT_DATA_BY_ZONE_MONTH!$A:$M,7,FALSE)</f>
        <v>5</v>
      </c>
      <c r="E5" s="7">
        <f>VLOOKUP(YEAR($B5)&amp;":"&amp;MONTH($B5)&amp;":0:0:"&amp;E$1,REPORT_DATA_BY_ZONE_MONTH!$A:$M,7,FALSE)</f>
        <v>6</v>
      </c>
      <c r="F5" s="7">
        <f>VLOOKUP(YEAR($B5)&amp;":"&amp;MONTH($B5)&amp;":0:0:"&amp;F$1,REPORT_DATA_BY_ZONE_MONTH!$A:$M,7,FALSE)</f>
        <v>4</v>
      </c>
      <c r="G5" s="7">
        <f>VLOOKUP(YEAR($B5)&amp;":"&amp;MONTH($B5)&amp;":0:0:"&amp;G$1,REPORT_DATA_BY_ZONE_MONTH!$A:$M,7,FALSE)</f>
        <v>1</v>
      </c>
      <c r="H5" s="7">
        <f>VLOOKUP(YEAR($B5)&amp;":"&amp;MONTH($B5)&amp;":0:0:"&amp;H$1,REPORT_DATA_BY_ZONE_MONTH!$A:$M,7,FALSE)</f>
        <v>0</v>
      </c>
      <c r="I5" s="7">
        <f>VLOOKUP(YEAR($B5)&amp;":"&amp;MONTH($B5)&amp;":0:0:"&amp;I$1,REPORT_DATA_BY_ZONE_MONTH!$A:$M,7,FALSE)</f>
        <v>3</v>
      </c>
      <c r="J5" s="7">
        <f>VLOOKUP(YEAR($B5)&amp;":"&amp;MONTH($B5)&amp;":0:0:"&amp;J$1,REPORT_DATA_BY_ZONE_MONTH!$A:$M,7,FALSE)</f>
        <v>4</v>
      </c>
      <c r="K5" s="7" t="e">
        <f>VLOOKUP(YEAR($B5)&amp;":"&amp;MONTH($B5)&amp;":0:0:"&amp;K$1,REPORT_DATA_BY_ZONE_MONTH!$A:$M,7,FALSE)</f>
        <v>#N/A</v>
      </c>
      <c r="L5" s="7">
        <f>VLOOKUP(YEAR($B5)&amp;":"&amp;MONTH($B5)&amp;":0:0:"&amp;L$1,REPORT_DATA_BY_ZONE_MONTH!$A:$M,7,FALSE)</f>
        <v>6</v>
      </c>
      <c r="M5" s="7">
        <f>VLOOKUP(YEAR($B5)&amp;":"&amp;MONTH($B5)&amp;":0:0:"&amp;M$1,REPORT_DATA_BY_ZONE_MONTH!$A:$M,7,FALSE)</f>
        <v>2</v>
      </c>
    </row>
    <row r="6" spans="1:13" hidden="1">
      <c r="A6" s="7">
        <v>-7</v>
      </c>
      <c r="B6" s="28">
        <f t="shared" si="0"/>
        <v>42320</v>
      </c>
      <c r="D6" s="7">
        <f>VLOOKUP(YEAR($B6)&amp;":"&amp;MONTH($B6)&amp;":0:0:"&amp;D$1,REPORT_DATA_BY_ZONE_MONTH!$A:$M,7,FALSE)</f>
        <v>9</v>
      </c>
      <c r="E6" s="7">
        <f>VLOOKUP(YEAR($B6)&amp;":"&amp;MONTH($B6)&amp;":0:0:"&amp;E$1,REPORT_DATA_BY_ZONE_MONTH!$A:$M,7,FALSE)</f>
        <v>5</v>
      </c>
      <c r="F6" s="7">
        <f>VLOOKUP(YEAR($B6)&amp;":"&amp;MONTH($B6)&amp;":0:0:"&amp;F$1,REPORT_DATA_BY_ZONE_MONTH!$A:$M,7,FALSE)</f>
        <v>4</v>
      </c>
      <c r="G6" s="7">
        <f>VLOOKUP(YEAR($B6)&amp;":"&amp;MONTH($B6)&amp;":0:0:"&amp;G$1,REPORT_DATA_BY_ZONE_MONTH!$A:$M,7,FALSE)</f>
        <v>2</v>
      </c>
      <c r="H6" s="7">
        <f>VLOOKUP(YEAR($B6)&amp;":"&amp;MONTH($B6)&amp;":0:0:"&amp;H$1,REPORT_DATA_BY_ZONE_MONTH!$A:$M,7,FALSE)</f>
        <v>1</v>
      </c>
      <c r="I6" s="7">
        <f>VLOOKUP(YEAR($B6)&amp;":"&amp;MONTH($B6)&amp;":0:0:"&amp;I$1,REPORT_DATA_BY_ZONE_MONTH!$A:$M,7,FALSE)</f>
        <v>4</v>
      </c>
      <c r="J6" s="7">
        <f>VLOOKUP(YEAR($B6)&amp;":"&amp;MONTH($B6)&amp;":0:0:"&amp;J$1,REPORT_DATA_BY_ZONE_MONTH!$A:$M,7,FALSE)</f>
        <v>6</v>
      </c>
      <c r="K6" s="7" t="e">
        <f>VLOOKUP(YEAR($B6)&amp;":"&amp;MONTH($B6)&amp;":0:0:"&amp;K$1,REPORT_DATA_BY_ZONE_MONTH!$A:$M,7,FALSE)</f>
        <v>#N/A</v>
      </c>
      <c r="L6" s="7">
        <f>VLOOKUP(YEAR($B6)&amp;":"&amp;MONTH($B6)&amp;":0:0:"&amp;L$1,REPORT_DATA_BY_ZONE_MONTH!$A:$M,7,FALSE)</f>
        <v>2</v>
      </c>
      <c r="M6" s="7">
        <f>VLOOKUP(YEAR($B6)&amp;":"&amp;MONTH($B6)&amp;":0:0:"&amp;M$1,REPORT_DATA_BY_ZONE_MONTH!$A:$M,7,FALSE)</f>
        <v>2</v>
      </c>
    </row>
    <row r="7" spans="1:13" hidden="1">
      <c r="A7" s="7">
        <v>-6</v>
      </c>
      <c r="B7" s="28">
        <f t="shared" si="0"/>
        <v>42350</v>
      </c>
      <c r="D7" s="7">
        <f>VLOOKUP(YEAR($B7)&amp;":"&amp;MONTH($B7)&amp;":0:0:"&amp;D$1,REPORT_DATA_BY_ZONE_MONTH!$A:$M,7,FALSE)</f>
        <v>11</v>
      </c>
      <c r="E7" s="7">
        <f>VLOOKUP(YEAR($B7)&amp;":"&amp;MONTH($B7)&amp;":0:0:"&amp;E$1,REPORT_DATA_BY_ZONE_MONTH!$A:$M,7,FALSE)</f>
        <v>4</v>
      </c>
      <c r="F7" s="7">
        <f>VLOOKUP(YEAR($B7)&amp;":"&amp;MONTH($B7)&amp;":0:0:"&amp;F$1,REPORT_DATA_BY_ZONE_MONTH!$A:$M,7,FALSE)</f>
        <v>1</v>
      </c>
      <c r="G7" s="7">
        <f>VLOOKUP(YEAR($B7)&amp;":"&amp;MONTH($B7)&amp;":0:0:"&amp;G$1,REPORT_DATA_BY_ZONE_MONTH!$A:$M,7,FALSE)</f>
        <v>6</v>
      </c>
      <c r="H7" s="7">
        <f>VLOOKUP(YEAR($B7)&amp;":"&amp;MONTH($B7)&amp;":0:0:"&amp;H$1,REPORT_DATA_BY_ZONE_MONTH!$A:$M,7,FALSE)</f>
        <v>1</v>
      </c>
      <c r="I7" s="7">
        <f>VLOOKUP(YEAR($B7)&amp;":"&amp;MONTH($B7)&amp;":0:0:"&amp;I$1,REPORT_DATA_BY_ZONE_MONTH!$A:$M,7,FALSE)</f>
        <v>4</v>
      </c>
      <c r="J7" s="7">
        <f>VLOOKUP(YEAR($B7)&amp;":"&amp;MONTH($B7)&amp;":0:0:"&amp;J$1,REPORT_DATA_BY_ZONE_MONTH!$A:$M,7,FALSE)</f>
        <v>10</v>
      </c>
      <c r="K7" s="7">
        <f>VLOOKUP(YEAR($B7)&amp;":"&amp;MONTH($B7)&amp;":0:0:"&amp;K$1,REPORT_DATA_BY_ZONE_MONTH!$A:$M,7,FALSE)</f>
        <v>2</v>
      </c>
      <c r="L7" s="7">
        <f>VLOOKUP(YEAR($B7)&amp;":"&amp;MONTH($B7)&amp;":0:0:"&amp;L$1,REPORT_DATA_BY_ZONE_MONTH!$A:$M,7,FALSE)</f>
        <v>4</v>
      </c>
      <c r="M7" s="7">
        <f>VLOOKUP(YEAR($B7)&amp;":"&amp;MONTH($B7)&amp;":0:0:"&amp;M$1,REPORT_DATA_BY_ZONE_MONTH!$A:$M,7,FALSE)</f>
        <v>3</v>
      </c>
    </row>
    <row r="8" spans="1:13" hidden="1">
      <c r="A8" s="7">
        <v>-5</v>
      </c>
      <c r="B8" s="28">
        <f t="shared" si="0"/>
        <v>42381</v>
      </c>
      <c r="D8" s="7">
        <f>VLOOKUP(YEAR($B8)&amp;":"&amp;MONTH($B8)&amp;":0:0:"&amp;D$1,REPORT_DATA_BY_ZONE_MONTH!$A:$M,7,FALSE)</f>
        <v>5</v>
      </c>
      <c r="E8" s="7">
        <f>VLOOKUP(YEAR($B8)&amp;":"&amp;MONTH($B8)&amp;":0:0:"&amp;E$1,REPORT_DATA_BY_ZONE_MONTH!$A:$M,7,FALSE)</f>
        <v>6</v>
      </c>
      <c r="F8" s="7">
        <f>VLOOKUP(YEAR($B8)&amp;":"&amp;MONTH($B8)&amp;":0:0:"&amp;F$1,REPORT_DATA_BY_ZONE_MONTH!$A:$M,7,FALSE)</f>
        <v>1</v>
      </c>
      <c r="G8" s="7">
        <f>VLOOKUP(YEAR($B8)&amp;":"&amp;MONTH($B8)&amp;":0:0:"&amp;G$1,REPORT_DATA_BY_ZONE_MONTH!$A:$M,7,FALSE)</f>
        <v>1</v>
      </c>
      <c r="H8" s="7">
        <f>VLOOKUP(YEAR($B8)&amp;":"&amp;MONTH($B8)&amp;":0:0:"&amp;H$1,REPORT_DATA_BY_ZONE_MONTH!$A:$M,7,FALSE)</f>
        <v>3</v>
      </c>
      <c r="I8" s="7">
        <f>VLOOKUP(YEAR($B8)&amp;":"&amp;MONTH($B8)&amp;":0:0:"&amp;I$1,REPORT_DATA_BY_ZONE_MONTH!$A:$M,7,FALSE)</f>
        <v>6</v>
      </c>
      <c r="J8" s="7">
        <f>VLOOKUP(YEAR($B8)&amp;":"&amp;MONTH($B8)&amp;":0:0:"&amp;J$1,REPORT_DATA_BY_ZONE_MONTH!$A:$M,7,FALSE)</f>
        <v>8</v>
      </c>
      <c r="K8" s="7">
        <f>VLOOKUP(YEAR($B8)&amp;":"&amp;MONTH($B8)&amp;":0:0:"&amp;K$1,REPORT_DATA_BY_ZONE_MONTH!$A:$M,7,FALSE)</f>
        <v>2</v>
      </c>
      <c r="L8" s="7">
        <f>VLOOKUP(YEAR($B8)&amp;":"&amp;MONTH($B8)&amp;":0:0:"&amp;L$1,REPORT_DATA_BY_ZONE_MONTH!$A:$M,7,FALSE)</f>
        <v>2</v>
      </c>
      <c r="M8" s="7">
        <f>VLOOKUP(YEAR($B8)&amp;":"&amp;MONTH($B8)&amp;":0:0:"&amp;M$1,REPORT_DATA_BY_ZONE_MONTH!$A:$M,7,FALSE)</f>
        <v>8</v>
      </c>
    </row>
    <row r="9" spans="1:13" hidden="1">
      <c r="A9" s="7">
        <v>-4</v>
      </c>
      <c r="B9" s="28">
        <f t="shared" si="0"/>
        <v>42412</v>
      </c>
      <c r="D9" s="7">
        <f>VLOOKUP(YEAR($B9)&amp;":"&amp;MONTH($B9)&amp;":0:0:"&amp;D$1,REPORT_DATA_BY_ZONE_MONTH!$A:$M,7,FALSE)</f>
        <v>4</v>
      </c>
      <c r="E9" s="7">
        <f>VLOOKUP(YEAR($B9)&amp;":"&amp;MONTH($B9)&amp;":0:0:"&amp;E$1,REPORT_DATA_BY_ZONE_MONTH!$A:$M,7,FALSE)</f>
        <v>4</v>
      </c>
      <c r="F9" s="7">
        <f>VLOOKUP(YEAR($B9)&amp;":"&amp;MONTH($B9)&amp;":0:0:"&amp;F$1,REPORT_DATA_BY_ZONE_MONTH!$A:$M,7,FALSE)</f>
        <v>4</v>
      </c>
      <c r="G9" s="7">
        <f>VLOOKUP(YEAR($B9)&amp;":"&amp;MONTH($B9)&amp;":0:0:"&amp;G$1,REPORT_DATA_BY_ZONE_MONTH!$A:$M,7,FALSE)</f>
        <v>4</v>
      </c>
      <c r="H9" s="7">
        <f>VLOOKUP(YEAR($B9)&amp;":"&amp;MONTH($B9)&amp;":0:0:"&amp;H$1,REPORT_DATA_BY_ZONE_MONTH!$A:$M,7,FALSE)</f>
        <v>3</v>
      </c>
      <c r="I9" s="7">
        <f>VLOOKUP(YEAR($B9)&amp;":"&amp;MONTH($B9)&amp;":0:0:"&amp;I$1,REPORT_DATA_BY_ZONE_MONTH!$A:$M,7,FALSE)</f>
        <v>5</v>
      </c>
      <c r="J9" s="7">
        <f>VLOOKUP(YEAR($B9)&amp;":"&amp;MONTH($B9)&amp;":0:0:"&amp;J$1,REPORT_DATA_BY_ZONE_MONTH!$A:$M,7,FALSE)</f>
        <v>2</v>
      </c>
      <c r="K9" s="7">
        <f>VLOOKUP(YEAR($B9)&amp;":"&amp;MONTH($B9)&amp;":0:0:"&amp;K$1,REPORT_DATA_BY_ZONE_MONTH!$A:$M,7,FALSE)</f>
        <v>1</v>
      </c>
      <c r="L9" s="7">
        <f>VLOOKUP(YEAR($B9)&amp;":"&amp;MONTH($B9)&amp;":0:0:"&amp;L$1,REPORT_DATA_BY_ZONE_MONTH!$A:$M,7,FALSE)</f>
        <v>5</v>
      </c>
      <c r="M9" s="7">
        <f>VLOOKUP(YEAR($B9)&amp;":"&amp;MONTH($B9)&amp;":0:0:"&amp;M$1,REPORT_DATA_BY_ZONE_MONTH!$A:$M,7,FALSE)</f>
        <v>3</v>
      </c>
    </row>
    <row r="10" spans="1:13" hidden="1">
      <c r="A10" s="7">
        <v>-3</v>
      </c>
      <c r="B10" s="28">
        <f t="shared" si="0"/>
        <v>42441</v>
      </c>
      <c r="D10" s="7">
        <f>VLOOKUP(YEAR($B10)&amp;":"&amp;MONTH($B10)&amp;":0:0:"&amp;D$1,REPORT_DATA_BY_ZONE_MONTH!$A:$M,7,FALSE)</f>
        <v>6</v>
      </c>
      <c r="E10" s="7">
        <f>VLOOKUP(YEAR($B10)&amp;":"&amp;MONTH($B10)&amp;":0:0:"&amp;E$1,REPORT_DATA_BY_ZONE_MONTH!$A:$M,7,FALSE)</f>
        <v>1</v>
      </c>
      <c r="F10" s="7">
        <f>VLOOKUP(YEAR($B10)&amp;":"&amp;MONTH($B10)&amp;":0:0:"&amp;F$1,REPORT_DATA_BY_ZONE_MONTH!$A:$M,7,FALSE)</f>
        <v>1</v>
      </c>
      <c r="G10" s="7">
        <f>VLOOKUP(YEAR($B10)&amp;":"&amp;MONTH($B10)&amp;":0:0:"&amp;G$1,REPORT_DATA_BY_ZONE_MONTH!$A:$M,7,FALSE)</f>
        <v>5</v>
      </c>
      <c r="H10" s="7">
        <f>VLOOKUP(YEAR($B10)&amp;":"&amp;MONTH($B10)&amp;":0:0:"&amp;H$1,REPORT_DATA_BY_ZONE_MONTH!$A:$M,7,FALSE)</f>
        <v>4</v>
      </c>
      <c r="I10" s="7">
        <f>VLOOKUP(YEAR($B10)&amp;":"&amp;MONTH($B10)&amp;":0:0:"&amp;I$1,REPORT_DATA_BY_ZONE_MONTH!$A:$M,7,FALSE)</f>
        <v>2</v>
      </c>
      <c r="J10" s="7">
        <f>VLOOKUP(YEAR($B10)&amp;":"&amp;MONTH($B10)&amp;":0:0:"&amp;J$1,REPORT_DATA_BY_ZONE_MONTH!$A:$M,7,FALSE)</f>
        <v>4</v>
      </c>
      <c r="K10" s="7">
        <f>VLOOKUP(YEAR($B10)&amp;":"&amp;MONTH($B10)&amp;":0:0:"&amp;K$1,REPORT_DATA_BY_ZONE_MONTH!$A:$M,7,FALSE)</f>
        <v>1</v>
      </c>
      <c r="L10" s="7">
        <f>VLOOKUP(YEAR($B10)&amp;":"&amp;MONTH($B10)&amp;":0:0:"&amp;L$1,REPORT_DATA_BY_ZONE_MONTH!$A:$M,7,FALSE)</f>
        <v>6</v>
      </c>
      <c r="M10" s="7">
        <f>VLOOKUP(YEAR($B10)&amp;":"&amp;MONTH($B10)&amp;":0:0:"&amp;M$1,REPORT_DATA_BY_ZONE_MONTH!$A:$M,7,FALSE)</f>
        <v>1</v>
      </c>
    </row>
    <row r="11" spans="1:13" hidden="1">
      <c r="A11" s="7">
        <v>-2</v>
      </c>
      <c r="B11" s="28">
        <f t="shared" si="0"/>
        <v>42472</v>
      </c>
      <c r="D11" s="7">
        <f>VLOOKUP(YEAR($B11)&amp;":"&amp;MONTH($B11)&amp;":0:0:"&amp;D$1,REPORT_DATA_BY_ZONE_MONTH!$A:$M,7,FALSE)</f>
        <v>6</v>
      </c>
      <c r="E11" s="7">
        <f>VLOOKUP(YEAR($B11)&amp;":"&amp;MONTH($B11)&amp;":0:0:"&amp;E$1,REPORT_DATA_BY_ZONE_MONTH!$A:$M,7,FALSE)</f>
        <v>5</v>
      </c>
      <c r="F11" s="7">
        <f>VLOOKUP(YEAR($B11)&amp;":"&amp;MONTH($B11)&amp;":0:0:"&amp;F$1,REPORT_DATA_BY_ZONE_MONTH!$A:$M,7,FALSE)</f>
        <v>1</v>
      </c>
      <c r="G11" s="7">
        <f>VLOOKUP(YEAR($B11)&amp;":"&amp;MONTH($B11)&amp;":0:0:"&amp;G$1,REPORT_DATA_BY_ZONE_MONTH!$A:$M,7,FALSE)</f>
        <v>10</v>
      </c>
      <c r="H11" s="7">
        <f>VLOOKUP(YEAR($B11)&amp;":"&amp;MONTH($B11)&amp;":0:0:"&amp;H$1,REPORT_DATA_BY_ZONE_MONTH!$A:$M,7,FALSE)</f>
        <v>3</v>
      </c>
      <c r="I11" s="7">
        <f>VLOOKUP(YEAR($B11)&amp;":"&amp;MONTH($B11)&amp;":0:0:"&amp;I$1,REPORT_DATA_BY_ZONE_MONTH!$A:$M,7,FALSE)</f>
        <v>5</v>
      </c>
      <c r="J11" s="7">
        <f>VLOOKUP(YEAR($B11)&amp;":"&amp;MONTH($B11)&amp;":0:0:"&amp;J$1,REPORT_DATA_BY_ZONE_MONTH!$A:$M,7,FALSE)</f>
        <v>4</v>
      </c>
      <c r="K11" s="7">
        <f>VLOOKUP(YEAR($B11)&amp;":"&amp;MONTH($B11)&amp;":0:0:"&amp;K$1,REPORT_DATA_BY_ZONE_MONTH!$A:$M,7,FALSE)</f>
        <v>1</v>
      </c>
      <c r="L11" s="7">
        <f>VLOOKUP(YEAR($B11)&amp;":"&amp;MONTH($B11)&amp;":0:0:"&amp;L$1,REPORT_DATA_BY_ZONE_MONTH!$A:$M,7,FALSE)</f>
        <v>3</v>
      </c>
      <c r="M11" s="7">
        <f>VLOOKUP(YEAR($B11)&amp;":"&amp;MONTH($B11)&amp;":0:0:"&amp;M$1,REPORT_DATA_BY_ZONE_MONTH!$A:$M,7,FALSE)</f>
        <v>5</v>
      </c>
    </row>
    <row r="12" spans="1:13" hidden="1">
      <c r="A12" s="7">
        <v>-1</v>
      </c>
      <c r="B12" s="28">
        <f t="shared" si="0"/>
        <v>42502</v>
      </c>
      <c r="D12" s="7">
        <f>VLOOKUP(YEAR($B12)&amp;":"&amp;MONTH($B12)&amp;":0:0:"&amp;D$1,REPORT_DATA_BY_ZONE_MONTH!$A:$M,7,FALSE)</f>
        <v>10</v>
      </c>
      <c r="E12" s="7">
        <f>VLOOKUP(YEAR($B12)&amp;":"&amp;MONTH($B12)&amp;":0:0:"&amp;E$1,REPORT_DATA_BY_ZONE_MONTH!$A:$M,7,FALSE)</f>
        <v>7</v>
      </c>
      <c r="F12" s="7">
        <f>VLOOKUP(YEAR($B12)&amp;":"&amp;MONTH($B12)&amp;":0:0:"&amp;F$1,REPORT_DATA_BY_ZONE_MONTH!$A:$M,7,FALSE)</f>
        <v>6</v>
      </c>
      <c r="G12" s="7">
        <f>VLOOKUP(YEAR($B12)&amp;":"&amp;MONTH($B12)&amp;":0:0:"&amp;G$1,REPORT_DATA_BY_ZONE_MONTH!$A:$M,7,FALSE)</f>
        <v>5</v>
      </c>
      <c r="H12" s="7">
        <f>VLOOKUP(YEAR($B12)&amp;":"&amp;MONTH($B12)&amp;":0:0:"&amp;H$1,REPORT_DATA_BY_ZONE_MONTH!$A:$M,7,FALSE)</f>
        <v>7</v>
      </c>
      <c r="I12" s="7">
        <f>VLOOKUP(YEAR($B12)&amp;":"&amp;MONTH($B12)&amp;":0:0:"&amp;I$1,REPORT_DATA_BY_ZONE_MONTH!$A:$M,7,FALSE)</f>
        <v>4</v>
      </c>
      <c r="J12" s="7">
        <f>VLOOKUP(YEAR($B12)&amp;":"&amp;MONTH($B12)&amp;":0:0:"&amp;J$1,REPORT_DATA_BY_ZONE_MONTH!$A:$M,7,FALSE)</f>
        <v>10</v>
      </c>
      <c r="K12" s="7">
        <f>VLOOKUP(YEAR($B12)&amp;":"&amp;MONTH($B12)&amp;":0:0:"&amp;K$1,REPORT_DATA_BY_ZONE_MONTH!$A:$M,7,FALSE)</f>
        <v>5</v>
      </c>
      <c r="L12" s="7">
        <f>VLOOKUP(YEAR($B12)&amp;":"&amp;MONTH($B12)&amp;":0:0:"&amp;L$1,REPORT_DATA_BY_ZONE_MONTH!$A:$M,7,FALSE)</f>
        <v>9</v>
      </c>
      <c r="M12" s="7">
        <f>VLOOKUP(YEAR($B12)&amp;":"&amp;MONTH($B12)&amp;":0:0:"&amp;M$1,REPORT_DATA_BY_ZONE_MONTH!$A:$M,7,FALSE)</f>
        <v>3</v>
      </c>
    </row>
    <row r="13" spans="1:13" hidden="1">
      <c r="A13" s="7">
        <v>0</v>
      </c>
      <c r="B13" s="28">
        <f t="shared" si="0"/>
        <v>42533</v>
      </c>
      <c r="D13" s="7">
        <f>VLOOKUP(YEAR($B13)&amp;":"&amp;MONTH($B13)&amp;":0:0:"&amp;D$1,REPORT_DATA_BY_ZONE_MONTH!$A:$M,7,FALSE)</f>
        <v>3</v>
      </c>
      <c r="E13" s="7">
        <f>VLOOKUP(YEAR($B13)&amp;":"&amp;MONTH($B13)&amp;":0:0:"&amp;E$1,REPORT_DATA_BY_ZONE_MONTH!$A:$M,7,FALSE)</f>
        <v>4</v>
      </c>
      <c r="F13" s="7">
        <f>VLOOKUP(YEAR($B13)&amp;":"&amp;MONTH($B13)&amp;":0:0:"&amp;F$1,REPORT_DATA_BY_ZONE_MONTH!$A:$M,7,FALSE)</f>
        <v>1</v>
      </c>
      <c r="G13" s="7">
        <f>VLOOKUP(YEAR($B13)&amp;":"&amp;MONTH($B13)&amp;":0:0:"&amp;G$1,REPORT_DATA_BY_ZONE_MONTH!$A:$M,7,FALSE)</f>
        <v>2</v>
      </c>
      <c r="H13" s="7">
        <f>VLOOKUP(YEAR($B13)&amp;":"&amp;MONTH($B13)&amp;":0:0:"&amp;H$1,REPORT_DATA_BY_ZONE_MONTH!$A:$M,7,FALSE)</f>
        <v>2</v>
      </c>
      <c r="I13" s="7">
        <f>VLOOKUP(YEAR($B13)&amp;":"&amp;MONTH($B13)&amp;":0:0:"&amp;I$1,REPORT_DATA_BY_ZONE_MONTH!$A:$M,7,FALSE)</f>
        <v>2</v>
      </c>
      <c r="J13" s="7">
        <f>VLOOKUP(YEAR($B13)&amp;":"&amp;MONTH($B13)&amp;":0:0:"&amp;J$1,REPORT_DATA_BY_ZONE_MONTH!$A:$M,7,FALSE)</f>
        <v>0</v>
      </c>
      <c r="K13" s="7">
        <f>VLOOKUP(YEAR($B13)&amp;":"&amp;MONTH($B13)&amp;":0:0:"&amp;K$1,REPORT_DATA_BY_ZONE_MONTH!$A:$M,7,FALSE)</f>
        <v>3</v>
      </c>
      <c r="L13" s="7">
        <f>VLOOKUP(YEAR($B13)&amp;":"&amp;MONTH($B13)&amp;":0:0:"&amp;L$1,REPORT_DATA_BY_ZONE_MONTH!$A:$M,7,FALSE)</f>
        <v>4</v>
      </c>
      <c r="M13" s="7">
        <f>VLOOKUP(YEAR($B13)&amp;":"&amp;MONTH($B13)&amp;":0:0:"&amp;M$1,REPORT_DATA_BY_ZONE_MONTH!$A:$M,7,FALSE)</f>
        <v>1</v>
      </c>
    </row>
  </sheetData>
  <pageMargins left="0.7" right="0.7" top="0.75" bottom="0.75" header="0.3" footer="0.3"/>
  <pageSetup scale="6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U42"/>
  <sheetViews>
    <sheetView tabSelected="1" topLeftCell="E1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459</v>
      </c>
      <c r="E2" s="82" t="str">
        <f>$A$3</f>
        <v>桃園地帶</v>
      </c>
      <c r="F2" s="26" t="s">
        <v>791</v>
      </c>
      <c r="G2" s="84">
        <f>$A$6</f>
        <v>100</v>
      </c>
      <c r="H2" s="86" t="s">
        <v>35</v>
      </c>
      <c r="I2" s="87"/>
      <c r="J2" s="87"/>
      <c r="K2" s="88"/>
      <c r="L2" s="6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807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457</v>
      </c>
      <c r="E4" s="89">
        <f>DATE</f>
        <v>42533</v>
      </c>
      <c r="F4" s="23" t="s">
        <v>789</v>
      </c>
      <c r="G4" s="24"/>
      <c r="H4" s="91">
        <f>ROUND($G$2/12*MONTH,0)</f>
        <v>50</v>
      </c>
      <c r="I4" s="92"/>
      <c r="J4" s="92"/>
      <c r="K4" s="93"/>
      <c r="L4" s="44">
        <f>ROUND($G$2/12,0)</f>
        <v>8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458</v>
      </c>
      <c r="E5" s="90"/>
      <c r="F5" s="5" t="s">
        <v>790</v>
      </c>
      <c r="G5" s="6"/>
      <c r="H5" s="94">
        <f ca="1">TAOYUAN_ZONE_GRAPH!$AC$89</f>
        <v>34</v>
      </c>
      <c r="I5" s="95"/>
      <c r="J5" s="95"/>
      <c r="K5" s="96"/>
      <c r="L5" s="45">
        <f>$O$42</f>
        <v>3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100</v>
      </c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443</v>
      </c>
      <c r="C12" s="64" t="str">
        <f>CONCATENATE(YEAR,":",MONTH,":",WEEK,":",WEEKDAY,":",$B12)</f>
        <v>2016:6:2:7:TAO_3_E_ZL</v>
      </c>
      <c r="D12" s="64">
        <f>MATCH($C12,REPORT_DATA_BY_COMP!$A:$A,0)</f>
        <v>2096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2</v>
      </c>
      <c r="L12" s="10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2016:6:2</v>
      </c>
      <c r="N12" s="47" t="str">
        <f>IFERROR(INDEX(BAPTISM_HISTORY!$A:$C,MATCH("0:0:0:0:"&amp;$B12,BAPTISM_HISTORY!$A:$A,0),MATCH(N$8,BAPTISM_HISTORY!$A$1:$AI$1,0)), "")</f>
        <v>1</v>
      </c>
      <c r="O12" s="59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10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6</v>
      </c>
    </row>
    <row r="13" spans="1:21" ht="15" customHeight="1">
      <c r="A13" s="1"/>
      <c r="B13" s="1" t="s">
        <v>444</v>
      </c>
      <c r="C13" s="64" t="str">
        <f>CONCATENATE(YEAR,":",MONTH,":",WEEK,":",WEEKDAY,":",$B13)</f>
        <v>2016:6:2:7:TAO_3_E</v>
      </c>
      <c r="D13" s="64">
        <f>MATCH($C13,REPORT_DATA_BY_COMP!$A:$A,0)</f>
        <v>2095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1</v>
      </c>
      <c r="L13" s="10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2016:5:2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8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11</v>
      </c>
    </row>
    <row r="14" spans="1:21" ht="15" customHeight="1">
      <c r="A14" s="1"/>
      <c r="B14" s="1" t="s">
        <v>445</v>
      </c>
      <c r="C14" s="64" t="str">
        <f>CONCATENATE(YEAR,":",MONTH,":",WEEK,":",WEEKDAY,":",$B14)</f>
        <v>2016:6:2:7:TAO_4_E</v>
      </c>
      <c r="D14" s="64">
        <f>MATCH($C14,REPORT_DATA_BY_COMP!$A:$A,0)</f>
        <v>2097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10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/>
      </c>
      <c r="N14" s="47" t="str">
        <f>IFERROR(INDEX(BAPTISM_HISTORY!$A:$C,MATCH("0:0:0:0:"&amp;$B14,BAPTISM_HISTORY!$A:$A,0),MATCH(N$8,BAPTISM_HISTORY!$A$1:$AI$1,0)), "")</f>
        <v>0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3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5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 t="s">
        <v>446</v>
      </c>
      <c r="C15" s="64" t="str">
        <f>CONCATENATE(YEAR,":",MONTH,":",WEEK,":",WEEKDAY,":",$B15)</f>
        <v>2016:6:2:7:TAO_4_S</v>
      </c>
      <c r="D15" s="64">
        <f>MATCH($C15,REPORT_DATA_BY_COMP!$A:$A,0)</f>
        <v>2098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10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2016:5:5</v>
      </c>
      <c r="N15" s="47" t="str">
        <f>IFERROR(INDEX(BAPTISM_HISTORY!$A:$C,MATCH("0:0:0:0:"&amp;$B15,BAPTISM_HISTORY!$A:$A,0),MATCH(N$8,BAPTISM_HISTORY!$A$1:$AI$1,0)), "")</f>
        <v>2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5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7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T16" si="0">SUM(I12:I15)</f>
        <v>0</v>
      </c>
      <c r="J16" s="11">
        <f t="shared" si="0"/>
        <v>9</v>
      </c>
      <c r="K16" s="11">
        <f t="shared" si="0"/>
        <v>5</v>
      </c>
      <c r="L16" s="11">
        <f t="shared" si="0"/>
        <v>0</v>
      </c>
      <c r="M16" s="11"/>
      <c r="N16" s="48"/>
      <c r="O16" s="57">
        <f t="shared" si="0"/>
        <v>1</v>
      </c>
      <c r="P16" s="51">
        <f t="shared" si="0"/>
        <v>16</v>
      </c>
      <c r="Q16" s="11">
        <f t="shared" si="0"/>
        <v>7</v>
      </c>
      <c r="R16" s="11">
        <f t="shared" si="0"/>
        <v>26</v>
      </c>
      <c r="S16" s="11">
        <f t="shared" si="0"/>
        <v>29</v>
      </c>
      <c r="T16" s="11">
        <f t="shared" si="0"/>
        <v>2</v>
      </c>
      <c r="U16" s="11">
        <f>SUM(U12:U15)</f>
        <v>32</v>
      </c>
    </row>
    <row r="17" spans="1:21" ht="15" customHeight="1">
      <c r="A17" s="1" t="s">
        <v>800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447</v>
      </c>
      <c r="C18" s="64" t="str">
        <f>CONCATENATE(YEAR,":",MONTH,":",WEEK,":",WEEKDAY,":",$B18)</f>
        <v>2016:6:2:7:TAO_2_E</v>
      </c>
      <c r="D18" s="64">
        <f>MATCH($C18,REPORT_DATA_BY_COMP!$A:$A,0)</f>
        <v>2093</v>
      </c>
      <c r="E18" s="65" t="str">
        <f>SUBSTITUTE(VLOOKUP($B18,COMP_LIST!$A:$AD,5,FALSE),"EL","")</f>
        <v>E. Bell / Peterson</v>
      </c>
      <c r="F18" s="4" t="str">
        <f>VLOOKUP($B18,COMP_LIST!$A:$AD,3,FALSE)</f>
        <v>Taoyuan 2 E</v>
      </c>
      <c r="G18" s="4" t="str">
        <f>VLOOKUP($B18,COMP_LIST!$A:$AD,4,FALSE)</f>
        <v>桃園 2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1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3</v>
      </c>
      <c r="L18" s="10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2016:5:5</v>
      </c>
      <c r="N18" s="47" t="str">
        <f>IFERROR(INDEX(BAPTISM_HISTORY!$A:$C,MATCH("0:0:0:0:"&amp;$B18,BAPTISM_HISTORY!$A:$A,0),MATCH(N$8,BAPTISM_HISTORY!$A$1:$AI$1,0)), "")</f>
        <v>3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4</v>
      </c>
      <c r="Q18" s="10">
        <f>IFERROR(INDEX(REPORT_DATA_BY_COMP!$A:$AI,$D18,MATCH(Q$8,REPORT_DATA_BY_COMP!$A$1:$AI$1,0)), "")</f>
        <v>2</v>
      </c>
      <c r="R18" s="10">
        <f>IFERROR(INDEX(REPORT_DATA_BY_COMP!$A:$AI,$D18,MATCH(R$8,REPORT_DATA_BY_COMP!$A$1:$AI$1,0)), "")</f>
        <v>4</v>
      </c>
      <c r="S18" s="10">
        <f>IFERROR(INDEX(REPORT_DATA_BY_COMP!$A:$AI,$D18,MATCH(S$8,REPORT_DATA_BY_COMP!$A$1:$AI$1,0)), "")</f>
        <v>3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7</v>
      </c>
    </row>
    <row r="19" spans="1:21" ht="15" customHeight="1">
      <c r="A19" s="1"/>
      <c r="B19" s="1" t="s">
        <v>448</v>
      </c>
      <c r="C19" s="64" t="str">
        <f>CONCATENATE(YEAR,":",MONTH,":",WEEK,":",WEEKDAY,":",$B19)</f>
        <v>2016:6:2:7:TAO_1_A</v>
      </c>
      <c r="D19" s="64">
        <f>MATCH($C19,REPORT_DATA_BY_COMP!$A:$A,0)</f>
        <v>2091</v>
      </c>
      <c r="E19" s="65" t="str">
        <f>SUBSTITUTE(VLOOKUP($B19,COMP_LIST!$A:$AD,5,FALSE),"EL","")</f>
        <v>E. Kirschner DL / Shih</v>
      </c>
      <c r="F19" s="4" t="str">
        <f>VLOOKUP($B19,COMP_LIST!$A:$AD,3,FALSE)</f>
        <v>Taoyuan 1 A E</v>
      </c>
      <c r="G19" s="4" t="str">
        <f>VLOOKUP($B19,COMP_LIST!$A:$AD,4,FALSE)</f>
        <v>桃園 1 A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4</v>
      </c>
      <c r="L19" s="10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2016:6:2</v>
      </c>
      <c r="N19" s="47" t="str">
        <f>IFERROR(INDEX(BAPTISM_HISTORY!$A:$C,MATCH("0:0:0:0:"&amp;$B19,BAPTISM_HISTORY!$A:$A,0),MATCH(N$8,BAPTISM_HISTORY!$A$1:$AI$1,0)), "")</f>
        <v>3</v>
      </c>
      <c r="O19" s="56">
        <f>IFERROR(INDEX(REPORT_DATA_BY_COMP!$A:$AI,$D19,MATCH(O$8,REPORT_DATA_BY_COMP!$A$1:$AI$1,0)), "")</f>
        <v>1</v>
      </c>
      <c r="P19" s="50">
        <f>IFERROR(INDEX(REPORT_DATA_BY_COMP!$A:$AI,$D19,MATCH(P$8,REPORT_DATA_BY_COMP!$A$1:$AI$1,0)), "")</f>
        <v>5</v>
      </c>
      <c r="Q19" s="10">
        <f>IFERROR(INDEX(REPORT_DATA_BY_COMP!$A:$AI,$D19,MATCH(Q$8,REPORT_DATA_BY_COMP!$A$1:$AI$1,0)), "")</f>
        <v>0</v>
      </c>
      <c r="R19" s="10">
        <f>IFERROR(INDEX(REPORT_DATA_BY_COMP!$A:$AI,$D19,MATCH(R$8,REPORT_DATA_BY_COMP!$A$1:$AI$1,0)), "")</f>
        <v>5</v>
      </c>
      <c r="S19" s="10">
        <f>IFERROR(INDEX(REPORT_DATA_BY_COMP!$A:$AI,$D19,MATCH(S$8,REPORT_DATA_BY_COMP!$A$1:$AI$1,0)), "")</f>
        <v>5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8</v>
      </c>
    </row>
    <row r="20" spans="1:21" ht="15" customHeight="1">
      <c r="A20" s="1"/>
      <c r="B20" s="1" t="s">
        <v>449</v>
      </c>
      <c r="C20" s="64" t="str">
        <f>CONCATENATE(YEAR,":",MONTH,":",WEEK,":",WEEKDAY,":",$B20)</f>
        <v>2016:6:2:7:TAO_1_B</v>
      </c>
      <c r="D20" s="64">
        <f>MATCH($C20,REPORT_DATA_BY_COMP!$A:$A,0)</f>
        <v>2092</v>
      </c>
      <c r="E20" s="65" t="str">
        <f>SUBSTITUTE(VLOOKUP($B20,COMP_LIST!$A:$AD,5,FALSE),"EL","")</f>
        <v>E. Pincock / Chuang</v>
      </c>
      <c r="F20" s="4" t="str">
        <f>VLOOKUP($B20,COMP_LIST!$A:$AD,3,FALSE)</f>
        <v>Taoyuan 1 B E</v>
      </c>
      <c r="G20" s="4" t="str">
        <f>VLOOKUP($B20,COMP_LIST!$A:$AD,4,FALSE)</f>
        <v>桃園 1 B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1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1</v>
      </c>
      <c r="L20" s="10">
        <f>IFERROR(INDEX(REPORT_DATA_BY_COMP!$A:$AI,$D20,MATCH(L$8,REPORT_DATA_BY_COMP!$A$1:$AI$1,0)), "")</f>
        <v>2</v>
      </c>
      <c r="M20" s="10" t="str">
        <f>IFERROR(""&amp;INDEX(BAPTISM_HISTORY!$A:$C,MATCH("0:0:0:0:"&amp;$B20,BAPTISM_HISTORY!$A:$A,0),MATCH(M$8,BAPTISM_HISTORY!$A$1:$AI$1,0)), "")</f>
        <v>2016:4:3</v>
      </c>
      <c r="N20" s="47" t="str">
        <f>IFERROR(INDEX(BAPTISM_HISTORY!$A:$C,MATCH("0:0:0:0:"&amp;$B20,BAPTISM_HISTORY!$A:$A,0),MATCH(N$8,BAPTISM_HISTORY!$A$1:$AI$1,0)), "")</f>
        <v>2</v>
      </c>
      <c r="O20" s="56">
        <f>IFERROR(INDEX(REPORT_DATA_BY_COMP!$A:$AI,$D20,MATCH(O$8,REPORT_DATA_BY_COMP!$A$1:$AI$1,0)), "")</f>
        <v>0</v>
      </c>
      <c r="P20" s="50">
        <f>IFERROR(INDEX(REPORT_DATA_BY_COMP!$A:$AI,$D20,MATCH(P$8,REPORT_DATA_BY_COMP!$A$1:$AI$1,0)), "")</f>
        <v>4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11</v>
      </c>
      <c r="S20" s="10">
        <f>IFERROR(INDEX(REPORT_DATA_BY_COMP!$A:$AI,$D20,MATCH(S$8,REPORT_DATA_BY_COMP!$A$1:$AI$1,0)), "")</f>
        <v>0</v>
      </c>
      <c r="T20" s="10">
        <f>IFERROR(INDEX(REPORT_DATA_BY_COMP!$A:$AI,$D20,MATCH(T$8,REPORT_DATA_BY_COMP!$A$1:$AI$1,0)), "")</f>
        <v>1</v>
      </c>
      <c r="U20" s="10">
        <f>IFERROR(INDEX(REPORT_DATA_BY_COMP!$A:$AI,$D20,MATCH(U$8,REPORT_DATA_BY_COMP!$A$1:$AI$1,0)), "")</f>
        <v>1</v>
      </c>
    </row>
    <row r="21" spans="1:21" ht="15" customHeight="1">
      <c r="A21" s="1"/>
      <c r="B21" s="1" t="s">
        <v>450</v>
      </c>
      <c r="C21" s="64" t="str">
        <f>CONCATENATE(YEAR,":",MONTH,":",WEEK,":",WEEKDAY,":",$B21)</f>
        <v>2016:6:2:7:TAO_2_S</v>
      </c>
      <c r="D21" s="64">
        <f>MATCH($C21,REPORT_DATA_BY_COMP!$A:$A,0)</f>
        <v>2094</v>
      </c>
      <c r="E21" s="65" t="str">
        <f>SUBSTITUTE(VLOOKUP($B21,COMP_LIST!$A:$AD,5,FALSE),"EL","")</f>
        <v>S. Hsiao / Apsley</v>
      </c>
      <c r="F21" s="4" t="str">
        <f>VLOOKUP($B21,COMP_LIST!$A:$AD,3,FALSE)</f>
        <v>Taoyuan 2 S</v>
      </c>
      <c r="G21" s="4" t="str">
        <f>VLOOKUP($B21,COMP_LIST!$A:$AD,4,FALSE)</f>
        <v>桃園 2 姐妹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1</v>
      </c>
      <c r="K21" s="10">
        <f>IFERROR(INDEX(REPORT_DATA_BY_COMP!$A:$AI,$D21,MATCH(K$8,REPORT_DATA_BY_COMP!$A$1:$AI$1,0)), "")</f>
        <v>2</v>
      </c>
      <c r="L21" s="10">
        <f>IFERROR(INDEX(REPORT_DATA_BY_COMP!$A:$AI,$D21,MATCH(L$8,REPORT_DATA_BY_COMP!$A$1:$AI$1,0)), "")</f>
        <v>0</v>
      </c>
      <c r="M21" s="10" t="str">
        <f>IFERROR(""&amp;INDEX(BAPTISM_HISTORY!$A:$C,MATCH("0:0:0:0:"&amp;$B21,BAPTISM_HISTORY!$A:$A,0),MATCH(M$8,BAPTISM_HISTORY!$A$1:$AI$1,0)), "")</f>
        <v>2016:4:1</v>
      </c>
      <c r="N21" s="47" t="str">
        <f>IFERROR(INDEX(BAPTISM_HISTORY!$A:$C,MATCH("0:0:0:0:"&amp;$B21,BAPTISM_HISTORY!$A:$A,0),MATCH(N$8,BAPTISM_HISTORY!$A$1:$AI$1,0)), "")</f>
        <v>1</v>
      </c>
      <c r="O21" s="56">
        <f>IFERROR(INDEX(REPORT_DATA_BY_COMP!$A:$AI,$D21,MATCH(O$8,REPORT_DATA_BY_COMP!$A$1:$AI$1,0)), "")</f>
        <v>0</v>
      </c>
      <c r="P21" s="50">
        <f>IFERROR(INDEX(REPORT_DATA_BY_COMP!$A:$AI,$D21,MATCH(P$8,REPORT_DATA_BY_COMP!$A$1:$AI$1,0)), "")</f>
        <v>7</v>
      </c>
      <c r="Q21" s="10">
        <f>IFERROR(INDEX(REPORT_DATA_BY_COMP!$A:$AI,$D21,MATCH(Q$8,REPORT_DATA_BY_COMP!$A$1:$AI$1,0)), "")</f>
        <v>4</v>
      </c>
      <c r="R21" s="10">
        <f>IFERROR(INDEX(REPORT_DATA_BY_COMP!$A:$AI,$D21,MATCH(R$8,REPORT_DATA_BY_COMP!$A$1:$AI$1,0)), "")</f>
        <v>6</v>
      </c>
      <c r="S21" s="10">
        <f>IFERROR(INDEX(REPORT_DATA_BY_COMP!$A:$AI,$D21,MATCH(S$8,REPORT_DATA_BY_COMP!$A$1:$AI$1,0)), "")</f>
        <v>9</v>
      </c>
      <c r="T21" s="10">
        <f>IFERROR(INDEX(REPORT_DATA_BY_COMP!$A:$AI,$D21,MATCH(T$8,REPORT_DATA_BY_COMP!$A$1:$AI$1,0)), "")</f>
        <v>0</v>
      </c>
      <c r="U21" s="10">
        <f>IFERROR(INDEX(REPORT_DATA_BY_COMP!$A:$AI,$D21,MATCH(U$8,REPORT_DATA_BY_COMP!$A$1:$AI$1,0)), "")</f>
        <v>9</v>
      </c>
    </row>
    <row r="22" spans="1:21" ht="15" customHeight="1">
      <c r="A22" s="1"/>
      <c r="B22" s="1" t="s">
        <v>451</v>
      </c>
      <c r="C22" s="64" t="str">
        <f>CONCATENATE(YEAR,":",MONTH,":",WEEK,":",WEEKDAY,":",$B22)</f>
        <v>2016:6:2:7:GUISHAN_E</v>
      </c>
      <c r="D22" s="64">
        <f>MATCH($C22,REPORT_DATA_BY_COMP!$A:$A,0)</f>
        <v>2054</v>
      </c>
      <c r="E22" s="65" t="str">
        <f>SUBSTITUTE(VLOOKUP($B22,COMP_LIST!$A:$AD,5,FALSE),"EL","")</f>
        <v>E. Robinson / Welch</v>
      </c>
      <c r="F22" s="4" t="str">
        <f>VLOOKUP($B22,COMP_LIST!$A:$AD,3,FALSE)</f>
        <v>Guishan E</v>
      </c>
      <c r="G22" s="4" t="str">
        <f>VLOOKUP($B22,COMP_LIST!$A:$AD,4,FALSE)</f>
        <v>龜山長老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4</v>
      </c>
      <c r="K22" s="10">
        <f>IFERROR(INDEX(REPORT_DATA_BY_COMP!$A:$AI,$D22,MATCH(K$8,REPORT_DATA_BY_COMP!$A$1:$AI$1,0)), "")</f>
        <v>2</v>
      </c>
      <c r="L22" s="10">
        <f>IFERROR(INDEX(REPORT_DATA_BY_COMP!$A:$AI,$D22,MATCH(L$8,REPORT_DATA_BY_COMP!$A$1:$AI$1,0)), "")</f>
        <v>0</v>
      </c>
      <c r="M22" s="10" t="str">
        <f>IFERROR(""&amp;INDEX(BAPTISM_HISTORY!$A:$C,MATCH("0:0:0:0:"&amp;$B22,BAPTISM_HISTORY!$A:$A,0),MATCH(M$8,BAPTISM_HISTORY!$A$1:$AI$1,0)), "")</f>
        <v>2016:5:5</v>
      </c>
      <c r="N22" s="47" t="str">
        <f>IFERROR(INDEX(BAPTISM_HISTORY!$A:$C,MATCH("0:0:0:0:"&amp;$B22,BAPTISM_HISTORY!$A:$A,0),MATCH(N$8,BAPTISM_HISTORY!$A$1:$AI$1,0)), "")</f>
        <v>5</v>
      </c>
      <c r="O22" s="56">
        <f>IFERROR(INDEX(REPORT_DATA_BY_COMP!$A:$AI,$D22,MATCH(O$8,REPORT_DATA_BY_COMP!$A$1:$AI$1,0)), "")</f>
        <v>0</v>
      </c>
      <c r="P22" s="50">
        <f>IFERROR(INDEX(REPORT_DATA_BY_COMP!$A:$AI,$D22,MATCH(P$8,REPORT_DATA_BY_COMP!$A$1:$AI$1,0)), "")</f>
        <v>10</v>
      </c>
      <c r="Q22" s="10">
        <f>IFERROR(INDEX(REPORT_DATA_BY_COMP!$A:$AI,$D22,MATCH(Q$8,REPORT_DATA_BY_COMP!$A$1:$AI$1,0)), "")</f>
        <v>3</v>
      </c>
      <c r="R22" s="10">
        <f>IFERROR(INDEX(REPORT_DATA_BY_COMP!$A:$AI,$D22,MATCH(R$8,REPORT_DATA_BY_COMP!$A$1:$AI$1,0)), "")</f>
        <v>9</v>
      </c>
      <c r="S22" s="10">
        <f>IFERROR(INDEX(REPORT_DATA_BY_COMP!$A:$AI,$D22,MATCH(S$8,REPORT_DATA_BY_COMP!$A$1:$AI$1,0)), "")</f>
        <v>8</v>
      </c>
      <c r="T22" s="10">
        <f>IFERROR(INDEX(REPORT_DATA_BY_COMP!$A:$AI,$D22,MATCH(T$8,REPORT_DATA_BY_COMP!$A$1:$AI$1,0)), "")</f>
        <v>0</v>
      </c>
      <c r="U22" s="10">
        <f>IFERROR(INDEX(REPORT_DATA_BY_COMP!$A:$AI,$D22,MATCH(U$8,REPORT_DATA_BY_COMP!$A$1:$AI$1,0)), "")</f>
        <v>7</v>
      </c>
    </row>
    <row r="23" spans="1:21" ht="15" customHeight="1">
      <c r="A23" s="1"/>
      <c r="B23" s="1"/>
      <c r="E23" s="8" t="s">
        <v>804</v>
      </c>
      <c r="F23" s="9"/>
      <c r="G23" s="9"/>
      <c r="H23" s="11">
        <f>SUM(H18:H22)</f>
        <v>0</v>
      </c>
      <c r="I23" s="11">
        <f t="shared" ref="I23:U23" si="1">SUM(I18:I22)</f>
        <v>2</v>
      </c>
      <c r="J23" s="11">
        <f t="shared" si="1"/>
        <v>8</v>
      </c>
      <c r="K23" s="11">
        <f t="shared" si="1"/>
        <v>12</v>
      </c>
      <c r="L23" s="11">
        <f t="shared" si="1"/>
        <v>2</v>
      </c>
      <c r="M23" s="77"/>
      <c r="N23" s="79"/>
      <c r="O23" s="57">
        <f t="shared" si="1"/>
        <v>1</v>
      </c>
      <c r="P23" s="51">
        <f t="shared" si="1"/>
        <v>30</v>
      </c>
      <c r="Q23" s="11">
        <f t="shared" si="1"/>
        <v>12</v>
      </c>
      <c r="R23" s="11">
        <f t="shared" si="1"/>
        <v>35</v>
      </c>
      <c r="S23" s="11">
        <f t="shared" si="1"/>
        <v>25</v>
      </c>
      <c r="T23" s="11">
        <f t="shared" si="1"/>
        <v>1</v>
      </c>
      <c r="U23" s="11">
        <f t="shared" si="1"/>
        <v>32</v>
      </c>
    </row>
    <row r="24" spans="1:21" ht="15" customHeight="1">
      <c r="A24" s="1" t="s">
        <v>2284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6"/>
      <c r="N24" s="6"/>
      <c r="O24" s="55"/>
      <c r="P24" s="6"/>
      <c r="Q24" s="6"/>
      <c r="R24" s="6"/>
      <c r="S24" s="6"/>
      <c r="T24" s="6"/>
      <c r="U24" s="6"/>
    </row>
    <row r="25" spans="1:21" ht="15" customHeight="1">
      <c r="A25" s="1"/>
      <c r="B25" s="1" t="s">
        <v>452</v>
      </c>
      <c r="C25" s="64" t="str">
        <f>CONCATENATE(YEAR,":",MONTH,":",WEEK,":",WEEKDAY,":",$B25)</f>
        <v>2016:6:2:7:BADE_A_E</v>
      </c>
      <c r="D25" s="64">
        <f>MATCH($C25,REPORT_DATA_BY_COMP!$A:$A,0)</f>
        <v>2046</v>
      </c>
      <c r="E25" s="65" t="str">
        <f>SUBSTITUTE(VLOOKUP($B25,COMP_LIST!$A:$AD,5,FALSE),"EL","")</f>
        <v>E. Welker DL / Budd</v>
      </c>
      <c r="F25" s="4" t="str">
        <f>VLOOKUP($B25,COMP_LIST!$A:$AD,3,FALSE)</f>
        <v>Bade A E</v>
      </c>
      <c r="G25" s="4" t="str">
        <f>VLOOKUP($B25,COMP_LIST!$A:$AD,4,FALSE)</f>
        <v>八德A長老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1</v>
      </c>
      <c r="J25" s="10">
        <f>IFERROR(INDEX(REPORT_DATA_BY_COMP!$A:$AI,$D25,MATCH(J$8,REPORT_DATA_BY_COMP!$A$1:$AI$1,0)), "")</f>
        <v>4</v>
      </c>
      <c r="K25" s="10">
        <f>IFERROR(INDEX(REPORT_DATA_BY_COMP!$A:$AI,$D25,MATCH(K$8,REPORT_DATA_BY_COMP!$A$1:$AI$1,0)), "")</f>
        <v>1</v>
      </c>
      <c r="L25" s="10">
        <f>IFERROR(INDEX(REPORT_DATA_BY_COMP!$A:$AI,$D25,MATCH(L$8,REPORT_DATA_BY_COMP!$A$1:$AI$1,0)), "")</f>
        <v>1</v>
      </c>
      <c r="M25" s="10" t="str">
        <f>IFERROR(""&amp;INDEX(BAPTISM_HISTORY!$A:$C,MATCH("0:0:0:0:"&amp;$B25,BAPTISM_HISTORY!$A:$A,0),MATCH(M$8,BAPTISM_HISTORY!$A$1:$AI$1,0)), "")</f>
        <v>2016:6:2</v>
      </c>
      <c r="N25" s="47" t="str">
        <f>IFERROR(INDEX(BAPTISM_HISTORY!$A:$C,MATCH("0:0:0:0:"&amp;$B25,BAPTISM_HISTORY!$A:$A,0),MATCH(N$8,BAPTISM_HISTORY!$A$1:$AI$1,0)), "")</f>
        <v>4</v>
      </c>
      <c r="O25" s="56">
        <f>IFERROR(INDEX(REPORT_DATA_BY_COMP!$A:$AI,$D25,MATCH(O$8,REPORT_DATA_BY_COMP!$A$1:$AI$1,0)), "")</f>
        <v>1</v>
      </c>
      <c r="P25" s="50">
        <f>IFERROR(INDEX(REPORT_DATA_BY_COMP!$A:$AI,$D25,MATCH(P$8,REPORT_DATA_BY_COMP!$A$1:$AI$1,0)), "")</f>
        <v>7</v>
      </c>
      <c r="Q25" s="10">
        <f>IFERROR(INDEX(REPORT_DATA_BY_COMP!$A:$AI,$D25,MATCH(Q$8,REPORT_DATA_BY_COMP!$A$1:$AI$1,0)), "")</f>
        <v>3</v>
      </c>
      <c r="R25" s="10">
        <f>IFERROR(INDEX(REPORT_DATA_BY_COMP!$A:$AI,$D25,MATCH(R$8,REPORT_DATA_BY_COMP!$A$1:$AI$1,0)), "")</f>
        <v>11</v>
      </c>
      <c r="S25" s="10">
        <f>IFERROR(INDEX(REPORT_DATA_BY_COMP!$A:$AI,$D25,MATCH(S$8,REPORT_DATA_BY_COMP!$A$1:$AI$1,0)), "")</f>
        <v>5</v>
      </c>
      <c r="T25" s="10">
        <f>IFERROR(INDEX(REPORT_DATA_BY_COMP!$A:$AI,$D25,MATCH(T$8,REPORT_DATA_BY_COMP!$A$1:$AI$1,0)), "")</f>
        <v>0</v>
      </c>
      <c r="U25" s="10">
        <f>IFERROR(INDEX(REPORT_DATA_BY_COMP!$A:$AI,$D25,MATCH(U$8,REPORT_DATA_BY_COMP!$A$1:$AI$1,0)), "")</f>
        <v>4</v>
      </c>
    </row>
    <row r="26" spans="1:21" ht="15" customHeight="1">
      <c r="A26" s="1"/>
      <c r="B26" s="1" t="s">
        <v>453</v>
      </c>
      <c r="C26" s="64" t="str">
        <f>CONCATENATE(YEAR,":",MONTH,":",WEEK,":",WEEKDAY,":",$B26)</f>
        <v>2016:6:2:7:BADE_B_E</v>
      </c>
      <c r="D26" s="64">
        <f>MATCH($C26,REPORT_DATA_BY_COMP!$A:$A,0)</f>
        <v>2047</v>
      </c>
      <c r="E26" s="65" t="str">
        <f>SUBSTITUTE(VLOOKUP($B26,COMP_LIST!$A:$AD,5,FALSE),"EL","")</f>
        <v>E. Casper / Leonhardt</v>
      </c>
      <c r="F26" s="4" t="str">
        <f>VLOOKUP($B26,COMP_LIST!$A:$AD,3,FALSE)</f>
        <v>Bade B E</v>
      </c>
      <c r="G26" s="4" t="str">
        <f>VLOOKUP($B26,COMP_LIST!$A:$AD,4,FALSE)</f>
        <v>八德B長老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1</v>
      </c>
      <c r="J26" s="10">
        <f>IFERROR(INDEX(REPORT_DATA_BY_COMP!$A:$AI,$D26,MATCH(J$8,REPORT_DATA_BY_COMP!$A$1:$AI$1,0)), "")</f>
        <v>0</v>
      </c>
      <c r="K26" s="10">
        <f>IFERROR(INDEX(REPORT_DATA_BY_COMP!$A:$AI,$D26,MATCH(K$8,REPORT_DATA_BY_COMP!$A$1:$AI$1,0)), "")</f>
        <v>0</v>
      </c>
      <c r="L26" s="10">
        <f>IFERROR(INDEX(REPORT_DATA_BY_COMP!$A:$AI,$D26,MATCH(L$8,REPORT_DATA_BY_COMP!$A$1:$AI$1,0)), "")</f>
        <v>0</v>
      </c>
      <c r="M26" s="10" t="str">
        <f>IFERROR(""&amp;INDEX(BAPTISM_HISTORY!$A:$C,MATCH("0:0:0:0:"&amp;$B26,BAPTISM_HISTORY!$A:$A,0),MATCH(M$8,BAPTISM_HISTORY!$A$1:$AI$1,0)), "")</f>
        <v>2016:2:2</v>
      </c>
      <c r="N26" s="47" t="str">
        <f>IFERROR(INDEX(BAPTISM_HISTORY!$A:$C,MATCH("0:0:0:0:"&amp;$B26,BAPTISM_HISTORY!$A:$A,0),MATCH(N$8,BAPTISM_HISTORY!$A$1:$AI$1,0)), "")</f>
        <v>2</v>
      </c>
      <c r="O26" s="56">
        <f>IFERROR(INDEX(REPORT_DATA_BY_COMP!$A:$AI,$D26,MATCH(O$8,REPORT_DATA_BY_COMP!$A$1:$AI$1,0)), "")</f>
        <v>0</v>
      </c>
      <c r="P26" s="50">
        <f>IFERROR(INDEX(REPORT_DATA_BY_COMP!$A:$AI,$D26,MATCH(P$8,REPORT_DATA_BY_COMP!$A$1:$AI$1,0)), "")</f>
        <v>1</v>
      </c>
      <c r="Q26" s="10">
        <f>IFERROR(INDEX(REPORT_DATA_BY_COMP!$A:$AI,$D26,MATCH(Q$8,REPORT_DATA_BY_COMP!$A$1:$AI$1,0)), "")</f>
        <v>2</v>
      </c>
      <c r="R26" s="10">
        <f>IFERROR(INDEX(REPORT_DATA_BY_COMP!$A:$AI,$D26,MATCH(R$8,REPORT_DATA_BY_COMP!$A$1:$AI$1,0)), "")</f>
        <v>6</v>
      </c>
      <c r="S26" s="10">
        <f>IFERROR(INDEX(REPORT_DATA_BY_COMP!$A:$AI,$D26,MATCH(S$8,REPORT_DATA_BY_COMP!$A$1:$AI$1,0)), "")</f>
        <v>4</v>
      </c>
      <c r="T26" s="10">
        <f>IFERROR(INDEX(REPORT_DATA_BY_COMP!$A:$AI,$D26,MATCH(T$8,REPORT_DATA_BY_COMP!$A$1:$AI$1,0)), "")</f>
        <v>0</v>
      </c>
      <c r="U26" s="10">
        <f>IFERROR(INDEX(REPORT_DATA_BY_COMP!$A:$AI,$D26,MATCH(U$8,REPORT_DATA_BY_COMP!$A$1:$AI$1,0)), "")</f>
        <v>9</v>
      </c>
    </row>
    <row r="27" spans="1:21" ht="15" customHeight="1">
      <c r="A27" s="1"/>
      <c r="B27" s="1" t="s">
        <v>454</v>
      </c>
      <c r="C27" s="64" t="str">
        <f>CONCATENATE(YEAR,":",MONTH,":",WEEK,":",WEEKDAY,":",$B27)</f>
        <v>2016:6:2:7:BADE_S</v>
      </c>
      <c r="D27" s="64">
        <f>MATCH($C27,REPORT_DATA_BY_COMP!$A:$A,0)</f>
        <v>2048</v>
      </c>
      <c r="E27" s="65" t="str">
        <f>SUBSTITUTE(VLOOKUP($B27,COMP_LIST!$A:$AD,5,FALSE),"EL","")</f>
        <v>S. Torres Ortiz / McKim</v>
      </c>
      <c r="F27" s="4" t="str">
        <f>VLOOKUP($B27,COMP_LIST!$A:$AD,3,FALSE)</f>
        <v>Bade S</v>
      </c>
      <c r="G27" s="4" t="str">
        <f>VLOOKUP($B27,COMP_LIST!$A:$AD,4,FALSE)</f>
        <v>八德姐妹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3</v>
      </c>
      <c r="K27" s="10">
        <f>IFERROR(INDEX(REPORT_DATA_BY_COMP!$A:$AI,$D27,MATCH(K$8,REPORT_DATA_BY_COMP!$A$1:$AI$1,0)), "")</f>
        <v>6</v>
      </c>
      <c r="L27" s="10">
        <f>IFERROR(INDEX(REPORT_DATA_BY_COMP!$A:$AI,$D27,MATCH(L$8,REPORT_DATA_BY_COMP!$A$1:$AI$1,0)), "")</f>
        <v>0</v>
      </c>
      <c r="M27" s="10" t="str">
        <f>IFERROR(""&amp;INDEX(BAPTISM_HISTORY!$A:$C,MATCH("0:0:0:0:"&amp;$B27,BAPTISM_HISTORY!$A:$A,0),MATCH(M$8,BAPTISM_HISTORY!$A$1:$AI$1,0)), "")</f>
        <v>2016:2:3</v>
      </c>
      <c r="N27" s="47" t="str">
        <f>IFERROR(INDEX(BAPTISM_HISTORY!$A:$C,MATCH("0:0:0:0:"&amp;$B27,BAPTISM_HISTORY!$A:$A,0),MATCH(N$8,BAPTISM_HISTORY!$A$1:$AI$1,0)), "")</f>
        <v>1</v>
      </c>
      <c r="O27" s="56">
        <f>IFERROR(INDEX(REPORT_DATA_BY_COMP!$A:$AI,$D27,MATCH(O$8,REPORT_DATA_BY_COMP!$A$1:$AI$1,0)), "")</f>
        <v>0</v>
      </c>
      <c r="P27" s="50">
        <f>IFERROR(INDEX(REPORT_DATA_BY_COMP!$A:$AI,$D27,MATCH(P$8,REPORT_DATA_BY_COMP!$A$1:$AI$1,0)), "")</f>
        <v>6</v>
      </c>
      <c r="Q27" s="10">
        <f>IFERROR(INDEX(REPORT_DATA_BY_COMP!$A:$AI,$D27,MATCH(Q$8,REPORT_DATA_BY_COMP!$A$1:$AI$1,0)), "")</f>
        <v>3</v>
      </c>
      <c r="R27" s="10">
        <f>IFERROR(INDEX(REPORT_DATA_BY_COMP!$A:$AI,$D27,MATCH(R$8,REPORT_DATA_BY_COMP!$A$1:$AI$1,0)), "")</f>
        <v>8</v>
      </c>
      <c r="S27" s="10">
        <f>IFERROR(INDEX(REPORT_DATA_BY_COMP!$A:$AI,$D27,MATCH(S$8,REPORT_DATA_BY_COMP!$A$1:$AI$1,0)), "")</f>
        <v>8</v>
      </c>
      <c r="T27" s="10">
        <f>IFERROR(INDEX(REPORT_DATA_BY_COMP!$A:$AI,$D27,MATCH(T$8,REPORT_DATA_BY_COMP!$A$1:$AI$1,0)), "")</f>
        <v>0</v>
      </c>
      <c r="U27" s="10">
        <f>IFERROR(INDEX(REPORT_DATA_BY_COMP!$A:$AI,$D27,MATCH(U$8,REPORT_DATA_BY_COMP!$A$1:$AI$1,0)), "")</f>
        <v>5</v>
      </c>
    </row>
    <row r="28" spans="1:21" ht="15" customHeight="1">
      <c r="A28" s="1"/>
      <c r="B28" s="1" t="s">
        <v>455</v>
      </c>
      <c r="C28" s="64" t="str">
        <f>CONCATENATE(YEAR,":",MONTH,":",WEEK,":",WEEKDAY,":",$B28)</f>
        <v>2016:6:2:7:LONGTAN_E</v>
      </c>
      <c r="D28" s="64">
        <f>MATCH($C28,REPORT_DATA_BY_COMP!$A:$A,0)</f>
        <v>2066</v>
      </c>
      <c r="E28" s="65" t="str">
        <f>SUBSTITUTE(VLOOKUP($B28,COMP_LIST!$A:$AD,5,FALSE),"EL","")</f>
        <v>E. Jacobson / Petermann</v>
      </c>
      <c r="F28" s="4" t="str">
        <f>VLOOKUP($B28,COMP_LIST!$A:$AD,3,FALSE)</f>
        <v>Longtan E</v>
      </c>
      <c r="G28" s="4" t="str">
        <f>VLOOKUP($B28,COMP_LIST!$A:$AD,4,FALSE)</f>
        <v>龍潭長老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1</v>
      </c>
      <c r="J28" s="10">
        <f>IFERROR(INDEX(REPORT_DATA_BY_COMP!$A:$AI,$D28,MATCH(J$8,REPORT_DATA_BY_COMP!$A$1:$AI$1,0)), "")</f>
        <v>3</v>
      </c>
      <c r="K28" s="10">
        <f>IFERROR(INDEX(REPORT_DATA_BY_COMP!$A:$AI,$D28,MATCH(K$8,REPORT_DATA_BY_COMP!$A$1:$AI$1,0)), "")</f>
        <v>5</v>
      </c>
      <c r="L28" s="10">
        <f>IFERROR(INDEX(REPORT_DATA_BY_COMP!$A:$AI,$D28,MATCH(L$8,REPORT_DATA_BY_COMP!$A$1:$AI$1,0)), "")</f>
        <v>0</v>
      </c>
      <c r="M28" s="10" t="str">
        <f>IFERROR(""&amp;INDEX(BAPTISM_HISTORY!$A:$C,MATCH("0:0:0:0:"&amp;$B28,BAPTISM_HISTORY!$A:$A,0),MATCH(M$8,BAPTISM_HISTORY!$A$1:$AI$1,0)), "")</f>
        <v>2016:2:1</v>
      </c>
      <c r="N28" s="47" t="str">
        <f>IFERROR(INDEX(BAPTISM_HISTORY!$A:$C,MATCH("0:0:0:0:"&amp;$B28,BAPTISM_HISTORY!$A:$A,0),MATCH(N$8,BAPTISM_HISTORY!$A$1:$AI$1,0)), "")</f>
        <v>1</v>
      </c>
      <c r="O28" s="56">
        <f>IFERROR(INDEX(REPORT_DATA_BY_COMP!$A:$AI,$D28,MATCH(O$8,REPORT_DATA_BY_COMP!$A$1:$AI$1,0)), "")</f>
        <v>0</v>
      </c>
      <c r="P28" s="50">
        <f>IFERROR(INDEX(REPORT_DATA_BY_COMP!$A:$AI,$D28,MATCH(P$8,REPORT_DATA_BY_COMP!$A$1:$AI$1,0)), "")</f>
        <v>9</v>
      </c>
      <c r="Q28" s="10">
        <f>IFERROR(INDEX(REPORT_DATA_BY_COMP!$A:$AI,$D28,MATCH(Q$8,REPORT_DATA_BY_COMP!$A$1:$AI$1,0)), "")</f>
        <v>3</v>
      </c>
      <c r="R28" s="10">
        <f>IFERROR(INDEX(REPORT_DATA_BY_COMP!$A:$AI,$D28,MATCH(R$8,REPORT_DATA_BY_COMP!$A$1:$AI$1,0)), "")</f>
        <v>9</v>
      </c>
      <c r="S28" s="10">
        <f>IFERROR(INDEX(REPORT_DATA_BY_COMP!$A:$AI,$D28,MATCH(S$8,REPORT_DATA_BY_COMP!$A$1:$AI$1,0)), "")</f>
        <v>9</v>
      </c>
      <c r="T28" s="10">
        <f>IFERROR(INDEX(REPORT_DATA_BY_COMP!$A:$AI,$D28,MATCH(T$8,REPORT_DATA_BY_COMP!$A$1:$AI$1,0)), "")</f>
        <v>1</v>
      </c>
      <c r="U28" s="10">
        <f>IFERROR(INDEX(REPORT_DATA_BY_COMP!$A:$AI,$D28,MATCH(U$8,REPORT_DATA_BY_COMP!$A$1:$AI$1,0)), "")</f>
        <v>8</v>
      </c>
    </row>
    <row r="29" spans="1:21" ht="15" customHeight="1">
      <c r="A29" s="1"/>
      <c r="B29" s="1"/>
      <c r="E29" s="8" t="s">
        <v>804</v>
      </c>
      <c r="F29" s="9"/>
      <c r="G29" s="9"/>
      <c r="H29" s="11">
        <f>SUM(H25:H28)</f>
        <v>0</v>
      </c>
      <c r="I29" s="11">
        <f t="shared" ref="I29:T29" si="2">SUM(I25:I28)</f>
        <v>3</v>
      </c>
      <c r="J29" s="11">
        <f t="shared" si="2"/>
        <v>10</v>
      </c>
      <c r="K29" s="11">
        <f t="shared" si="2"/>
        <v>12</v>
      </c>
      <c r="L29" s="11">
        <f t="shared" si="2"/>
        <v>1</v>
      </c>
      <c r="M29" s="77"/>
      <c r="N29" s="79"/>
      <c r="O29" s="57">
        <f t="shared" si="2"/>
        <v>1</v>
      </c>
      <c r="P29" s="51">
        <f t="shared" si="2"/>
        <v>23</v>
      </c>
      <c r="Q29" s="11">
        <f t="shared" si="2"/>
        <v>11</v>
      </c>
      <c r="R29" s="11">
        <f t="shared" si="2"/>
        <v>34</v>
      </c>
      <c r="S29" s="11">
        <f t="shared" si="2"/>
        <v>26</v>
      </c>
      <c r="T29" s="11">
        <f t="shared" si="2"/>
        <v>1</v>
      </c>
      <c r="U29" s="11">
        <f>SUM(U25:U28)</f>
        <v>26</v>
      </c>
    </row>
    <row r="30" spans="1:21" ht="15" customHeight="1">
      <c r="A30" s="1" t="s">
        <v>801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6"/>
      <c r="N30" s="6"/>
      <c r="O30" s="55"/>
      <c r="P30" s="6"/>
      <c r="Q30" s="6"/>
      <c r="R30" s="6"/>
      <c r="S30" s="6"/>
      <c r="T30" s="6"/>
      <c r="U30" s="6"/>
    </row>
    <row r="31" spans="1:21" ht="15" customHeight="1">
      <c r="A31" s="1"/>
      <c r="B31" s="1" t="s">
        <v>4299</v>
      </c>
      <c r="C31" s="64" t="str">
        <f>CONCATENATE(YEAR,":",MONTH,":",WEEK,":",WEEKDAY,":",$B31)</f>
        <v>2016:6:2:7:ZHONGLI_1_A_E</v>
      </c>
      <c r="D31" s="64">
        <f>MATCH($C31,REPORT_DATA_BY_COMP!$A:$A,0)</f>
        <v>2127</v>
      </c>
      <c r="E31" s="65" t="str">
        <f>SUBSTITUTE(VLOOKUP($B31,COMP_LIST!$A:$AD,5,FALSE),"EL","")</f>
        <v>E. Lloyd / Loke</v>
      </c>
      <c r="F31" s="4" t="str">
        <f>VLOOKUP($B31,COMP_LIST!$A:$AD,3,FALSE)</f>
        <v>Zhongli 1 A E</v>
      </c>
      <c r="G31" s="4" t="str">
        <f>VLOOKUP($B31,COMP_LIST!$A:$AD,4,FALSE)</f>
        <v>中壢 1 長老</v>
      </c>
      <c r="H31" s="10">
        <f>IFERROR(INDEX(REPORT_DATA_BY_COMP!$A:$AI,$D31,MATCH(H$8,REPORT_DATA_BY_COMP!$A$1:$AI$1,0)), "")</f>
        <v>0</v>
      </c>
      <c r="I31" s="10">
        <f>IFERROR(INDEX(REPORT_DATA_BY_COMP!$A:$AI,$D31,MATCH(I$8,REPORT_DATA_BY_COMP!$A$1:$AI$1,0)), "")</f>
        <v>0</v>
      </c>
      <c r="J31" s="10">
        <f>IFERROR(INDEX(REPORT_DATA_BY_COMP!$A:$AI,$D31,MATCH(J$8,REPORT_DATA_BY_COMP!$A$1:$AI$1,0)), "")</f>
        <v>2</v>
      </c>
      <c r="K31" s="10">
        <f>IFERROR(INDEX(REPORT_DATA_BY_COMP!$A:$AI,$D31,MATCH(K$8,REPORT_DATA_BY_COMP!$A$1:$AI$1,0)), "")</f>
        <v>7</v>
      </c>
      <c r="L31" s="10">
        <f>IFERROR(INDEX(REPORT_DATA_BY_COMP!$A:$AI,$D31,MATCH(L$8,REPORT_DATA_BY_COMP!$A$1:$AI$1,0)), "")</f>
        <v>0</v>
      </c>
      <c r="M31" s="10" t="str">
        <f>IFERROR(""&amp;INDEX(BAPTISM_HISTORY!$A:$C,MATCH("0:0:0:0:"&amp;$B31,BAPTISM_HISTORY!$A:$A,0),MATCH(M$8,BAPTISM_HISTORY!$A$1:$AI$1,0)), "")</f>
        <v/>
      </c>
      <c r="N31" s="47" t="str">
        <f>IFERROR(INDEX(BAPTISM_HISTORY!$A:$C,MATCH("0:0:0:0:"&amp;$B31,BAPTISM_HISTORY!$A:$A,0),MATCH(N$8,BAPTISM_HISTORY!$A$1:$AI$1,0)), "")</f>
        <v>0</v>
      </c>
      <c r="O31" s="56">
        <f>IFERROR(INDEX(REPORT_DATA_BY_COMP!$A:$AI,$D31,MATCH(O$8,REPORT_DATA_BY_COMP!$A$1:$AI$1,0)), "")</f>
        <v>0</v>
      </c>
      <c r="P31" s="50">
        <f>IFERROR(INDEX(REPORT_DATA_BY_COMP!$A:$AI,$D31,MATCH(P$8,REPORT_DATA_BY_COMP!$A$1:$AI$1,0)), "")</f>
        <v>9</v>
      </c>
      <c r="Q31" s="10">
        <f>IFERROR(INDEX(REPORT_DATA_BY_COMP!$A:$AI,$D31,MATCH(Q$8,REPORT_DATA_BY_COMP!$A$1:$AI$1,0)), "")</f>
        <v>4</v>
      </c>
      <c r="R31" s="10">
        <f>IFERROR(INDEX(REPORT_DATA_BY_COMP!$A:$AI,$D31,MATCH(R$8,REPORT_DATA_BY_COMP!$A$1:$AI$1,0)), "")</f>
        <v>6</v>
      </c>
      <c r="S31" s="10">
        <f>IFERROR(INDEX(REPORT_DATA_BY_COMP!$A:$AI,$D31,MATCH(S$8,REPORT_DATA_BY_COMP!$A$1:$AI$1,0)), "")</f>
        <v>5</v>
      </c>
      <c r="T31" s="10">
        <f>IFERROR(INDEX(REPORT_DATA_BY_COMP!$A:$AI,$D31,MATCH(T$8,REPORT_DATA_BY_COMP!$A$1:$AI$1,0)), "")</f>
        <v>0</v>
      </c>
      <c r="U31" s="10">
        <f>IFERROR(INDEX(REPORT_DATA_BY_COMP!$A:$AI,$D31,MATCH(U$8,REPORT_DATA_BY_COMP!$A$1:$AI$1,0)), "")</f>
        <v>6</v>
      </c>
    </row>
    <row r="32" spans="1:21" ht="15" customHeight="1">
      <c r="A32" s="1"/>
      <c r="B32" s="1" t="s">
        <v>4302</v>
      </c>
      <c r="C32" s="64" t="str">
        <f>CONCATENATE(YEAR,":",MONTH,":",WEEK,":",WEEKDAY,":",$B32)</f>
        <v>2016:6:2:7:ZHONGLI_1_B_E</v>
      </c>
      <c r="D32" s="64">
        <f>MATCH($C32,REPORT_DATA_BY_COMP!$A:$A,0)</f>
        <v>2128</v>
      </c>
      <c r="E32" s="65" t="str">
        <f>SUBSTITUTE(VLOOKUP($B32,COMP_LIST!$A:$AD,5,FALSE),"EL","")</f>
        <v>E. Iverson / Jensen</v>
      </c>
      <c r="F32" s="4" t="str">
        <f>VLOOKUP($B32,COMP_LIST!$A:$AD,3,FALSE)</f>
        <v>Zhongli 1 B E</v>
      </c>
      <c r="G32" s="4" t="str">
        <f>VLOOKUP($B32,COMP_LIST!$A:$AD,4,FALSE)</f>
        <v>中壢 1 姐妹</v>
      </c>
      <c r="H32" s="10">
        <f>IFERROR(INDEX(REPORT_DATA_BY_COMP!$A:$AI,$D32,MATCH(H$8,REPORT_DATA_BY_COMP!$A$1:$AI$1,0)), "")</f>
        <v>0</v>
      </c>
      <c r="I32" s="10">
        <f>IFERROR(INDEX(REPORT_DATA_BY_COMP!$A:$AI,$D32,MATCH(I$8,REPORT_DATA_BY_COMP!$A$1:$AI$1,0)), "")</f>
        <v>0</v>
      </c>
      <c r="J32" s="10">
        <f>IFERROR(INDEX(REPORT_DATA_BY_COMP!$A:$AI,$D32,MATCH(J$8,REPORT_DATA_BY_COMP!$A$1:$AI$1,0)), "")</f>
        <v>1</v>
      </c>
      <c r="K32" s="10">
        <f>IFERROR(INDEX(REPORT_DATA_BY_COMP!$A:$AI,$D32,MATCH(K$8,REPORT_DATA_BY_COMP!$A$1:$AI$1,0)), "")</f>
        <v>4</v>
      </c>
      <c r="L32" s="10">
        <f>IFERROR(INDEX(REPORT_DATA_BY_COMP!$A:$AI,$D32,MATCH(L$8,REPORT_DATA_BY_COMP!$A$1:$AI$1,0)), "")</f>
        <v>0</v>
      </c>
      <c r="M32" s="10" t="str">
        <f>IFERROR(""&amp;INDEX(BAPTISM_HISTORY!$A:$C,MATCH("0:0:0:0:"&amp;$B32,BAPTISM_HISTORY!$A:$A,0),MATCH(M$8,BAPTISM_HISTORY!$A$1:$AI$1,0)), "")</f>
        <v/>
      </c>
      <c r="N32" s="47" t="str">
        <f>IFERROR(INDEX(BAPTISM_HISTORY!$A:$C,MATCH("0:0:0:0:"&amp;$B32,BAPTISM_HISTORY!$A:$A,0),MATCH(N$8,BAPTISM_HISTORY!$A$1:$AI$1,0)), "")</f>
        <v>0</v>
      </c>
      <c r="O32" s="56">
        <f>IFERROR(INDEX(REPORT_DATA_BY_COMP!$A:$AI,$D32,MATCH(O$8,REPORT_DATA_BY_COMP!$A$1:$AI$1,0)), "")</f>
        <v>0</v>
      </c>
      <c r="P32" s="50">
        <f>IFERROR(INDEX(REPORT_DATA_BY_COMP!$A:$AI,$D32,MATCH(P$8,REPORT_DATA_BY_COMP!$A$1:$AI$1,0)), "")</f>
        <v>5</v>
      </c>
      <c r="Q32" s="10">
        <f>IFERROR(INDEX(REPORT_DATA_BY_COMP!$A:$AI,$D32,MATCH(Q$8,REPORT_DATA_BY_COMP!$A$1:$AI$1,0)), "")</f>
        <v>0</v>
      </c>
      <c r="R32" s="10">
        <f>IFERROR(INDEX(REPORT_DATA_BY_COMP!$A:$AI,$D32,MATCH(R$8,REPORT_DATA_BY_COMP!$A$1:$AI$1,0)), "")</f>
        <v>3</v>
      </c>
      <c r="S32" s="10">
        <f>IFERROR(INDEX(REPORT_DATA_BY_COMP!$A:$AI,$D32,MATCH(S$8,REPORT_DATA_BY_COMP!$A$1:$AI$1,0)), "")</f>
        <v>5</v>
      </c>
      <c r="T32" s="10">
        <f>IFERROR(INDEX(REPORT_DATA_BY_COMP!$A:$AI,$D32,MATCH(T$8,REPORT_DATA_BY_COMP!$A$1:$AI$1,0)), "")</f>
        <v>0</v>
      </c>
      <c r="U32" s="10">
        <f>IFERROR(INDEX(REPORT_DATA_BY_COMP!$A:$AI,$D32,MATCH(U$8,REPORT_DATA_BY_COMP!$A$1:$AI$1,0)), "")</f>
        <v>6</v>
      </c>
    </row>
    <row r="33" spans="1:21" ht="15" customHeight="1">
      <c r="A33" s="1"/>
      <c r="B33" s="1" t="s">
        <v>456</v>
      </c>
      <c r="C33" s="64" t="str">
        <f>CONCATENATE(YEAR,":",MONTH,":",WEEK,":",WEEKDAY,":",$B33)</f>
        <v>2016:6:2:7:ZHONGLI_2_E</v>
      </c>
      <c r="D33" s="64">
        <f>MATCH($C33,REPORT_DATA_BY_COMP!$A:$A,0)</f>
        <v>2129</v>
      </c>
      <c r="E33" s="65" t="str">
        <f>SUBSTITUTE(VLOOKUP($B33,COMP_LIST!$A:$AD,5,FALSE),"EL","")</f>
        <v>E. Seamons DL / Miller</v>
      </c>
      <c r="F33" s="4" t="str">
        <f>VLOOKUP($B33,COMP_LIST!$A:$AD,3,FALSE)</f>
        <v>Zhongli 2 E</v>
      </c>
      <c r="G33" s="4" t="str">
        <f>VLOOKUP($B33,COMP_LIST!$A:$AD,4,FALSE)</f>
        <v>中壢 2 長老</v>
      </c>
      <c r="H33" s="10">
        <f>IFERROR(INDEX(REPORT_DATA_BY_COMP!$A:$AI,$D33,MATCH(H$8,REPORT_DATA_BY_COMP!$A$1:$AI$1,0)), "")</f>
        <v>0</v>
      </c>
      <c r="I33" s="10">
        <f>IFERROR(INDEX(REPORT_DATA_BY_COMP!$A:$AI,$D33,MATCH(I$8,REPORT_DATA_BY_COMP!$A$1:$AI$1,0)), "")</f>
        <v>4</v>
      </c>
      <c r="J33" s="10">
        <f>IFERROR(INDEX(REPORT_DATA_BY_COMP!$A:$AI,$D33,MATCH(J$8,REPORT_DATA_BY_COMP!$A$1:$AI$1,0)), "")</f>
        <v>0</v>
      </c>
      <c r="K33" s="10">
        <f>IFERROR(INDEX(REPORT_DATA_BY_COMP!$A:$AI,$D33,MATCH(K$8,REPORT_DATA_BY_COMP!$A$1:$AI$1,0)), "")</f>
        <v>11</v>
      </c>
      <c r="L33" s="10">
        <f>IFERROR(INDEX(REPORT_DATA_BY_COMP!$A:$AI,$D33,MATCH(L$8,REPORT_DATA_BY_COMP!$A$1:$AI$1,0)), "")</f>
        <v>4</v>
      </c>
      <c r="M33" s="10" t="str">
        <f>IFERROR(""&amp;INDEX(BAPTISM_HISTORY!$A:$C,MATCH("0:0:0:0:"&amp;$B33,BAPTISM_HISTORY!$A:$A,0),MATCH(M$8,BAPTISM_HISTORY!$A$1:$AI$1,0)), "")</f>
        <v>2016:5:2</v>
      </c>
      <c r="N33" s="47" t="str">
        <f>IFERROR(INDEX(BAPTISM_HISTORY!$A:$C,MATCH("0:0:0:0:"&amp;$B33,BAPTISM_HISTORY!$A:$A,0),MATCH(N$8,BAPTISM_HISTORY!$A$1:$AI$1,0)), "")</f>
        <v>3</v>
      </c>
      <c r="O33" s="56">
        <f>IFERROR(INDEX(REPORT_DATA_BY_COMP!$A:$AI,$D33,MATCH(O$8,REPORT_DATA_BY_COMP!$A$1:$AI$1,0)), "")</f>
        <v>0</v>
      </c>
      <c r="P33" s="50">
        <f>IFERROR(INDEX(REPORT_DATA_BY_COMP!$A:$AI,$D33,MATCH(P$8,REPORT_DATA_BY_COMP!$A$1:$AI$1,0)), "")</f>
        <v>15</v>
      </c>
      <c r="Q33" s="10">
        <f>IFERROR(INDEX(REPORT_DATA_BY_COMP!$A:$AI,$D33,MATCH(Q$8,REPORT_DATA_BY_COMP!$A$1:$AI$1,0)), "")</f>
        <v>5</v>
      </c>
      <c r="R33" s="10">
        <f>IFERROR(INDEX(REPORT_DATA_BY_COMP!$A:$AI,$D33,MATCH(R$8,REPORT_DATA_BY_COMP!$A$1:$AI$1,0)), "")</f>
        <v>7</v>
      </c>
      <c r="S33" s="10">
        <f>IFERROR(INDEX(REPORT_DATA_BY_COMP!$A:$AI,$D33,MATCH(S$8,REPORT_DATA_BY_COMP!$A$1:$AI$1,0)), "")</f>
        <v>5</v>
      </c>
      <c r="T33" s="10">
        <f>IFERROR(INDEX(REPORT_DATA_BY_COMP!$A:$AI,$D33,MATCH(T$8,REPORT_DATA_BY_COMP!$A$1:$AI$1,0)), "")</f>
        <v>2</v>
      </c>
      <c r="U33" s="10">
        <f>IFERROR(INDEX(REPORT_DATA_BY_COMP!$A:$AI,$D33,MATCH(U$8,REPORT_DATA_BY_COMP!$A$1:$AI$1,0)), "")</f>
        <v>8</v>
      </c>
    </row>
    <row r="34" spans="1:21" ht="15" customHeight="1" thickBot="1">
      <c r="E34" s="8" t="s">
        <v>804</v>
      </c>
      <c r="F34" s="9"/>
      <c r="G34" s="9"/>
      <c r="H34" s="11">
        <f t="shared" ref="H34:U34" si="3">SUM(H31:H33)</f>
        <v>0</v>
      </c>
      <c r="I34" s="11">
        <f t="shared" si="3"/>
        <v>4</v>
      </c>
      <c r="J34" s="11">
        <f t="shared" si="3"/>
        <v>3</v>
      </c>
      <c r="K34" s="11">
        <f t="shared" si="3"/>
        <v>22</v>
      </c>
      <c r="L34" s="11">
        <f t="shared" si="3"/>
        <v>4</v>
      </c>
      <c r="M34" s="11"/>
      <c r="N34" s="48"/>
      <c r="O34" s="58">
        <f t="shared" si="3"/>
        <v>0</v>
      </c>
      <c r="P34" s="51">
        <f t="shared" si="3"/>
        <v>29</v>
      </c>
      <c r="Q34" s="11">
        <f t="shared" si="3"/>
        <v>9</v>
      </c>
      <c r="R34" s="11">
        <f t="shared" si="3"/>
        <v>16</v>
      </c>
      <c r="S34" s="11">
        <f t="shared" si="3"/>
        <v>15</v>
      </c>
      <c r="T34" s="11">
        <f t="shared" si="3"/>
        <v>2</v>
      </c>
      <c r="U34" s="11">
        <f t="shared" si="3"/>
        <v>20</v>
      </c>
    </row>
    <row r="35" spans="1:21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43"/>
      <c r="O35" s="43"/>
      <c r="P35" s="22"/>
      <c r="Q35" s="22"/>
      <c r="R35" s="22"/>
      <c r="S35" s="22"/>
      <c r="T35" s="22"/>
      <c r="U35" s="22"/>
    </row>
    <row r="36" spans="1:21" ht="15" customHeight="1">
      <c r="E36" s="12" t="s">
        <v>803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</row>
    <row r="37" spans="1:21" ht="15" customHeight="1">
      <c r="C37" s="64" t="str">
        <f>CONCATENATE(YEAR,":",MONTH,":1:",WEEKLY_REPORT_DAY,":", $A$1)</f>
        <v>2016:6:1:7:TAOYUAN</v>
      </c>
      <c r="D37" s="64">
        <f>MATCH($C37,REPORT_DATA_BY_ZONE!$A:$A, 0)</f>
        <v>220</v>
      </c>
      <c r="E37" s="19" t="s">
        <v>781</v>
      </c>
      <c r="F37" s="13"/>
      <c r="G37" s="13"/>
      <c r="H37" s="10">
        <f>IFERROR(INDEX(REPORT_DATA_BY_ZONE!$A:$AI,$D37,MATCH(H$8,REPORT_DATA_BY_ZONE!$A$1:$AI$1,0)), "")</f>
        <v>2</v>
      </c>
      <c r="I37" s="10">
        <f>IFERROR(INDEX(REPORT_DATA_BY_ZONE!$A:$AI,$D37,MATCH(I$8,REPORT_DATA_BY_ZONE!$A$1:$AI$1,0)), "")</f>
        <v>6</v>
      </c>
      <c r="J37" s="10">
        <f>IFERROR(INDEX(REPORT_DATA_BY_ZONE!$A:$AI,$D37,MATCH(J$8,REPORT_DATA_BY_ZONE!$A$1:$AI$1,0)), "")</f>
        <v>30</v>
      </c>
      <c r="K37" s="10">
        <f>IFERROR(INDEX(REPORT_DATA_BY_ZONE!$A:$AI,$D37,MATCH(K$8,REPORT_DATA_BY_ZONE!$A$1:$AI$1,0)), "")</f>
        <v>28</v>
      </c>
      <c r="L37" s="47">
        <f>IFERROR(INDEX(REPORT_DATA_BY_ZONE!$A:$AI,$D37,MATCH(L$8,REPORT_DATA_BY_ZONE!$A$1:$AI$1,0)), "")</f>
        <v>3</v>
      </c>
      <c r="M37" s="47"/>
      <c r="N37" s="47"/>
      <c r="O37" s="10">
        <f>IFERROR(INDEX(REPORT_DATA_BY_ZONE!$A:$AI,$D37,MATCH(O$8,REPORT_DATA_BY_ZONE!$A$1:$AI$1,0)), "")</f>
        <v>0</v>
      </c>
      <c r="P37" s="50">
        <f>IFERROR(INDEX(REPORT_DATA_BY_ZONE!$A:$AI,$D37,MATCH(P$8,REPORT_DATA_BY_ZONE!$A$1:$AI$1,0)), "")</f>
        <v>80</v>
      </c>
      <c r="Q37" s="10">
        <f>IFERROR(INDEX(REPORT_DATA_BY_ZONE!$A:$AI,$D37,MATCH(Q$8,REPORT_DATA_BY_ZONE!$A$1:$AI$1,0)), "")</f>
        <v>48</v>
      </c>
      <c r="R37" s="10">
        <f>IFERROR(INDEX(REPORT_DATA_BY_ZONE!$A:$AI,$D37,MATCH(R$8,REPORT_DATA_BY_ZONE!$A$1:$AI$1,0)), "")</f>
        <v>93</v>
      </c>
      <c r="S37" s="10">
        <f>IFERROR(INDEX(REPORT_DATA_BY_ZONE!$A:$AI,$D37,MATCH(S$8,REPORT_DATA_BY_ZONE!$A$1:$AI$1,0)), "")</f>
        <v>71</v>
      </c>
      <c r="T37" s="10">
        <f>IFERROR(INDEX(REPORT_DATA_BY_ZONE!$A:$AI,$D37,MATCH(T$8,REPORT_DATA_BY_ZONE!$A$1:$AI$1,0)), "")</f>
        <v>0</v>
      </c>
      <c r="U37" s="10">
        <f>IFERROR(INDEX(REPORT_DATA_BY_ZONE!$A:$AI,$D37,MATCH(U$8,REPORT_DATA_BY_ZONE!$A$1:$AI$1,0)), "")</f>
        <v>94</v>
      </c>
    </row>
    <row r="38" spans="1:21" ht="15" customHeight="1">
      <c r="C38" s="64" t="str">
        <f>CONCATENATE(YEAR,":",MONTH,":2:",WEEKLY_REPORT_DAY,":", $A$1)</f>
        <v>2016:6:2:7:TAOYUAN</v>
      </c>
      <c r="D38" s="64">
        <f>MATCH($C38,REPORT_DATA_BY_ZONE!$A:$A, 0)</f>
        <v>230</v>
      </c>
      <c r="E38" s="19" t="s">
        <v>780</v>
      </c>
      <c r="F38" s="13"/>
      <c r="G38" s="13"/>
      <c r="H38" s="10">
        <f>IFERROR(INDEX(REPORT_DATA_BY_ZONE!$A:$AI,$D38,MATCH(H$8,REPORT_DATA_BY_ZONE!$A$1:$AI$1,0)), "")</f>
        <v>0</v>
      </c>
      <c r="I38" s="10">
        <f>IFERROR(INDEX(REPORT_DATA_BY_ZONE!$A:$AI,$D38,MATCH(I$8,REPORT_DATA_BY_ZONE!$A$1:$AI$1,0)), "")</f>
        <v>9</v>
      </c>
      <c r="J38" s="10">
        <f>IFERROR(INDEX(REPORT_DATA_BY_ZONE!$A:$AI,$D38,MATCH(J$8,REPORT_DATA_BY_ZONE!$A$1:$AI$1,0)), "")</f>
        <v>30</v>
      </c>
      <c r="K38" s="10">
        <f>IFERROR(INDEX(REPORT_DATA_BY_ZONE!$A:$AI,$D38,MATCH(K$8,REPORT_DATA_BY_ZONE!$A$1:$AI$1,0)), "")</f>
        <v>51</v>
      </c>
      <c r="L38" s="47">
        <f>IFERROR(INDEX(REPORT_DATA_BY_ZONE!$A:$AI,$D38,MATCH(L$8,REPORT_DATA_BY_ZONE!$A$1:$AI$1,0)), "")</f>
        <v>7</v>
      </c>
      <c r="M38" s="47"/>
      <c r="N38" s="47"/>
      <c r="O38" s="10">
        <f>IFERROR(INDEX(REPORT_DATA_BY_ZONE!$A:$AI,$D38,MATCH(O$8,REPORT_DATA_BY_ZONE!$A$1:$AI$1,0)), "")</f>
        <v>3</v>
      </c>
      <c r="P38" s="50">
        <f>IFERROR(INDEX(REPORT_DATA_BY_ZONE!$A:$AI,$D38,MATCH(P$8,REPORT_DATA_BY_ZONE!$A$1:$AI$1,0)), "")</f>
        <v>98</v>
      </c>
      <c r="Q38" s="10">
        <f>IFERROR(INDEX(REPORT_DATA_BY_ZONE!$A:$AI,$D38,MATCH(Q$8,REPORT_DATA_BY_ZONE!$A$1:$AI$1,0)), "")</f>
        <v>39</v>
      </c>
      <c r="R38" s="10">
        <f>IFERROR(INDEX(REPORT_DATA_BY_ZONE!$A:$AI,$D38,MATCH(R$8,REPORT_DATA_BY_ZONE!$A$1:$AI$1,0)), "")</f>
        <v>111</v>
      </c>
      <c r="S38" s="10">
        <f>IFERROR(INDEX(REPORT_DATA_BY_ZONE!$A:$AI,$D38,MATCH(S$8,REPORT_DATA_BY_ZONE!$A$1:$AI$1,0)), "")</f>
        <v>95</v>
      </c>
      <c r="T38" s="10">
        <f>IFERROR(INDEX(REPORT_DATA_BY_ZONE!$A:$AI,$D38,MATCH(T$8,REPORT_DATA_BY_ZONE!$A$1:$AI$1,0)), "")</f>
        <v>6</v>
      </c>
      <c r="U38" s="10">
        <f>IFERROR(INDEX(REPORT_DATA_BY_ZONE!$A:$AI,$D38,MATCH(U$8,REPORT_DATA_BY_ZONE!$A$1:$AI$1,0)), "")</f>
        <v>110</v>
      </c>
    </row>
    <row r="39" spans="1:21" ht="15" customHeight="1">
      <c r="C39" s="64" t="str">
        <f>CONCATENATE(YEAR,":",MONTH,":3:",WEEKLY_REPORT_DAY,":", $A$1)</f>
        <v>2016:6:3:7:TAOYUAN</v>
      </c>
      <c r="D39" s="64" t="e">
        <f>MATCH($C39,REPORT_DATA_BY_ZONE!$A:$A, 0)</f>
        <v>#N/A</v>
      </c>
      <c r="E39" s="19" t="s">
        <v>782</v>
      </c>
      <c r="F39" s="13"/>
      <c r="G39" s="13"/>
      <c r="H39" s="10" t="str">
        <f>IFERROR(INDEX(REPORT_DATA_BY_ZONE!$A:$AI,$D39,MATCH(H$8,REPORT_DATA_BY_ZONE!$A$1:$AI$1,0)), "")</f>
        <v/>
      </c>
      <c r="I39" s="10" t="str">
        <f>IFERROR(INDEX(REPORT_DATA_BY_ZONE!$A:$AI,$D39,MATCH(I$8,REPORT_DATA_BY_ZONE!$A$1:$AI$1,0)), "")</f>
        <v/>
      </c>
      <c r="J39" s="10" t="str">
        <f>IFERROR(INDEX(REPORT_DATA_BY_ZONE!$A:$AI,$D39,MATCH(J$8,REPORT_DATA_BY_ZONE!$A$1:$AI$1,0)), "")</f>
        <v/>
      </c>
      <c r="K39" s="10" t="str">
        <f>IFERROR(INDEX(REPORT_DATA_BY_ZONE!$A:$AI,$D39,MATCH(K$8,REPORT_DATA_BY_ZONE!$A$1:$AI$1,0)), "")</f>
        <v/>
      </c>
      <c r="L39" s="47" t="str">
        <f>IFERROR(INDEX(REPORT_DATA_BY_ZONE!$A:$AI,$D39,MATCH(L$8,REPORT_DATA_BY_ZONE!$A$1:$AI$1,0)), "")</f>
        <v/>
      </c>
      <c r="M39" s="47"/>
      <c r="N39" s="47"/>
      <c r="O39" s="10" t="str">
        <f>IFERROR(INDEX(REPORT_DATA_BY_ZONE!$A:$AI,$D39,MATCH(O$8,REPORT_DATA_BY_ZONE!$A$1:$AI$1,0)), "")</f>
        <v/>
      </c>
      <c r="P39" s="50" t="str">
        <f>IFERROR(INDEX(REPORT_DATA_BY_ZONE!$A:$AI,$D39,MATCH(P$8,REPORT_DATA_BY_ZONE!$A$1:$AI$1,0)), "")</f>
        <v/>
      </c>
      <c r="Q39" s="10" t="str">
        <f>IFERROR(INDEX(REPORT_DATA_BY_ZONE!$A:$AI,$D39,MATCH(Q$8,REPORT_DATA_BY_ZONE!$A$1:$AI$1,0)), "")</f>
        <v/>
      </c>
      <c r="R39" s="10" t="str">
        <f>IFERROR(INDEX(REPORT_DATA_BY_ZONE!$A:$AI,$D39,MATCH(R$8,REPORT_DATA_BY_ZONE!$A$1:$AI$1,0)), "")</f>
        <v/>
      </c>
      <c r="S39" s="10" t="str">
        <f>IFERROR(INDEX(REPORT_DATA_BY_ZONE!$A:$AI,$D39,MATCH(S$8,REPORT_DATA_BY_ZONE!$A$1:$AI$1,0)), "")</f>
        <v/>
      </c>
      <c r="T39" s="10" t="str">
        <f>IFERROR(INDEX(REPORT_DATA_BY_ZONE!$A:$AI,$D39,MATCH(T$8,REPORT_DATA_BY_ZONE!$A$1:$AI$1,0)), "")</f>
        <v/>
      </c>
      <c r="U39" s="10" t="str">
        <f>IFERROR(INDEX(REPORT_DATA_BY_ZONE!$A:$AI,$D39,MATCH(U$8,REPORT_DATA_BY_ZONE!$A$1:$AI$1,0)), "")</f>
        <v/>
      </c>
    </row>
    <row r="40" spans="1:21" ht="15" customHeight="1">
      <c r="C40" s="64" t="str">
        <f>CONCATENATE(YEAR,":",MONTH,":4:",WEEKLY_REPORT_DAY,":", $A$1)</f>
        <v>2016:6:4:7:TAOYUAN</v>
      </c>
      <c r="D40" s="64" t="e">
        <f>MATCH($C40,REPORT_DATA_BY_ZONE!$A:$A, 0)</f>
        <v>#N/A</v>
      </c>
      <c r="E40" s="19" t="s">
        <v>783</v>
      </c>
      <c r="F40" s="13"/>
      <c r="G40" s="13"/>
      <c r="H40" s="10" t="str">
        <f>IFERROR(INDEX(REPORT_DATA_BY_ZONE!$A:$AI,$D40,MATCH(H$8,REPORT_DATA_BY_ZONE!$A$1:$AI$1,0)), "")</f>
        <v/>
      </c>
      <c r="I40" s="10" t="str">
        <f>IFERROR(INDEX(REPORT_DATA_BY_ZONE!$A:$AI,$D40,MATCH(I$8,REPORT_DATA_BY_ZONE!$A$1:$AI$1,0)), "")</f>
        <v/>
      </c>
      <c r="J40" s="10" t="str">
        <f>IFERROR(INDEX(REPORT_DATA_BY_ZONE!$A:$AI,$D40,MATCH(J$8,REPORT_DATA_BY_ZONE!$A$1:$AI$1,0)), "")</f>
        <v/>
      </c>
      <c r="K40" s="10" t="str">
        <f>IFERROR(INDEX(REPORT_DATA_BY_ZONE!$A:$AI,$D40,MATCH(K$8,REPORT_DATA_BY_ZONE!$A$1:$AI$1,0)), "")</f>
        <v/>
      </c>
      <c r="L40" s="47" t="str">
        <f>IFERROR(INDEX(REPORT_DATA_BY_ZONE!$A:$AI,$D40,MATCH(L$8,REPORT_DATA_BY_ZONE!$A$1:$AI$1,0)), "")</f>
        <v/>
      </c>
      <c r="M40" s="47"/>
      <c r="N40" s="47"/>
      <c r="O40" s="10" t="str">
        <f>IFERROR(INDEX(REPORT_DATA_BY_ZONE!$A:$AI,$D40,MATCH(O$8,REPORT_DATA_BY_ZONE!$A$1:$AI$1,0)), "")</f>
        <v/>
      </c>
      <c r="P40" s="50" t="str">
        <f>IFERROR(INDEX(REPORT_DATA_BY_ZONE!$A:$AI,$D40,MATCH(P$8,REPORT_DATA_BY_ZONE!$A$1:$AI$1,0)), "")</f>
        <v/>
      </c>
      <c r="Q40" s="10" t="str">
        <f>IFERROR(INDEX(REPORT_DATA_BY_ZONE!$A:$AI,$D40,MATCH(Q$8,REPORT_DATA_BY_ZONE!$A$1:$AI$1,0)), "")</f>
        <v/>
      </c>
      <c r="R40" s="10" t="str">
        <f>IFERROR(INDEX(REPORT_DATA_BY_ZONE!$A:$AI,$D40,MATCH(R$8,REPORT_DATA_BY_ZONE!$A$1:$AI$1,0)), "")</f>
        <v/>
      </c>
      <c r="S40" s="10" t="str">
        <f>IFERROR(INDEX(REPORT_DATA_BY_ZONE!$A:$AI,$D40,MATCH(S$8,REPORT_DATA_BY_ZONE!$A$1:$AI$1,0)), "")</f>
        <v/>
      </c>
      <c r="T40" s="10" t="str">
        <f>IFERROR(INDEX(REPORT_DATA_BY_ZONE!$A:$AI,$D40,MATCH(T$8,REPORT_DATA_BY_ZONE!$A$1:$AI$1,0)), "")</f>
        <v/>
      </c>
      <c r="U40" s="10" t="str">
        <f>IFERROR(INDEX(REPORT_DATA_BY_ZONE!$A:$AI,$D40,MATCH(U$8,REPORT_DATA_BY_ZONE!$A$1:$AI$1,0)), "")</f>
        <v/>
      </c>
    </row>
    <row r="41" spans="1:21" ht="15" customHeight="1">
      <c r="C41" s="64" t="str">
        <f>CONCATENATE(YEAR,":",MONTH,":5:",WEEKLY_REPORT_DAY,":", $A$1)</f>
        <v>2016:6:5:7:TAOYUAN</v>
      </c>
      <c r="D41" s="64" t="e">
        <f>MATCH($C41,REPORT_DATA_BY_ZONE!$A:$A, 0)</f>
        <v>#N/A</v>
      </c>
      <c r="E41" s="19" t="s">
        <v>784</v>
      </c>
      <c r="F41" s="13"/>
      <c r="G41" s="13"/>
      <c r="H41" s="10" t="str">
        <f>IFERROR(INDEX(REPORT_DATA_BY_ZONE!$A:$AI,$D41,MATCH(H$8,REPORT_DATA_BY_ZONE!$A$1:$AI$1,0)), "")</f>
        <v/>
      </c>
      <c r="I41" s="10" t="str">
        <f>IFERROR(INDEX(REPORT_DATA_BY_ZONE!$A:$AI,$D41,MATCH(I$8,REPORT_DATA_BY_ZONE!$A$1:$AI$1,0)), "")</f>
        <v/>
      </c>
      <c r="J41" s="10" t="str">
        <f>IFERROR(INDEX(REPORT_DATA_BY_ZONE!$A:$AI,$D41,MATCH(J$8,REPORT_DATA_BY_ZONE!$A$1:$AI$1,0)), "")</f>
        <v/>
      </c>
      <c r="K41" s="10" t="str">
        <f>IFERROR(INDEX(REPORT_DATA_BY_ZONE!$A:$AI,$D41,MATCH(K$8,REPORT_DATA_BY_ZONE!$A$1:$AI$1,0)), "")</f>
        <v/>
      </c>
      <c r="L41" s="47" t="str">
        <f>IFERROR(INDEX(REPORT_DATA_BY_ZONE!$A:$AI,$D41,MATCH(L$8,REPORT_DATA_BY_ZONE!$A$1:$AI$1,0)), "")</f>
        <v/>
      </c>
      <c r="M41" s="47"/>
      <c r="N41" s="47"/>
      <c r="O41" s="10" t="str">
        <f>IFERROR(INDEX(REPORT_DATA_BY_ZONE!$A:$AI,$D41,MATCH(O$8,REPORT_DATA_BY_ZONE!$A$1:$AI$1,0)), "")</f>
        <v/>
      </c>
      <c r="P41" s="50" t="str">
        <f>IFERROR(INDEX(REPORT_DATA_BY_ZONE!$A:$AI,$D41,MATCH(P$8,REPORT_DATA_BY_ZONE!$A$1:$AI$1,0)), "")</f>
        <v/>
      </c>
      <c r="Q41" s="10" t="str">
        <f>IFERROR(INDEX(REPORT_DATA_BY_ZONE!$A:$AI,$D41,MATCH(Q$8,REPORT_DATA_BY_ZONE!$A$1:$AI$1,0)), "")</f>
        <v/>
      </c>
      <c r="R41" s="10" t="str">
        <f>IFERROR(INDEX(REPORT_DATA_BY_ZONE!$A:$AI,$D41,MATCH(R$8,REPORT_DATA_BY_ZONE!$A$1:$AI$1,0)), "")</f>
        <v/>
      </c>
      <c r="S41" s="10" t="str">
        <f>IFERROR(INDEX(REPORT_DATA_BY_ZONE!$A:$AI,$D41,MATCH(S$8,REPORT_DATA_BY_ZONE!$A$1:$AI$1,0)), "")</f>
        <v/>
      </c>
      <c r="T41" s="10" t="str">
        <f>IFERROR(INDEX(REPORT_DATA_BY_ZONE!$A:$AI,$D41,MATCH(T$8,REPORT_DATA_BY_ZONE!$A$1:$AI$1,0)), "")</f>
        <v/>
      </c>
      <c r="U41" s="10" t="str">
        <f>IFERROR(INDEX(REPORT_DATA_BY_ZONE!$A:$AI,$D41,MATCH(U$8,REPORT_DATA_BY_ZONE!$A$1:$AI$1,0)), "")</f>
        <v/>
      </c>
    </row>
    <row r="42" spans="1:21" ht="15" customHeight="1">
      <c r="E42" s="16" t="s">
        <v>804</v>
      </c>
      <c r="F42" s="14"/>
      <c r="G42" s="14"/>
      <c r="H42" s="17">
        <f>SUM(H37:H41)</f>
        <v>2</v>
      </c>
      <c r="I42" s="17">
        <f t="shared" ref="I42:T42" si="4">SUM(I37:I41)</f>
        <v>15</v>
      </c>
      <c r="J42" s="17">
        <f t="shared" si="4"/>
        <v>60</v>
      </c>
      <c r="K42" s="17">
        <f t="shared" si="4"/>
        <v>79</v>
      </c>
      <c r="L42" s="49">
        <f t="shared" si="4"/>
        <v>10</v>
      </c>
      <c r="M42" s="49"/>
      <c r="N42" s="49"/>
      <c r="O42" s="17">
        <f t="shared" si="4"/>
        <v>3</v>
      </c>
      <c r="P42" s="52">
        <f t="shared" si="4"/>
        <v>178</v>
      </c>
      <c r="Q42" s="17">
        <f t="shared" si="4"/>
        <v>87</v>
      </c>
      <c r="R42" s="17">
        <f t="shared" si="4"/>
        <v>204</v>
      </c>
      <c r="S42" s="17">
        <f t="shared" si="4"/>
        <v>166</v>
      </c>
      <c r="T42" s="17">
        <f t="shared" si="4"/>
        <v>6</v>
      </c>
      <c r="U42" s="17">
        <f>SUM(U37:U41)</f>
        <v>204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22 O25:U28 O31:U33">
    <cfRule type="expression" dxfId="158" priority="20">
      <formula>AND(O$9&lt;&gt;"",O12&gt;=O$9)</formula>
    </cfRule>
  </conditionalFormatting>
  <conditionalFormatting sqref="O25:U28 O31:U33 O18:U22 O12:U15">
    <cfRule type="expression" dxfId="157" priority="14">
      <formula>O12=""</formula>
    </cfRule>
    <cfRule type="expression" dxfId="156" priority="21">
      <formula>AND(O$10&lt;&gt;"",O12&lt;O$10)</formula>
    </cfRule>
    <cfRule type="expression" dxfId="155" priority="2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BA109"/>
  <sheetViews>
    <sheetView tabSelected="1" topLeftCell="V40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2016:3:4:7:TAOYUAN</v>
      </c>
      <c r="AP77" s="27">
        <f t="shared" ref="AP77:AP88" ca="1" si="12">MATCH(AO77,INDIRECT(CONCATENATE($X$93,"$A:$A")),0)</f>
        <v>117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83</v>
      </c>
      <c r="AS77" s="21">
        <f t="shared" ca="1" si="13"/>
        <v>47</v>
      </c>
      <c r="AT77" s="21">
        <f t="shared" ca="1" si="13"/>
        <v>74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2016:4:1:7:TAOYUAN</v>
      </c>
      <c r="AP78" s="27">
        <f t="shared" ca="1" si="12"/>
        <v>127</v>
      </c>
      <c r="AQ78" s="21">
        <f t="shared" ca="1" si="13"/>
        <v>2</v>
      </c>
      <c r="AR78" s="21">
        <f t="shared" ca="1" si="13"/>
        <v>88</v>
      </c>
      <c r="AS78" s="21">
        <f t="shared" ca="1" si="13"/>
        <v>56</v>
      </c>
      <c r="AT78" s="21">
        <f t="shared" ca="1" si="13"/>
        <v>92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2016:4:2:7:TAOYUAN</v>
      </c>
      <c r="AP79" s="27">
        <f t="shared" ca="1" si="12"/>
        <v>137</v>
      </c>
      <c r="AQ79" s="21">
        <f t="shared" ca="1" si="13"/>
        <v>0</v>
      </c>
      <c r="AR79" s="21">
        <f t="shared" ca="1" si="13"/>
        <v>111</v>
      </c>
      <c r="AS79" s="21">
        <f t="shared" ca="1" si="13"/>
        <v>50</v>
      </c>
      <c r="AT79" s="21">
        <f t="shared" ca="1" si="13"/>
        <v>79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2016:4:3:7:TAOYUAN</v>
      </c>
      <c r="AP80" s="27">
        <f t="shared" ca="1" si="12"/>
        <v>147</v>
      </c>
      <c r="AQ80" s="21">
        <f t="shared" ca="1" si="13"/>
        <v>2</v>
      </c>
      <c r="AR80" s="21">
        <f t="shared" ca="1" si="13"/>
        <v>103</v>
      </c>
      <c r="AS80" s="21">
        <f t="shared" ca="1" si="13"/>
        <v>34</v>
      </c>
      <c r="AT80" s="21">
        <f t="shared" ca="1" si="13"/>
        <v>64</v>
      </c>
      <c r="AU80" s="21">
        <f t="shared" ca="1" si="13"/>
        <v>8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>
        <f t="shared" ca="1" si="3"/>
        <v>263</v>
      </c>
      <c r="AC81" s="21">
        <f t="shared" ca="1" si="4"/>
        <v>10</v>
      </c>
      <c r="AD81" s="21">
        <f t="shared" si="5"/>
        <v>8</v>
      </c>
      <c r="AE81" s="27">
        <f t="shared" ca="1" si="6"/>
        <v>49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2016:4:4:7:TAOYUAN</v>
      </c>
      <c r="AP81" s="27">
        <f t="shared" ca="1" si="12"/>
        <v>157</v>
      </c>
      <c r="AQ81" s="21">
        <f t="shared" ca="1" si="13"/>
        <v>2</v>
      </c>
      <c r="AR81" s="21">
        <f t="shared" ca="1" si="13"/>
        <v>90</v>
      </c>
      <c r="AS81" s="21">
        <f t="shared" ca="1" si="13"/>
        <v>22</v>
      </c>
      <c r="AT81" s="21">
        <f t="shared" ca="1" si="13"/>
        <v>58</v>
      </c>
      <c r="AU81" s="21">
        <f t="shared" ca="1" si="13"/>
        <v>5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>
        <f t="shared" ca="1" si="3"/>
        <v>274</v>
      </c>
      <c r="AC82" s="21">
        <f t="shared" ca="1" si="4"/>
        <v>3</v>
      </c>
      <c r="AD82" s="21">
        <f t="shared" si="5"/>
        <v>8</v>
      </c>
      <c r="AE82" s="27">
        <f t="shared" ca="1" si="6"/>
        <v>58</v>
      </c>
      <c r="AF82" s="10">
        <f t="shared" ca="1" si="9"/>
        <v>0</v>
      </c>
      <c r="AG82" s="10">
        <f t="shared" ca="1" si="9"/>
        <v>0</v>
      </c>
      <c r="AH82" s="10">
        <f t="shared" ca="1" si="9"/>
        <v>1</v>
      </c>
      <c r="AI82" s="10">
        <f t="shared" ca="1" si="9"/>
        <v>1</v>
      </c>
      <c r="AJ82" s="10">
        <f t="shared" ca="1" si="9"/>
        <v>1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2016:5:1:7:TAOYUAN</v>
      </c>
      <c r="AP82" s="27">
        <f t="shared" ca="1" si="12"/>
        <v>167</v>
      </c>
      <c r="AQ82" s="21">
        <f t="shared" ca="1" si="13"/>
        <v>2</v>
      </c>
      <c r="AR82" s="21">
        <f t="shared" ca="1" si="13"/>
        <v>88</v>
      </c>
      <c r="AS82" s="21">
        <f t="shared" ca="1" si="13"/>
        <v>45</v>
      </c>
      <c r="AT82" s="21">
        <f t="shared" ca="1" si="13"/>
        <v>95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2016:5:2:7:TAOYUAN</v>
      </c>
      <c r="AP83" s="27">
        <f t="shared" ca="1" si="12"/>
        <v>177</v>
      </c>
      <c r="AQ83" s="21">
        <f t="shared" ca="1" si="13"/>
        <v>4</v>
      </c>
      <c r="AR83" s="21">
        <f t="shared" ca="1" si="13"/>
        <v>75</v>
      </c>
      <c r="AS83" s="21">
        <f t="shared" ca="1" si="13"/>
        <v>27</v>
      </c>
      <c r="AT83" s="21">
        <f t="shared" ca="1" si="13"/>
        <v>67</v>
      </c>
      <c r="AU83" s="21">
        <f t="shared" ca="1" si="13"/>
        <v>8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2016:5:3:7:TAOYUAN</v>
      </c>
      <c r="AP84" s="27">
        <f t="shared" ca="1" si="12"/>
        <v>187</v>
      </c>
      <c r="AQ84" s="21">
        <f t="shared" ca="1" si="13"/>
        <v>0</v>
      </c>
      <c r="AR84" s="21">
        <f t="shared" ca="1" si="13"/>
        <v>78</v>
      </c>
      <c r="AS84" s="21">
        <f t="shared" ca="1" si="13"/>
        <v>29</v>
      </c>
      <c r="AT84" s="21">
        <f t="shared" ca="1" si="13"/>
        <v>61</v>
      </c>
      <c r="AU84" s="21">
        <f t="shared" ca="1" si="13"/>
        <v>8</v>
      </c>
      <c r="AV84" s="21">
        <f t="shared" ca="1" si="13"/>
        <v>16</v>
      </c>
      <c r="AW84" s="21">
        <f t="shared" ca="1" si="15"/>
        <v>4</v>
      </c>
      <c r="AX84" s="21">
        <f t="shared" ca="1" si="16"/>
        <v>96</v>
      </c>
      <c r="AY84" s="21">
        <f t="shared" ca="1" si="17"/>
        <v>48</v>
      </c>
      <c r="AZ84" s="21">
        <f t="shared" ca="1" si="18"/>
        <v>80</v>
      </c>
      <c r="BA84" s="21">
        <f t="shared" ca="1" si="19"/>
        <v>16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2016:5:4:7:TAOYUAN</v>
      </c>
      <c r="AP85" s="27">
        <f t="shared" ca="1" si="12"/>
        <v>199</v>
      </c>
      <c r="AQ85" s="21">
        <f t="shared" ca="1" si="13"/>
        <v>0</v>
      </c>
      <c r="AR85" s="21">
        <f t="shared" ca="1" si="13"/>
        <v>67</v>
      </c>
      <c r="AS85" s="21">
        <f t="shared" ca="1" si="13"/>
        <v>39</v>
      </c>
      <c r="AT85" s="21">
        <f t="shared" ca="1" si="13"/>
        <v>99</v>
      </c>
      <c r="AU85" s="21">
        <f t="shared" ca="1" si="13"/>
        <v>4</v>
      </c>
      <c r="AV85" s="21">
        <f t="shared" ca="1" si="13"/>
        <v>16</v>
      </c>
      <c r="AW85" s="21">
        <f t="shared" ca="1" si="15"/>
        <v>4</v>
      </c>
      <c r="AX85" s="21">
        <f t="shared" ca="1" si="16"/>
        <v>96</v>
      </c>
      <c r="AY85" s="21">
        <f t="shared" ca="1" si="17"/>
        <v>48</v>
      </c>
      <c r="AZ85" s="21">
        <f t="shared" ca="1" si="18"/>
        <v>80</v>
      </c>
      <c r="BA85" s="21">
        <f t="shared" ca="1" si="19"/>
        <v>16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2016:5:5:7:TAOYUAN</v>
      </c>
      <c r="AP86" s="27">
        <f t="shared" ca="1" si="12"/>
        <v>209</v>
      </c>
      <c r="AQ86" s="21">
        <f t="shared" ca="1" si="13"/>
        <v>4</v>
      </c>
      <c r="AR86" s="21">
        <f t="shared" ca="1" si="13"/>
        <v>67</v>
      </c>
      <c r="AS86" s="21">
        <f t="shared" ca="1" si="13"/>
        <v>47</v>
      </c>
      <c r="AT86" s="21">
        <f t="shared" ca="1" si="13"/>
        <v>75</v>
      </c>
      <c r="AU86" s="21">
        <f t="shared" ca="1" si="13"/>
        <v>6</v>
      </c>
      <c r="AV86" s="21">
        <f t="shared" ca="1" si="13"/>
        <v>16</v>
      </c>
      <c r="AW86" s="21">
        <f t="shared" ca="1" si="15"/>
        <v>4</v>
      </c>
      <c r="AX86" s="21">
        <f t="shared" ca="1" si="16"/>
        <v>96</v>
      </c>
      <c r="AY86" s="21">
        <f t="shared" ca="1" si="17"/>
        <v>48</v>
      </c>
      <c r="AZ86" s="21">
        <f t="shared" ca="1" si="18"/>
        <v>80</v>
      </c>
      <c r="BA86" s="21">
        <f t="shared" ca="1" si="19"/>
        <v>16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2016:6:1:7:TAOYUAN</v>
      </c>
      <c r="AP87" s="27">
        <f t="shared" ca="1" si="12"/>
        <v>220</v>
      </c>
      <c r="AQ87" s="21">
        <f t="shared" ca="1" si="13"/>
        <v>0</v>
      </c>
      <c r="AR87" s="21">
        <f t="shared" ca="1" si="13"/>
        <v>80</v>
      </c>
      <c r="AS87" s="21">
        <f t="shared" ca="1" si="13"/>
        <v>48</v>
      </c>
      <c r="AT87" s="21">
        <f t="shared" ca="1" si="13"/>
        <v>71</v>
      </c>
      <c r="AU87" s="21">
        <f t="shared" ca="1" si="13"/>
        <v>0</v>
      </c>
      <c r="AV87" s="21">
        <f t="shared" ca="1" si="13"/>
        <v>16</v>
      </c>
      <c r="AW87" s="21">
        <f t="shared" ca="1" si="15"/>
        <v>4</v>
      </c>
      <c r="AX87" s="21">
        <f t="shared" ca="1" si="16"/>
        <v>96</v>
      </c>
      <c r="AY87" s="21">
        <f t="shared" ca="1" si="17"/>
        <v>48</v>
      </c>
      <c r="AZ87" s="21">
        <f t="shared" ca="1" si="18"/>
        <v>80</v>
      </c>
      <c r="BA87" s="21">
        <f t="shared" ca="1" si="19"/>
        <v>16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2016:6:2:7:TAOYUAN</v>
      </c>
      <c r="AP88" s="27">
        <f t="shared" ca="1" si="12"/>
        <v>230</v>
      </c>
      <c r="AQ88" s="21">
        <f t="shared" ca="1" si="13"/>
        <v>3</v>
      </c>
      <c r="AR88" s="21">
        <f t="shared" ca="1" si="13"/>
        <v>98</v>
      </c>
      <c r="AS88" s="21">
        <f t="shared" ca="1" si="13"/>
        <v>39</v>
      </c>
      <c r="AT88" s="21">
        <f t="shared" ca="1" si="13"/>
        <v>95</v>
      </c>
      <c r="AU88" s="21">
        <f t="shared" ca="1" si="13"/>
        <v>6</v>
      </c>
      <c r="AV88" s="21">
        <f t="shared" ca="1" si="13"/>
        <v>16</v>
      </c>
      <c r="AW88" s="21">
        <f t="shared" ca="1" si="15"/>
        <v>4</v>
      </c>
      <c r="AX88" s="21">
        <f t="shared" ca="1" si="16"/>
        <v>96</v>
      </c>
      <c r="AY88" s="21">
        <f t="shared" ca="1" si="17"/>
        <v>48</v>
      </c>
      <c r="AZ88" s="21">
        <f t="shared" ca="1" si="18"/>
        <v>80</v>
      </c>
      <c r="BA88" s="21">
        <f t="shared" ca="1" si="19"/>
        <v>16</v>
      </c>
    </row>
    <row r="89" spans="23:53">
      <c r="AC89" s="7">
        <f ca="1">SUMIFS(AC53:AC88, $X53:$X88,YEAR,AC53:AC88,"&lt;&gt;#N/A")</f>
        <v>34</v>
      </c>
      <c r="AD89" s="27"/>
      <c r="AF89" s="7">
        <f t="shared" ref="AF89:AK89" ca="1" si="21">SUM(AF53:AF88)</f>
        <v>14</v>
      </c>
      <c r="AG89" s="7">
        <f t="shared" ca="1" si="21"/>
        <v>0</v>
      </c>
      <c r="AH89" s="7">
        <f t="shared" ca="1" si="21"/>
        <v>2</v>
      </c>
      <c r="AI89" s="7">
        <f t="shared" ca="1" si="21"/>
        <v>19</v>
      </c>
      <c r="AJ89" s="7">
        <f t="shared" ca="1" si="21"/>
        <v>4</v>
      </c>
      <c r="AK89" s="7">
        <f t="shared" ca="1" si="21"/>
        <v>1</v>
      </c>
      <c r="AN89" s="27"/>
    </row>
    <row r="90" spans="23:53">
      <c r="W90" s="7" t="s">
        <v>1454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459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807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8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24</v>
      </c>
      <c r="AN100" s="27"/>
    </row>
    <row r="101" spans="23:51">
      <c r="W101" s="7" t="s">
        <v>439</v>
      </c>
      <c r="X101" s="7">
        <f ca="1">SUM($AF$89:$AH$89)</f>
        <v>16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34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2016  34</v>
      </c>
    </row>
    <row r="107" spans="23:51" ht="23.25">
      <c r="W107" s="7" t="s">
        <v>1449</v>
      </c>
      <c r="X107" s="42" t="str">
        <f>$X$91</f>
        <v>Taoyuan Zone</v>
      </c>
    </row>
    <row r="108" spans="23:51">
      <c r="X108" s="40" t="str">
        <f>$X$92</f>
        <v>桃園地帶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U24"/>
  <sheetViews>
    <sheetView topLeftCell="E1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1923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2217</v>
      </c>
      <c r="E2" s="82" t="str">
        <f>$A$3</f>
        <v>桃園3地區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2218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457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458</v>
      </c>
      <c r="E5" s="90"/>
      <c r="F5" s="5" t="s">
        <v>790</v>
      </c>
      <c r="G5" s="6"/>
      <c r="H5" s="94">
        <f ca="1">TAOYUAN_3_DISTRICT_GRAPH!$AC$89</f>
        <v>5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443</v>
      </c>
      <c r="C12" s="64" t="str">
        <f>CONCATENATE(YEAR,":",MONTH,":",WEEK,":",WEEKDAY,":",$B12)</f>
        <v>2016:6:2:7:TAO_3_E_ZL</v>
      </c>
      <c r="D12" s="64">
        <f>MATCH($C12,REPORT_DATA_BY_COMP!$A:$A,0)</f>
        <v>2096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2016:6:2</v>
      </c>
      <c r="N12" s="47" t="str">
        <f>IFERROR(INDEX(BAPTISM_HISTORY!$A:$C,MATCH("0:0:0:0:"&amp;$B12,BAPTISM_HISTORY!$A:$A,0),MATCH(N$8,BAPTISM_HISTORY!$A$1:$AI$1,0)), "")</f>
        <v>1</v>
      </c>
      <c r="O12" s="59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10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6</v>
      </c>
    </row>
    <row r="13" spans="1:21" ht="15" customHeight="1">
      <c r="A13" s="1"/>
      <c r="B13" s="1" t="s">
        <v>444</v>
      </c>
      <c r="C13" s="64" t="str">
        <f>CONCATENATE(YEAR,":",MONTH,":",WEEK,":",WEEKDAY,":",$B13)</f>
        <v>2016:6:2:7:TAO_3_E</v>
      </c>
      <c r="D13" s="64">
        <f>MATCH($C13,REPORT_DATA_BY_COMP!$A:$A,0)</f>
        <v>2095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2016:5:2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8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11</v>
      </c>
    </row>
    <row r="14" spans="1:21" ht="15" customHeight="1">
      <c r="A14" s="1"/>
      <c r="B14" s="1" t="s">
        <v>445</v>
      </c>
      <c r="C14" s="64" t="str">
        <f>CONCATENATE(YEAR,":",MONTH,":",WEEK,":",WEEKDAY,":",$B14)</f>
        <v>2016:6:2:7:TAO_4_E</v>
      </c>
      <c r="D14" s="64">
        <f>MATCH($C14,REPORT_DATA_BY_COMP!$A:$A,0)</f>
        <v>2097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/>
      </c>
      <c r="N14" s="47" t="str">
        <f>IFERROR(INDEX(BAPTISM_HISTORY!$A:$C,MATCH("0:0:0:0:"&amp;$B14,BAPTISM_HISTORY!$A:$A,0),MATCH(N$8,BAPTISM_HISTORY!$A$1:$AI$1,0)), "")</f>
        <v>0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3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5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 t="s">
        <v>446</v>
      </c>
      <c r="C15" s="64" t="str">
        <f>CONCATENATE(YEAR,":",MONTH,":",WEEK,":",WEEKDAY,":",$B15)</f>
        <v>2016:6:2:7:TAO_4_S</v>
      </c>
      <c r="D15" s="64">
        <f>MATCH($C15,REPORT_DATA_BY_COMP!$A:$A,0)</f>
        <v>2098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2016:5:5</v>
      </c>
      <c r="N15" s="47" t="str">
        <f>IFERROR(INDEX(BAPTISM_HISTORY!$A:$C,MATCH("0:0:0:0:"&amp;$B15,BAPTISM_HISTORY!$A:$A,0),MATCH(N$8,BAPTISM_HISTORY!$A$1:$AI$1,0)), "")</f>
        <v>2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5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7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T16" si="0">SUM(I12:I15)</f>
        <v>0</v>
      </c>
      <c r="J16" s="11">
        <f t="shared" si="0"/>
        <v>9</v>
      </c>
      <c r="K16" s="11">
        <f t="shared" si="0"/>
        <v>5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16</v>
      </c>
      <c r="Q16" s="11">
        <f t="shared" si="0"/>
        <v>7</v>
      </c>
      <c r="R16" s="11">
        <f t="shared" si="0"/>
        <v>26</v>
      </c>
      <c r="S16" s="11">
        <f t="shared" si="0"/>
        <v>29</v>
      </c>
      <c r="T16" s="11">
        <f t="shared" si="0"/>
        <v>2</v>
      </c>
      <c r="U16" s="11">
        <f>SUM(U12:U15)</f>
        <v>32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2016:6:1:7:TAOYUAN_3</v>
      </c>
      <c r="D19" s="64">
        <f>MATCH($C19,REPORT_DATA_BY_DISTRICT!$A:$A, 0)</f>
        <v>624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14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20</v>
      </c>
      <c r="S19" s="10">
        <f>IFERROR(INDEX(REPORT_DATA_BY_DISTRICT!$A:$AI,$D19,MATCH(S$8,REPORT_DATA_BY_DISTRICT!$A$1:$AI$1,0)), "")</f>
        <v>24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28</v>
      </c>
    </row>
    <row r="20" spans="3:21" ht="15" customHeight="1">
      <c r="C20" s="64" t="str">
        <f>CONCATENATE(YEAR,":",MONTH,":2:",WEEKLY_REPORT_DAY,":", $A$1)</f>
        <v>2016:6:2:7:TAOYUAN_3</v>
      </c>
      <c r="D20" s="64">
        <f>MATCH($C20,REPORT_DATA_BY_DISTRICT!$A:$A, 0)</f>
        <v>653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9</v>
      </c>
      <c r="K20" s="10">
        <f>IFERROR(INDEX(REPORT_DATA_BY_DISTRICT!$A:$AI,$D20,MATCH(K$8,REPORT_DATA_BY_DISTRICT!$A$1:$AI$1,0)), "")</f>
        <v>5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16</v>
      </c>
      <c r="Q20" s="10">
        <f>IFERROR(INDEX(REPORT_DATA_BY_DISTRICT!$A:$AI,$D20,MATCH(Q$8,REPORT_DATA_BY_DISTRICT!$A$1:$AI$1,0)), "")</f>
        <v>7</v>
      </c>
      <c r="R20" s="10">
        <f>IFERROR(INDEX(REPORT_DATA_BY_DISTRICT!$A:$AI,$D20,MATCH(R$8,REPORT_DATA_BY_DISTRICT!$A$1:$AI$1,0)), "")</f>
        <v>26</v>
      </c>
      <c r="S20" s="10">
        <f>IFERROR(INDEX(REPORT_DATA_BY_DISTRICT!$A:$AI,$D20,MATCH(S$8,REPORT_DATA_BY_DISTRICT!$A$1:$AI$1,0)), "")</f>
        <v>29</v>
      </c>
      <c r="T20" s="10">
        <f>IFERROR(INDEX(REPORT_DATA_BY_DISTRICT!$A:$AI,$D20,MATCH(T$8,REPORT_DATA_BY_DISTRICT!$A$1:$AI$1,0)), "")</f>
        <v>2</v>
      </c>
      <c r="U20" s="10">
        <f>IFERROR(INDEX(REPORT_DATA_BY_DISTRICT!$A:$AI,$D20,MATCH(U$8,REPORT_DATA_BY_DISTRICT!$A$1:$AI$1,0)), "")</f>
        <v>32</v>
      </c>
    </row>
    <row r="21" spans="3:21" ht="15" customHeight="1">
      <c r="C21" s="64" t="str">
        <f>CONCATENATE(YEAR,":",MONTH,":3:",WEEKLY_REPORT_DAY,":", $A$1)</f>
        <v>2016:6:3:7:TAOYUAN_3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2016:6:4:7:TAOYUAN_3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2016:6:5:7:TAOYUAN_3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1</v>
      </c>
      <c r="I24" s="17">
        <f t="shared" ref="I24:T24" si="1">SUM(I19:I23)</f>
        <v>0</v>
      </c>
      <c r="J24" s="17">
        <f t="shared" si="1"/>
        <v>13</v>
      </c>
      <c r="K24" s="17">
        <f t="shared" si="1"/>
        <v>9</v>
      </c>
      <c r="L24" s="49">
        <f t="shared" si="1"/>
        <v>1</v>
      </c>
      <c r="M24" s="49"/>
      <c r="N24" s="49"/>
      <c r="O24" s="17">
        <f t="shared" si="1"/>
        <v>1</v>
      </c>
      <c r="P24" s="52">
        <f t="shared" si="1"/>
        <v>30</v>
      </c>
      <c r="Q24" s="17">
        <f t="shared" si="1"/>
        <v>21</v>
      </c>
      <c r="R24" s="17">
        <f t="shared" si="1"/>
        <v>46</v>
      </c>
      <c r="S24" s="17">
        <f t="shared" si="1"/>
        <v>53</v>
      </c>
      <c r="T24" s="17">
        <f t="shared" si="1"/>
        <v>2</v>
      </c>
      <c r="U24" s="17">
        <f>SUM(U19:U23)</f>
        <v>60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54" priority="6">
      <formula>AND(O$9&lt;&gt;"",O12&gt;=O$9)</formula>
    </cfRule>
  </conditionalFormatting>
  <conditionalFormatting sqref="O12:U15">
    <cfRule type="expression" dxfId="153" priority="23">
      <formula>O12=""</formula>
    </cfRule>
    <cfRule type="expression" dxfId="152" priority="24">
      <formula>AND(O$10&lt;&gt;"",O12&lt;O$10)</formula>
    </cfRule>
    <cfRule type="expression" dxfId="151" priority="25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BA109"/>
  <sheetViews>
    <sheetView topLeftCell="A16"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2016:3:4:7:TAOYUAN_3</v>
      </c>
      <c r="AP77" s="27">
        <f t="shared" ref="AP77:AP88" ca="1" si="12">MATCH(AO77,INDIRECT(CONCATENATE($X$93,"$A:$A")),0)</f>
        <v>330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28</v>
      </c>
      <c r="AS77" s="21">
        <f t="shared" ca="1" si="13"/>
        <v>10</v>
      </c>
      <c r="AT77" s="21">
        <f t="shared" ca="1" si="13"/>
        <v>34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2016:4:1:7:TAOYUAN_3</v>
      </c>
      <c r="AP78" s="27">
        <f t="shared" ca="1" si="12"/>
        <v>359</v>
      </c>
      <c r="AQ78" s="21">
        <f t="shared" ca="1" si="13"/>
        <v>0</v>
      </c>
      <c r="AR78" s="21">
        <f t="shared" ca="1" si="13"/>
        <v>27</v>
      </c>
      <c r="AS78" s="21">
        <f t="shared" ca="1" si="13"/>
        <v>12</v>
      </c>
      <c r="AT78" s="21">
        <f t="shared" ca="1" si="13"/>
        <v>36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2016:4:2:7:TAOYUAN_3</v>
      </c>
      <c r="AP79" s="27">
        <f t="shared" ca="1" si="12"/>
        <v>388</v>
      </c>
      <c r="AQ79" s="21">
        <f t="shared" ca="1" si="13"/>
        <v>0</v>
      </c>
      <c r="AR79" s="21">
        <f t="shared" ca="1" si="13"/>
        <v>26</v>
      </c>
      <c r="AS79" s="21">
        <f t="shared" ca="1" si="13"/>
        <v>15</v>
      </c>
      <c r="AT79" s="21">
        <f t="shared" ca="1" si="13"/>
        <v>24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2016:4:3:7:TAOYUAN_3</v>
      </c>
      <c r="AP80" s="27">
        <f t="shared" ca="1" si="12"/>
        <v>417</v>
      </c>
      <c r="AQ80" s="21">
        <f t="shared" ca="1" si="13"/>
        <v>0</v>
      </c>
      <c r="AR80" s="21">
        <f t="shared" ca="1" si="13"/>
        <v>27</v>
      </c>
      <c r="AS80" s="21">
        <f t="shared" ca="1" si="13"/>
        <v>8</v>
      </c>
      <c r="AT80" s="21">
        <f t="shared" ca="1" si="13"/>
        <v>25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>
        <f t="shared" ca="1" si="3"/>
        <v>147</v>
      </c>
      <c r="AC81" s="21">
        <f t="shared" ca="1" si="4"/>
        <v>3</v>
      </c>
      <c r="AD81" s="21">
        <f t="shared" si="5"/>
        <v>0</v>
      </c>
      <c r="AE81" s="27">
        <f t="shared" ca="1" si="6"/>
        <v>71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2016:4:4:7:TAOYUAN_3</v>
      </c>
      <c r="AP81" s="27">
        <f t="shared" ca="1" si="12"/>
        <v>446</v>
      </c>
      <c r="AQ81" s="21">
        <f t="shared" ca="1" si="13"/>
        <v>0</v>
      </c>
      <c r="AR81" s="21">
        <f t="shared" ca="1" si="13"/>
        <v>25</v>
      </c>
      <c r="AS81" s="21">
        <f t="shared" ca="1" si="13"/>
        <v>8</v>
      </c>
      <c r="AT81" s="21">
        <f t="shared" ca="1" si="13"/>
        <v>25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>
        <f t="shared" ca="1" si="3"/>
        <v>177</v>
      </c>
      <c r="AC82" s="21">
        <f t="shared" ca="1" si="4"/>
        <v>1</v>
      </c>
      <c r="AD82" s="21">
        <f t="shared" si="5"/>
        <v>0</v>
      </c>
      <c r="AE82" s="27">
        <f t="shared" ca="1" si="6"/>
        <v>92</v>
      </c>
      <c r="AF82" s="10">
        <f t="shared" ca="1" si="9"/>
        <v>0</v>
      </c>
      <c r="AG82" s="10">
        <f t="shared" ca="1" si="9"/>
        <v>0</v>
      </c>
      <c r="AH82" s="10">
        <f t="shared" ca="1" si="9"/>
        <v>1</v>
      </c>
      <c r="AI82" s="10">
        <f t="shared" ca="1" si="9"/>
        <v>0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2016:5:1:7:TAOYUAN_3</v>
      </c>
      <c r="AP82" s="27">
        <f t="shared" ca="1" si="12"/>
        <v>475</v>
      </c>
      <c r="AQ82" s="21">
        <f t="shared" ca="1" si="13"/>
        <v>1</v>
      </c>
      <c r="AR82" s="21">
        <f t="shared" ca="1" si="13"/>
        <v>23</v>
      </c>
      <c r="AS82" s="21">
        <f t="shared" ca="1" si="13"/>
        <v>10</v>
      </c>
      <c r="AT82" s="21">
        <f t="shared" ca="1" si="13"/>
        <v>20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2016:5:2:7:TAOYUAN_3</v>
      </c>
      <c r="AP83" s="27">
        <f t="shared" ca="1" si="12"/>
        <v>504</v>
      </c>
      <c r="AQ83" s="21">
        <f t="shared" ca="1" si="13"/>
        <v>1</v>
      </c>
      <c r="AR83" s="21">
        <f t="shared" ca="1" si="13"/>
        <v>21</v>
      </c>
      <c r="AS83" s="21">
        <f t="shared" ca="1" si="13"/>
        <v>3</v>
      </c>
      <c r="AT83" s="21">
        <f t="shared" ca="1" si="13"/>
        <v>27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2016:5:3:7:TAOYUAN_3</v>
      </c>
      <c r="AP84" s="27">
        <f t="shared" ca="1" si="12"/>
        <v>533</v>
      </c>
      <c r="AQ84" s="21">
        <f t="shared" ca="1" si="13"/>
        <v>0</v>
      </c>
      <c r="AR84" s="21">
        <f t="shared" ca="1" si="13"/>
        <v>24</v>
      </c>
      <c r="AS84" s="21">
        <f t="shared" ca="1" si="13"/>
        <v>9</v>
      </c>
      <c r="AT84" s="21">
        <f t="shared" ca="1" si="13"/>
        <v>19</v>
      </c>
      <c r="AU84" s="21">
        <f t="shared" ca="1" si="13"/>
        <v>4</v>
      </c>
      <c r="AV84" s="21">
        <f t="shared" ca="1" si="13"/>
        <v>4</v>
      </c>
      <c r="AW84" s="21">
        <f t="shared" ca="1" si="15"/>
        <v>1</v>
      </c>
      <c r="AX84" s="21">
        <f t="shared" ca="1" si="16"/>
        <v>24</v>
      </c>
      <c r="AY84" s="21">
        <f t="shared" ca="1" si="17"/>
        <v>12</v>
      </c>
      <c r="AZ84" s="21">
        <f t="shared" ca="1" si="18"/>
        <v>20</v>
      </c>
      <c r="BA84" s="21">
        <f t="shared" ca="1" si="19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2016:5:4:7:TAOYUAN_3</v>
      </c>
      <c r="AP85" s="27">
        <f t="shared" ca="1" si="12"/>
        <v>565</v>
      </c>
      <c r="AQ85" s="21">
        <f t="shared" ca="1" si="13"/>
        <v>0</v>
      </c>
      <c r="AR85" s="21">
        <f t="shared" ca="1" si="13"/>
        <v>18</v>
      </c>
      <c r="AS85" s="21">
        <f t="shared" ca="1" si="13"/>
        <v>8</v>
      </c>
      <c r="AT85" s="21">
        <f t="shared" ca="1" si="13"/>
        <v>34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2016:5:5:7:TAOYUAN_3</v>
      </c>
      <c r="AP86" s="27">
        <f t="shared" ca="1" si="12"/>
        <v>594</v>
      </c>
      <c r="AQ86" s="21">
        <f t="shared" ca="1" si="13"/>
        <v>1</v>
      </c>
      <c r="AR86" s="21">
        <f t="shared" ca="1" si="13"/>
        <v>13</v>
      </c>
      <c r="AS86" s="21">
        <f t="shared" ca="1" si="13"/>
        <v>10</v>
      </c>
      <c r="AT86" s="21">
        <f t="shared" ca="1" si="13"/>
        <v>16</v>
      </c>
      <c r="AU86" s="21">
        <f t="shared" ca="1" si="13"/>
        <v>1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2016:6:1:7:TAOYUAN_3</v>
      </c>
      <c r="AP87" s="27">
        <f t="shared" ca="1" si="12"/>
        <v>624</v>
      </c>
      <c r="AQ87" s="21">
        <f t="shared" ca="1" si="13"/>
        <v>0</v>
      </c>
      <c r="AR87" s="21">
        <f t="shared" ca="1" si="13"/>
        <v>14</v>
      </c>
      <c r="AS87" s="21">
        <f t="shared" ca="1" si="13"/>
        <v>14</v>
      </c>
      <c r="AT87" s="21">
        <f t="shared" ca="1" si="13"/>
        <v>24</v>
      </c>
      <c r="AU87" s="21">
        <f t="shared" ca="1" si="13"/>
        <v>0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2016:6:2:7:TAOYUAN_3</v>
      </c>
      <c r="AP88" s="27">
        <f t="shared" ca="1" si="12"/>
        <v>653</v>
      </c>
      <c r="AQ88" s="21">
        <f t="shared" ca="1" si="13"/>
        <v>1</v>
      </c>
      <c r="AR88" s="21">
        <f t="shared" ca="1" si="13"/>
        <v>16</v>
      </c>
      <c r="AS88" s="21">
        <f t="shared" ca="1" si="13"/>
        <v>7</v>
      </c>
      <c r="AT88" s="21">
        <f t="shared" ca="1" si="13"/>
        <v>29</v>
      </c>
      <c r="AU88" s="21">
        <f t="shared" ca="1" si="13"/>
        <v>2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1923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2217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2016  5</v>
      </c>
    </row>
    <row r="107" spans="23:51" ht="23.25">
      <c r="W107" s="7" t="s">
        <v>1449</v>
      </c>
      <c r="X107" s="42" t="str">
        <f>$X$91</f>
        <v>Taoyuan 3 District</v>
      </c>
    </row>
    <row r="108" spans="23:51">
      <c r="X108" s="40" t="str">
        <f>$X$92</f>
        <v>桃園3地區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U25"/>
  <sheetViews>
    <sheetView topLeftCell="E1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1788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2223</v>
      </c>
      <c r="E2" s="82" t="str">
        <f>$A$3</f>
        <v>桃園3地區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2218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457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458</v>
      </c>
      <c r="E5" s="90"/>
      <c r="F5" s="5" t="s">
        <v>790</v>
      </c>
      <c r="G5" s="6"/>
      <c r="H5" s="94">
        <f ca="1">TAOYUAN_1_2_DISTRICT_GRAPH!$AC$89</f>
        <v>12</v>
      </c>
      <c r="I5" s="95"/>
      <c r="J5" s="95"/>
      <c r="K5" s="96"/>
      <c r="L5" s="45">
        <f>$O$25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800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447</v>
      </c>
      <c r="C12" s="64" t="str">
        <f>CONCATENATE(YEAR,":",MONTH,":",WEEK,":",WEEKDAY,":",$B12)</f>
        <v>2016:6:2:7:TAO_2_E</v>
      </c>
      <c r="D12" s="64">
        <f>MATCH($C12,REPORT_DATA_BY_COMP!$A:$A,0)</f>
        <v>2093</v>
      </c>
      <c r="E12" s="65" t="str">
        <f>SUBSTITUTE(VLOOKUP($B12,COMP_LIST!$A:$AD,5,FALSE),"EL","")</f>
        <v>E. Bell / Peterson</v>
      </c>
      <c r="F12" s="4" t="str">
        <f>VLOOKUP($B12,COMP_LIST!$A:$AD,3,FALSE)</f>
        <v>Taoyuan 2 E</v>
      </c>
      <c r="G12" s="4" t="str">
        <f>VLOOKUP($B12,COMP_LIST!$A:$AD,4,FALSE)</f>
        <v>桃園 2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3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4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7</v>
      </c>
    </row>
    <row r="13" spans="1:21" ht="15" customHeight="1">
      <c r="A13" s="1"/>
      <c r="B13" s="1" t="s">
        <v>448</v>
      </c>
      <c r="C13" s="64" t="str">
        <f>CONCATENATE(YEAR,":",MONTH,":",WEEK,":",WEEKDAY,":",$B13)</f>
        <v>2016:6:2:7:TAO_1_A</v>
      </c>
      <c r="D13" s="64">
        <f>MATCH($C13,REPORT_DATA_BY_COMP!$A:$A,0)</f>
        <v>2091</v>
      </c>
      <c r="E13" s="65" t="str">
        <f>SUBSTITUTE(VLOOKUP($B13,COMP_LIST!$A:$AD,5,FALSE),"EL","")</f>
        <v>E. Kirschner DL / Shih</v>
      </c>
      <c r="F13" s="4" t="str">
        <f>VLOOKUP($B13,COMP_LIST!$A:$AD,3,FALSE)</f>
        <v>Taoyuan 1 A E</v>
      </c>
      <c r="G13" s="4" t="str">
        <f>VLOOKUP($B13,COMP_LIST!$A:$AD,4,FALSE)</f>
        <v>桃園 1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2016:6:2</v>
      </c>
      <c r="N13" s="47" t="str">
        <f>IFERROR(INDEX(BAPTISM_HISTORY!$A:$C,MATCH("0:0:0:0:"&amp;$B13,BAPTISM_HISTORY!$A:$A,0),MATCH(N$8,BAPTISM_HISTORY!$A$1:$AI$1,0)), "")</f>
        <v>3</v>
      </c>
      <c r="O13" s="56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8</v>
      </c>
    </row>
    <row r="14" spans="1:21" ht="15" customHeight="1">
      <c r="A14" s="1"/>
      <c r="B14" s="1" t="s">
        <v>449</v>
      </c>
      <c r="C14" s="64" t="str">
        <f>CONCATENATE(YEAR,":",MONTH,":",WEEK,":",WEEKDAY,":",$B14)</f>
        <v>2016:6:2:7:TAO_1_B</v>
      </c>
      <c r="D14" s="64">
        <f>MATCH($C14,REPORT_DATA_BY_COMP!$A:$A,0)</f>
        <v>2092</v>
      </c>
      <c r="E14" s="65" t="str">
        <f>SUBSTITUTE(VLOOKUP($B14,COMP_LIST!$A:$AD,5,FALSE),"EL","")</f>
        <v>E. Pincock / Chuang</v>
      </c>
      <c r="F14" s="4" t="str">
        <f>VLOOKUP($B14,COMP_LIST!$A:$AD,3,FALSE)</f>
        <v>Taoyuan 1 B E</v>
      </c>
      <c r="G14" s="4" t="str">
        <f>VLOOKUP($B14,COMP_LIST!$A:$AD,4,FALSE)</f>
        <v>桃園 1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2</v>
      </c>
      <c r="M14" s="10" t="str">
        <f>IFERROR(""&amp;INDEX(BAPTISM_HISTORY!$A:$C,MATCH("0:0:0:0:"&amp;$B14,BAPTISM_HISTORY!$A:$A,0),MATCH(M$8,BAPTISM_HISTORY!$A$1:$AI$1,0)), "")</f>
        <v>2016:4:3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0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1</v>
      </c>
    </row>
    <row r="15" spans="1:21" ht="15" customHeight="1">
      <c r="A15" s="1"/>
      <c r="B15" s="1" t="s">
        <v>450</v>
      </c>
      <c r="C15" s="64" t="str">
        <f>CONCATENATE(YEAR,":",MONTH,":",WEEK,":",WEEKDAY,":",$B15)</f>
        <v>2016:6:2:7:TAO_2_S</v>
      </c>
      <c r="D15" s="64">
        <f>MATCH($C15,REPORT_DATA_BY_COMP!$A:$A,0)</f>
        <v>2094</v>
      </c>
      <c r="E15" s="65" t="str">
        <f>SUBSTITUTE(VLOOKUP($B15,COMP_LIST!$A:$AD,5,FALSE),"EL","")</f>
        <v>S. Hsiao / Apsley</v>
      </c>
      <c r="F15" s="4" t="str">
        <f>VLOOKUP($B15,COMP_LIST!$A:$AD,3,FALSE)</f>
        <v>Taoyuan 2 S</v>
      </c>
      <c r="G15" s="4" t="str">
        <f>VLOOKUP($B15,COMP_LIST!$A:$AD,4,FALSE)</f>
        <v>桃園 2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2016:4:1</v>
      </c>
      <c r="N15" s="47" t="str">
        <f>IFERROR(INDEX(BAPTISM_HISTORY!$A:$C,MATCH("0:0:0:0:"&amp;$B15,BAPTISM_HISTORY!$A:$A,0),MATCH(N$8,BAPTISM_HISTORY!$A$1:$AI$1,0)), "")</f>
        <v>1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6</v>
      </c>
      <c r="S15" s="10">
        <f>IFERROR(INDEX(REPORT_DATA_BY_COMP!$A:$AI,$D15,MATCH(S$8,REPORT_DATA_BY_COMP!$A$1:$AI$1,0)), "")</f>
        <v>9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9</v>
      </c>
    </row>
    <row r="16" spans="1:21" ht="15" customHeight="1">
      <c r="A16" s="1"/>
      <c r="B16" s="1" t="s">
        <v>451</v>
      </c>
      <c r="C16" s="64" t="str">
        <f>CONCATENATE(YEAR,":",MONTH,":",WEEK,":",WEEKDAY,":",$B16)</f>
        <v>2016:6:2:7:GUISHAN_E</v>
      </c>
      <c r="D16" s="64">
        <f>MATCH($C16,REPORT_DATA_BY_COMP!$A:$A,0)</f>
        <v>2054</v>
      </c>
      <c r="E16" s="65" t="str">
        <f>SUBSTITUTE(VLOOKUP($B16,COMP_LIST!$A:$AD,5,FALSE),"EL","")</f>
        <v>E. Robinson / Welch</v>
      </c>
      <c r="F16" s="4" t="str">
        <f>VLOOKUP($B16,COMP_LIST!$A:$AD,3,FALSE)</f>
        <v>Guishan E</v>
      </c>
      <c r="G16" s="4" t="str">
        <f>VLOOKUP($B16,COMP_LIST!$A:$AD,4,FALSE)</f>
        <v>龜山長老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4</v>
      </c>
      <c r="K16" s="10">
        <f>IFERROR(INDEX(REPORT_DATA_BY_COMP!$A:$AI,$D16,MATCH(K$8,REPORT_DATA_BY_COMP!$A$1:$AI$1,0)), "")</f>
        <v>2</v>
      </c>
      <c r="L16" s="47">
        <f>IFERROR(INDEX(REPORT_DATA_BY_COMP!$A:$AI,$D16,MATCH(L$8,REPORT_DATA_BY_COMP!$A$1:$AI$1,0)), "")</f>
        <v>0</v>
      </c>
      <c r="M16" s="10" t="str">
        <f>IFERROR(""&amp;INDEX(BAPTISM_HISTORY!$A:$C,MATCH("0:0:0:0:"&amp;$B16,BAPTISM_HISTORY!$A:$A,0),MATCH(M$8,BAPTISM_HISTORY!$A$1:$AI$1,0)), "")</f>
        <v>2016:5:5</v>
      </c>
      <c r="N16" s="47" t="str">
        <f>IFERROR(INDEX(BAPTISM_HISTORY!$A:$C,MATCH("0:0:0:0:"&amp;$B16,BAPTISM_HISTORY!$A:$A,0),MATCH(N$8,BAPTISM_HISTORY!$A$1:$AI$1,0)), "")</f>
        <v>5</v>
      </c>
      <c r="O16" s="56">
        <f>IFERROR(INDEX(REPORT_DATA_BY_COMP!$A:$AI,$D16,MATCH(O$8,REPORT_DATA_BY_COMP!$A$1:$AI$1,0)), "")</f>
        <v>0</v>
      </c>
      <c r="P16" s="50">
        <f>IFERROR(INDEX(REPORT_DATA_BY_COMP!$A:$AI,$D16,MATCH(P$8,REPORT_DATA_BY_COMP!$A$1:$AI$1,0)), "")</f>
        <v>10</v>
      </c>
      <c r="Q16" s="10">
        <f>IFERROR(INDEX(REPORT_DATA_BY_COMP!$A:$AI,$D16,MATCH(Q$8,REPORT_DATA_BY_COMP!$A$1:$AI$1,0)), "")</f>
        <v>3</v>
      </c>
      <c r="R16" s="10">
        <f>IFERROR(INDEX(REPORT_DATA_BY_COMP!$A:$AI,$D16,MATCH(R$8,REPORT_DATA_BY_COMP!$A$1:$AI$1,0)), "")</f>
        <v>9</v>
      </c>
      <c r="S16" s="10">
        <f>IFERROR(INDEX(REPORT_DATA_BY_COMP!$A:$AI,$D16,MATCH(S$8,REPORT_DATA_BY_COMP!$A$1:$AI$1,0)), "")</f>
        <v>8</v>
      </c>
      <c r="T16" s="10">
        <f>IFERROR(INDEX(REPORT_DATA_BY_COMP!$A:$AI,$D16,MATCH(T$8,REPORT_DATA_BY_COMP!$A$1:$AI$1,0)), "")</f>
        <v>0</v>
      </c>
      <c r="U16" s="10">
        <f>IFERROR(INDEX(REPORT_DATA_BY_COMP!$A:$AI,$D16,MATCH(U$8,REPORT_DATA_BY_COMP!$A$1:$AI$1,0)), "")</f>
        <v>7</v>
      </c>
    </row>
    <row r="17" spans="1:21" ht="15" customHeight="1">
      <c r="A17" s="1"/>
      <c r="B17" s="1"/>
      <c r="E17" s="8" t="s">
        <v>804</v>
      </c>
      <c r="F17" s="9"/>
      <c r="G17" s="9"/>
      <c r="H17" s="11">
        <f>SUM(H12:H16)</f>
        <v>0</v>
      </c>
      <c r="I17" s="11">
        <f t="shared" ref="I17:U17" si="0">SUM(I12:I16)</f>
        <v>2</v>
      </c>
      <c r="J17" s="11">
        <f t="shared" si="0"/>
        <v>8</v>
      </c>
      <c r="K17" s="11">
        <f t="shared" si="0"/>
        <v>12</v>
      </c>
      <c r="L17" s="48">
        <f t="shared" si="0"/>
        <v>2</v>
      </c>
      <c r="M17" s="11"/>
      <c r="N17" s="48"/>
      <c r="O17" s="57">
        <f t="shared" si="0"/>
        <v>1</v>
      </c>
      <c r="P17" s="51">
        <f t="shared" si="0"/>
        <v>30</v>
      </c>
      <c r="Q17" s="11">
        <f t="shared" si="0"/>
        <v>12</v>
      </c>
      <c r="R17" s="11">
        <f t="shared" si="0"/>
        <v>35</v>
      </c>
      <c r="S17" s="11">
        <f t="shared" si="0"/>
        <v>25</v>
      </c>
      <c r="T17" s="11">
        <f t="shared" si="0"/>
        <v>1</v>
      </c>
      <c r="U17" s="11">
        <f t="shared" si="0"/>
        <v>32</v>
      </c>
    </row>
    <row r="18" spans="1:21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43"/>
      <c r="O18" s="43"/>
      <c r="P18" s="22"/>
      <c r="Q18" s="22"/>
      <c r="R18" s="22"/>
      <c r="S18" s="22"/>
      <c r="T18" s="22"/>
      <c r="U18" s="22"/>
    </row>
    <row r="19" spans="1:21" ht="15" customHeight="1">
      <c r="E19" s="12" t="s">
        <v>2219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</row>
    <row r="20" spans="1:21" ht="15" customHeight="1">
      <c r="C20" s="64" t="str">
        <f>CONCATENATE(YEAR,":",MONTH,":1:",WEEKLY_REPORT_DAY,":", $A$1)</f>
        <v>2016:6:1:7:TAOYUAN_1_2</v>
      </c>
      <c r="D20" s="64">
        <f>MATCH($C20,REPORT_DATA_BY_DISTRICT!$A:$A, 0)</f>
        <v>623</v>
      </c>
      <c r="E20" s="19" t="s">
        <v>781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8</v>
      </c>
      <c r="K20" s="10">
        <f>IFERROR(INDEX(REPORT_DATA_BY_DISTRICT!$A:$AI,$D20,MATCH(K$8,REPORT_DATA_BY_DISTRICT!$A$1:$AI$1,0)), "")</f>
        <v>6</v>
      </c>
      <c r="L20" s="10">
        <f>IFERROR(INDEX(REPORT_DATA_BY_DISTRICT!$A:$AI,$D20,MATCH(L$8,REPORT_DATA_BY_DISTRICT!$A$1:$AI$1,0)), "")</f>
        <v>1</v>
      </c>
      <c r="M20" s="47"/>
      <c r="N20" s="47"/>
      <c r="O20" s="10">
        <f>IFERROR(INDEX(REPORT_DATA_BY_DISTRICT!$A:$AI,$D20,MATCH(O$8,REPORT_DATA_BY_DISTRICT!$A$1:$AI$1,0)), "")</f>
        <v>0</v>
      </c>
      <c r="P20" s="10">
        <f>IFERROR(INDEX(REPORT_DATA_BY_DISTRICT!$A:$AI,$D20,MATCH(P$8,REPORT_DATA_BY_DISTRICT!$A$1:$AI$1,0)), "")</f>
        <v>19</v>
      </c>
      <c r="Q20" s="10">
        <f>IFERROR(INDEX(REPORT_DATA_BY_DISTRICT!$A:$AI,$D20,MATCH(Q$8,REPORT_DATA_BY_DISTRICT!$A$1:$AI$1,0)), "")</f>
        <v>17</v>
      </c>
      <c r="R20" s="10">
        <f>IFERROR(INDEX(REPORT_DATA_BY_DISTRICT!$A:$AI,$D20,MATCH(R$8,REPORT_DATA_BY_DISTRICT!$A$1:$AI$1,0)), "")</f>
        <v>28</v>
      </c>
      <c r="S20" s="10">
        <f>IFERROR(INDEX(REPORT_DATA_BY_DISTRICT!$A:$AI,$D20,MATCH(S$8,REPORT_DATA_BY_DISTRICT!$A$1:$AI$1,0)), "")</f>
        <v>20</v>
      </c>
      <c r="T20" s="10">
        <f>IFERROR(INDEX(REPORT_DATA_BY_DISTRICT!$A:$AI,$D20,MATCH(T$8,REPORT_DATA_BY_DISTRICT!$A$1:$AI$1,0)), "")</f>
        <v>0</v>
      </c>
      <c r="U20" s="10">
        <f>IFERROR(INDEX(REPORT_DATA_BY_DISTRICT!$A:$AI,$D20,MATCH(U$8,REPORT_DATA_BY_DISTRICT!$A$1:$AI$1,0)), "")</f>
        <v>34</v>
      </c>
    </row>
    <row r="21" spans="1:21" ht="15" customHeight="1">
      <c r="C21" s="64" t="str">
        <f>CONCATENATE(YEAR,":",MONTH,":2:",WEEKLY_REPORT_DAY,":", $A$1)</f>
        <v>2016:6:2:7:TAOYUAN_1_2</v>
      </c>
      <c r="D21" s="64">
        <f>MATCH($C21,REPORT_DATA_BY_DISTRICT!$A:$A, 0)</f>
        <v>652</v>
      </c>
      <c r="E21" s="19" t="s">
        <v>780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8</v>
      </c>
      <c r="K21" s="10">
        <f>IFERROR(INDEX(REPORT_DATA_BY_DISTRICT!$A:$AI,$D21,MATCH(K$8,REPORT_DATA_BY_DISTRICT!$A$1:$AI$1,0)), "")</f>
        <v>12</v>
      </c>
      <c r="L21" s="10">
        <f>IFERROR(INDEX(REPORT_DATA_BY_DISTRICT!$A:$AI,$D21,MATCH(L$8,REPORT_DATA_BY_DISTRICT!$A$1:$AI$1,0)), "")</f>
        <v>2</v>
      </c>
      <c r="M21" s="47"/>
      <c r="N21" s="47"/>
      <c r="O21" s="10">
        <f>IFERROR(INDEX(REPORT_DATA_BY_DISTRICT!$A:$AI,$D21,MATCH(O$8,REPORT_DATA_BY_DISTRICT!$A$1:$AI$1,0)), "")</f>
        <v>1</v>
      </c>
      <c r="P21" s="10">
        <f>IFERROR(INDEX(REPORT_DATA_BY_DISTRICT!$A:$AI,$D21,MATCH(P$8,REPORT_DATA_BY_DISTRICT!$A$1:$AI$1,0)), "")</f>
        <v>30</v>
      </c>
      <c r="Q21" s="10">
        <f>IFERROR(INDEX(REPORT_DATA_BY_DISTRICT!$A:$AI,$D21,MATCH(Q$8,REPORT_DATA_BY_DISTRICT!$A$1:$AI$1,0)), "")</f>
        <v>12</v>
      </c>
      <c r="R21" s="10">
        <f>IFERROR(INDEX(REPORT_DATA_BY_DISTRICT!$A:$AI,$D21,MATCH(R$8,REPORT_DATA_BY_DISTRICT!$A$1:$AI$1,0)), "")</f>
        <v>35</v>
      </c>
      <c r="S21" s="10">
        <f>IFERROR(INDEX(REPORT_DATA_BY_DISTRICT!$A:$AI,$D21,MATCH(S$8,REPORT_DATA_BY_DISTRICT!$A$1:$AI$1,0)), "")</f>
        <v>25</v>
      </c>
      <c r="T21" s="10">
        <f>IFERROR(INDEX(REPORT_DATA_BY_DISTRICT!$A:$AI,$D21,MATCH(T$8,REPORT_DATA_BY_DISTRICT!$A$1:$AI$1,0)), "")</f>
        <v>1</v>
      </c>
      <c r="U21" s="10">
        <f>IFERROR(INDEX(REPORT_DATA_BY_DISTRICT!$A:$AI,$D21,MATCH(U$8,REPORT_DATA_BY_DISTRICT!$A$1:$AI$1,0)), "")</f>
        <v>32</v>
      </c>
    </row>
    <row r="22" spans="1:21" ht="15" customHeight="1">
      <c r="C22" s="64" t="str">
        <f>CONCATENATE(YEAR,":",MONTH,":3:",WEEKLY_REPORT_DAY,":", $A$1)</f>
        <v>2016:6:3:7:TAOYUAN_1_2</v>
      </c>
      <c r="D22" s="64" t="e">
        <f>MATCH($C22,REPORT_DATA_BY_DISTRICT!$A:$A, 0)</f>
        <v>#N/A</v>
      </c>
      <c r="E22" s="19" t="s">
        <v>782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1:21" ht="15" customHeight="1">
      <c r="C23" s="64" t="str">
        <f>CONCATENATE(YEAR,":",MONTH,":4:",WEEKLY_REPORT_DAY,":", $A$1)</f>
        <v>2016:6:4:7:TAOYUAN_1_2</v>
      </c>
      <c r="D23" s="64" t="e">
        <f>MATCH($C23,REPORT_DATA_BY_DISTRICT!$A:$A, 0)</f>
        <v>#N/A</v>
      </c>
      <c r="E23" s="19" t="s">
        <v>783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1:21" ht="15" customHeight="1">
      <c r="C24" s="64" t="str">
        <f>CONCATENATE(YEAR,":",MONTH,":5:",WEEKLY_REPORT_DAY,":", $A$1)</f>
        <v>2016:6:5:7:TAOYUAN_1_2</v>
      </c>
      <c r="D24" s="64" t="e">
        <f>MATCH($C24,REPORT_DATA_BY_DISTRICT!$A:$A, 0)</f>
        <v>#N/A</v>
      </c>
      <c r="E24" s="19" t="s">
        <v>784</v>
      </c>
      <c r="F24" s="13"/>
      <c r="G24" s="13"/>
      <c r="H24" s="10" t="str">
        <f>IFERROR(INDEX(REPORT_DATA_BY_DISTRICT!$A:$AI,$D24,MATCH(H$8,REPORT_DATA_BY_DISTRICT!$A$1:$AI$1,0)), "")</f>
        <v/>
      </c>
      <c r="I24" s="10" t="str">
        <f>IFERROR(INDEX(REPORT_DATA_BY_DISTRICT!$A:$AI,$D24,MATCH(I$8,REPORT_DATA_BY_DISTRICT!$A$1:$AI$1,0)), "")</f>
        <v/>
      </c>
      <c r="J24" s="10" t="str">
        <f>IFERROR(INDEX(REPORT_DATA_BY_DISTRICT!$A:$AI,$D24,MATCH(J$8,REPORT_DATA_BY_DISTRICT!$A$1:$AI$1,0)), "")</f>
        <v/>
      </c>
      <c r="K24" s="10" t="str">
        <f>IFERROR(INDEX(REPORT_DATA_BY_DISTRICT!$A:$AI,$D24,MATCH(K$8,REPORT_DATA_BY_DISTRICT!$A$1:$AI$1,0)), "")</f>
        <v/>
      </c>
      <c r="L24" s="10" t="str">
        <f>IFERROR(INDEX(REPORT_DATA_BY_DISTRICT!$A:$AI,$D24,MATCH(L$8,REPORT_DATA_BY_DISTRICT!$A$1:$AI$1,0)), "")</f>
        <v/>
      </c>
      <c r="M24" s="47"/>
      <c r="N24" s="47"/>
      <c r="O24" s="10" t="str">
        <f>IFERROR(INDEX(REPORT_DATA_BY_DISTRICT!$A:$AI,$D24,MATCH(O$8,REPORT_DATA_BY_DISTRICT!$A$1:$AI$1,0)), "")</f>
        <v/>
      </c>
      <c r="P24" s="10" t="str">
        <f>IFERROR(INDEX(REPORT_DATA_BY_DISTRICT!$A:$AI,$D24,MATCH(P$8,REPORT_DATA_BY_DISTRICT!$A$1:$AI$1,0)), "")</f>
        <v/>
      </c>
      <c r="Q24" s="10" t="str">
        <f>IFERROR(INDEX(REPORT_DATA_BY_DISTRICT!$A:$AI,$D24,MATCH(Q$8,REPORT_DATA_BY_DISTRICT!$A$1:$AI$1,0)), "")</f>
        <v/>
      </c>
      <c r="R24" s="10" t="str">
        <f>IFERROR(INDEX(REPORT_DATA_BY_DISTRICT!$A:$AI,$D24,MATCH(R$8,REPORT_DATA_BY_DISTRICT!$A$1:$AI$1,0)), "")</f>
        <v/>
      </c>
      <c r="S24" s="10" t="str">
        <f>IFERROR(INDEX(REPORT_DATA_BY_DISTRICT!$A:$AI,$D24,MATCH(S$8,REPORT_DATA_BY_DISTRICT!$A$1:$AI$1,0)), "")</f>
        <v/>
      </c>
      <c r="T24" s="10" t="str">
        <f>IFERROR(INDEX(REPORT_DATA_BY_DISTRICT!$A:$AI,$D24,MATCH(T$8,REPORT_DATA_BY_DISTRICT!$A$1:$AI$1,0)), "")</f>
        <v/>
      </c>
      <c r="U24" s="10" t="str">
        <f>IFERROR(INDEX(REPORT_DATA_BY_DISTRICT!$A:$AI,$D24,MATCH(U$8,REPORT_DATA_BY_DISTRICT!$A$1:$AI$1,0)), "")</f>
        <v/>
      </c>
    </row>
    <row r="25" spans="1:21" ht="15" customHeight="1">
      <c r="E25" s="16" t="s">
        <v>804</v>
      </c>
      <c r="F25" s="14"/>
      <c r="G25" s="14"/>
      <c r="H25" s="17">
        <f>SUM(H20:H24)</f>
        <v>1</v>
      </c>
      <c r="I25" s="17">
        <f t="shared" ref="I25:T25" si="1">SUM(I20:I24)</f>
        <v>2</v>
      </c>
      <c r="J25" s="17">
        <f t="shared" si="1"/>
        <v>16</v>
      </c>
      <c r="K25" s="17">
        <f t="shared" si="1"/>
        <v>18</v>
      </c>
      <c r="L25" s="49">
        <f t="shared" si="1"/>
        <v>3</v>
      </c>
      <c r="M25" s="49"/>
      <c r="N25" s="49"/>
      <c r="O25" s="17">
        <f t="shared" si="1"/>
        <v>1</v>
      </c>
      <c r="P25" s="52">
        <f t="shared" si="1"/>
        <v>49</v>
      </c>
      <c r="Q25" s="17">
        <f t="shared" si="1"/>
        <v>29</v>
      </c>
      <c r="R25" s="17">
        <f t="shared" si="1"/>
        <v>63</v>
      </c>
      <c r="S25" s="17">
        <f t="shared" si="1"/>
        <v>45</v>
      </c>
      <c r="T25" s="17">
        <f t="shared" si="1"/>
        <v>1</v>
      </c>
      <c r="U25" s="17">
        <f>SUM(U20:U24)</f>
        <v>66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6">
    <cfRule type="expression" dxfId="150" priority="10">
      <formula>J12=""</formula>
    </cfRule>
    <cfRule type="expression" dxfId="149" priority="26">
      <formula>AND(O$9&lt;&gt;"",O12&gt;=O$9)</formula>
    </cfRule>
    <cfRule type="expression" dxfId="148" priority="27">
      <formula>AND(O$10&lt;&gt;"",O12&lt;O$10)</formula>
    </cfRule>
    <cfRule type="expression" dxfId="147" priority="2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BA109"/>
  <sheetViews>
    <sheetView topLeftCell="A16"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2016:3:4:7:TAOYUAN_1_2</v>
      </c>
      <c r="AP77" s="27">
        <f t="shared" ref="AP77:AP88" ca="1" si="12">MATCH(AO77,INDIRECT(CONCATENATE($X$93,"$A:$A")),0)</f>
        <v>329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20</v>
      </c>
      <c r="AS77" s="21">
        <f t="shared" ca="1" si="13"/>
        <v>16</v>
      </c>
      <c r="AT77" s="21">
        <f t="shared" ca="1" si="13"/>
        <v>9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2016:4:1:7:TAOYUAN_1_2</v>
      </c>
      <c r="AP78" s="27">
        <f t="shared" ca="1" si="12"/>
        <v>358</v>
      </c>
      <c r="AQ78" s="21">
        <f t="shared" ca="1" si="13"/>
        <v>1</v>
      </c>
      <c r="AR78" s="21">
        <f t="shared" ca="1" si="13"/>
        <v>24</v>
      </c>
      <c r="AS78" s="21">
        <f t="shared" ca="1" si="13"/>
        <v>23</v>
      </c>
      <c r="AT78" s="21">
        <f t="shared" ca="1" si="13"/>
        <v>23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2016:4:2:7:TAOYUAN_1_2</v>
      </c>
      <c r="AP79" s="27">
        <f t="shared" ca="1" si="12"/>
        <v>387</v>
      </c>
      <c r="AQ79" s="21">
        <f t="shared" ca="1" si="13"/>
        <v>0</v>
      </c>
      <c r="AR79" s="21">
        <f t="shared" ca="1" si="13"/>
        <v>33</v>
      </c>
      <c r="AS79" s="21">
        <f t="shared" ca="1" si="13"/>
        <v>19</v>
      </c>
      <c r="AT79" s="21">
        <f t="shared" ca="1" si="13"/>
        <v>22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2016:4:3:7:TAOYUAN_1_2</v>
      </c>
      <c r="AP80" s="27">
        <f t="shared" ca="1" si="12"/>
        <v>416</v>
      </c>
      <c r="AQ80" s="21">
        <f t="shared" ca="1" si="13"/>
        <v>2</v>
      </c>
      <c r="AR80" s="21">
        <f t="shared" ca="1" si="13"/>
        <v>27</v>
      </c>
      <c r="AS80" s="21">
        <f t="shared" ca="1" si="13"/>
        <v>12</v>
      </c>
      <c r="AT80" s="21">
        <f t="shared" ca="1" si="13"/>
        <v>15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>
        <f t="shared" ca="1" si="3"/>
        <v>146</v>
      </c>
      <c r="AC81" s="21">
        <f t="shared" ca="1" si="4"/>
        <v>5</v>
      </c>
      <c r="AD81" s="21">
        <f t="shared" si="5"/>
        <v>0</v>
      </c>
      <c r="AE81" s="27">
        <f t="shared" ca="1" si="6"/>
        <v>70</v>
      </c>
      <c r="AF81" s="10">
        <f t="shared" ca="1" si="9"/>
        <v>2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2016:4:4:7:TAOYUAN_1_2</v>
      </c>
      <c r="AP81" s="27">
        <f t="shared" ca="1" si="12"/>
        <v>445</v>
      </c>
      <c r="AQ81" s="21">
        <f t="shared" ca="1" si="13"/>
        <v>0</v>
      </c>
      <c r="AR81" s="21">
        <f t="shared" ca="1" si="13"/>
        <v>23</v>
      </c>
      <c r="AS81" s="21">
        <f t="shared" ca="1" si="13"/>
        <v>8</v>
      </c>
      <c r="AT81" s="21">
        <f t="shared" ca="1" si="13"/>
        <v>10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>
        <f t="shared" ca="1" si="3"/>
        <v>176</v>
      </c>
      <c r="AC82" s="21">
        <f t="shared" ca="1" si="4"/>
        <v>1</v>
      </c>
      <c r="AD82" s="21">
        <f t="shared" si="5"/>
        <v>0</v>
      </c>
      <c r="AE82" s="27">
        <f t="shared" ca="1" si="6"/>
        <v>91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2016:5:1:7:TAOYUAN_1_2</v>
      </c>
      <c r="AP82" s="27">
        <f t="shared" ca="1" si="12"/>
        <v>474</v>
      </c>
      <c r="AQ82" s="21">
        <f t="shared" ca="1" si="13"/>
        <v>1</v>
      </c>
      <c r="AR82" s="21">
        <f t="shared" ca="1" si="13"/>
        <v>19</v>
      </c>
      <c r="AS82" s="21">
        <f t="shared" ca="1" si="13"/>
        <v>19</v>
      </c>
      <c r="AT82" s="21">
        <f t="shared" ca="1" si="13"/>
        <v>20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2016:5:2:7:TAOYUAN_1_2</v>
      </c>
      <c r="AP83" s="27">
        <f t="shared" ca="1" si="12"/>
        <v>503</v>
      </c>
      <c r="AQ83" s="21">
        <f t="shared" ca="1" si="13"/>
        <v>1</v>
      </c>
      <c r="AR83" s="21">
        <f t="shared" ca="1" si="13"/>
        <v>20</v>
      </c>
      <c r="AS83" s="21">
        <f t="shared" ca="1" si="13"/>
        <v>12</v>
      </c>
      <c r="AT83" s="21">
        <f t="shared" ca="1" si="13"/>
        <v>8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2016:5:3:7:TAOYUAN_1_2</v>
      </c>
      <c r="AP84" s="27">
        <f t="shared" ca="1" si="12"/>
        <v>532</v>
      </c>
      <c r="AQ84" s="21">
        <f t="shared" ca="1" si="13"/>
        <v>0</v>
      </c>
      <c r="AR84" s="21">
        <f t="shared" ca="1" si="13"/>
        <v>14</v>
      </c>
      <c r="AS84" s="21">
        <f t="shared" ca="1" si="13"/>
        <v>12</v>
      </c>
      <c r="AT84" s="21">
        <f t="shared" ca="1" si="13"/>
        <v>16</v>
      </c>
      <c r="AU84" s="21">
        <f t="shared" ca="1" si="13"/>
        <v>3</v>
      </c>
      <c r="AV84" s="21">
        <f t="shared" ca="1" si="13"/>
        <v>5</v>
      </c>
      <c r="AW84" s="21">
        <f t="shared" ca="1" si="15"/>
        <v>1</v>
      </c>
      <c r="AX84" s="21">
        <f t="shared" ca="1" si="16"/>
        <v>30</v>
      </c>
      <c r="AY84" s="21">
        <f t="shared" ca="1" si="17"/>
        <v>15</v>
      </c>
      <c r="AZ84" s="21">
        <f t="shared" ca="1" si="18"/>
        <v>25</v>
      </c>
      <c r="BA84" s="21">
        <f t="shared" ca="1" si="19"/>
        <v>5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2016:5:4:7:TAOYUAN_1_2</v>
      </c>
      <c r="AP85" s="27">
        <f t="shared" ca="1" si="12"/>
        <v>564</v>
      </c>
      <c r="AQ85" s="21">
        <f t="shared" ca="1" si="13"/>
        <v>0</v>
      </c>
      <c r="AR85" s="21">
        <f t="shared" ca="1" si="13"/>
        <v>15</v>
      </c>
      <c r="AS85" s="21">
        <f t="shared" ca="1" si="13"/>
        <v>12</v>
      </c>
      <c r="AT85" s="21">
        <f t="shared" ca="1" si="13"/>
        <v>25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2016:5:5:7:TAOYUAN_1_2</v>
      </c>
      <c r="AP86" s="27">
        <f t="shared" ca="1" si="12"/>
        <v>593</v>
      </c>
      <c r="AQ86" s="21">
        <f t="shared" ca="1" si="13"/>
        <v>3</v>
      </c>
      <c r="AR86" s="21">
        <f t="shared" ca="1" si="13"/>
        <v>17</v>
      </c>
      <c r="AS86" s="21">
        <f t="shared" ca="1" si="13"/>
        <v>14</v>
      </c>
      <c r="AT86" s="21">
        <f t="shared" ca="1" si="13"/>
        <v>20</v>
      </c>
      <c r="AU86" s="21">
        <f t="shared" ca="1" si="13"/>
        <v>1</v>
      </c>
      <c r="AV86" s="21">
        <f t="shared" ca="1" si="13"/>
        <v>5</v>
      </c>
      <c r="AW86" s="21">
        <f t="shared" ca="1" si="15"/>
        <v>1</v>
      </c>
      <c r="AX86" s="21">
        <f t="shared" ca="1" si="16"/>
        <v>30</v>
      </c>
      <c r="AY86" s="21">
        <f t="shared" ca="1" si="17"/>
        <v>15</v>
      </c>
      <c r="AZ86" s="21">
        <f t="shared" ca="1" si="18"/>
        <v>25</v>
      </c>
      <c r="BA86" s="21">
        <f t="shared" ca="1" si="19"/>
        <v>5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2016:6:1:7:TAOYUAN_1_2</v>
      </c>
      <c r="AP87" s="27">
        <f t="shared" ca="1" si="12"/>
        <v>623</v>
      </c>
      <c r="AQ87" s="21">
        <f t="shared" ca="1" si="13"/>
        <v>0</v>
      </c>
      <c r="AR87" s="21">
        <f t="shared" ca="1" si="13"/>
        <v>19</v>
      </c>
      <c r="AS87" s="21">
        <f t="shared" ca="1" si="13"/>
        <v>17</v>
      </c>
      <c r="AT87" s="21">
        <f t="shared" ca="1" si="13"/>
        <v>20</v>
      </c>
      <c r="AU87" s="21">
        <f t="shared" ca="1" si="13"/>
        <v>0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2016:6:2:7:TAOYUAN_1_2</v>
      </c>
      <c r="AP88" s="27">
        <f t="shared" ca="1" si="12"/>
        <v>652</v>
      </c>
      <c r="AQ88" s="21">
        <f t="shared" ca="1" si="13"/>
        <v>1</v>
      </c>
      <c r="AR88" s="21">
        <f t="shared" ca="1" si="13"/>
        <v>30</v>
      </c>
      <c r="AS88" s="21">
        <f t="shared" ca="1" si="13"/>
        <v>12</v>
      </c>
      <c r="AT88" s="21">
        <f t="shared" ca="1" si="13"/>
        <v>25</v>
      </c>
      <c r="AU88" s="21">
        <f t="shared" ca="1" si="13"/>
        <v>1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12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1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1788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30">
        <f ca="1">IFERROR(X101/SUM(X100:X101),"0")</f>
        <v>0.42857142857142855</v>
      </c>
      <c r="Z102" s="7" t="str">
        <f ca="1">TEXT(Y102,"00%")</f>
        <v>43%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2016  12</v>
      </c>
    </row>
    <row r="107" spans="23:51" ht="23.25">
      <c r="W107" s="7" t="s">
        <v>1449</v>
      </c>
      <c r="X107" s="42" t="str">
        <f>$X$91</f>
        <v>Taoyuan 1/2 District</v>
      </c>
    </row>
    <row r="108" spans="23:51">
      <c r="X108" s="40" t="str">
        <f>$X$92</f>
        <v>桃園1/2地區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U24"/>
  <sheetViews>
    <sheetView topLeftCell="E1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1758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2225</v>
      </c>
      <c r="E2" s="82" t="str">
        <f>$A$3</f>
        <v>八德地區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2226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457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458</v>
      </c>
      <c r="E5" s="90"/>
      <c r="F5" s="5" t="s">
        <v>790</v>
      </c>
      <c r="G5" s="6"/>
      <c r="H5" s="94">
        <f ca="1">BADE_DISTRICT_GRAPH!$AC$89</f>
        <v>8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2284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452</v>
      </c>
      <c r="C12" s="64" t="str">
        <f>CONCATENATE(YEAR,":",MONTH,":",WEEK,":",WEEKDAY,":",$B12)</f>
        <v>2016:6:2:7:BADE_A_E</v>
      </c>
      <c r="D12" s="64">
        <f>MATCH($C12,REPORT_DATA_BY_COMP!$A:$A,0)</f>
        <v>2046</v>
      </c>
      <c r="E12" s="65" t="str">
        <f>SUBSTITUTE(VLOOKUP($B12,COMP_LIST!$A:$AD,5,FALSE),"EL","")</f>
        <v>E. Welker DL / Budd</v>
      </c>
      <c r="F12" s="4" t="str">
        <f>VLOOKUP($B12,COMP_LIST!$A:$AD,3,FALSE)</f>
        <v>Bade A E</v>
      </c>
      <c r="G12" s="4" t="str">
        <f>VLOOKUP($B12,COMP_LIST!$A:$AD,4,FALSE)</f>
        <v>八德A長老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10" t="str">
        <f>IFERROR(""&amp;INDEX(BAPTISM_HISTORY!$A:$C,MATCH("0:0:0:0:"&amp;$B12,BAPTISM_HISTORY!$A:$A,0),MATCH(M$8,BAPTISM_HISTORY!$A$1:$AI$1,0)), "")</f>
        <v>2016:6:2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11</v>
      </c>
      <c r="S12" s="10">
        <f>IFERROR(INDEX(REPORT_DATA_BY_COMP!$A:$AI,$D12,MATCH(S$8,REPORT_DATA_BY_COMP!$A$1:$AI$1,0)), "")</f>
        <v>5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4</v>
      </c>
    </row>
    <row r="13" spans="1:21" ht="15" customHeight="1">
      <c r="A13" s="1"/>
      <c r="B13" s="1" t="s">
        <v>453</v>
      </c>
      <c r="C13" s="64" t="str">
        <f>CONCATENATE(YEAR,":",MONTH,":",WEEK,":",WEEKDAY,":",$B13)</f>
        <v>2016:6:2:7:BADE_B_E</v>
      </c>
      <c r="D13" s="64">
        <f>MATCH($C13,REPORT_DATA_BY_COMP!$A:$A,0)</f>
        <v>2047</v>
      </c>
      <c r="E13" s="65" t="str">
        <f>SUBSTITUTE(VLOOKUP($B13,COMP_LIST!$A:$AD,5,FALSE),"EL","")</f>
        <v>E. Casper / Leonhardt</v>
      </c>
      <c r="F13" s="4" t="str">
        <f>VLOOKUP($B13,COMP_LIST!$A:$AD,3,FALSE)</f>
        <v>Bade B E</v>
      </c>
      <c r="G13" s="4" t="str">
        <f>VLOOKUP($B13,COMP_LIST!$A:$AD,4,FALSE)</f>
        <v>八德B長老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2016:2:2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6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9</v>
      </c>
    </row>
    <row r="14" spans="1:21" ht="15" customHeight="1">
      <c r="A14" s="1"/>
      <c r="B14" s="1" t="s">
        <v>454</v>
      </c>
      <c r="C14" s="64" t="str">
        <f>CONCATENATE(YEAR,":",MONTH,":",WEEK,":",WEEKDAY,":",$B14)</f>
        <v>2016:6:2:7:BADE_S</v>
      </c>
      <c r="D14" s="64">
        <f>MATCH($C14,REPORT_DATA_BY_COMP!$A:$A,0)</f>
        <v>2048</v>
      </c>
      <c r="E14" s="65" t="str">
        <f>SUBSTITUTE(VLOOKUP($B14,COMP_LIST!$A:$AD,5,FALSE),"EL","")</f>
        <v>S. Torres Ortiz / McKim</v>
      </c>
      <c r="F14" s="4" t="str">
        <f>VLOOKUP($B14,COMP_LIST!$A:$AD,3,FALSE)</f>
        <v>Bade S</v>
      </c>
      <c r="G14" s="4" t="str">
        <f>VLOOKUP($B14,COMP_LIST!$A:$AD,4,FALSE)</f>
        <v>八德姐妹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8</v>
      </c>
      <c r="S14" s="10">
        <f>IFERROR(INDEX(REPORT_DATA_BY_COMP!$A:$AI,$D14,MATCH(S$8,REPORT_DATA_BY_COMP!$A$1:$AI$1,0)), "")</f>
        <v>8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5</v>
      </c>
    </row>
    <row r="15" spans="1:21" ht="15" customHeight="1">
      <c r="A15" s="1"/>
      <c r="B15" s="1" t="s">
        <v>455</v>
      </c>
      <c r="C15" s="64" t="str">
        <f>CONCATENATE(YEAR,":",MONTH,":",WEEK,":",WEEKDAY,":",$B15)</f>
        <v>2016:6:2:7:LONGTAN_E</v>
      </c>
      <c r="D15" s="64">
        <f>MATCH($C15,REPORT_DATA_BY_COMP!$A:$A,0)</f>
        <v>2066</v>
      </c>
      <c r="E15" s="65" t="str">
        <f>SUBSTITUTE(VLOOKUP($B15,COMP_LIST!$A:$AD,5,FALSE),"EL","")</f>
        <v>E. Jacobson / Petermann</v>
      </c>
      <c r="F15" s="4" t="str">
        <f>VLOOKUP($B15,COMP_LIST!$A:$AD,3,FALSE)</f>
        <v>Longtan E</v>
      </c>
      <c r="G15" s="4" t="str">
        <f>VLOOKUP($B15,COMP_LIST!$A:$AD,4,FALSE)</f>
        <v>龍潭長老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2016:2:1</v>
      </c>
      <c r="N15" s="47" t="str">
        <f>IFERROR(INDEX(BAPTISM_HISTORY!$A:$C,MATCH("0:0:0:0:"&amp;$B15,BAPTISM_HISTORY!$A:$A,0),MATCH(N$8,BAPTISM_HISTORY!$A$1:$AI$1,0)), "")</f>
        <v>1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9</v>
      </c>
      <c r="S15" s="10">
        <f>IFERROR(INDEX(REPORT_DATA_BY_COMP!$A:$AI,$D15,MATCH(S$8,REPORT_DATA_BY_COMP!$A$1:$AI$1,0)), "")</f>
        <v>9</v>
      </c>
      <c r="T15" s="10">
        <f>IFERROR(INDEX(REPORT_DATA_BY_COMP!$A:$AI,$D15,MATCH(T$8,REPORT_DATA_BY_COMP!$A$1:$AI$1,0)), "")</f>
        <v>1</v>
      </c>
      <c r="U15" s="10">
        <f>IFERROR(INDEX(REPORT_DATA_BY_COMP!$A:$AI,$D15,MATCH(U$8,REPORT_DATA_BY_COMP!$A$1:$AI$1,0)), "")</f>
        <v>8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U16" si="0">SUM(I12:I15)</f>
        <v>3</v>
      </c>
      <c r="J16" s="11">
        <f t="shared" si="0"/>
        <v>10</v>
      </c>
      <c r="K16" s="11">
        <f t="shared" si="0"/>
        <v>12</v>
      </c>
      <c r="L16" s="48">
        <f t="shared" si="0"/>
        <v>1</v>
      </c>
      <c r="M16" s="11"/>
      <c r="N16" s="48"/>
      <c r="O16" s="57">
        <f t="shared" si="0"/>
        <v>1</v>
      </c>
      <c r="P16" s="51">
        <f t="shared" si="0"/>
        <v>23</v>
      </c>
      <c r="Q16" s="11">
        <f t="shared" si="0"/>
        <v>11</v>
      </c>
      <c r="R16" s="11">
        <f t="shared" si="0"/>
        <v>34</v>
      </c>
      <c r="S16" s="11">
        <f t="shared" si="0"/>
        <v>26</v>
      </c>
      <c r="T16" s="11">
        <f t="shared" si="0"/>
        <v>1</v>
      </c>
      <c r="U16" s="11">
        <f t="shared" si="0"/>
        <v>26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2016:6:1:7:BADE</v>
      </c>
      <c r="D19" s="64">
        <f>MATCH($C19,REPORT_DATA_BY_DISTRICT!$A:$A, 0)</f>
        <v>609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14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25</v>
      </c>
      <c r="S19" s="10">
        <f>IFERROR(INDEX(REPORT_DATA_BY_DISTRICT!$A:$AI,$D19,MATCH(S$8,REPORT_DATA_BY_DISTRICT!$A$1:$AI$1,0)), "")</f>
        <v>16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19</v>
      </c>
    </row>
    <row r="20" spans="3:21" ht="15" customHeight="1">
      <c r="C20" s="64" t="str">
        <f>CONCATENATE(YEAR,":",MONTH,":2:",WEEKLY_REPORT_DAY,":", $A$1)</f>
        <v>2016:6:2:7:BADE</v>
      </c>
      <c r="D20" s="64">
        <f>MATCH($C20,REPORT_DATA_BY_DISTRICT!$A:$A, 0)</f>
        <v>638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3</v>
      </c>
      <c r="J20" s="10">
        <f>IFERROR(INDEX(REPORT_DATA_BY_DISTRICT!$A:$AI,$D20,MATCH(J$8,REPORT_DATA_BY_DISTRICT!$A$1:$AI$1,0)), "")</f>
        <v>10</v>
      </c>
      <c r="K20" s="10">
        <f>IFERROR(INDEX(REPORT_DATA_BY_DISTRICT!$A:$AI,$D20,MATCH(K$8,REPORT_DATA_BY_DISTRICT!$A$1:$AI$1,0)), "")</f>
        <v>12</v>
      </c>
      <c r="L20" s="10">
        <f>IFERROR(INDEX(REPORT_DATA_BY_DISTRICT!$A:$AI,$D20,MATCH(L$8,REPORT_DATA_BY_DISTRICT!$A$1:$AI$1,0)), "")</f>
        <v>1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23</v>
      </c>
      <c r="Q20" s="10">
        <f>IFERROR(INDEX(REPORT_DATA_BY_DISTRICT!$A:$AI,$D20,MATCH(Q$8,REPORT_DATA_BY_DISTRICT!$A$1:$AI$1,0)), "")</f>
        <v>11</v>
      </c>
      <c r="R20" s="10">
        <f>IFERROR(INDEX(REPORT_DATA_BY_DISTRICT!$A:$AI,$D20,MATCH(R$8,REPORT_DATA_BY_DISTRICT!$A$1:$AI$1,0)), "")</f>
        <v>34</v>
      </c>
      <c r="S20" s="10">
        <f>IFERROR(INDEX(REPORT_DATA_BY_DISTRICT!$A:$AI,$D20,MATCH(S$8,REPORT_DATA_BY_DISTRICT!$A$1:$AI$1,0)), "")</f>
        <v>26</v>
      </c>
      <c r="T20" s="10">
        <f>IFERROR(INDEX(REPORT_DATA_BY_DISTRICT!$A:$AI,$D20,MATCH(T$8,REPORT_DATA_BY_DISTRICT!$A$1:$AI$1,0)), "")</f>
        <v>1</v>
      </c>
      <c r="U20" s="10">
        <f>IFERROR(INDEX(REPORT_DATA_BY_DISTRICT!$A:$AI,$D20,MATCH(U$8,REPORT_DATA_BY_DISTRICT!$A$1:$AI$1,0)), "")</f>
        <v>26</v>
      </c>
    </row>
    <row r="21" spans="3:21" ht="15" customHeight="1">
      <c r="C21" s="64" t="str">
        <f>CONCATENATE(YEAR,":",MONTH,":3:",WEEKLY_REPORT_DAY,":", $A$1)</f>
        <v>2016:6:3:7:BADE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2016:6:4:7:BADE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2016:6:5:7:BADE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6</v>
      </c>
      <c r="J24" s="17">
        <f t="shared" si="1"/>
        <v>24</v>
      </c>
      <c r="K24" s="17">
        <f t="shared" si="1"/>
        <v>18</v>
      </c>
      <c r="L24" s="49">
        <f t="shared" si="1"/>
        <v>2</v>
      </c>
      <c r="M24" s="49"/>
      <c r="N24" s="49"/>
      <c r="O24" s="17">
        <f t="shared" si="1"/>
        <v>1</v>
      </c>
      <c r="P24" s="52">
        <f t="shared" si="1"/>
        <v>48</v>
      </c>
      <c r="Q24" s="17">
        <f t="shared" si="1"/>
        <v>23</v>
      </c>
      <c r="R24" s="17">
        <f t="shared" si="1"/>
        <v>59</v>
      </c>
      <c r="S24" s="17">
        <f t="shared" si="1"/>
        <v>42</v>
      </c>
      <c r="T24" s="17">
        <f t="shared" si="1"/>
        <v>1</v>
      </c>
      <c r="U24" s="17">
        <f>SUM(U19:U23)</f>
        <v>45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46" priority="10">
      <formula>O12=""</formula>
    </cfRule>
    <cfRule type="expression" dxfId="145" priority="176">
      <formula>AND(O$9&lt;&gt;"",O12&gt;=O$9)</formula>
    </cfRule>
    <cfRule type="expression" dxfId="144" priority="177">
      <formula>AND(O$10&lt;&gt;"",O12&lt;O$10)</formula>
    </cfRule>
    <cfRule type="expression" dxfId="143" priority="17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BA109"/>
  <sheetViews>
    <sheetView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2016:3:4:7:BADE</v>
      </c>
      <c r="AP77" s="27">
        <f t="shared" ref="AP77:AP88" ca="1" si="12">MATCH(AO77,INDIRECT(CONCATENATE($X$93,"$A:$A")),0)</f>
        <v>315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6</v>
      </c>
      <c r="AT77" s="21">
        <f t="shared" ca="1" si="13"/>
        <v>10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2016:4:1:7:BADE</v>
      </c>
      <c r="AP78" s="27">
        <f t="shared" ca="1" si="12"/>
        <v>344</v>
      </c>
      <c r="AQ78" s="21">
        <f t="shared" ca="1" si="13"/>
        <v>0</v>
      </c>
      <c r="AR78" s="21">
        <f t="shared" ca="1" si="13"/>
        <v>16</v>
      </c>
      <c r="AS78" s="21">
        <f t="shared" ca="1" si="13"/>
        <v>11</v>
      </c>
      <c r="AT78" s="21">
        <f t="shared" ca="1" si="13"/>
        <v>15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2016:4:2:7:BADE</v>
      </c>
      <c r="AP79" s="27">
        <f t="shared" ca="1" si="12"/>
        <v>373</v>
      </c>
      <c r="AQ79" s="21">
        <f t="shared" ca="1" si="13"/>
        <v>0</v>
      </c>
      <c r="AR79" s="21">
        <f t="shared" ca="1" si="13"/>
        <v>22</v>
      </c>
      <c r="AS79" s="21">
        <f t="shared" ca="1" si="13"/>
        <v>3</v>
      </c>
      <c r="AT79" s="21">
        <f t="shared" ca="1" si="13"/>
        <v>17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2016:4:3:7:BADE</v>
      </c>
      <c r="AP80" s="27">
        <f t="shared" ca="1" si="12"/>
        <v>402</v>
      </c>
      <c r="AQ80" s="21">
        <f t="shared" ca="1" si="13"/>
        <v>0</v>
      </c>
      <c r="AR80" s="21">
        <f t="shared" ca="1" si="13"/>
        <v>18</v>
      </c>
      <c r="AS80" s="21">
        <f t="shared" ca="1" si="13"/>
        <v>7</v>
      </c>
      <c r="AT80" s="21">
        <f t="shared" ca="1" si="13"/>
        <v>13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>
        <f t="shared" ca="1" si="3"/>
        <v>132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2016:4:4:7:BADE</v>
      </c>
      <c r="AP81" s="27">
        <f t="shared" ca="1" si="12"/>
        <v>431</v>
      </c>
      <c r="AQ81" s="21">
        <f t="shared" ca="1" si="13"/>
        <v>1</v>
      </c>
      <c r="AR81" s="21">
        <f t="shared" ca="1" si="13"/>
        <v>12</v>
      </c>
      <c r="AS81" s="21">
        <f t="shared" ca="1" si="13"/>
        <v>3</v>
      </c>
      <c r="AT81" s="21">
        <f t="shared" ca="1" si="13"/>
        <v>11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>
        <f t="shared" ca="1" si="3"/>
        <v>162</v>
      </c>
      <c r="AC82" s="21">
        <f t="shared" ca="1" si="4"/>
        <v>1</v>
      </c>
      <c r="AD82" s="21">
        <f t="shared" si="5"/>
        <v>0</v>
      </c>
      <c r="AE82" s="27">
        <f t="shared" ca="1" si="6"/>
        <v>83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0</v>
      </c>
      <c r="AJ82" s="10">
        <f t="shared" ca="1" si="9"/>
        <v>1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2016:5:1:7:BADE</v>
      </c>
      <c r="AP82" s="27">
        <f t="shared" ca="1" si="12"/>
        <v>460</v>
      </c>
      <c r="AQ82" s="21">
        <f t="shared" ca="1" si="13"/>
        <v>0</v>
      </c>
      <c r="AR82" s="21">
        <f t="shared" ca="1" si="13"/>
        <v>14</v>
      </c>
      <c r="AS82" s="21">
        <f t="shared" ca="1" si="13"/>
        <v>7</v>
      </c>
      <c r="AT82" s="21">
        <f t="shared" ca="1" si="13"/>
        <v>37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2016:5:2:7:BADE</v>
      </c>
      <c r="AP83" s="27">
        <f t="shared" ca="1" si="12"/>
        <v>489</v>
      </c>
      <c r="AQ83" s="21">
        <f t="shared" ca="1" si="13"/>
        <v>0</v>
      </c>
      <c r="AR83" s="21">
        <f t="shared" ca="1" si="13"/>
        <v>9</v>
      </c>
      <c r="AS83" s="21">
        <f t="shared" ca="1" si="13"/>
        <v>6</v>
      </c>
      <c r="AT83" s="21">
        <f t="shared" ca="1" si="13"/>
        <v>15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2016:5:3:7:BADE</v>
      </c>
      <c r="AP84" s="27">
        <f t="shared" ca="1" si="12"/>
        <v>518</v>
      </c>
      <c r="AQ84" s="21">
        <f t="shared" ca="1" si="13"/>
        <v>0</v>
      </c>
      <c r="AR84" s="21">
        <f t="shared" ca="1" si="13"/>
        <v>15</v>
      </c>
      <c r="AS84" s="21">
        <f t="shared" ca="1" si="13"/>
        <v>4</v>
      </c>
      <c r="AT84" s="21">
        <f t="shared" ca="1" si="13"/>
        <v>16</v>
      </c>
      <c r="AU84" s="21">
        <f t="shared" ca="1" si="13"/>
        <v>0</v>
      </c>
      <c r="AV84" s="21">
        <f t="shared" ca="1" si="13"/>
        <v>4</v>
      </c>
      <c r="AW84" s="21">
        <f t="shared" ca="1" si="15"/>
        <v>1</v>
      </c>
      <c r="AX84" s="21">
        <f t="shared" ca="1" si="16"/>
        <v>24</v>
      </c>
      <c r="AY84" s="21">
        <f t="shared" ca="1" si="17"/>
        <v>12</v>
      </c>
      <c r="AZ84" s="21">
        <f t="shared" ca="1" si="18"/>
        <v>20</v>
      </c>
      <c r="BA84" s="21">
        <f t="shared" ca="1" si="19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2016:5:4:7:BADE</v>
      </c>
      <c r="AP85" s="27">
        <f t="shared" ca="1" si="12"/>
        <v>550</v>
      </c>
      <c r="AQ85" s="21">
        <f t="shared" ca="1" si="13"/>
        <v>0</v>
      </c>
      <c r="AR85" s="21">
        <f t="shared" ca="1" si="13"/>
        <v>17</v>
      </c>
      <c r="AS85" s="21">
        <f t="shared" ca="1" si="13"/>
        <v>13</v>
      </c>
      <c r="AT85" s="21">
        <f t="shared" ca="1" si="13"/>
        <v>23</v>
      </c>
      <c r="AU85" s="21">
        <f t="shared" ca="1" si="13"/>
        <v>2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2016:5:5:7:BADE</v>
      </c>
      <c r="AP86" s="27">
        <f t="shared" ca="1" si="12"/>
        <v>579</v>
      </c>
      <c r="AQ86" s="21">
        <f t="shared" ca="1" si="13"/>
        <v>0</v>
      </c>
      <c r="AR86" s="21">
        <f t="shared" ca="1" si="13"/>
        <v>19</v>
      </c>
      <c r="AS86" s="21">
        <f t="shared" ca="1" si="13"/>
        <v>11</v>
      </c>
      <c r="AT86" s="21">
        <f t="shared" ca="1" si="13"/>
        <v>22</v>
      </c>
      <c r="AU86" s="21">
        <f t="shared" ca="1" si="13"/>
        <v>3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2016:6:1:7:BADE</v>
      </c>
      <c r="AP87" s="27">
        <f t="shared" ca="1" si="12"/>
        <v>609</v>
      </c>
      <c r="AQ87" s="21">
        <f t="shared" ca="1" si="13"/>
        <v>0</v>
      </c>
      <c r="AR87" s="21">
        <f t="shared" ca="1" si="13"/>
        <v>25</v>
      </c>
      <c r="AS87" s="21">
        <f t="shared" ca="1" si="13"/>
        <v>12</v>
      </c>
      <c r="AT87" s="21">
        <f t="shared" ca="1" si="13"/>
        <v>16</v>
      </c>
      <c r="AU87" s="21">
        <f t="shared" ca="1" si="13"/>
        <v>0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2016:6:2:7:BADE</v>
      </c>
      <c r="AP88" s="27">
        <f t="shared" ca="1" si="12"/>
        <v>638</v>
      </c>
      <c r="AQ88" s="21">
        <f t="shared" ca="1" si="13"/>
        <v>1</v>
      </c>
      <c r="AR88" s="21">
        <f t="shared" ca="1" si="13"/>
        <v>23</v>
      </c>
      <c r="AS88" s="21">
        <f t="shared" ca="1" si="13"/>
        <v>11</v>
      </c>
      <c r="AT88" s="21">
        <f t="shared" ca="1" si="13"/>
        <v>26</v>
      </c>
      <c r="AU88" s="21">
        <f t="shared" ca="1" si="13"/>
        <v>1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Bade District</v>
      </c>
    </row>
    <row r="108" spans="23:51">
      <c r="X108" s="40" t="str">
        <f>$X$92</f>
        <v>八德地區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U23"/>
  <sheetViews>
    <sheetView topLeftCell="E1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2017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2227</v>
      </c>
      <c r="E2" s="82" t="str">
        <f>$A$3</f>
        <v>中壢地區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2228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457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458</v>
      </c>
      <c r="E5" s="90"/>
      <c r="F5" s="5" t="s">
        <v>790</v>
      </c>
      <c r="G5" s="6"/>
      <c r="H5" s="94">
        <f ca="1">ZHONGLI_DISTRICT_GRAPH!$AC$89</f>
        <v>6</v>
      </c>
      <c r="I5" s="95"/>
      <c r="J5" s="95"/>
      <c r="K5" s="96"/>
      <c r="L5" s="45">
        <f>$O$23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801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4299</v>
      </c>
      <c r="C12" s="64" t="str">
        <f>CONCATENATE(YEAR,":",MONTH,":",WEEK,":",WEEKDAY,":",$B12)</f>
        <v>2016:6:2:7:ZHONGLI_1_A_E</v>
      </c>
      <c r="D12" s="64">
        <f>MATCH($C12,REPORT_DATA_BY_COMP!$A:$A,0)</f>
        <v>2127</v>
      </c>
      <c r="E12" s="65" t="str">
        <f>SUBSTITUTE(VLOOKUP($B12,COMP_LIST!$A:$AD,5,FALSE),"EL","")</f>
        <v>E. Lloyd / Loke</v>
      </c>
      <c r="F12" s="4" t="str">
        <f>VLOOKUP($B12,COMP_LIST!$A:$AD,3,FALSE)</f>
        <v>Zhongli 1 A E</v>
      </c>
      <c r="G12" s="4" t="str">
        <f>VLOOKUP($B12,COMP_LIST!$A:$AD,4,FALSE)</f>
        <v>中壢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7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/>
      </c>
      <c r="N12" s="47" t="str">
        <f>IFERROR(INDEX(BAPTISM_HISTORY!$A:$C,MATCH("0:0:0:0:"&amp;$B12,BAPTISM_HISTORY!$A:$A,0),MATCH(N$8,BAPTISM_HISTORY!$A$1:$AI$1,0)), "")</f>
        <v>0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6</v>
      </c>
      <c r="S12" s="10">
        <f>IFERROR(INDEX(REPORT_DATA_BY_COMP!$A:$AI,$D12,MATCH(S$8,REPORT_DATA_BY_COMP!$A$1:$AI$1,0)), "")</f>
        <v>5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6</v>
      </c>
    </row>
    <row r="13" spans="1:21" ht="15" customHeight="1">
      <c r="A13" s="1"/>
      <c r="B13" s="1" t="s">
        <v>4302</v>
      </c>
      <c r="C13" s="64" t="str">
        <f>CONCATENATE(YEAR,":",MONTH,":",WEEK,":",WEEKDAY,":",$B13)</f>
        <v>2016:6:2:7:ZHONGLI_1_B_E</v>
      </c>
      <c r="D13" s="64">
        <f>MATCH($C13,REPORT_DATA_BY_COMP!$A:$A,0)</f>
        <v>2128</v>
      </c>
      <c r="E13" s="65" t="str">
        <f>SUBSTITUTE(VLOOKUP($B13,COMP_LIST!$A:$AD,5,FALSE),"EL","")</f>
        <v>E. Iverson / Jensen</v>
      </c>
      <c r="F13" s="4" t="str">
        <f>VLOOKUP($B13,COMP_LIST!$A:$AD,3,FALSE)</f>
        <v>Zhongli 1 B E</v>
      </c>
      <c r="G13" s="4" t="str">
        <f>VLOOKUP($B13,COMP_LIST!$A:$AD,4,FALSE)</f>
        <v>中壢 1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6</v>
      </c>
    </row>
    <row r="14" spans="1:21" ht="15" customHeight="1">
      <c r="A14" s="1"/>
      <c r="B14" s="1" t="s">
        <v>456</v>
      </c>
      <c r="C14" s="64" t="str">
        <f>CONCATENATE(YEAR,":",MONTH,":",WEEK,":",WEEKDAY,":",$B14)</f>
        <v>2016:6:2:7:ZHONGLI_2_E</v>
      </c>
      <c r="D14" s="64">
        <f>MATCH($C14,REPORT_DATA_BY_COMP!$A:$A,0)</f>
        <v>2129</v>
      </c>
      <c r="E14" s="65" t="str">
        <f>SUBSTITUTE(VLOOKUP($B14,COMP_LIST!$A:$AD,5,FALSE),"EL","")</f>
        <v>E. Seamons DL / Miller</v>
      </c>
      <c r="F14" s="4" t="str">
        <f>VLOOKUP($B14,COMP_LIST!$A:$AD,3,FALSE)</f>
        <v>Zhongli 2 E</v>
      </c>
      <c r="G14" s="4" t="str">
        <f>VLOOKUP($B14,COMP_LIST!$A:$AD,4,FALSE)</f>
        <v>中壢 2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4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11</v>
      </c>
      <c r="L14" s="47">
        <f>IFERROR(INDEX(REPORT_DATA_BY_COMP!$A:$AI,$D14,MATCH(L$8,REPORT_DATA_BY_COMP!$A$1:$AI$1,0)), "")</f>
        <v>4</v>
      </c>
      <c r="M14" s="10" t="str">
        <f>IFERROR(""&amp;INDEX(BAPTISM_HISTORY!$A:$C,MATCH("0:0:0:0:"&amp;$B14,BAPTISM_HISTORY!$A:$A,0),MATCH(M$8,BAPTISM_HISTORY!$A$1:$AI$1,0)), "")</f>
        <v>2016:5:2</v>
      </c>
      <c r="N14" s="47" t="str">
        <f>IFERROR(INDEX(BAPTISM_HISTORY!$A:$C,MATCH("0:0:0:0:"&amp;$B14,BAPTISM_HISTORY!$A:$A,0),MATCH(N$8,BAPTISM_HISTORY!$A$1:$AI$1,0)), "")</f>
        <v>3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15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7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2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U15" si="0">SUM(I12:I14)</f>
        <v>4</v>
      </c>
      <c r="J15" s="11">
        <f t="shared" si="0"/>
        <v>3</v>
      </c>
      <c r="K15" s="11">
        <f t="shared" si="0"/>
        <v>22</v>
      </c>
      <c r="L15" s="48">
        <f t="shared" si="0"/>
        <v>4</v>
      </c>
      <c r="M15" s="11"/>
      <c r="N15" s="48"/>
      <c r="O15" s="57">
        <f t="shared" si="0"/>
        <v>0</v>
      </c>
      <c r="P15" s="51">
        <f t="shared" si="0"/>
        <v>29</v>
      </c>
      <c r="Q15" s="11">
        <f t="shared" si="0"/>
        <v>9</v>
      </c>
      <c r="R15" s="11">
        <f t="shared" si="0"/>
        <v>16</v>
      </c>
      <c r="S15" s="11">
        <f t="shared" si="0"/>
        <v>15</v>
      </c>
      <c r="T15" s="11">
        <f t="shared" si="0"/>
        <v>2</v>
      </c>
      <c r="U15" s="11">
        <f t="shared" si="0"/>
        <v>20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2016:6:1:7:ZHONGLI</v>
      </c>
      <c r="D18" s="64">
        <f>MATCH($C18,REPORT_DATA_BY_DISTRICT!$A:$A, 0)</f>
        <v>634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3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12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22</v>
      </c>
      <c r="Q18" s="10">
        <f>IFERROR(INDEX(REPORT_DATA_BY_DISTRICT!$A:$AI,$D18,MATCH(Q$8,REPORT_DATA_BY_DISTRICT!$A$1:$AI$1,0)), "")</f>
        <v>5</v>
      </c>
      <c r="R18" s="10">
        <f>IFERROR(INDEX(REPORT_DATA_BY_DISTRICT!$A:$AI,$D18,MATCH(R$8,REPORT_DATA_BY_DISTRICT!$A$1:$AI$1,0)), "")</f>
        <v>20</v>
      </c>
      <c r="S18" s="10">
        <f>IFERROR(INDEX(REPORT_DATA_BY_DISTRICT!$A:$AI,$D18,MATCH(S$8,REPORT_DATA_BY_DISTRICT!$A$1:$AI$1,0)), "")</f>
        <v>11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13</v>
      </c>
    </row>
    <row r="19" spans="3:21" ht="15" customHeight="1">
      <c r="C19" s="64" t="str">
        <f>CONCATENATE(YEAR,":",MONTH,":2:",WEEKLY_REPORT_DAY,":", $A$1)</f>
        <v>2016:6:2:7:ZHONGLI</v>
      </c>
      <c r="D19" s="64">
        <f>MATCH($C19,REPORT_DATA_BY_DISTRICT!$A:$A, 0)</f>
        <v>663</v>
      </c>
      <c r="E19" s="19" t="s">
        <v>780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4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22</v>
      </c>
      <c r="L19" s="10">
        <f>IFERROR(INDEX(REPORT_DATA_BY_DISTRICT!$A:$AI,$D19,MATCH(L$8,REPORT_DATA_BY_DISTRICT!$A$1:$AI$1,0)), "")</f>
        <v>4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29</v>
      </c>
      <c r="Q19" s="10">
        <f>IFERROR(INDEX(REPORT_DATA_BY_DISTRICT!$A:$AI,$D19,MATCH(Q$8,REPORT_DATA_BY_DISTRICT!$A$1:$AI$1,0)), "")</f>
        <v>9</v>
      </c>
      <c r="R19" s="10">
        <f>IFERROR(INDEX(REPORT_DATA_BY_DISTRICT!$A:$AI,$D19,MATCH(R$8,REPORT_DATA_BY_DISTRICT!$A$1:$AI$1,0)), "")</f>
        <v>16</v>
      </c>
      <c r="S19" s="10">
        <f>IFERROR(INDEX(REPORT_DATA_BY_DISTRICT!$A:$AI,$D19,MATCH(S$8,REPORT_DATA_BY_DISTRICT!$A$1:$AI$1,0)), "")</f>
        <v>15</v>
      </c>
      <c r="T19" s="10">
        <f>IFERROR(INDEX(REPORT_DATA_BY_DISTRICT!$A:$AI,$D19,MATCH(T$8,REPORT_DATA_BY_DISTRICT!$A$1:$AI$1,0)), "")</f>
        <v>2</v>
      </c>
      <c r="U19" s="10">
        <f>IFERROR(INDEX(REPORT_DATA_BY_DISTRICT!$A:$AI,$D19,MATCH(U$8,REPORT_DATA_BY_DISTRICT!$A$1:$AI$1,0)), "")</f>
        <v>20</v>
      </c>
    </row>
    <row r="20" spans="3:21" ht="15" customHeight="1">
      <c r="C20" s="64" t="str">
        <f>CONCATENATE(YEAR,":",MONTH,":3:",WEEKLY_REPORT_DAY,":", $A$1)</f>
        <v>2016:6:3:7:ZHONGLI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2016:6:4:7:ZHONGLI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2016:6:5:7:ZHONGLI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7</v>
      </c>
      <c r="J23" s="17">
        <f t="shared" si="1"/>
        <v>7</v>
      </c>
      <c r="K23" s="17">
        <f t="shared" si="1"/>
        <v>34</v>
      </c>
      <c r="L23" s="49">
        <f t="shared" si="1"/>
        <v>4</v>
      </c>
      <c r="M23" s="49"/>
      <c r="N23" s="49"/>
      <c r="O23" s="17">
        <f t="shared" si="1"/>
        <v>0</v>
      </c>
      <c r="P23" s="52">
        <f t="shared" si="1"/>
        <v>51</v>
      </c>
      <c r="Q23" s="17">
        <f t="shared" si="1"/>
        <v>14</v>
      </c>
      <c r="R23" s="17">
        <f t="shared" si="1"/>
        <v>36</v>
      </c>
      <c r="S23" s="17">
        <f t="shared" si="1"/>
        <v>26</v>
      </c>
      <c r="T23" s="17">
        <f t="shared" si="1"/>
        <v>2</v>
      </c>
      <c r="U23" s="17">
        <f>SUM(U18:U22)</f>
        <v>33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142" priority="6">
      <formula>O12=""</formula>
    </cfRule>
    <cfRule type="expression" dxfId="141" priority="173">
      <formula>AND(O$9&lt;&gt;"",O12&gt;=O$9)</formula>
    </cfRule>
    <cfRule type="expression" dxfId="140" priority="174">
      <formula>AND(O$10&lt;&gt;"",O12&gt;=O$10)</formula>
    </cfRule>
    <cfRule type="expression" dxfId="139" priority="175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BA109"/>
  <sheetViews>
    <sheetView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2016:3:4:7:ZHONGLI</v>
      </c>
      <c r="AP77" s="27">
        <f t="shared" ref="AP77:AP88" ca="1" si="12">MATCH(AO77,INDIRECT(CONCATENATE($X$93,"$A:$A")),0)</f>
        <v>340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15</v>
      </c>
      <c r="AT77" s="21">
        <f t="shared" ca="1" si="13"/>
        <v>21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2016:4:1:7:ZHONGLI</v>
      </c>
      <c r="AP78" s="27">
        <f t="shared" ca="1" si="12"/>
        <v>369</v>
      </c>
      <c r="AQ78" s="21">
        <f t="shared" ca="1" si="13"/>
        <v>1</v>
      </c>
      <c r="AR78" s="21">
        <f t="shared" ca="1" si="13"/>
        <v>21</v>
      </c>
      <c r="AS78" s="21">
        <f t="shared" ca="1" si="13"/>
        <v>10</v>
      </c>
      <c r="AT78" s="21">
        <f t="shared" ca="1" si="13"/>
        <v>18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2016:4:2:7:ZHONGLI</v>
      </c>
      <c r="AP79" s="27">
        <f t="shared" ca="1" si="12"/>
        <v>398</v>
      </c>
      <c r="AQ79" s="21">
        <f t="shared" ca="1" si="13"/>
        <v>0</v>
      </c>
      <c r="AR79" s="21">
        <f t="shared" ca="1" si="13"/>
        <v>30</v>
      </c>
      <c r="AS79" s="21">
        <f t="shared" ca="1" si="13"/>
        <v>13</v>
      </c>
      <c r="AT79" s="21">
        <f t="shared" ca="1" si="13"/>
        <v>16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2016:4:3:7:ZHONGLI</v>
      </c>
      <c r="AP80" s="27">
        <f t="shared" ca="1" si="12"/>
        <v>427</v>
      </c>
      <c r="AQ80" s="21">
        <f t="shared" ca="1" si="13"/>
        <v>0</v>
      </c>
      <c r="AR80" s="21">
        <f t="shared" ca="1" si="13"/>
        <v>31</v>
      </c>
      <c r="AS80" s="21">
        <f t="shared" ca="1" si="13"/>
        <v>7</v>
      </c>
      <c r="AT80" s="21">
        <f t="shared" ca="1" si="13"/>
        <v>11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>
        <f t="shared" ca="1" si="3"/>
        <v>158</v>
      </c>
      <c r="AC81" s="21">
        <f t="shared" ca="1" si="4"/>
        <v>2</v>
      </c>
      <c r="AD81" s="21">
        <f t="shared" si="5"/>
        <v>0</v>
      </c>
      <c r="AE81" s="27">
        <f t="shared" ca="1" si="6"/>
        <v>79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2016:4:4:7:ZHONGLI</v>
      </c>
      <c r="AP81" s="27">
        <f t="shared" ca="1" si="12"/>
        <v>456</v>
      </c>
      <c r="AQ81" s="21">
        <f t="shared" ca="1" si="13"/>
        <v>1</v>
      </c>
      <c r="AR81" s="21">
        <f t="shared" ca="1" si="13"/>
        <v>30</v>
      </c>
      <c r="AS81" s="21">
        <f t="shared" ca="1" si="13"/>
        <v>3</v>
      </c>
      <c r="AT81" s="21">
        <f t="shared" ca="1" si="13"/>
        <v>12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>
        <f t="shared" ca="1" si="3"/>
        <v>187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2016:5:1:7:ZHONGLI</v>
      </c>
      <c r="AP82" s="27">
        <f t="shared" ca="1" si="12"/>
        <v>485</v>
      </c>
      <c r="AQ82" s="21">
        <f t="shared" ca="1" si="13"/>
        <v>0</v>
      </c>
      <c r="AR82" s="21">
        <f t="shared" ca="1" si="13"/>
        <v>32</v>
      </c>
      <c r="AS82" s="21">
        <f t="shared" ca="1" si="13"/>
        <v>9</v>
      </c>
      <c r="AT82" s="21">
        <f t="shared" ca="1" si="13"/>
        <v>18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2016:5:2:7:ZHONGLI</v>
      </c>
      <c r="AP83" s="27">
        <f t="shared" ca="1" si="12"/>
        <v>514</v>
      </c>
      <c r="AQ83" s="21">
        <f t="shared" ca="1" si="13"/>
        <v>2</v>
      </c>
      <c r="AR83" s="21">
        <f t="shared" ca="1" si="13"/>
        <v>25</v>
      </c>
      <c r="AS83" s="21">
        <f t="shared" ca="1" si="13"/>
        <v>6</v>
      </c>
      <c r="AT83" s="21">
        <f t="shared" ca="1" si="13"/>
        <v>17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2016:5:3:7:ZHONGLI</v>
      </c>
      <c r="AP84" s="27">
        <f t="shared" ca="1" si="12"/>
        <v>544</v>
      </c>
      <c r="AQ84" s="21">
        <f t="shared" ca="1" si="13"/>
        <v>0</v>
      </c>
      <c r="AR84" s="21">
        <f t="shared" ca="1" si="13"/>
        <v>25</v>
      </c>
      <c r="AS84" s="21">
        <f t="shared" ca="1" si="13"/>
        <v>4</v>
      </c>
      <c r="AT84" s="21">
        <f t="shared" ca="1" si="13"/>
        <v>10</v>
      </c>
      <c r="AU84" s="21">
        <f t="shared" ca="1" si="13"/>
        <v>1</v>
      </c>
      <c r="AV84" s="21">
        <f t="shared" ca="1" si="13"/>
        <v>3</v>
      </c>
      <c r="AW84" s="21">
        <f t="shared" ca="1" si="15"/>
        <v>1</v>
      </c>
      <c r="AX84" s="21">
        <f t="shared" ca="1" si="16"/>
        <v>18</v>
      </c>
      <c r="AY84" s="21">
        <f t="shared" ca="1" si="17"/>
        <v>9</v>
      </c>
      <c r="AZ84" s="21">
        <f t="shared" ca="1" si="18"/>
        <v>15</v>
      </c>
      <c r="BA84" s="21">
        <f t="shared" ca="1" si="19"/>
        <v>3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2016:5:4:7:ZHONGLI</v>
      </c>
      <c r="AP85" s="27">
        <f t="shared" ca="1" si="12"/>
        <v>575</v>
      </c>
      <c r="AQ85" s="21">
        <f t="shared" ca="1" si="13"/>
        <v>0</v>
      </c>
      <c r="AR85" s="21">
        <f t="shared" ca="1" si="13"/>
        <v>17</v>
      </c>
      <c r="AS85" s="21">
        <f t="shared" ca="1" si="13"/>
        <v>6</v>
      </c>
      <c r="AT85" s="21">
        <f t="shared" ca="1" si="13"/>
        <v>17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2016:5:5:7:ZHONGLI</v>
      </c>
      <c r="AP86" s="27">
        <f t="shared" ca="1" si="12"/>
        <v>604</v>
      </c>
      <c r="AQ86" s="21">
        <f t="shared" ca="1" si="13"/>
        <v>0</v>
      </c>
      <c r="AR86" s="21">
        <f t="shared" ca="1" si="13"/>
        <v>18</v>
      </c>
      <c r="AS86" s="21">
        <f t="shared" ca="1" si="13"/>
        <v>12</v>
      </c>
      <c r="AT86" s="21">
        <f t="shared" ca="1" si="13"/>
        <v>17</v>
      </c>
      <c r="AU86" s="21">
        <f t="shared" ca="1" si="13"/>
        <v>1</v>
      </c>
      <c r="AV86" s="21">
        <f t="shared" ca="1" si="13"/>
        <v>3</v>
      </c>
      <c r="AW86" s="21">
        <f t="shared" ca="1" si="15"/>
        <v>1</v>
      </c>
      <c r="AX86" s="21">
        <f t="shared" ca="1" si="16"/>
        <v>18</v>
      </c>
      <c r="AY86" s="21">
        <f t="shared" ca="1" si="17"/>
        <v>9</v>
      </c>
      <c r="AZ86" s="21">
        <f t="shared" ca="1" si="18"/>
        <v>15</v>
      </c>
      <c r="BA86" s="21">
        <f t="shared" ca="1" si="19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2016:6:1:7:ZHONGLI</v>
      </c>
      <c r="AP87" s="27">
        <f t="shared" ca="1" si="12"/>
        <v>634</v>
      </c>
      <c r="AQ87" s="21">
        <f t="shared" ca="1" si="13"/>
        <v>0</v>
      </c>
      <c r="AR87" s="21">
        <f t="shared" ca="1" si="13"/>
        <v>22</v>
      </c>
      <c r="AS87" s="21">
        <f t="shared" ca="1" si="13"/>
        <v>5</v>
      </c>
      <c r="AT87" s="21">
        <f t="shared" ca="1" si="13"/>
        <v>11</v>
      </c>
      <c r="AU87" s="21">
        <f t="shared" ca="1" si="13"/>
        <v>0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2016:6:2:7:ZHONGLI</v>
      </c>
      <c r="AP88" s="27">
        <f t="shared" ca="1" si="12"/>
        <v>663</v>
      </c>
      <c r="AQ88" s="21">
        <f t="shared" ca="1" si="13"/>
        <v>0</v>
      </c>
      <c r="AR88" s="21">
        <f t="shared" ca="1" si="13"/>
        <v>29</v>
      </c>
      <c r="AS88" s="21">
        <f t="shared" ca="1" si="13"/>
        <v>9</v>
      </c>
      <c r="AT88" s="21">
        <f t="shared" ca="1" si="13"/>
        <v>15</v>
      </c>
      <c r="AU88" s="21">
        <f t="shared" ca="1" si="13"/>
        <v>2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2017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Zhongli District</v>
      </c>
    </row>
    <row r="108" spans="23:51">
      <c r="X108" s="40" t="str">
        <f>$X$92</f>
        <v>中壢地區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U39"/>
  <sheetViews>
    <sheetView tabSelected="1" topLeftCell="E2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1815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2053</v>
      </c>
      <c r="E2" s="82" t="str">
        <f>$A$3</f>
        <v>東臺北地帶</v>
      </c>
      <c r="F2" s="26" t="s">
        <v>791</v>
      </c>
      <c r="G2" s="84">
        <f>$A$6</f>
        <v>88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2054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2055</v>
      </c>
      <c r="E4" s="89">
        <f>DATE</f>
        <v>42533</v>
      </c>
      <c r="F4" s="23" t="s">
        <v>789</v>
      </c>
      <c r="G4" s="24"/>
      <c r="H4" s="91">
        <f>ROUND($G$2/12*MONTH,0)</f>
        <v>44</v>
      </c>
      <c r="I4" s="92"/>
      <c r="J4" s="92"/>
      <c r="K4" s="93"/>
      <c r="L4" s="44">
        <f>ROUND($G$2/12,0)</f>
        <v>7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2056</v>
      </c>
      <c r="E5" s="90"/>
      <c r="F5" s="5" t="s">
        <v>790</v>
      </c>
      <c r="G5" s="6"/>
      <c r="H5" s="94">
        <f ca="1">EAST_ZONE_GRAPH!$AC$89</f>
        <v>27</v>
      </c>
      <c r="I5" s="95"/>
      <c r="J5" s="95"/>
      <c r="K5" s="96"/>
      <c r="L5" s="45">
        <f>$O$39</f>
        <v>4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88</v>
      </c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1893</v>
      </c>
      <c r="C12" s="64" t="str">
        <f>CONCATENATE(YEAR,":",MONTH,":",WEEK,":",WEEKDAY,":",$B12)</f>
        <v>2016:6:2:7:SONGSHAN_ZL</v>
      </c>
      <c r="D12" s="64">
        <f>MATCH($C12,REPORT_DATA_BY_COMP!$A:$A,0)</f>
        <v>2085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1896</v>
      </c>
      <c r="C13" s="64" t="str">
        <f>CONCATENATE(YEAR,":",MONTH,":",WEEK,":",WEEKDAY,":",$B13)</f>
        <v>2016:6:2:7:SONGSHAN_S</v>
      </c>
      <c r="D13" s="64">
        <f>MATCH($C13,REPORT_DATA_BY_COMP!$A:$A,0)</f>
        <v>2084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1857</v>
      </c>
      <c r="C14" s="64" t="str">
        <f>CONCATENATE(YEAR,":",MONTH,":",WEEK,":",WEEKDAY,":",$B14)</f>
        <v>2016:6:2:7:NEIHU_E</v>
      </c>
      <c r="D14" s="64">
        <f>MATCH($C14,REPORT_DATA_BY_COMP!$A:$A,0)</f>
        <v>2074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5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2016:5:4</v>
      </c>
      <c r="N14" s="47" t="str">
        <f>IFERROR(INDEX(BAPTISM_HISTORY!$A:$C,MATCH("0:0:0:0:"&amp;$B14,BAPTISM_HISTORY!$A:$A,0),MATCH(N$8,BAPTISM_HISTORY!$A$1:$AI$1,0)), "")</f>
        <v>4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8</v>
      </c>
      <c r="S14" s="10">
        <f>IFERROR(INDEX(REPORT_DATA_BY_COMP!$A:$AI,$D14,MATCH(S$8,REPORT_DATA_BY_COMP!$A$1:$AI$1,0)), "")</f>
        <v>4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6</v>
      </c>
    </row>
    <row r="15" spans="1:21" ht="15" customHeight="1">
      <c r="A15" s="1"/>
      <c r="B15" s="1" t="s">
        <v>1862</v>
      </c>
      <c r="C15" s="64" t="str">
        <f>CONCATENATE(YEAR,":",MONTH,":",WEEK,":",WEEKDAY,":",$B15)</f>
        <v>2016:6:2:7:NEIHU_S</v>
      </c>
      <c r="D15" s="64">
        <f>MATCH($C15,REPORT_DATA_BY_COMP!$A:$A,0)</f>
        <v>2075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4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2016:6:2</v>
      </c>
      <c r="N15" s="47" t="str">
        <f>IFERROR(INDEX(BAPTISM_HISTORY!$A:$C,MATCH("0:0:0:0:"&amp;$B15,BAPTISM_HISTORY!$A:$A,0),MATCH(N$8,BAPTISM_HISTORY!$A$1:$AI$1,0)), "")</f>
        <v>3</v>
      </c>
      <c r="O15" s="56">
        <f>IFERROR(INDEX(REPORT_DATA_BY_COMP!$A:$AI,$D15,MATCH(O$8,REPORT_DATA_BY_COMP!$A$1:$AI$1,0)), "")</f>
        <v>1</v>
      </c>
      <c r="P15" s="5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4</v>
      </c>
      <c r="S15" s="10">
        <f>IFERROR(INDEX(REPORT_DATA_BY_COMP!$A:$AI,$D15,MATCH(S$8,REPORT_DATA_BY_COMP!$A$1:$AI$1,0)), "")</f>
        <v>3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6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T16" si="0">SUM(I12:I15)</f>
        <v>0</v>
      </c>
      <c r="J16" s="11">
        <f t="shared" si="0"/>
        <v>3</v>
      </c>
      <c r="K16" s="11">
        <f t="shared" si="0"/>
        <v>19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26</v>
      </c>
      <c r="Q16" s="11">
        <f t="shared" si="0"/>
        <v>10</v>
      </c>
      <c r="R16" s="11">
        <f t="shared" si="0"/>
        <v>28</v>
      </c>
      <c r="S16" s="11">
        <f t="shared" si="0"/>
        <v>16</v>
      </c>
      <c r="T16" s="11">
        <f t="shared" si="0"/>
        <v>1</v>
      </c>
      <c r="U16" s="11">
        <f>SUM(U12:U15)</f>
        <v>22</v>
      </c>
    </row>
    <row r="17" spans="1:21" ht="15" customHeight="1">
      <c r="A17" s="1" t="s">
        <v>2058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1813</v>
      </c>
      <c r="C18" s="64" t="str">
        <f>CONCATENATE(YEAR,":",MONTH,":",WEEK,":",WEEKDAY,":",$B18)</f>
        <v>2016:6:2:7:JILONG_A_E</v>
      </c>
      <c r="D18" s="64">
        <f>MATCH($C18,REPORT_DATA_BY_COMP!$A:$A,0)</f>
        <v>2061</v>
      </c>
      <c r="E18" s="65" t="str">
        <f>SUBSTITUTE(VLOOKUP($B18,COMP_LIST!$A:$AD,5,FALSE),"EL","")</f>
        <v>E. Brinton / Jen</v>
      </c>
      <c r="F18" s="4" t="str">
        <f>VLOOKUP($B18,COMP_LIST!$A:$AD,3,FALSE)</f>
        <v>Jilong A E</v>
      </c>
      <c r="G18" s="4" t="str">
        <f>VLOOKUP($B18,COMP_LIST!$A:$AD,4,FALSE)</f>
        <v>基隆 A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3</v>
      </c>
      <c r="K18" s="10">
        <f>IFERROR(INDEX(REPORT_DATA_BY_COMP!$A:$AI,$D18,MATCH(K$8,REPORT_DATA_BY_COMP!$A$1:$AI$1,0)), "")</f>
        <v>5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2016:2:3</v>
      </c>
      <c r="N18" s="47" t="str">
        <f>IFERROR(INDEX(BAPTISM_HISTORY!$A:$C,MATCH("0:0:0:0:"&amp;$B18,BAPTISM_HISTORY!$A:$A,0),MATCH(N$8,BAPTISM_HISTORY!$A$1:$AI$1,0)), "")</f>
        <v>1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9</v>
      </c>
      <c r="S18" s="10">
        <f>IFERROR(INDEX(REPORT_DATA_BY_COMP!$A:$AI,$D18,MATCH(S$8,REPORT_DATA_BY_COMP!$A$1:$AI$1,0)), "")</f>
        <v>2</v>
      </c>
      <c r="T18" s="10">
        <f>IFERROR(INDEX(REPORT_DATA_BY_COMP!$A:$AI,$D18,MATCH(T$8,REPORT_DATA_BY_COMP!$A$1:$AI$1,0)), "")</f>
        <v>1</v>
      </c>
      <c r="U18" s="10">
        <f>IFERROR(INDEX(REPORT_DATA_BY_COMP!$A:$AI,$D18,MATCH(U$8,REPORT_DATA_BY_COMP!$A$1:$AI$1,0)), "")</f>
        <v>5</v>
      </c>
    </row>
    <row r="19" spans="1:21" ht="15" customHeight="1">
      <c r="A19" s="1"/>
      <c r="B19" s="1" t="s">
        <v>1818</v>
      </c>
      <c r="C19" s="64" t="str">
        <f>CONCATENATE(YEAR,":",MONTH,":",WEEK,":",WEEKDAY,":",$B19)</f>
        <v>2016:6:2:7:JILONG_B_E</v>
      </c>
      <c r="D19" s="64">
        <f>MATCH($C19,REPORT_DATA_BY_COMP!$A:$A,0)</f>
        <v>2062</v>
      </c>
      <c r="E19" s="65" t="str">
        <f>SUBSTITUTE(VLOOKUP($B19,COMP_LIST!$A:$AD,5,FALSE),"EL","")</f>
        <v>E. Taylor DL / Weng</v>
      </c>
      <c r="F19" s="4" t="str">
        <f>VLOOKUP($B19,COMP_LIST!$A:$AD,3,FALSE)</f>
        <v>Jilong B E</v>
      </c>
      <c r="G19" s="4" t="str">
        <f>VLOOKUP($B19,COMP_LIST!$A:$AD,4,FALSE)</f>
        <v>基隆 B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2016:4:1</v>
      </c>
      <c r="N19" s="47" t="str">
        <f>IFERROR(INDEX(BAPTISM_HISTORY!$A:$C,MATCH("0:0:0:0:"&amp;$B19,BAPTISM_HISTORY!$A:$A,0),MATCH(N$8,BAPTISM_HISTORY!$A$1:$AI$1,0)), "")</f>
        <v>1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4</v>
      </c>
      <c r="Q19" s="10">
        <f>IFERROR(INDEX(REPORT_DATA_BY_COMP!$A:$AI,$D19,MATCH(Q$8,REPORT_DATA_BY_COMP!$A$1:$AI$1,0)), "")</f>
        <v>1</v>
      </c>
      <c r="R19" s="10">
        <f>IFERROR(INDEX(REPORT_DATA_BY_COMP!$A:$AI,$D19,MATCH(R$8,REPORT_DATA_BY_COMP!$A$1:$AI$1,0)), "")</f>
        <v>8</v>
      </c>
      <c r="S19" s="10">
        <f>IFERROR(INDEX(REPORT_DATA_BY_COMP!$A:$AI,$D19,MATCH(S$8,REPORT_DATA_BY_COMP!$A$1:$AI$1,0)), "")</f>
        <v>6</v>
      </c>
      <c r="T19" s="10">
        <f>IFERROR(INDEX(REPORT_DATA_BY_COMP!$A:$AI,$D19,MATCH(T$8,REPORT_DATA_BY_COMP!$A$1:$AI$1,0)), "")</f>
        <v>1</v>
      </c>
      <c r="U19" s="10">
        <f>IFERROR(INDEX(REPORT_DATA_BY_COMP!$A:$AI,$D19,MATCH(U$8,REPORT_DATA_BY_COMP!$A$1:$AI$1,0)), "")</f>
        <v>13</v>
      </c>
    </row>
    <row r="20" spans="1:21" ht="15" customHeight="1">
      <c r="A20" s="1"/>
      <c r="B20" s="1"/>
      <c r="E20" s="8" t="s">
        <v>804</v>
      </c>
      <c r="F20" s="9"/>
      <c r="G20" s="9"/>
      <c r="H20" s="11">
        <f t="shared" ref="H20:U20" si="1">SUM(H18:H19)</f>
        <v>0</v>
      </c>
      <c r="I20" s="11">
        <f t="shared" si="1"/>
        <v>0</v>
      </c>
      <c r="J20" s="11">
        <f t="shared" si="1"/>
        <v>5</v>
      </c>
      <c r="K20" s="11">
        <f t="shared" si="1"/>
        <v>6</v>
      </c>
      <c r="L20" s="48">
        <f t="shared" si="1"/>
        <v>0</v>
      </c>
      <c r="M20" s="11"/>
      <c r="N20" s="48"/>
      <c r="O20" s="57">
        <f t="shared" si="1"/>
        <v>0</v>
      </c>
      <c r="P20" s="51">
        <f t="shared" si="1"/>
        <v>12</v>
      </c>
      <c r="Q20" s="11">
        <f t="shared" si="1"/>
        <v>5</v>
      </c>
      <c r="R20" s="11">
        <f t="shared" si="1"/>
        <v>17</v>
      </c>
      <c r="S20" s="11">
        <f t="shared" si="1"/>
        <v>8</v>
      </c>
      <c r="T20" s="11">
        <f t="shared" si="1"/>
        <v>2</v>
      </c>
      <c r="U20" s="11">
        <f t="shared" si="1"/>
        <v>18</v>
      </c>
    </row>
    <row r="21" spans="1:21" ht="15" customHeight="1">
      <c r="A21" s="1" t="s">
        <v>2059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6"/>
      <c r="N21" s="6"/>
      <c r="O21" s="55"/>
      <c r="P21" s="6"/>
      <c r="Q21" s="6"/>
      <c r="R21" s="6"/>
      <c r="S21" s="6"/>
      <c r="T21" s="6"/>
      <c r="U21" s="6"/>
    </row>
    <row r="22" spans="1:21" ht="15" customHeight="1">
      <c r="A22" s="1"/>
      <c r="B22" s="1" t="s">
        <v>1982</v>
      </c>
      <c r="C22" s="64" t="str">
        <f>CONCATENATE(YEAR,":",MONTH,":",WEEK,":",WEEKDAY,":",$B22)</f>
        <v>2016:6:2:7:XIZHI_A_E</v>
      </c>
      <c r="D22" s="64">
        <f>MATCH($C22,REPORT_DATA_BY_COMP!$A:$A,0)</f>
        <v>2116</v>
      </c>
      <c r="E22" s="65" t="str">
        <f>SUBSTITUTE(VLOOKUP($B22,COMP_LIST!$A:$AD,5,FALSE),"EL","")</f>
        <v>E. Falck DL / Jensen</v>
      </c>
      <c r="F22" s="4" t="str">
        <f>VLOOKUP($B22,COMP_LIST!$A:$AD,3,FALSE)</f>
        <v>Xizhi A E</v>
      </c>
      <c r="G22" s="4" t="str">
        <f>VLOOKUP($B22,COMP_LIST!$A:$AD,4,FALSE)</f>
        <v>汐止 A 長老</v>
      </c>
      <c r="H22" s="10">
        <f>IFERROR(INDEX(REPORT_DATA_BY_COMP!$A:$AI,$D22,MATCH(H$8,REPORT_DATA_BY_COMP!$A$1:$AI$1,0)), "")</f>
        <v>2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3</v>
      </c>
      <c r="L22" s="47">
        <f>IFERROR(INDEX(REPORT_DATA_BY_COMP!$A:$AI,$D22,MATCH(L$8,REPORT_DATA_BY_COMP!$A$1:$AI$1,0)), "")</f>
        <v>2</v>
      </c>
      <c r="M22" s="10" t="str">
        <f>IFERROR(""&amp;INDEX(BAPTISM_HISTORY!$A:$C,MATCH("0:0:0:0:"&amp;$B22,BAPTISM_HISTORY!$A:$A,0),MATCH(M$8,BAPTISM_HISTORY!$A$1:$AI$1,0)), "")</f>
        <v>2016:1:5</v>
      </c>
      <c r="N22" s="47" t="str">
        <f>IFERROR(INDEX(BAPTISM_HISTORY!$A:$C,MATCH("0:0:0:0:"&amp;$B22,BAPTISM_HISTORY!$A:$A,0),MATCH(N$8,BAPTISM_HISTORY!$A$1:$AI$1,0)), "")</f>
        <v>2</v>
      </c>
      <c r="O22" s="56">
        <f>IFERROR(INDEX(REPORT_DATA_BY_COMP!$A:$AI,$D22,MATCH(O$8,REPORT_DATA_BY_COMP!$A$1:$AI$1,0)), "")</f>
        <v>0</v>
      </c>
      <c r="P22" s="50">
        <f>IFERROR(INDEX(REPORT_DATA_BY_COMP!$A:$AI,$D22,MATCH(P$8,REPORT_DATA_BY_COMP!$A$1:$AI$1,0)), "")</f>
        <v>8</v>
      </c>
      <c r="Q22" s="10">
        <f>IFERROR(INDEX(REPORT_DATA_BY_COMP!$A:$AI,$D22,MATCH(Q$8,REPORT_DATA_BY_COMP!$A$1:$AI$1,0)), "")</f>
        <v>3</v>
      </c>
      <c r="R22" s="10">
        <f>IFERROR(INDEX(REPORT_DATA_BY_COMP!$A:$AI,$D22,MATCH(R$8,REPORT_DATA_BY_COMP!$A$1:$AI$1,0)), "")</f>
        <v>8</v>
      </c>
      <c r="S22" s="10">
        <f>IFERROR(INDEX(REPORT_DATA_BY_COMP!$A:$AI,$D22,MATCH(S$8,REPORT_DATA_BY_COMP!$A$1:$AI$1,0)), "")</f>
        <v>9</v>
      </c>
      <c r="T22" s="10">
        <f>IFERROR(INDEX(REPORT_DATA_BY_COMP!$A:$AI,$D22,MATCH(T$8,REPORT_DATA_BY_COMP!$A$1:$AI$1,0)), "")</f>
        <v>0</v>
      </c>
      <c r="U22" s="10">
        <f>IFERROR(INDEX(REPORT_DATA_BY_COMP!$A:$AI,$D22,MATCH(U$8,REPORT_DATA_BY_COMP!$A$1:$AI$1,0)), "")</f>
        <v>19</v>
      </c>
    </row>
    <row r="23" spans="1:21" ht="15" customHeight="1">
      <c r="A23" s="1"/>
      <c r="B23" s="1" t="s">
        <v>1986</v>
      </c>
      <c r="C23" s="64" t="str">
        <f>CONCATENATE(YEAR,":",MONTH,":",WEEK,":",WEEKDAY,":",$B23)</f>
        <v>2016:6:2:7:XIZHI_B_E</v>
      </c>
      <c r="D23" s="64">
        <f>MATCH($C23,REPORT_DATA_BY_COMP!$A:$A,0)</f>
        <v>2117</v>
      </c>
      <c r="E23" s="65" t="str">
        <f>SUBSTITUTE(VLOOKUP($B23,COMP_LIST!$A:$AD,5,FALSE),"EL","")</f>
        <v>E. Griffin / Joly</v>
      </c>
      <c r="F23" s="4" t="str">
        <f>VLOOKUP($B23,COMP_LIST!$A:$AD,3,FALSE)</f>
        <v>Xizhi B E</v>
      </c>
      <c r="G23" s="4" t="str">
        <f>VLOOKUP($B23,COMP_LIST!$A:$AD,4,FALSE)</f>
        <v>汐止 B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0</v>
      </c>
      <c r="M23" s="10" t="str">
        <f>IFERROR(""&amp;INDEX(BAPTISM_HISTORY!$A:$C,MATCH("0:0:0:0:"&amp;$B23,BAPTISM_HISTORY!$A:$A,0),MATCH(M$8,BAPTISM_HISTORY!$A$1:$AI$1,0)), "")</f>
        <v>2016:5:4</v>
      </c>
      <c r="N23" s="47" t="str">
        <f>IFERROR(INDEX(BAPTISM_HISTORY!$A:$C,MATCH("0:0:0:0:"&amp;$B23,BAPTISM_HISTORY!$A:$A,0),MATCH(N$8,BAPTISM_HISTORY!$A$1:$AI$1,0)), "")</f>
        <v>1</v>
      </c>
      <c r="O23" s="56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8</v>
      </c>
      <c r="Q23" s="10">
        <f>IFERROR(INDEX(REPORT_DATA_BY_COMP!$A:$AI,$D23,MATCH(Q$8,REPORT_DATA_BY_COMP!$A$1:$AI$1,0)), "")</f>
        <v>2</v>
      </c>
      <c r="R23" s="10">
        <f>IFERROR(INDEX(REPORT_DATA_BY_COMP!$A:$AI,$D23,MATCH(R$8,REPORT_DATA_BY_COMP!$A$1:$AI$1,0)), "")</f>
        <v>13</v>
      </c>
      <c r="S23" s="10">
        <f>IFERROR(INDEX(REPORT_DATA_BY_COMP!$A:$AI,$D23,MATCH(S$8,REPORT_DATA_BY_COMP!$A$1:$AI$1,0)), "")</f>
        <v>3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12</v>
      </c>
    </row>
    <row r="24" spans="1:21" ht="15" customHeight="1">
      <c r="A24" s="1"/>
      <c r="B24" s="1" t="s">
        <v>1989</v>
      </c>
      <c r="C24" s="64" t="str">
        <f>CONCATENATE(YEAR,":",MONTH,":",WEEK,":",WEEKDAY,":",$B24)</f>
        <v>2016:6:2:7:XIZHI_S</v>
      </c>
      <c r="D24" s="64">
        <f>MATCH($C24,REPORT_DATA_BY_COMP!$A:$A,0)</f>
        <v>2118</v>
      </c>
      <c r="E24" s="65" t="str">
        <f>SUBSTITUTE(VLOOKUP($B24,COMP_LIST!$A:$AD,5,FALSE),"EL","")</f>
        <v>S. Huang / Hsiao</v>
      </c>
      <c r="F24" s="4" t="str">
        <f>VLOOKUP($B24,COMP_LIST!$A:$AD,3,FALSE)</f>
        <v>Xizhi S</v>
      </c>
      <c r="G24" s="4" t="str">
        <f>VLOOKUP($B24,COMP_LIST!$A:$AD,4,FALSE)</f>
        <v>汐止姐妹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1</v>
      </c>
      <c r="K24" s="10">
        <f>IFERROR(INDEX(REPORT_DATA_BY_COMP!$A:$AI,$D24,MATCH(K$8,REPORT_DATA_BY_COMP!$A$1:$AI$1,0)), "")</f>
        <v>1</v>
      </c>
      <c r="L24" s="47">
        <f>IFERROR(INDEX(REPORT_DATA_BY_COMP!$A:$AI,$D24,MATCH(L$8,REPORT_DATA_BY_COMP!$A$1:$AI$1,0)), "")</f>
        <v>0</v>
      </c>
      <c r="M24" s="10" t="str">
        <f>IFERROR(""&amp;INDEX(BAPTISM_HISTORY!$A:$C,MATCH("0:0:0:0:"&amp;$B24,BAPTISM_HISTORY!$A:$A,0),MATCH(M$8,BAPTISM_HISTORY!$A$1:$AI$1,0)), "")</f>
        <v>2016:4:1</v>
      </c>
      <c r="N24" s="47" t="str">
        <f>IFERROR(INDEX(BAPTISM_HISTORY!$A:$C,MATCH("0:0:0:0:"&amp;$B24,BAPTISM_HISTORY!$A:$A,0),MATCH(N$8,BAPTISM_HISTORY!$A$1:$AI$1,0)), "")</f>
        <v>3</v>
      </c>
      <c r="O24" s="56">
        <f>IFERROR(INDEX(REPORT_DATA_BY_COMP!$A:$AI,$D24,MATCH(O$8,REPORT_DATA_BY_COMP!$A$1:$AI$1,0)), "")</f>
        <v>0</v>
      </c>
      <c r="P24" s="50">
        <f>IFERROR(INDEX(REPORT_DATA_BY_COMP!$A:$AI,$D24,MATCH(P$8,REPORT_DATA_BY_COMP!$A$1:$AI$1,0)), "")</f>
        <v>2</v>
      </c>
      <c r="Q24" s="10">
        <f>IFERROR(INDEX(REPORT_DATA_BY_COMP!$A:$AI,$D24,MATCH(Q$8,REPORT_DATA_BY_COMP!$A$1:$AI$1,0)), "")</f>
        <v>3</v>
      </c>
      <c r="R24" s="10">
        <f>IFERROR(INDEX(REPORT_DATA_BY_COMP!$A:$AI,$D24,MATCH(R$8,REPORT_DATA_BY_COMP!$A$1:$AI$1,0)), "")</f>
        <v>4</v>
      </c>
      <c r="S24" s="10">
        <f>IFERROR(INDEX(REPORT_DATA_BY_COMP!$A:$AI,$D24,MATCH(S$8,REPORT_DATA_BY_COMP!$A$1:$AI$1,0)), "")</f>
        <v>2</v>
      </c>
      <c r="T24" s="10">
        <f>IFERROR(INDEX(REPORT_DATA_BY_COMP!$A:$AI,$D24,MATCH(T$8,REPORT_DATA_BY_COMP!$A$1:$AI$1,0)), "")</f>
        <v>0</v>
      </c>
      <c r="U24" s="10">
        <f>IFERROR(INDEX(REPORT_DATA_BY_COMP!$A:$AI,$D24,MATCH(U$8,REPORT_DATA_BY_COMP!$A$1:$AI$1,0)), "")</f>
        <v>6</v>
      </c>
    </row>
    <row r="25" spans="1:21" ht="15" customHeight="1">
      <c r="A25" s="1"/>
      <c r="B25" s="1"/>
      <c r="E25" s="8" t="s">
        <v>804</v>
      </c>
      <c r="F25" s="9"/>
      <c r="G25" s="9"/>
      <c r="H25" s="11">
        <f t="shared" ref="H25:U25" si="2">SUM(H22:H24)</f>
        <v>2</v>
      </c>
      <c r="I25" s="11">
        <f t="shared" si="2"/>
        <v>0</v>
      </c>
      <c r="J25" s="11">
        <f t="shared" si="2"/>
        <v>8</v>
      </c>
      <c r="K25" s="11">
        <f t="shared" si="2"/>
        <v>8</v>
      </c>
      <c r="L25" s="48">
        <f t="shared" si="2"/>
        <v>2</v>
      </c>
      <c r="M25" s="11"/>
      <c r="N25" s="48"/>
      <c r="O25" s="57">
        <f t="shared" si="2"/>
        <v>0</v>
      </c>
      <c r="P25" s="51">
        <f t="shared" si="2"/>
        <v>18</v>
      </c>
      <c r="Q25" s="11">
        <f t="shared" si="2"/>
        <v>8</v>
      </c>
      <c r="R25" s="11">
        <f t="shared" si="2"/>
        <v>25</v>
      </c>
      <c r="S25" s="11">
        <f t="shared" si="2"/>
        <v>14</v>
      </c>
      <c r="T25" s="11">
        <f t="shared" si="2"/>
        <v>0</v>
      </c>
      <c r="U25" s="11">
        <f t="shared" si="2"/>
        <v>37</v>
      </c>
    </row>
    <row r="26" spans="1:21" ht="15" customHeight="1">
      <c r="A26" s="1" t="s">
        <v>2060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6"/>
      <c r="N26" s="6"/>
      <c r="O26" s="55"/>
      <c r="P26" s="6"/>
      <c r="Q26" s="6"/>
      <c r="R26" s="6"/>
      <c r="S26" s="6"/>
      <c r="T26" s="6"/>
      <c r="U26" s="6"/>
    </row>
    <row r="27" spans="1:21" ht="15" customHeight="1">
      <c r="A27" s="1"/>
      <c r="B27" s="1" t="s">
        <v>1991</v>
      </c>
      <c r="C27" s="64" t="str">
        <f>CONCATENATE(YEAR,":",MONTH,":",WEEK,":",WEEKDAY,":",$B27)</f>
        <v>2016:6:2:7:YILAN_E</v>
      </c>
      <c r="D27" s="64">
        <f>MATCH($C27,REPORT_DATA_BY_COMP!$A:$A,0)</f>
        <v>2119</v>
      </c>
      <c r="E27" s="65" t="str">
        <f>SUBSTITUTE(VLOOKUP($B27,COMP_LIST!$A:$AD,5,FALSE),"EL","")</f>
        <v>E. Byers / Robinson</v>
      </c>
      <c r="F27" s="4" t="str">
        <f>VLOOKUP($B27,COMP_LIST!$A:$AD,3,FALSE)</f>
        <v>Yilan E</v>
      </c>
      <c r="G27" s="4" t="str">
        <f>VLOOKUP($B27,COMP_LIST!$A:$AD,4,FALSE)</f>
        <v>宜蘭長老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0</v>
      </c>
      <c r="K27" s="10">
        <f>IFERROR(INDEX(REPORT_DATA_BY_COMP!$A:$AI,$D27,MATCH(K$8,REPORT_DATA_BY_COMP!$A$1:$AI$1,0)), "")</f>
        <v>3</v>
      </c>
      <c r="L27" s="47">
        <f>IFERROR(INDEX(REPORT_DATA_BY_COMP!$A:$AI,$D27,MATCH(L$8,REPORT_DATA_BY_COMP!$A$1:$AI$1,0)), "")</f>
        <v>0</v>
      </c>
      <c r="M27" s="10" t="str">
        <f>IFERROR(""&amp;INDEX(BAPTISM_HISTORY!$A:$C,MATCH("0:0:0:0:"&amp;$B27,BAPTISM_HISTORY!$A:$A,0),MATCH(M$8,BAPTISM_HISTORY!$A$1:$AI$1,0)), "")</f>
        <v>2016:6:1</v>
      </c>
      <c r="N27" s="47" t="str">
        <f>IFERROR(INDEX(BAPTISM_HISTORY!$A:$C,MATCH("0:0:0:0:"&amp;$B27,BAPTISM_HISTORY!$A:$A,0),MATCH(N$8,BAPTISM_HISTORY!$A$1:$AI$1,0)), "")</f>
        <v>1</v>
      </c>
      <c r="O27" s="56">
        <f>IFERROR(INDEX(REPORT_DATA_BY_COMP!$A:$AI,$D27,MATCH(O$8,REPORT_DATA_BY_COMP!$A$1:$AI$1,0)), "")</f>
        <v>0</v>
      </c>
      <c r="P27" s="50">
        <f>IFERROR(INDEX(REPORT_DATA_BY_COMP!$A:$AI,$D27,MATCH(P$8,REPORT_DATA_BY_COMP!$A$1:$AI$1,0)), "")</f>
        <v>6</v>
      </c>
      <c r="Q27" s="10">
        <f>IFERROR(INDEX(REPORT_DATA_BY_COMP!$A:$AI,$D27,MATCH(Q$8,REPORT_DATA_BY_COMP!$A$1:$AI$1,0)), "")</f>
        <v>1</v>
      </c>
      <c r="R27" s="10">
        <f>IFERROR(INDEX(REPORT_DATA_BY_COMP!$A:$AI,$D27,MATCH(R$8,REPORT_DATA_BY_COMP!$A$1:$AI$1,0)), "")</f>
        <v>6</v>
      </c>
      <c r="S27" s="10">
        <f>IFERROR(INDEX(REPORT_DATA_BY_COMP!$A:$AI,$D27,MATCH(S$8,REPORT_DATA_BY_COMP!$A$1:$AI$1,0)), "")</f>
        <v>5</v>
      </c>
      <c r="T27" s="10">
        <f>IFERROR(INDEX(REPORT_DATA_BY_COMP!$A:$AI,$D27,MATCH(T$8,REPORT_DATA_BY_COMP!$A$1:$AI$1,0)), "")</f>
        <v>0</v>
      </c>
      <c r="U27" s="10">
        <f>IFERROR(INDEX(REPORT_DATA_BY_COMP!$A:$AI,$D27,MATCH(U$8,REPORT_DATA_BY_COMP!$A$1:$AI$1,0)), "")</f>
        <v>8</v>
      </c>
    </row>
    <row r="28" spans="1:21" ht="15" customHeight="1">
      <c r="A28" s="1"/>
      <c r="B28" s="1" t="s">
        <v>1994</v>
      </c>
      <c r="C28" s="64" t="str">
        <f>CONCATENATE(YEAR,":",MONTH,":",WEEK,":",WEEKDAY,":",$B28)</f>
        <v>2016:6:2:7:YILAN_S</v>
      </c>
      <c r="D28" s="64">
        <f>MATCH($C28,REPORT_DATA_BY_COMP!$A:$A,0)</f>
        <v>2120</v>
      </c>
      <c r="E28" s="65" t="str">
        <f>SUBSTITUTE(VLOOKUP($B28,COMP_LIST!$A:$AD,5,FALSE),"EL","")</f>
        <v>S. Roberts / DeWitt</v>
      </c>
      <c r="F28" s="4" t="str">
        <f>VLOOKUP($B28,COMP_LIST!$A:$AD,3,FALSE)</f>
        <v>Yilan S</v>
      </c>
      <c r="G28" s="4" t="str">
        <f>VLOOKUP($B28,COMP_LIST!$A:$AD,4,FALSE)</f>
        <v>宜蘭姐妹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0</v>
      </c>
      <c r="J28" s="10">
        <f>IFERROR(INDEX(REPORT_DATA_BY_COMP!$A:$AI,$D28,MATCH(J$8,REPORT_DATA_BY_COMP!$A$1:$AI$1,0)), "")</f>
        <v>0</v>
      </c>
      <c r="K28" s="10">
        <f>IFERROR(INDEX(REPORT_DATA_BY_COMP!$A:$AI,$D28,MATCH(K$8,REPORT_DATA_BY_COMP!$A$1:$AI$1,0)), "")</f>
        <v>3</v>
      </c>
      <c r="L28" s="47">
        <f>IFERROR(INDEX(REPORT_DATA_BY_COMP!$A:$AI,$D28,MATCH(L$8,REPORT_DATA_BY_COMP!$A$1:$AI$1,0)), "")</f>
        <v>0</v>
      </c>
      <c r="M28" s="10" t="str">
        <f>IFERROR(""&amp;INDEX(BAPTISM_HISTORY!$A:$C,MATCH("0:0:0:0:"&amp;$B28,BAPTISM_HISTORY!$A:$A,0),MATCH(M$8,BAPTISM_HISTORY!$A$1:$AI$1,0)), "")</f>
        <v/>
      </c>
      <c r="N28" s="47" t="str">
        <f>IFERROR(INDEX(BAPTISM_HISTORY!$A:$C,MATCH("0:0:0:0:"&amp;$B28,BAPTISM_HISTORY!$A:$A,0),MATCH(N$8,BAPTISM_HISTORY!$A$1:$AI$1,0)), "")</f>
        <v>0</v>
      </c>
      <c r="O28" s="56">
        <f>IFERROR(INDEX(REPORT_DATA_BY_COMP!$A:$AI,$D28,MATCH(O$8,REPORT_DATA_BY_COMP!$A$1:$AI$1,0)), "")</f>
        <v>0</v>
      </c>
      <c r="P28" s="50">
        <f>IFERROR(INDEX(REPORT_DATA_BY_COMP!$A:$AI,$D28,MATCH(P$8,REPORT_DATA_BY_COMP!$A$1:$AI$1,0)), "")</f>
        <v>3</v>
      </c>
      <c r="Q28" s="10">
        <f>IFERROR(INDEX(REPORT_DATA_BY_COMP!$A:$AI,$D28,MATCH(Q$8,REPORT_DATA_BY_COMP!$A$1:$AI$1,0)), "")</f>
        <v>1</v>
      </c>
      <c r="R28" s="10">
        <f>IFERROR(INDEX(REPORT_DATA_BY_COMP!$A:$AI,$D28,MATCH(R$8,REPORT_DATA_BY_COMP!$A$1:$AI$1,0)), "")</f>
        <v>7</v>
      </c>
      <c r="S28" s="10">
        <f>IFERROR(INDEX(REPORT_DATA_BY_COMP!$A:$AI,$D28,MATCH(S$8,REPORT_DATA_BY_COMP!$A$1:$AI$1,0)), "")</f>
        <v>1</v>
      </c>
      <c r="T28" s="10">
        <f>IFERROR(INDEX(REPORT_DATA_BY_COMP!$A:$AI,$D28,MATCH(T$8,REPORT_DATA_BY_COMP!$A$1:$AI$1,0)), "")</f>
        <v>0</v>
      </c>
      <c r="U28" s="10">
        <f>IFERROR(INDEX(REPORT_DATA_BY_COMP!$A:$AI,$D28,MATCH(U$8,REPORT_DATA_BY_COMP!$A$1:$AI$1,0)), "")</f>
        <v>3</v>
      </c>
    </row>
    <row r="29" spans="1:21" ht="15" customHeight="1">
      <c r="A29" s="1"/>
      <c r="B29" s="1" t="s">
        <v>1832</v>
      </c>
      <c r="C29" s="64" t="str">
        <f>CONCATENATE(YEAR,":",MONTH,":",WEEK,":",WEEKDAY,":",$B29)</f>
        <v>2016:6:2:7:LUODONG_A_E</v>
      </c>
      <c r="D29" s="64">
        <f>MATCH($C29,REPORT_DATA_BY_COMP!$A:$A,0)</f>
        <v>2067</v>
      </c>
      <c r="E29" s="65" t="str">
        <f>SUBSTITUTE(VLOOKUP($B29,COMP_LIST!$A:$AD,5,FALSE),"EL","")</f>
        <v>E. Welch DL / Fitzpatrick</v>
      </c>
      <c r="F29" s="4" t="str">
        <f>VLOOKUP($B29,COMP_LIST!$A:$AD,3,FALSE)</f>
        <v>Luodong A E</v>
      </c>
      <c r="G29" s="4" t="str">
        <f>VLOOKUP($B29,COMP_LIST!$A:$AD,4,FALSE)</f>
        <v>羅東 A 長老</v>
      </c>
      <c r="H29" s="10">
        <f>IFERROR(INDEX(REPORT_DATA_BY_COMP!$A:$AI,$D29,MATCH(H$8,REPORT_DATA_BY_COMP!$A$1:$AI$1,0)), "")</f>
        <v>0</v>
      </c>
      <c r="I29" s="10">
        <f>IFERROR(INDEX(REPORT_DATA_BY_COMP!$A:$AI,$D29,MATCH(I$8,REPORT_DATA_BY_COMP!$A$1:$AI$1,0)), "")</f>
        <v>1</v>
      </c>
      <c r="J29" s="10">
        <f>IFERROR(INDEX(REPORT_DATA_BY_COMP!$A:$AI,$D29,MATCH(J$8,REPORT_DATA_BY_COMP!$A$1:$AI$1,0)), "")</f>
        <v>4</v>
      </c>
      <c r="K29" s="10">
        <f>IFERROR(INDEX(REPORT_DATA_BY_COMP!$A:$AI,$D29,MATCH(K$8,REPORT_DATA_BY_COMP!$A$1:$AI$1,0)), "")</f>
        <v>2</v>
      </c>
      <c r="L29" s="47">
        <f>IFERROR(INDEX(REPORT_DATA_BY_COMP!$A:$AI,$D29,MATCH(L$8,REPORT_DATA_BY_COMP!$A$1:$AI$1,0)), "")</f>
        <v>0</v>
      </c>
      <c r="M29" s="10" t="str">
        <f>IFERROR(""&amp;INDEX(BAPTISM_HISTORY!$A:$C,MATCH("0:0:0:0:"&amp;$B29,BAPTISM_HISTORY!$A:$A,0),MATCH(M$8,BAPTISM_HISTORY!$A$1:$AI$1,0)), "")</f>
        <v>2016:6:2</v>
      </c>
      <c r="N29" s="47" t="str">
        <f>IFERROR(INDEX(BAPTISM_HISTORY!$A:$C,MATCH("0:0:0:0:"&amp;$B29,BAPTISM_HISTORY!$A:$A,0),MATCH(N$8,BAPTISM_HISTORY!$A$1:$AI$1,0)), "")</f>
        <v>3</v>
      </c>
      <c r="O29" s="56">
        <f>IFERROR(INDEX(REPORT_DATA_BY_COMP!$A:$AI,$D29,MATCH(O$8,REPORT_DATA_BY_COMP!$A$1:$AI$1,0)), "")</f>
        <v>1</v>
      </c>
      <c r="P29" s="50">
        <f>IFERROR(INDEX(REPORT_DATA_BY_COMP!$A:$AI,$D29,MATCH(P$8,REPORT_DATA_BY_COMP!$A$1:$AI$1,0)), "")</f>
        <v>7</v>
      </c>
      <c r="Q29" s="10">
        <f>IFERROR(INDEX(REPORT_DATA_BY_COMP!$A:$AI,$D29,MATCH(Q$8,REPORT_DATA_BY_COMP!$A$1:$AI$1,0)), "")</f>
        <v>4</v>
      </c>
      <c r="R29" s="10">
        <f>IFERROR(INDEX(REPORT_DATA_BY_COMP!$A:$AI,$D29,MATCH(R$8,REPORT_DATA_BY_COMP!$A$1:$AI$1,0)), "")</f>
        <v>10</v>
      </c>
      <c r="S29" s="10">
        <f>IFERROR(INDEX(REPORT_DATA_BY_COMP!$A:$AI,$D29,MATCH(S$8,REPORT_DATA_BY_COMP!$A$1:$AI$1,0)), "")</f>
        <v>6</v>
      </c>
      <c r="T29" s="10">
        <f>IFERROR(INDEX(REPORT_DATA_BY_COMP!$A:$AI,$D29,MATCH(T$8,REPORT_DATA_BY_COMP!$A$1:$AI$1,0)), "")</f>
        <v>0</v>
      </c>
      <c r="U29" s="10">
        <f>IFERROR(INDEX(REPORT_DATA_BY_COMP!$A:$AI,$D29,MATCH(U$8,REPORT_DATA_BY_COMP!$A$1:$AI$1,0)), "")</f>
        <v>5</v>
      </c>
    </row>
    <row r="30" spans="1:21" ht="15" customHeight="1">
      <c r="A30" s="1"/>
      <c r="B30" s="1" t="s">
        <v>1836</v>
      </c>
      <c r="C30" s="64" t="str">
        <f>CONCATENATE(YEAR,":",MONTH,":",WEEK,":",WEEKDAY,":",$B30)</f>
        <v>2016:6:2:7:LUODONG_B_E</v>
      </c>
      <c r="D30" s="64">
        <f>MATCH($C30,REPORT_DATA_BY_COMP!$A:$A,0)</f>
        <v>2068</v>
      </c>
      <c r="E30" s="65" t="str">
        <f>SUBSTITUTE(VLOOKUP($B30,COMP_LIST!$A:$AD,5,FALSE),"EL","")</f>
        <v>E. Seely / Weng</v>
      </c>
      <c r="F30" s="4" t="str">
        <f>VLOOKUP($B30,COMP_LIST!$A:$AD,3,FALSE)</f>
        <v>Luodong B E</v>
      </c>
      <c r="G30" s="4" t="str">
        <f>VLOOKUP($B30,COMP_LIST!$A:$AD,4,FALSE)</f>
        <v>羅東 B 長老</v>
      </c>
      <c r="H30" s="10">
        <f>IFERROR(INDEX(REPORT_DATA_BY_COMP!$A:$AI,$D30,MATCH(H$8,REPORT_DATA_BY_COMP!$A$1:$AI$1,0)), "")</f>
        <v>0</v>
      </c>
      <c r="I30" s="10">
        <f>IFERROR(INDEX(REPORT_DATA_BY_COMP!$A:$AI,$D30,MATCH(I$8,REPORT_DATA_BY_COMP!$A$1:$AI$1,0)), "")</f>
        <v>0</v>
      </c>
      <c r="J30" s="10">
        <f>IFERROR(INDEX(REPORT_DATA_BY_COMP!$A:$AI,$D30,MATCH(J$8,REPORT_DATA_BY_COMP!$A$1:$AI$1,0)), "")</f>
        <v>3</v>
      </c>
      <c r="K30" s="10">
        <f>IFERROR(INDEX(REPORT_DATA_BY_COMP!$A:$AI,$D30,MATCH(K$8,REPORT_DATA_BY_COMP!$A$1:$AI$1,0)), "")</f>
        <v>0</v>
      </c>
      <c r="L30" s="47">
        <f>IFERROR(INDEX(REPORT_DATA_BY_COMP!$A:$AI,$D30,MATCH(L$8,REPORT_DATA_BY_COMP!$A$1:$AI$1,0)), "")</f>
        <v>0</v>
      </c>
      <c r="M30" s="10" t="str">
        <f>IFERROR(""&amp;INDEX(BAPTISM_HISTORY!$A:$C,MATCH("0:0:0:0:"&amp;$B30,BAPTISM_HISTORY!$A:$A,0),MATCH(M$8,BAPTISM_HISTORY!$A$1:$AI$1,0)), "")</f>
        <v>2016:5:4</v>
      </c>
      <c r="N30" s="47" t="str">
        <f>IFERROR(INDEX(BAPTISM_HISTORY!$A:$C,MATCH("0:0:0:0:"&amp;$B30,BAPTISM_HISTORY!$A:$A,0),MATCH(N$8,BAPTISM_HISTORY!$A$1:$AI$1,0)), "")</f>
        <v>3</v>
      </c>
      <c r="O30" s="56">
        <f>IFERROR(INDEX(REPORT_DATA_BY_COMP!$A:$AI,$D30,MATCH(O$8,REPORT_DATA_BY_COMP!$A$1:$AI$1,0)), "")</f>
        <v>0</v>
      </c>
      <c r="P30" s="50">
        <f>IFERROR(INDEX(REPORT_DATA_BY_COMP!$A:$AI,$D30,MATCH(P$8,REPORT_DATA_BY_COMP!$A$1:$AI$1,0)), "")</f>
        <v>3</v>
      </c>
      <c r="Q30" s="10">
        <f>IFERROR(INDEX(REPORT_DATA_BY_COMP!$A:$AI,$D30,MATCH(Q$8,REPORT_DATA_BY_COMP!$A$1:$AI$1,0)), "")</f>
        <v>3</v>
      </c>
      <c r="R30" s="10">
        <f>IFERROR(INDEX(REPORT_DATA_BY_COMP!$A:$AI,$D30,MATCH(R$8,REPORT_DATA_BY_COMP!$A$1:$AI$1,0)), "")</f>
        <v>9</v>
      </c>
      <c r="S30" s="10">
        <f>IFERROR(INDEX(REPORT_DATA_BY_COMP!$A:$AI,$D30,MATCH(S$8,REPORT_DATA_BY_COMP!$A$1:$AI$1,0)), "")</f>
        <v>2</v>
      </c>
      <c r="T30" s="10">
        <f>IFERROR(INDEX(REPORT_DATA_BY_COMP!$A:$AI,$D30,MATCH(T$8,REPORT_DATA_BY_COMP!$A$1:$AI$1,0)), "")</f>
        <v>0</v>
      </c>
      <c r="U30" s="10">
        <f>IFERROR(INDEX(REPORT_DATA_BY_COMP!$A:$AI,$D30,MATCH(U$8,REPORT_DATA_BY_COMP!$A$1:$AI$1,0)), "")</f>
        <v>5</v>
      </c>
    </row>
    <row r="31" spans="1:21" ht="15" customHeight="1" thickBot="1">
      <c r="E31" s="8" t="s">
        <v>804</v>
      </c>
      <c r="F31" s="9"/>
      <c r="G31" s="9"/>
      <c r="H31" s="11">
        <f>SUM(H27:H30)</f>
        <v>0</v>
      </c>
      <c r="I31" s="11">
        <f t="shared" ref="I31:T31" si="3">SUM(I27:I30)</f>
        <v>1</v>
      </c>
      <c r="J31" s="11">
        <f t="shared" si="3"/>
        <v>7</v>
      </c>
      <c r="K31" s="11">
        <f t="shared" si="3"/>
        <v>8</v>
      </c>
      <c r="L31" s="48">
        <f t="shared" si="3"/>
        <v>0</v>
      </c>
      <c r="M31" s="11"/>
      <c r="N31" s="48"/>
      <c r="O31" s="58">
        <f t="shared" si="3"/>
        <v>1</v>
      </c>
      <c r="P31" s="51">
        <f t="shared" si="3"/>
        <v>19</v>
      </c>
      <c r="Q31" s="11">
        <f t="shared" si="3"/>
        <v>9</v>
      </c>
      <c r="R31" s="11">
        <f t="shared" si="3"/>
        <v>32</v>
      </c>
      <c r="S31" s="11">
        <f t="shared" si="3"/>
        <v>14</v>
      </c>
      <c r="T31" s="11">
        <f t="shared" si="3"/>
        <v>0</v>
      </c>
      <c r="U31" s="11">
        <f>SUM(U27:U30)</f>
        <v>21</v>
      </c>
    </row>
    <row r="32" spans="1:21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43"/>
      <c r="O32" s="43"/>
      <c r="P32" s="22"/>
      <c r="Q32" s="22"/>
      <c r="R32" s="22"/>
      <c r="S32" s="22"/>
      <c r="T32" s="22"/>
      <c r="U32" s="22"/>
    </row>
    <row r="33" spans="3:21" ht="15" customHeight="1">
      <c r="E33" s="12" t="s">
        <v>803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</row>
    <row r="34" spans="3:21" ht="15" customHeight="1">
      <c r="C34" s="64" t="str">
        <f>CONCATENATE(YEAR,":",MONTH,":1:",WEEKLY_REPORT_DAY,":", $A$1)</f>
        <v>2016:6:1:7:EAST</v>
      </c>
      <c r="D34" s="64">
        <f>MATCH($C34,REPORT_DATA_BY_ZONE!$A:$A, 0)</f>
        <v>215</v>
      </c>
      <c r="E34" s="19" t="s">
        <v>781</v>
      </c>
      <c r="F34" s="13"/>
      <c r="G34" s="13"/>
      <c r="H34" s="10">
        <f>IFERROR(INDEX(REPORT_DATA_BY_ZONE!$A:$AI,$D34,MATCH(H$8,REPORT_DATA_BY_ZONE!$A$1:$AI$1,0)), "")</f>
        <v>1</v>
      </c>
      <c r="I34" s="10">
        <f>IFERROR(INDEX(REPORT_DATA_BY_ZONE!$A:$AI,$D34,MATCH(I$8,REPORT_DATA_BY_ZONE!$A$1:$AI$1,0)), "")</f>
        <v>3</v>
      </c>
      <c r="J34" s="10">
        <f>IFERROR(INDEX(REPORT_DATA_BY_ZONE!$A:$AI,$D34,MATCH(J$8,REPORT_DATA_BY_ZONE!$A$1:$AI$1,0)), "")</f>
        <v>29</v>
      </c>
      <c r="K34" s="10">
        <f>IFERROR(INDEX(REPORT_DATA_BY_ZONE!$A:$AI,$D34,MATCH(K$8,REPORT_DATA_BY_ZONE!$A$1:$AI$1,0)), "")</f>
        <v>35</v>
      </c>
      <c r="L34" s="47">
        <f>IFERROR(INDEX(REPORT_DATA_BY_ZONE!$A:$AI,$D34,MATCH(L$8,REPORT_DATA_BY_ZONE!$A$1:$AI$1,0)), "")</f>
        <v>2</v>
      </c>
      <c r="M34" s="47"/>
      <c r="N34" s="47"/>
      <c r="O34" s="10">
        <f>IFERROR(INDEX(REPORT_DATA_BY_ZONE!$A:$AI,$D34,MATCH(O$8,REPORT_DATA_BY_ZONE!$A$1:$AI$1,0)), "")</f>
        <v>2</v>
      </c>
      <c r="P34" s="50">
        <f>IFERROR(INDEX(REPORT_DATA_BY_ZONE!$A:$AI,$D34,MATCH(P$8,REPORT_DATA_BY_ZONE!$A$1:$AI$1,0)), "")</f>
        <v>82</v>
      </c>
      <c r="Q34" s="10">
        <f>IFERROR(INDEX(REPORT_DATA_BY_ZONE!$A:$AI,$D34,MATCH(Q$8,REPORT_DATA_BY_ZONE!$A$1:$AI$1,0)), "")</f>
        <v>34</v>
      </c>
      <c r="R34" s="10">
        <f>IFERROR(INDEX(REPORT_DATA_BY_ZONE!$A:$AI,$D34,MATCH(R$8,REPORT_DATA_BY_ZONE!$A$1:$AI$1,0)), "")</f>
        <v>101</v>
      </c>
      <c r="S34" s="10">
        <f>IFERROR(INDEX(REPORT_DATA_BY_ZONE!$A:$AI,$D34,MATCH(S$8,REPORT_DATA_BY_ZONE!$A$1:$AI$1,0)), "")</f>
        <v>65</v>
      </c>
      <c r="T34" s="10">
        <f>IFERROR(INDEX(REPORT_DATA_BY_ZONE!$A:$AI,$D34,MATCH(T$8,REPORT_DATA_BY_ZONE!$A$1:$AI$1,0)), "")</f>
        <v>4</v>
      </c>
      <c r="U34" s="10">
        <f>IFERROR(INDEX(REPORT_DATA_BY_ZONE!$A:$AI,$D34,MATCH(U$8,REPORT_DATA_BY_ZONE!$A$1:$AI$1,0)), "")</f>
        <v>97</v>
      </c>
    </row>
    <row r="35" spans="3:21" ht="15" customHeight="1">
      <c r="C35" s="64" t="str">
        <f>CONCATENATE(YEAR,":",MONTH,":2:",WEEKLY_REPORT_DAY,":", $A$1)</f>
        <v>2016:6:2:7:EAST</v>
      </c>
      <c r="D35" s="64">
        <f>MATCH($C35,REPORT_DATA_BY_ZONE!$A:$A, 0)</f>
        <v>225</v>
      </c>
      <c r="E35" s="19" t="s">
        <v>780</v>
      </c>
      <c r="F35" s="13"/>
      <c r="G35" s="13"/>
      <c r="H35" s="10">
        <f>IFERROR(INDEX(REPORT_DATA_BY_ZONE!$A:$AI,$D35,MATCH(H$8,REPORT_DATA_BY_ZONE!$A$1:$AI$1,0)), "")</f>
        <v>2</v>
      </c>
      <c r="I35" s="10">
        <f>IFERROR(INDEX(REPORT_DATA_BY_ZONE!$A:$AI,$D35,MATCH(I$8,REPORT_DATA_BY_ZONE!$A$1:$AI$1,0)), "")</f>
        <v>1</v>
      </c>
      <c r="J35" s="10">
        <f>IFERROR(INDEX(REPORT_DATA_BY_ZONE!$A:$AI,$D35,MATCH(J$8,REPORT_DATA_BY_ZONE!$A$1:$AI$1,0)), "")</f>
        <v>23</v>
      </c>
      <c r="K35" s="10">
        <f>IFERROR(INDEX(REPORT_DATA_BY_ZONE!$A:$AI,$D35,MATCH(K$8,REPORT_DATA_BY_ZONE!$A$1:$AI$1,0)), "")</f>
        <v>41</v>
      </c>
      <c r="L35" s="47">
        <f>IFERROR(INDEX(REPORT_DATA_BY_ZONE!$A:$AI,$D35,MATCH(L$8,REPORT_DATA_BY_ZONE!$A$1:$AI$1,0)), "")</f>
        <v>2</v>
      </c>
      <c r="M35" s="47"/>
      <c r="N35" s="47"/>
      <c r="O35" s="10">
        <f>IFERROR(INDEX(REPORT_DATA_BY_ZONE!$A:$AI,$D35,MATCH(O$8,REPORT_DATA_BY_ZONE!$A$1:$AI$1,0)), "")</f>
        <v>2</v>
      </c>
      <c r="P35" s="50">
        <f>IFERROR(INDEX(REPORT_DATA_BY_ZONE!$A:$AI,$D35,MATCH(P$8,REPORT_DATA_BY_ZONE!$A$1:$AI$1,0)), "")</f>
        <v>75</v>
      </c>
      <c r="Q35" s="10">
        <f>IFERROR(INDEX(REPORT_DATA_BY_ZONE!$A:$AI,$D35,MATCH(Q$8,REPORT_DATA_BY_ZONE!$A$1:$AI$1,0)), "")</f>
        <v>32</v>
      </c>
      <c r="R35" s="10">
        <f>IFERROR(INDEX(REPORT_DATA_BY_ZONE!$A:$AI,$D35,MATCH(R$8,REPORT_DATA_BY_ZONE!$A$1:$AI$1,0)), "")</f>
        <v>102</v>
      </c>
      <c r="S35" s="10">
        <f>IFERROR(INDEX(REPORT_DATA_BY_ZONE!$A:$AI,$D35,MATCH(S$8,REPORT_DATA_BY_ZONE!$A$1:$AI$1,0)), "")</f>
        <v>52</v>
      </c>
      <c r="T35" s="10">
        <f>IFERROR(INDEX(REPORT_DATA_BY_ZONE!$A:$AI,$D35,MATCH(T$8,REPORT_DATA_BY_ZONE!$A$1:$AI$1,0)), "")</f>
        <v>3</v>
      </c>
      <c r="U35" s="10">
        <f>IFERROR(INDEX(REPORT_DATA_BY_ZONE!$A:$AI,$D35,MATCH(U$8,REPORT_DATA_BY_ZONE!$A$1:$AI$1,0)), "")</f>
        <v>98</v>
      </c>
    </row>
    <row r="36" spans="3:21" ht="15" customHeight="1">
      <c r="C36" s="64" t="str">
        <f>CONCATENATE(YEAR,":",MONTH,":3:",WEEKLY_REPORT_DAY,":", $A$1)</f>
        <v>2016:6:3:7:EAST</v>
      </c>
      <c r="D36" s="64" t="e">
        <f>MATCH($C36,REPORT_DATA_BY_ZONE!$A:$A, 0)</f>
        <v>#N/A</v>
      </c>
      <c r="E36" s="19" t="s">
        <v>782</v>
      </c>
      <c r="F36" s="13"/>
      <c r="G36" s="13"/>
      <c r="H36" s="10" t="str">
        <f>IFERROR(INDEX(REPORT_DATA_BY_ZONE!$A:$AI,$D36,MATCH(H$8,REPORT_DATA_BY_ZONE!$A$1:$AI$1,0)), "")</f>
        <v/>
      </c>
      <c r="I36" s="10" t="str">
        <f>IFERROR(INDEX(REPORT_DATA_BY_ZONE!$A:$AI,$D36,MATCH(I$8,REPORT_DATA_BY_ZONE!$A$1:$AI$1,0)), "")</f>
        <v/>
      </c>
      <c r="J36" s="10" t="str">
        <f>IFERROR(INDEX(REPORT_DATA_BY_ZONE!$A:$AI,$D36,MATCH(J$8,REPORT_DATA_BY_ZONE!$A$1:$AI$1,0)), "")</f>
        <v/>
      </c>
      <c r="K36" s="10" t="str">
        <f>IFERROR(INDEX(REPORT_DATA_BY_ZONE!$A:$AI,$D36,MATCH(K$8,REPORT_DATA_BY_ZONE!$A$1:$AI$1,0)), "")</f>
        <v/>
      </c>
      <c r="L36" s="47" t="str">
        <f>IFERROR(INDEX(REPORT_DATA_BY_ZONE!$A:$AI,$D36,MATCH(L$8,REPORT_DATA_BY_ZONE!$A$1:$AI$1,0)), "")</f>
        <v/>
      </c>
      <c r="M36" s="47"/>
      <c r="N36" s="47"/>
      <c r="O36" s="10" t="str">
        <f>IFERROR(INDEX(REPORT_DATA_BY_ZONE!$A:$AI,$D36,MATCH(O$8,REPORT_DATA_BY_ZONE!$A$1:$AI$1,0)), "")</f>
        <v/>
      </c>
      <c r="P36" s="50" t="str">
        <f>IFERROR(INDEX(REPORT_DATA_BY_ZONE!$A:$AI,$D36,MATCH(P$8,REPORT_DATA_BY_ZONE!$A$1:$AI$1,0)), "")</f>
        <v/>
      </c>
      <c r="Q36" s="10" t="str">
        <f>IFERROR(INDEX(REPORT_DATA_BY_ZONE!$A:$AI,$D36,MATCH(Q$8,REPORT_DATA_BY_ZONE!$A$1:$AI$1,0)), "")</f>
        <v/>
      </c>
      <c r="R36" s="10" t="str">
        <f>IFERROR(INDEX(REPORT_DATA_BY_ZONE!$A:$AI,$D36,MATCH(R$8,REPORT_DATA_BY_ZONE!$A$1:$AI$1,0)), "")</f>
        <v/>
      </c>
      <c r="S36" s="10" t="str">
        <f>IFERROR(INDEX(REPORT_DATA_BY_ZONE!$A:$AI,$D36,MATCH(S$8,REPORT_DATA_BY_ZONE!$A$1:$AI$1,0)), "")</f>
        <v/>
      </c>
      <c r="T36" s="10" t="str">
        <f>IFERROR(INDEX(REPORT_DATA_BY_ZONE!$A:$AI,$D36,MATCH(T$8,REPORT_DATA_BY_ZONE!$A$1:$AI$1,0)), "")</f>
        <v/>
      </c>
      <c r="U36" s="10" t="str">
        <f>IFERROR(INDEX(REPORT_DATA_BY_ZONE!$A:$AI,$D36,MATCH(U$8,REPORT_DATA_BY_ZONE!$A$1:$AI$1,0)), "")</f>
        <v/>
      </c>
    </row>
    <row r="37" spans="3:21" ht="15" customHeight="1">
      <c r="C37" s="64" t="str">
        <f>CONCATENATE(YEAR,":",MONTH,":4:",WEEKLY_REPORT_DAY,":", $A$1)</f>
        <v>2016:6:4:7:EAST</v>
      </c>
      <c r="D37" s="64" t="e">
        <f>MATCH($C37,REPORT_DATA_BY_ZONE!$A:$A, 0)</f>
        <v>#N/A</v>
      </c>
      <c r="E37" s="19" t="s">
        <v>783</v>
      </c>
      <c r="F37" s="13"/>
      <c r="G37" s="13"/>
      <c r="H37" s="10" t="str">
        <f>IFERROR(INDEX(REPORT_DATA_BY_ZONE!$A:$AI,$D37,MATCH(H$8,REPORT_DATA_BY_ZONE!$A$1:$AI$1,0)), "")</f>
        <v/>
      </c>
      <c r="I37" s="10" t="str">
        <f>IFERROR(INDEX(REPORT_DATA_BY_ZONE!$A:$AI,$D37,MATCH(I$8,REPORT_DATA_BY_ZONE!$A$1:$AI$1,0)), "")</f>
        <v/>
      </c>
      <c r="J37" s="10" t="str">
        <f>IFERROR(INDEX(REPORT_DATA_BY_ZONE!$A:$AI,$D37,MATCH(J$8,REPORT_DATA_BY_ZONE!$A$1:$AI$1,0)), "")</f>
        <v/>
      </c>
      <c r="K37" s="10" t="str">
        <f>IFERROR(INDEX(REPORT_DATA_BY_ZONE!$A:$AI,$D37,MATCH(K$8,REPORT_DATA_BY_ZONE!$A$1:$AI$1,0)), "")</f>
        <v/>
      </c>
      <c r="L37" s="47" t="str">
        <f>IFERROR(INDEX(REPORT_DATA_BY_ZONE!$A:$AI,$D37,MATCH(L$8,REPORT_DATA_BY_ZONE!$A$1:$AI$1,0)), "")</f>
        <v/>
      </c>
      <c r="M37" s="47"/>
      <c r="N37" s="47"/>
      <c r="O37" s="10" t="str">
        <f>IFERROR(INDEX(REPORT_DATA_BY_ZONE!$A:$AI,$D37,MATCH(O$8,REPORT_DATA_BY_ZONE!$A$1:$AI$1,0)), "")</f>
        <v/>
      </c>
      <c r="P37" s="50" t="str">
        <f>IFERROR(INDEX(REPORT_DATA_BY_ZONE!$A:$AI,$D37,MATCH(P$8,REPORT_DATA_BY_ZONE!$A$1:$AI$1,0)), "")</f>
        <v/>
      </c>
      <c r="Q37" s="10" t="str">
        <f>IFERROR(INDEX(REPORT_DATA_BY_ZONE!$A:$AI,$D37,MATCH(Q$8,REPORT_DATA_BY_ZONE!$A$1:$AI$1,0)), "")</f>
        <v/>
      </c>
      <c r="R37" s="10" t="str">
        <f>IFERROR(INDEX(REPORT_DATA_BY_ZONE!$A:$AI,$D37,MATCH(R$8,REPORT_DATA_BY_ZONE!$A$1:$AI$1,0)), "")</f>
        <v/>
      </c>
      <c r="S37" s="10" t="str">
        <f>IFERROR(INDEX(REPORT_DATA_BY_ZONE!$A:$AI,$D37,MATCH(S$8,REPORT_DATA_BY_ZONE!$A$1:$AI$1,0)), "")</f>
        <v/>
      </c>
      <c r="T37" s="10" t="str">
        <f>IFERROR(INDEX(REPORT_DATA_BY_ZONE!$A:$AI,$D37,MATCH(T$8,REPORT_DATA_BY_ZONE!$A$1:$AI$1,0)), "")</f>
        <v/>
      </c>
      <c r="U37" s="10" t="str">
        <f>IFERROR(INDEX(REPORT_DATA_BY_ZONE!$A:$AI,$D37,MATCH(U$8,REPORT_DATA_BY_ZONE!$A$1:$AI$1,0)), "")</f>
        <v/>
      </c>
    </row>
    <row r="38" spans="3:21" ht="15" customHeight="1">
      <c r="C38" s="64" t="str">
        <f>CONCATENATE(YEAR,":",MONTH,":5:",WEEKLY_REPORT_DAY,":", $A$1)</f>
        <v>2016:6:5:7:EAST</v>
      </c>
      <c r="D38" s="64" t="e">
        <f>MATCH($C38,REPORT_DATA_BY_ZONE!$A:$A, 0)</f>
        <v>#N/A</v>
      </c>
      <c r="E38" s="19" t="s">
        <v>784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47"/>
      <c r="N38" s="47"/>
      <c r="O38" s="10" t="str">
        <f>IFERROR(INDEX(REPORT_DATA_BY_ZONE!$A:$AI,$D38,MATCH(O$8,REPORT_DATA_BY_ZONE!$A$1:$AI$1,0)), "")</f>
        <v/>
      </c>
      <c r="P38" s="5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  <c r="T38" s="10" t="str">
        <f>IFERROR(INDEX(REPORT_DATA_BY_ZONE!$A:$AI,$D38,MATCH(T$8,REPORT_DATA_BY_ZONE!$A$1:$AI$1,0)), "")</f>
        <v/>
      </c>
      <c r="U38" s="10" t="str">
        <f>IFERROR(INDEX(REPORT_DATA_BY_ZONE!$A:$AI,$D38,MATCH(U$8,REPORT_DATA_BY_ZONE!$A$1:$AI$1,0)), "")</f>
        <v/>
      </c>
    </row>
    <row r="39" spans="3:21" ht="15" customHeight="1">
      <c r="E39" s="16" t="s">
        <v>804</v>
      </c>
      <c r="F39" s="14"/>
      <c r="G39" s="14"/>
      <c r="H39" s="17">
        <f>SUM(H34:H38)</f>
        <v>3</v>
      </c>
      <c r="I39" s="17">
        <f t="shared" ref="I39:T39" si="4">SUM(I34:I38)</f>
        <v>4</v>
      </c>
      <c r="J39" s="17">
        <f t="shared" si="4"/>
        <v>52</v>
      </c>
      <c r="K39" s="17">
        <f t="shared" si="4"/>
        <v>76</v>
      </c>
      <c r="L39" s="49">
        <f t="shared" si="4"/>
        <v>4</v>
      </c>
      <c r="M39" s="49"/>
      <c r="N39" s="49"/>
      <c r="O39" s="17">
        <f t="shared" si="4"/>
        <v>4</v>
      </c>
      <c r="P39" s="52">
        <f t="shared" si="4"/>
        <v>157</v>
      </c>
      <c r="Q39" s="17">
        <f t="shared" si="4"/>
        <v>66</v>
      </c>
      <c r="R39" s="17">
        <f t="shared" si="4"/>
        <v>203</v>
      </c>
      <c r="S39" s="17">
        <f t="shared" si="4"/>
        <v>117</v>
      </c>
      <c r="T39" s="17">
        <f t="shared" si="4"/>
        <v>7</v>
      </c>
      <c r="U39" s="17">
        <f>SUM(U34:U38)</f>
        <v>195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8:U19 O22:U24 O12:U15 O27:U30">
    <cfRule type="expression" dxfId="138" priority="170">
      <formula>AND(O$9&lt;&gt;"",O12&gt;=O$9)</formula>
    </cfRule>
  </conditionalFormatting>
  <conditionalFormatting sqref="O12:U15 O18:U19 O22:U24 O27:U30">
    <cfRule type="expression" dxfId="137" priority="6">
      <formula>O12=""</formula>
    </cfRule>
    <cfRule type="expression" dxfId="136" priority="171">
      <formula>AND(O$10&lt;&gt;"",O12&lt;O$10)</formula>
    </cfRule>
    <cfRule type="expression" dxfId="135" priority="17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BA109"/>
  <sheetViews>
    <sheetView tabSelected="1" topLeftCell="A10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2016:3:4:7:EAST</v>
      </c>
      <c r="AP77" s="27">
        <f t="shared" ref="AP77:AP88" ca="1" si="12">MATCH(AO77,INDIRECT(CONCATENATE($X$93,"$A:$A")),0)</f>
        <v>112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97</v>
      </c>
      <c r="AS77" s="21">
        <f t="shared" ca="1" si="13"/>
        <v>27</v>
      </c>
      <c r="AT77" s="21">
        <f t="shared" ca="1" si="13"/>
        <v>56</v>
      </c>
      <c r="AU77" s="21">
        <f t="shared" ca="1" si="13"/>
        <v>6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2016:4:1:7:EAST</v>
      </c>
      <c r="AP78" s="27">
        <f t="shared" ca="1" si="12"/>
        <v>122</v>
      </c>
      <c r="AQ78" s="21">
        <f t="shared" ca="1" si="13"/>
        <v>3</v>
      </c>
      <c r="AR78" s="21">
        <f t="shared" ca="1" si="13"/>
        <v>73</v>
      </c>
      <c r="AS78" s="21">
        <f t="shared" ca="1" si="13"/>
        <v>25</v>
      </c>
      <c r="AT78" s="21">
        <f t="shared" ca="1" si="13"/>
        <v>57</v>
      </c>
      <c r="AU78" s="21">
        <f t="shared" ca="1" si="13"/>
        <v>8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2016:4:2:7:EAST</v>
      </c>
      <c r="AP79" s="27">
        <f t="shared" ca="1" si="12"/>
        <v>132</v>
      </c>
      <c r="AQ79" s="21">
        <f t="shared" ca="1" si="13"/>
        <v>0</v>
      </c>
      <c r="AR79" s="21">
        <f t="shared" ca="1" si="13"/>
        <v>71</v>
      </c>
      <c r="AS79" s="21">
        <f t="shared" ca="1" si="13"/>
        <v>35</v>
      </c>
      <c r="AT79" s="21">
        <f t="shared" ca="1" si="13"/>
        <v>51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2016:4:3:7:EAST</v>
      </c>
      <c r="AP80" s="27">
        <f t="shared" ca="1" si="12"/>
        <v>142</v>
      </c>
      <c r="AQ80" s="21">
        <f t="shared" ca="1" si="13"/>
        <v>2</v>
      </c>
      <c r="AR80" s="21">
        <f t="shared" ca="1" si="13"/>
        <v>60</v>
      </c>
      <c r="AS80" s="21">
        <f t="shared" ca="1" si="13"/>
        <v>29</v>
      </c>
      <c r="AT80" s="21">
        <f t="shared" ca="1" si="13"/>
        <v>68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>
        <f t="shared" ca="1" si="3"/>
        <v>258</v>
      </c>
      <c r="AC81" s="21">
        <f t="shared" ca="1" si="4"/>
        <v>7</v>
      </c>
      <c r="AD81" s="21">
        <f t="shared" si="5"/>
        <v>7</v>
      </c>
      <c r="AE81" s="27">
        <f t="shared" ca="1" si="6"/>
        <v>44</v>
      </c>
      <c r="AF81" s="10">
        <f t="shared" ca="1" si="9"/>
        <v>4</v>
      </c>
      <c r="AG81" s="10">
        <f t="shared" ca="1" si="9"/>
        <v>0</v>
      </c>
      <c r="AH81" s="10">
        <f t="shared" ca="1" si="9"/>
        <v>0</v>
      </c>
      <c r="AI81" s="10">
        <f t="shared" ca="1" si="9"/>
        <v>2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2016:4:4:7:EAST</v>
      </c>
      <c r="AP81" s="27">
        <f t="shared" ca="1" si="12"/>
        <v>152</v>
      </c>
      <c r="AQ81" s="21">
        <f t="shared" ca="1" si="13"/>
        <v>0</v>
      </c>
      <c r="AR81" s="21">
        <f t="shared" ca="1" si="13"/>
        <v>81</v>
      </c>
      <c r="AS81" s="21">
        <f t="shared" ca="1" si="13"/>
        <v>46</v>
      </c>
      <c r="AT81" s="21">
        <f t="shared" ca="1" si="13"/>
        <v>74</v>
      </c>
      <c r="AU81" s="21">
        <f t="shared" ca="1" si="13"/>
        <v>7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>
        <f t="shared" ca="1" si="3"/>
        <v>269</v>
      </c>
      <c r="AC82" s="21">
        <f t="shared" ca="1" si="4"/>
        <v>4</v>
      </c>
      <c r="AD82" s="21">
        <f t="shared" si="5"/>
        <v>7</v>
      </c>
      <c r="AE82" s="27">
        <f t="shared" ca="1" si="6"/>
        <v>53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2016:5:1:7:EAST</v>
      </c>
      <c r="AP82" s="27">
        <f t="shared" ca="1" si="12"/>
        <v>162</v>
      </c>
      <c r="AQ82" s="21">
        <f t="shared" ca="1" si="13"/>
        <v>0</v>
      </c>
      <c r="AR82" s="21">
        <f t="shared" ca="1" si="13"/>
        <v>78</v>
      </c>
      <c r="AS82" s="21">
        <f t="shared" ca="1" si="13"/>
        <v>34</v>
      </c>
      <c r="AT82" s="21">
        <f t="shared" ca="1" si="13"/>
        <v>73</v>
      </c>
      <c r="AU82" s="21">
        <f t="shared" ca="1" si="13"/>
        <v>8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2016:5:2:7:EAST</v>
      </c>
      <c r="AP83" s="27">
        <f t="shared" ca="1" si="12"/>
        <v>172</v>
      </c>
      <c r="AQ83" s="21">
        <f t="shared" ca="1" si="13"/>
        <v>1</v>
      </c>
      <c r="AR83" s="21">
        <f t="shared" ca="1" si="13"/>
        <v>76</v>
      </c>
      <c r="AS83" s="21">
        <f t="shared" ca="1" si="13"/>
        <v>42</v>
      </c>
      <c r="AT83" s="21">
        <f t="shared" ca="1" si="13"/>
        <v>66</v>
      </c>
      <c r="AU83" s="21">
        <f t="shared" ca="1" si="13"/>
        <v>7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2016:5:3:7:EAST</v>
      </c>
      <c r="AP84" s="27">
        <f t="shared" ca="1" si="12"/>
        <v>182</v>
      </c>
      <c r="AQ84" s="21">
        <f t="shared" ca="1" si="13"/>
        <v>0</v>
      </c>
      <c r="AR84" s="21">
        <f t="shared" ca="1" si="13"/>
        <v>77</v>
      </c>
      <c r="AS84" s="21">
        <f t="shared" ca="1" si="13"/>
        <v>36</v>
      </c>
      <c r="AT84" s="21">
        <f t="shared" ca="1" si="13"/>
        <v>69</v>
      </c>
      <c r="AU84" s="21">
        <f t="shared" ca="1" si="13"/>
        <v>4</v>
      </c>
      <c r="AV84" s="21">
        <f t="shared" ca="1" si="13"/>
        <v>13</v>
      </c>
      <c r="AW84" s="21">
        <f t="shared" ca="1" si="15"/>
        <v>3</v>
      </c>
      <c r="AX84" s="21">
        <f t="shared" ca="1" si="16"/>
        <v>78</v>
      </c>
      <c r="AY84" s="21">
        <f t="shared" ca="1" si="17"/>
        <v>39</v>
      </c>
      <c r="AZ84" s="21">
        <f t="shared" ca="1" si="18"/>
        <v>65</v>
      </c>
      <c r="BA84" s="21">
        <f t="shared" ca="1" si="19"/>
        <v>13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2016:5:4:7:EAST</v>
      </c>
      <c r="AP85" s="27">
        <f t="shared" ca="1" si="12"/>
        <v>194</v>
      </c>
      <c r="AQ85" s="21">
        <f t="shared" ca="1" si="13"/>
        <v>6</v>
      </c>
      <c r="AR85" s="21">
        <f t="shared" ca="1" si="13"/>
        <v>74</v>
      </c>
      <c r="AS85" s="21">
        <f t="shared" ca="1" si="13"/>
        <v>43</v>
      </c>
      <c r="AT85" s="21">
        <f t="shared" ca="1" si="13"/>
        <v>68</v>
      </c>
      <c r="AU85" s="21">
        <f t="shared" ca="1" si="13"/>
        <v>8</v>
      </c>
      <c r="AV85" s="21">
        <f t="shared" ca="1" si="13"/>
        <v>13</v>
      </c>
      <c r="AW85" s="21">
        <f t="shared" ca="1" si="15"/>
        <v>3</v>
      </c>
      <c r="AX85" s="21">
        <f t="shared" ca="1" si="16"/>
        <v>78</v>
      </c>
      <c r="AY85" s="21">
        <f t="shared" ca="1" si="17"/>
        <v>39</v>
      </c>
      <c r="AZ85" s="21">
        <f t="shared" ca="1" si="18"/>
        <v>65</v>
      </c>
      <c r="BA85" s="21">
        <f t="shared" ca="1" si="19"/>
        <v>13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2016:5:5:7:EAST</v>
      </c>
      <c r="AP86" s="27">
        <f t="shared" ca="1" si="12"/>
        <v>204</v>
      </c>
      <c r="AQ86" s="21">
        <f t="shared" ca="1" si="13"/>
        <v>0</v>
      </c>
      <c r="AR86" s="21">
        <f t="shared" ca="1" si="13"/>
        <v>74</v>
      </c>
      <c r="AS86" s="21">
        <f t="shared" ca="1" si="13"/>
        <v>22</v>
      </c>
      <c r="AT86" s="21">
        <f t="shared" ca="1" si="13"/>
        <v>59</v>
      </c>
      <c r="AU86" s="21">
        <f t="shared" ca="1" si="13"/>
        <v>3</v>
      </c>
      <c r="AV86" s="21">
        <f t="shared" ca="1" si="13"/>
        <v>13</v>
      </c>
      <c r="AW86" s="21">
        <f t="shared" ca="1" si="15"/>
        <v>3</v>
      </c>
      <c r="AX86" s="21">
        <f t="shared" ca="1" si="16"/>
        <v>78</v>
      </c>
      <c r="AY86" s="21">
        <f t="shared" ca="1" si="17"/>
        <v>39</v>
      </c>
      <c r="AZ86" s="21">
        <f t="shared" ca="1" si="18"/>
        <v>65</v>
      </c>
      <c r="BA86" s="21">
        <f t="shared" ca="1" si="19"/>
        <v>13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2016:6:1:7:EAST</v>
      </c>
      <c r="AP87" s="27">
        <f t="shared" ca="1" si="12"/>
        <v>215</v>
      </c>
      <c r="AQ87" s="21">
        <f t="shared" ca="1" si="13"/>
        <v>2</v>
      </c>
      <c r="AR87" s="21">
        <f t="shared" ca="1" si="13"/>
        <v>82</v>
      </c>
      <c r="AS87" s="21">
        <f t="shared" ca="1" si="13"/>
        <v>34</v>
      </c>
      <c r="AT87" s="21">
        <f t="shared" ca="1" si="13"/>
        <v>65</v>
      </c>
      <c r="AU87" s="21">
        <f t="shared" ca="1" si="13"/>
        <v>4</v>
      </c>
      <c r="AV87" s="21">
        <f t="shared" ca="1" si="13"/>
        <v>13</v>
      </c>
      <c r="AW87" s="21">
        <f t="shared" ca="1" si="15"/>
        <v>3</v>
      </c>
      <c r="AX87" s="21">
        <f t="shared" ca="1" si="16"/>
        <v>78</v>
      </c>
      <c r="AY87" s="21">
        <f t="shared" ca="1" si="17"/>
        <v>39</v>
      </c>
      <c r="AZ87" s="21">
        <f t="shared" ca="1" si="18"/>
        <v>65</v>
      </c>
      <c r="BA87" s="21">
        <f t="shared" ca="1" si="19"/>
        <v>13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2016:6:2:7:EAST</v>
      </c>
      <c r="AP88" s="27">
        <f t="shared" ca="1" si="12"/>
        <v>225</v>
      </c>
      <c r="AQ88" s="21">
        <f t="shared" ca="1" si="13"/>
        <v>2</v>
      </c>
      <c r="AR88" s="21">
        <f t="shared" ca="1" si="13"/>
        <v>75</v>
      </c>
      <c r="AS88" s="21">
        <f t="shared" ca="1" si="13"/>
        <v>32</v>
      </c>
      <c r="AT88" s="21">
        <f t="shared" ca="1" si="13"/>
        <v>52</v>
      </c>
      <c r="AU88" s="21">
        <f t="shared" ca="1" si="13"/>
        <v>3</v>
      </c>
      <c r="AV88" s="21">
        <f t="shared" ca="1" si="13"/>
        <v>13</v>
      </c>
      <c r="AW88" s="21">
        <f t="shared" ca="1" si="15"/>
        <v>3</v>
      </c>
      <c r="AX88" s="21">
        <f t="shared" ca="1" si="16"/>
        <v>78</v>
      </c>
      <c r="AY88" s="21">
        <f t="shared" ca="1" si="17"/>
        <v>39</v>
      </c>
      <c r="AZ88" s="21">
        <f t="shared" ca="1" si="18"/>
        <v>65</v>
      </c>
      <c r="BA88" s="21">
        <f t="shared" ca="1" si="19"/>
        <v>13</v>
      </c>
    </row>
    <row r="89" spans="23:53">
      <c r="AC89" s="7">
        <f ca="1">SUMIFS(AC53:AC88, $X53:$X88,YEAR,AC53:AC88,"&lt;&gt;#N/A")</f>
        <v>27</v>
      </c>
      <c r="AD89" s="27"/>
      <c r="AF89" s="7">
        <f t="shared" ref="AF89:AK89" ca="1" si="21">SUM(AF53:AF88)</f>
        <v>11</v>
      </c>
      <c r="AG89" s="7">
        <f t="shared" ca="1" si="21"/>
        <v>0</v>
      </c>
      <c r="AH89" s="7">
        <f t="shared" ca="1" si="21"/>
        <v>1</v>
      </c>
      <c r="AI89" s="7">
        <f t="shared" ca="1" si="21"/>
        <v>13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2211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30">
        <f ca="1">IFERROR(X101/SUM(X100:X101),"0")</f>
        <v>0.46153846153846156</v>
      </c>
      <c r="Z102" s="7" t="str">
        <f ca="1">TEXT(Y102,"00%")</f>
        <v>46%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27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2014  58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2015  58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2016  27</v>
      </c>
    </row>
    <row r="107" spans="23:51" ht="23.25">
      <c r="W107" s="7" t="s">
        <v>1449</v>
      </c>
      <c r="X107" s="42" t="str">
        <f>$X$91</f>
        <v>East Zone</v>
      </c>
    </row>
    <row r="108" spans="23:51">
      <c r="X108" s="40" t="str">
        <f>$X$92</f>
        <v>東台北地帶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U24"/>
  <sheetViews>
    <sheetView topLeftCell="E1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1858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2229</v>
      </c>
      <c r="E2" s="82" t="str">
        <f>$A$3</f>
        <v>松山地區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2230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2055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2231</v>
      </c>
      <c r="E5" s="90"/>
      <c r="F5" s="5" t="s">
        <v>790</v>
      </c>
      <c r="G5" s="6"/>
      <c r="H5" s="94">
        <f ca="1">SONGSHAN_DISTRICT_GRAPH!$AC$89</f>
        <v>11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1893</v>
      </c>
      <c r="C12" s="64" t="str">
        <f>CONCATENATE(YEAR,":",MONTH,":",WEEK,":",WEEKDAY,":",$B12)</f>
        <v>2016:6:2:7:SONGSHAN_ZL</v>
      </c>
      <c r="D12" s="64">
        <f>MATCH($C12,REPORT_DATA_BY_COMP!$A:$A,0)</f>
        <v>2085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1896</v>
      </c>
      <c r="C13" s="64" t="str">
        <f>CONCATENATE(YEAR,":",MONTH,":",WEEK,":",WEEKDAY,":",$B13)</f>
        <v>2016:6:2:7:SONGSHAN_S</v>
      </c>
      <c r="D13" s="64">
        <f>MATCH($C13,REPORT_DATA_BY_COMP!$A:$A,0)</f>
        <v>2084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1857</v>
      </c>
      <c r="C14" s="64" t="str">
        <f>CONCATENATE(YEAR,":",MONTH,":",WEEK,":",WEEKDAY,":",$B14)</f>
        <v>2016:6:2:7:NEIHU_E</v>
      </c>
      <c r="D14" s="64">
        <f>MATCH($C14,REPORT_DATA_BY_COMP!$A:$A,0)</f>
        <v>2074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5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2016:5:4</v>
      </c>
      <c r="N14" s="47" t="str">
        <f>IFERROR(INDEX(BAPTISM_HISTORY!$A:$C,MATCH("0:0:0:0:"&amp;$B14,BAPTISM_HISTORY!$A:$A,0),MATCH(N$8,BAPTISM_HISTORY!$A$1:$AI$1,0)), "")</f>
        <v>4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8</v>
      </c>
      <c r="S14" s="10">
        <f>IFERROR(INDEX(REPORT_DATA_BY_COMP!$A:$AI,$D14,MATCH(S$8,REPORT_DATA_BY_COMP!$A$1:$AI$1,0)), "")</f>
        <v>4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6</v>
      </c>
    </row>
    <row r="15" spans="1:21" ht="15" customHeight="1">
      <c r="A15" s="1"/>
      <c r="B15" s="1" t="s">
        <v>1862</v>
      </c>
      <c r="C15" s="64" t="str">
        <f>CONCATENATE(YEAR,":",MONTH,":",WEEK,":",WEEKDAY,":",$B15)</f>
        <v>2016:6:2:7:NEIHU_S</v>
      </c>
      <c r="D15" s="64">
        <f>MATCH($C15,REPORT_DATA_BY_COMP!$A:$A,0)</f>
        <v>2075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4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2016:6:2</v>
      </c>
      <c r="N15" s="47" t="str">
        <f>IFERROR(INDEX(BAPTISM_HISTORY!$A:$C,MATCH("0:0:0:0:"&amp;$B15,BAPTISM_HISTORY!$A:$A,0),MATCH(N$8,BAPTISM_HISTORY!$A$1:$AI$1,0)), "")</f>
        <v>3</v>
      </c>
      <c r="O15" s="59">
        <f>IFERROR(INDEX(REPORT_DATA_BY_COMP!$A:$AI,$D15,MATCH(O$8,REPORT_DATA_BY_COMP!$A$1:$AI$1,0)), "")</f>
        <v>1</v>
      </c>
      <c r="P15" s="5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4</v>
      </c>
      <c r="S15" s="10">
        <f>IFERROR(INDEX(REPORT_DATA_BY_COMP!$A:$AI,$D15,MATCH(S$8,REPORT_DATA_BY_COMP!$A$1:$AI$1,0)), "")</f>
        <v>3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6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U16" si="0">SUM(I12:I15)</f>
        <v>0</v>
      </c>
      <c r="J16" s="11">
        <f t="shared" si="0"/>
        <v>3</v>
      </c>
      <c r="K16" s="11">
        <f t="shared" si="0"/>
        <v>19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26</v>
      </c>
      <c r="Q16" s="11">
        <f t="shared" si="0"/>
        <v>10</v>
      </c>
      <c r="R16" s="11">
        <f t="shared" si="0"/>
        <v>28</v>
      </c>
      <c r="S16" s="11">
        <f t="shared" si="0"/>
        <v>16</v>
      </c>
      <c r="T16" s="11">
        <f t="shared" si="0"/>
        <v>1</v>
      </c>
      <c r="U16" s="11">
        <f t="shared" si="0"/>
        <v>22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2016:6:1:7:SONGSHAN</v>
      </c>
      <c r="D19" s="64">
        <f>MATCH($C19,REPORT_DATA_BY_DISTRICT!$A:$A, 0)</f>
        <v>620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33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38</v>
      </c>
      <c r="S19" s="10">
        <f>IFERROR(INDEX(REPORT_DATA_BY_DISTRICT!$A:$AI,$D19,MATCH(S$8,REPORT_DATA_BY_DISTRICT!$A$1:$AI$1,0)), "")</f>
        <v>29</v>
      </c>
      <c r="T19" s="10">
        <f>IFERROR(INDEX(REPORT_DATA_BY_DISTRICT!$A:$AI,$D19,MATCH(T$8,REPORT_DATA_BY_DISTRICT!$A$1:$AI$1,0)), "")</f>
        <v>2</v>
      </c>
      <c r="U19" s="10">
        <f>IFERROR(INDEX(REPORT_DATA_BY_DISTRICT!$A:$AI,$D19,MATCH(U$8,REPORT_DATA_BY_DISTRICT!$A$1:$AI$1,0)), "")</f>
        <v>39</v>
      </c>
    </row>
    <row r="20" spans="3:21" ht="15" customHeight="1">
      <c r="C20" s="64" t="str">
        <f>CONCATENATE(YEAR,":",MONTH,":2:",WEEKLY_REPORT_DAY,":", $A$1)</f>
        <v>2016:6:2:7:SONGSHAN</v>
      </c>
      <c r="D20" s="64">
        <f>MATCH($C20,REPORT_DATA_BY_DISTRICT!$A:$A, 0)</f>
        <v>649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3</v>
      </c>
      <c r="K20" s="10">
        <f>IFERROR(INDEX(REPORT_DATA_BY_DISTRICT!$A:$AI,$D20,MATCH(K$8,REPORT_DATA_BY_DISTRICT!$A$1:$AI$1,0)), "")</f>
        <v>19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26</v>
      </c>
      <c r="Q20" s="10">
        <f>IFERROR(INDEX(REPORT_DATA_BY_DISTRICT!$A:$AI,$D20,MATCH(Q$8,REPORT_DATA_BY_DISTRICT!$A$1:$AI$1,0)), "")</f>
        <v>10</v>
      </c>
      <c r="R20" s="10">
        <f>IFERROR(INDEX(REPORT_DATA_BY_DISTRICT!$A:$AI,$D20,MATCH(R$8,REPORT_DATA_BY_DISTRICT!$A$1:$AI$1,0)), "")</f>
        <v>28</v>
      </c>
      <c r="S20" s="10">
        <f>IFERROR(INDEX(REPORT_DATA_BY_DISTRICT!$A:$AI,$D20,MATCH(S$8,REPORT_DATA_BY_DISTRICT!$A$1:$AI$1,0)), "")</f>
        <v>16</v>
      </c>
      <c r="T20" s="10">
        <f>IFERROR(INDEX(REPORT_DATA_BY_DISTRICT!$A:$AI,$D20,MATCH(T$8,REPORT_DATA_BY_DISTRICT!$A$1:$AI$1,0)), "")</f>
        <v>1</v>
      </c>
      <c r="U20" s="10">
        <f>IFERROR(INDEX(REPORT_DATA_BY_DISTRICT!$A:$AI,$D20,MATCH(U$8,REPORT_DATA_BY_DISTRICT!$A$1:$AI$1,0)), "")</f>
        <v>22</v>
      </c>
    </row>
    <row r="21" spans="3:21" ht="15" customHeight="1">
      <c r="C21" s="64" t="str">
        <f>CONCATENATE(YEAR,":",MONTH,":3:",WEEKLY_REPORT_DAY,":", $A$1)</f>
        <v>2016:6:3:7:SONGSHAN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2016:6:4:7:SONGSHAN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2016:6:5:7:SONGSHAN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7</v>
      </c>
      <c r="K24" s="17">
        <f t="shared" si="1"/>
        <v>35</v>
      </c>
      <c r="L24" s="49">
        <f t="shared" si="1"/>
        <v>1</v>
      </c>
      <c r="M24" s="49"/>
      <c r="N24" s="49"/>
      <c r="O24" s="17">
        <f t="shared" si="1"/>
        <v>1</v>
      </c>
      <c r="P24" s="52">
        <f t="shared" si="1"/>
        <v>59</v>
      </c>
      <c r="Q24" s="17">
        <f t="shared" si="1"/>
        <v>22</v>
      </c>
      <c r="R24" s="17">
        <f t="shared" si="1"/>
        <v>66</v>
      </c>
      <c r="S24" s="17">
        <f t="shared" si="1"/>
        <v>45</v>
      </c>
      <c r="T24" s="17">
        <f t="shared" si="1"/>
        <v>3</v>
      </c>
      <c r="U24" s="17">
        <f>SUM(U19:U23)</f>
        <v>61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34" priority="166">
      <formula>O12=""</formula>
    </cfRule>
    <cfRule type="expression" dxfId="133" priority="167">
      <formula>AND(O$9&lt;&gt;"",O12&gt;=O$9)</formula>
    </cfRule>
    <cfRule type="expression" dxfId="132" priority="168">
      <formula>AND(O$10&lt;&gt;"",O12&gt;=O$10)</formula>
    </cfRule>
    <cfRule type="expression" dxfId="131" priority="169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BA109"/>
  <sheetViews>
    <sheetView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2016:3:4:7:SONGSHAN</v>
      </c>
      <c r="AP77" s="27">
        <f t="shared" ref="AP77:AP88" ca="1" si="12">MATCH(AO77,INDIRECT(CONCATENATE($X$93,"$A:$A")),0)</f>
        <v>326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33</v>
      </c>
      <c r="AS77" s="21">
        <f t="shared" ca="1" si="13"/>
        <v>11</v>
      </c>
      <c r="AT77" s="21">
        <f t="shared" ca="1" si="13"/>
        <v>19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2016:4:1:7:SONGSHAN</v>
      </c>
      <c r="AP78" s="27">
        <f t="shared" ca="1" si="12"/>
        <v>355</v>
      </c>
      <c r="AQ78" s="21">
        <f t="shared" ca="1" si="13"/>
        <v>0</v>
      </c>
      <c r="AR78" s="21">
        <f t="shared" ca="1" si="13"/>
        <v>26</v>
      </c>
      <c r="AS78" s="21">
        <f t="shared" ca="1" si="13"/>
        <v>9</v>
      </c>
      <c r="AT78" s="21">
        <f t="shared" ca="1" si="13"/>
        <v>13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2016:4:2:7:SONGSHAN</v>
      </c>
      <c r="AP79" s="27">
        <f t="shared" ca="1" si="12"/>
        <v>384</v>
      </c>
      <c r="AQ79" s="21">
        <f t="shared" ca="1" si="13"/>
        <v>0</v>
      </c>
      <c r="AR79" s="21">
        <f t="shared" ca="1" si="13"/>
        <v>27</v>
      </c>
      <c r="AS79" s="21">
        <f t="shared" ca="1" si="13"/>
        <v>15</v>
      </c>
      <c r="AT79" s="21">
        <f t="shared" ca="1" si="13"/>
        <v>18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2016:4:3:7:SONGSHAN</v>
      </c>
      <c r="AP80" s="27">
        <f t="shared" ca="1" si="12"/>
        <v>413</v>
      </c>
      <c r="AQ80" s="21">
        <f t="shared" ca="1" si="13"/>
        <v>1</v>
      </c>
      <c r="AR80" s="21">
        <f t="shared" ca="1" si="13"/>
        <v>20</v>
      </c>
      <c r="AS80" s="21">
        <f t="shared" ca="1" si="13"/>
        <v>11</v>
      </c>
      <c r="AT80" s="21">
        <f t="shared" ca="1" si="13"/>
        <v>18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>
        <f t="shared" ca="1" si="3"/>
        <v>143</v>
      </c>
      <c r="AC81" s="21">
        <f t="shared" ca="1" si="4"/>
        <v>5</v>
      </c>
      <c r="AD81" s="21">
        <f t="shared" si="5"/>
        <v>0</v>
      </c>
      <c r="AE81" s="27">
        <f t="shared" ca="1" si="6"/>
        <v>67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2016:4:4:7:SONGSHAN</v>
      </c>
      <c r="AP81" s="27">
        <f t="shared" ca="1" si="12"/>
        <v>442</v>
      </c>
      <c r="AQ81" s="21">
        <f t="shared" ca="1" si="13"/>
        <v>0</v>
      </c>
      <c r="AR81" s="21">
        <f t="shared" ca="1" si="13"/>
        <v>25</v>
      </c>
      <c r="AS81" s="21">
        <f t="shared" ca="1" si="13"/>
        <v>11</v>
      </c>
      <c r="AT81" s="21">
        <f t="shared" ca="1" si="13"/>
        <v>29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>
        <f t="shared" ca="1" si="3"/>
        <v>173</v>
      </c>
      <c r="AC82" s="21">
        <f t="shared" ca="1" si="4"/>
        <v>1</v>
      </c>
      <c r="AD82" s="21">
        <f t="shared" si="5"/>
        <v>0</v>
      </c>
      <c r="AE82" s="27">
        <f t="shared" ca="1" si="6"/>
        <v>89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0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2016:5:1:7:SONGSHAN</v>
      </c>
      <c r="AP82" s="27">
        <f t="shared" ca="1" si="12"/>
        <v>471</v>
      </c>
      <c r="AQ82" s="21">
        <f t="shared" ca="1" si="13"/>
        <v>0</v>
      </c>
      <c r="AR82" s="21">
        <f t="shared" ca="1" si="13"/>
        <v>32</v>
      </c>
      <c r="AS82" s="21">
        <f t="shared" ca="1" si="13"/>
        <v>11</v>
      </c>
      <c r="AT82" s="21">
        <f t="shared" ca="1" si="13"/>
        <v>26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2016:5:2:7:SONGSHAN</v>
      </c>
      <c r="AP83" s="27">
        <f t="shared" ca="1" si="12"/>
        <v>500</v>
      </c>
      <c r="AQ83" s="21">
        <f t="shared" ca="1" si="13"/>
        <v>1</v>
      </c>
      <c r="AR83" s="21">
        <f t="shared" ca="1" si="13"/>
        <v>24</v>
      </c>
      <c r="AS83" s="21">
        <f t="shared" ca="1" si="13"/>
        <v>13</v>
      </c>
      <c r="AT83" s="21">
        <f t="shared" ca="1" si="13"/>
        <v>26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2016:5:3:7:SONGSHAN</v>
      </c>
      <c r="AP84" s="27">
        <f t="shared" ca="1" si="12"/>
        <v>529</v>
      </c>
      <c r="AQ84" s="21">
        <f t="shared" ca="1" si="13"/>
        <v>0</v>
      </c>
      <c r="AR84" s="21">
        <f t="shared" ca="1" si="13"/>
        <v>22</v>
      </c>
      <c r="AS84" s="21">
        <f t="shared" ca="1" si="13"/>
        <v>13</v>
      </c>
      <c r="AT84" s="21">
        <f t="shared" ca="1" si="13"/>
        <v>23</v>
      </c>
      <c r="AU84" s="21">
        <f t="shared" ca="1" si="13"/>
        <v>3</v>
      </c>
      <c r="AV84" s="21">
        <f t="shared" ca="1" si="13"/>
        <v>4</v>
      </c>
      <c r="AW84" s="21">
        <f t="shared" ca="1" si="15"/>
        <v>1</v>
      </c>
      <c r="AX84" s="21">
        <f t="shared" ca="1" si="16"/>
        <v>24</v>
      </c>
      <c r="AY84" s="21">
        <f t="shared" ca="1" si="17"/>
        <v>12</v>
      </c>
      <c r="AZ84" s="21">
        <f t="shared" ca="1" si="18"/>
        <v>20</v>
      </c>
      <c r="BA84" s="21">
        <f t="shared" ca="1" si="19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2016:5:4:7:SONGSHAN</v>
      </c>
      <c r="AP85" s="27">
        <f t="shared" ca="1" si="12"/>
        <v>561</v>
      </c>
      <c r="AQ85" s="21">
        <f t="shared" ca="1" si="13"/>
        <v>4</v>
      </c>
      <c r="AR85" s="21">
        <f t="shared" ca="1" si="13"/>
        <v>24</v>
      </c>
      <c r="AS85" s="21">
        <f t="shared" ca="1" si="13"/>
        <v>17</v>
      </c>
      <c r="AT85" s="21">
        <f t="shared" ca="1" si="13"/>
        <v>26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2016:5:5:7:SONGSHAN</v>
      </c>
      <c r="AP86" s="27">
        <f t="shared" ca="1" si="12"/>
        <v>590</v>
      </c>
      <c r="AQ86" s="21">
        <f t="shared" ca="1" si="13"/>
        <v>0</v>
      </c>
      <c r="AR86" s="21">
        <f t="shared" ca="1" si="13"/>
        <v>26</v>
      </c>
      <c r="AS86" s="21">
        <f t="shared" ca="1" si="13"/>
        <v>6</v>
      </c>
      <c r="AT86" s="21">
        <f t="shared" ca="1" si="13"/>
        <v>25</v>
      </c>
      <c r="AU86" s="21">
        <f t="shared" ca="1" si="13"/>
        <v>3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2016:6:1:7:SONGSHAN</v>
      </c>
      <c r="AP87" s="27">
        <f t="shared" ca="1" si="12"/>
        <v>620</v>
      </c>
      <c r="AQ87" s="21">
        <f t="shared" ca="1" si="13"/>
        <v>0</v>
      </c>
      <c r="AR87" s="21">
        <f t="shared" ca="1" si="13"/>
        <v>33</v>
      </c>
      <c r="AS87" s="21">
        <f t="shared" ca="1" si="13"/>
        <v>12</v>
      </c>
      <c r="AT87" s="21">
        <f t="shared" ca="1" si="13"/>
        <v>29</v>
      </c>
      <c r="AU87" s="21">
        <f t="shared" ca="1" si="13"/>
        <v>2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2016:6:2:7:SONGSHAN</v>
      </c>
      <c r="AP88" s="27">
        <f t="shared" ca="1" si="12"/>
        <v>649</v>
      </c>
      <c r="AQ88" s="21">
        <f t="shared" ca="1" si="13"/>
        <v>1</v>
      </c>
      <c r="AR88" s="21">
        <f t="shared" ca="1" si="13"/>
        <v>26</v>
      </c>
      <c r="AS88" s="21">
        <f t="shared" ca="1" si="13"/>
        <v>10</v>
      </c>
      <c r="AT88" s="21">
        <f t="shared" ca="1" si="13"/>
        <v>16</v>
      </c>
      <c r="AU88" s="21">
        <f t="shared" ca="1" si="13"/>
        <v>1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57%</v>
      </c>
      <c r="Y102" s="30">
        <f ca="1">IFERROR(X101/SUM(X100:X101),"0")</f>
        <v>0.5714285714285714</v>
      </c>
      <c r="Z102" s="7" t="str">
        <f ca="1">TEXT(Y102,"00%")</f>
        <v>57%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Songshan District</v>
      </c>
    </row>
    <row r="108" spans="23:51">
      <c r="X108" s="40" t="str">
        <f>$X$92</f>
        <v>松山地區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U22"/>
  <sheetViews>
    <sheetView topLeftCell="E6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1814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2232</v>
      </c>
      <c r="E2" s="82" t="str">
        <f>$A$3</f>
        <v>基隆地區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2233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2055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2231</v>
      </c>
      <c r="E5" s="90"/>
      <c r="F5" s="5" t="s">
        <v>790</v>
      </c>
      <c r="G5" s="6"/>
      <c r="H5" s="94">
        <f ca="1">JILONG_DISTRICT_GRAPH!$AC$89</f>
        <v>2</v>
      </c>
      <c r="I5" s="95"/>
      <c r="J5" s="95"/>
      <c r="K5" s="96"/>
      <c r="L5" s="45">
        <f>$O$22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2058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1813</v>
      </c>
      <c r="C12" s="64" t="str">
        <f>CONCATENATE(YEAR,":",MONTH,":",WEEK,":",WEEKDAY,":",$B12)</f>
        <v>2016:6:2:7:JILONG_A_E</v>
      </c>
      <c r="D12" s="64">
        <f>MATCH($C12,REPORT_DATA_BY_COMP!$A:$A,0)</f>
        <v>2061</v>
      </c>
      <c r="E12" s="65" t="str">
        <f>SUBSTITUTE(VLOOKUP($B12,COMP_LIST!$A:$AD,5,FALSE),"EL","")</f>
        <v>E. Brinton / Jen</v>
      </c>
      <c r="F12" s="4" t="str">
        <f>VLOOKUP($B12,COMP_LIST!$A:$AD,3,FALSE)</f>
        <v>Jilong A E</v>
      </c>
      <c r="G12" s="4" t="str">
        <f>VLOOKUP($B12,COMP_LIST!$A:$AD,4,FALSE)</f>
        <v>基隆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2016:2:3</v>
      </c>
      <c r="N12" s="47" t="str">
        <f>IFERROR(INDEX(BAPTISM_HISTORY!$A:$C,MATCH("0:0:0:0:"&amp;$B12,BAPTISM_HISTORY!$A:$A,0),MATCH(N$8,BAPTISM_HISTORY!$A$1:$AI$1,0)), "")</f>
        <v>1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9</v>
      </c>
      <c r="S12" s="10">
        <f>IFERROR(INDEX(REPORT_DATA_BY_COMP!$A:$AI,$D12,MATCH(S$8,REPORT_DATA_BY_COMP!$A$1:$AI$1,0)), "")</f>
        <v>2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1818</v>
      </c>
      <c r="C13" s="64" t="str">
        <f>CONCATENATE(YEAR,":",MONTH,":",WEEK,":",WEEKDAY,":",$B13)</f>
        <v>2016:6:2:7:JILONG_B_E</v>
      </c>
      <c r="D13" s="64">
        <f>MATCH($C13,REPORT_DATA_BY_COMP!$A:$A,0)</f>
        <v>2062</v>
      </c>
      <c r="E13" s="65" t="str">
        <f>SUBSTITUTE(VLOOKUP($B13,COMP_LIST!$A:$AD,5,FALSE),"EL","")</f>
        <v>E. Taylor DL / Weng</v>
      </c>
      <c r="F13" s="4" t="str">
        <f>VLOOKUP($B13,COMP_LIST!$A:$AD,3,FALSE)</f>
        <v>Jilong B E</v>
      </c>
      <c r="G13" s="4" t="str">
        <f>VLOOKUP($B13,COMP_LIST!$A:$AD,4,FALSE)</f>
        <v>基隆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2016:4:1</v>
      </c>
      <c r="N13" s="47" t="str">
        <f>IFERROR(INDEX(BAPTISM_HISTORY!$A:$C,MATCH("0:0:0:0:"&amp;$B13,BAPTISM_HISTORY!$A:$A,0),MATCH(N$8,BAPTISM_HISTORY!$A$1:$AI$1,0)), "")</f>
        <v>1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13</v>
      </c>
    </row>
    <row r="14" spans="1:21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U14" si="0">SUM(I12:I13)</f>
        <v>0</v>
      </c>
      <c r="J14" s="11">
        <f t="shared" si="0"/>
        <v>5</v>
      </c>
      <c r="K14" s="11">
        <f t="shared" si="0"/>
        <v>6</v>
      </c>
      <c r="L14" s="48">
        <f t="shared" si="0"/>
        <v>0</v>
      </c>
      <c r="M14" s="11"/>
      <c r="N14" s="48"/>
      <c r="O14" s="57">
        <f t="shared" si="0"/>
        <v>0</v>
      </c>
      <c r="P14" s="51">
        <f t="shared" si="0"/>
        <v>12</v>
      </c>
      <c r="Q14" s="11">
        <f t="shared" si="0"/>
        <v>5</v>
      </c>
      <c r="R14" s="11">
        <f t="shared" si="0"/>
        <v>17</v>
      </c>
      <c r="S14" s="11">
        <f t="shared" si="0"/>
        <v>8</v>
      </c>
      <c r="T14" s="11">
        <f t="shared" si="0"/>
        <v>2</v>
      </c>
      <c r="U14" s="11">
        <f t="shared" si="0"/>
        <v>18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2016:6:1:7:JILONG</v>
      </c>
      <c r="D17" s="64">
        <f>MATCH($C17,REPORT_DATA_BY_DISTRICT!$A:$A, 0)</f>
        <v>614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3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14</v>
      </c>
      <c r="Q17" s="10">
        <f>IFERROR(INDEX(REPORT_DATA_BY_DISTRICT!$A:$AI,$D17,MATCH(Q$8,REPORT_DATA_BY_DISTRICT!$A$1:$AI$1,0)), "")</f>
        <v>5</v>
      </c>
      <c r="R17" s="10">
        <f>IFERROR(INDEX(REPORT_DATA_BY_DISTRICT!$A:$AI,$D17,MATCH(R$8,REPORT_DATA_BY_DISTRICT!$A$1:$AI$1,0)), "")</f>
        <v>14</v>
      </c>
      <c r="S17" s="10">
        <f>IFERROR(INDEX(REPORT_DATA_BY_DISTRICT!$A:$AI,$D17,MATCH(S$8,REPORT_DATA_BY_DISTRICT!$A$1:$AI$1,0)), "")</f>
        <v>12</v>
      </c>
      <c r="T17" s="10">
        <f>IFERROR(INDEX(REPORT_DATA_BY_DISTRICT!$A:$AI,$D17,MATCH(T$8,REPORT_DATA_BY_DISTRICT!$A$1:$AI$1,0)), "")</f>
        <v>2</v>
      </c>
      <c r="U17" s="10">
        <f>IFERROR(INDEX(REPORT_DATA_BY_DISTRICT!$A:$AI,$D17,MATCH(U$8,REPORT_DATA_BY_DISTRICT!$A$1:$AI$1,0)), "")</f>
        <v>13</v>
      </c>
    </row>
    <row r="18" spans="3:21" ht="15" customHeight="1">
      <c r="C18" s="64" t="str">
        <f>CONCATENATE(YEAR,":",MONTH,":2:",WEEKLY_REPORT_DAY,":", $A$1)</f>
        <v>2016:6:2:7:JILONG</v>
      </c>
      <c r="D18" s="64">
        <f>MATCH($C18,REPORT_DATA_BY_DISTRICT!$A:$A, 0)</f>
        <v>643</v>
      </c>
      <c r="E18" s="19" t="s">
        <v>780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12</v>
      </c>
      <c r="Q18" s="10">
        <f>IFERROR(INDEX(REPORT_DATA_BY_DISTRICT!$A:$AI,$D18,MATCH(Q$8,REPORT_DATA_BY_DISTRICT!$A$1:$AI$1,0)), "")</f>
        <v>5</v>
      </c>
      <c r="R18" s="10">
        <f>IFERROR(INDEX(REPORT_DATA_BY_DISTRICT!$A:$AI,$D18,MATCH(R$8,REPORT_DATA_BY_DISTRICT!$A$1:$AI$1,0)), "")</f>
        <v>17</v>
      </c>
      <c r="S18" s="10">
        <f>IFERROR(INDEX(REPORT_DATA_BY_DISTRICT!$A:$AI,$D18,MATCH(S$8,REPORT_DATA_BY_DISTRICT!$A$1:$AI$1,0)), "")</f>
        <v>8</v>
      </c>
      <c r="T18" s="10">
        <f>IFERROR(INDEX(REPORT_DATA_BY_DISTRICT!$A:$AI,$D18,MATCH(T$8,REPORT_DATA_BY_DISTRICT!$A$1:$AI$1,0)), "")</f>
        <v>2</v>
      </c>
      <c r="U18" s="10">
        <f>IFERROR(INDEX(REPORT_DATA_BY_DISTRICT!$A:$AI,$D18,MATCH(U$8,REPORT_DATA_BY_DISTRICT!$A$1:$AI$1,0)), "")</f>
        <v>18</v>
      </c>
    </row>
    <row r="19" spans="3:21" ht="15" customHeight="1">
      <c r="C19" s="64" t="str">
        <f>CONCATENATE(YEAR,":",MONTH,":3:",WEEKLY_REPORT_DAY,":", $A$1)</f>
        <v>2016:6:3:7:JILONG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2016:6:4:7:JILONG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2016:6:5:7:JILONG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0</v>
      </c>
      <c r="J22" s="17">
        <f t="shared" si="1"/>
        <v>8</v>
      </c>
      <c r="K22" s="17">
        <f t="shared" si="1"/>
        <v>12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26</v>
      </c>
      <c r="Q22" s="17">
        <f t="shared" si="1"/>
        <v>10</v>
      </c>
      <c r="R22" s="17">
        <f t="shared" si="1"/>
        <v>31</v>
      </c>
      <c r="S22" s="17">
        <f t="shared" si="1"/>
        <v>20</v>
      </c>
      <c r="T22" s="17">
        <f t="shared" si="1"/>
        <v>4</v>
      </c>
      <c r="U22" s="17">
        <f>SUM(U17:U21)</f>
        <v>31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130" priority="163">
      <formula>AND(O$9&lt;&gt;"",O12&gt;=O$9)</formula>
    </cfRule>
  </conditionalFormatting>
  <conditionalFormatting sqref="O12:U13">
    <cfRule type="expression" dxfId="129" priority="7">
      <formula>O12=""</formula>
    </cfRule>
    <cfRule type="expression" dxfId="128" priority="164">
      <formula>AND(O$10&lt;&gt;"",O12&gt;=O$10)</formula>
    </cfRule>
    <cfRule type="expression" dxfId="127" priority="165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BA109"/>
  <sheetViews>
    <sheetView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2016:3:4:7:JILONG</v>
      </c>
      <c r="AP77" s="27">
        <f t="shared" ref="AP77:AP88" ca="1" si="12">MATCH(AO77,INDIRECT(CONCATENATE($X$93,"$A:$A")),0)</f>
        <v>320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15</v>
      </c>
      <c r="AS77" s="21">
        <f t="shared" ca="1" si="13"/>
        <v>7</v>
      </c>
      <c r="AT77" s="21">
        <f t="shared" ca="1" si="13"/>
        <v>8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2016:4:1:7:JILONG</v>
      </c>
      <c r="AP78" s="27">
        <f t="shared" ca="1" si="12"/>
        <v>349</v>
      </c>
      <c r="AQ78" s="21">
        <f t="shared" ca="1" si="13"/>
        <v>1</v>
      </c>
      <c r="AR78" s="21">
        <f t="shared" ca="1" si="13"/>
        <v>9</v>
      </c>
      <c r="AS78" s="21">
        <f t="shared" ca="1" si="13"/>
        <v>4</v>
      </c>
      <c r="AT78" s="21">
        <f t="shared" ca="1" si="13"/>
        <v>13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2016:4:2:7:JILONG</v>
      </c>
      <c r="AP79" s="27">
        <f t="shared" ca="1" si="12"/>
        <v>378</v>
      </c>
      <c r="AQ79" s="21">
        <f t="shared" ca="1" si="13"/>
        <v>0</v>
      </c>
      <c r="AR79" s="21">
        <f t="shared" ca="1" si="13"/>
        <v>10</v>
      </c>
      <c r="AS79" s="21">
        <f t="shared" ca="1" si="13"/>
        <v>6</v>
      </c>
      <c r="AT79" s="21">
        <f t="shared" ca="1" si="13"/>
        <v>4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2016:4:3:7:JILONG</v>
      </c>
      <c r="AP80" s="27">
        <f t="shared" ca="1" si="12"/>
        <v>407</v>
      </c>
      <c r="AQ80" s="21">
        <f t="shared" ca="1" si="13"/>
        <v>0</v>
      </c>
      <c r="AR80" s="21">
        <f t="shared" ca="1" si="13"/>
        <v>8</v>
      </c>
      <c r="AS80" s="21">
        <f t="shared" ca="1" si="13"/>
        <v>2</v>
      </c>
      <c r="AT80" s="21">
        <f t="shared" ca="1" si="13"/>
        <v>16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>
        <f t="shared" ca="1" si="3"/>
        <v>137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2016:4:4:7:JILONG</v>
      </c>
      <c r="AP81" s="27">
        <f t="shared" ca="1" si="12"/>
        <v>436</v>
      </c>
      <c r="AQ81" s="21">
        <f t="shared" ca="1" si="13"/>
        <v>0</v>
      </c>
      <c r="AR81" s="21">
        <f t="shared" ca="1" si="13"/>
        <v>13</v>
      </c>
      <c r="AS81" s="21">
        <f t="shared" ca="1" si="13"/>
        <v>6</v>
      </c>
      <c r="AT81" s="21">
        <f t="shared" ca="1" si="13"/>
        <v>8</v>
      </c>
      <c r="AU81" s="21">
        <f t="shared" ca="1" si="13"/>
        <v>3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>
        <f t="shared" ca="1" si="3"/>
        <v>167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2016:5:1:7:JILONG</v>
      </c>
      <c r="AP82" s="27">
        <f t="shared" ca="1" si="12"/>
        <v>465</v>
      </c>
      <c r="AQ82" s="21">
        <f t="shared" ca="1" si="13"/>
        <v>0</v>
      </c>
      <c r="AR82" s="21">
        <f t="shared" ca="1" si="13"/>
        <v>11</v>
      </c>
      <c r="AS82" s="21">
        <f t="shared" ca="1" si="13"/>
        <v>5</v>
      </c>
      <c r="AT82" s="21">
        <f t="shared" ca="1" si="13"/>
        <v>9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2016:5:2:7:JILONG</v>
      </c>
      <c r="AP83" s="27">
        <f t="shared" ca="1" si="12"/>
        <v>494</v>
      </c>
      <c r="AQ83" s="21">
        <f t="shared" ca="1" si="13"/>
        <v>0</v>
      </c>
      <c r="AR83" s="21">
        <f t="shared" ca="1" si="13"/>
        <v>15</v>
      </c>
      <c r="AS83" s="21">
        <f t="shared" ca="1" si="13"/>
        <v>10</v>
      </c>
      <c r="AT83" s="21">
        <f t="shared" ca="1" si="13"/>
        <v>9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2016:5:3:7:JILONG</v>
      </c>
      <c r="AP84" s="27">
        <f t="shared" ca="1" si="12"/>
        <v>523</v>
      </c>
      <c r="AQ84" s="21">
        <f t="shared" ca="1" si="13"/>
        <v>0</v>
      </c>
      <c r="AR84" s="21">
        <f t="shared" ca="1" si="13"/>
        <v>12</v>
      </c>
      <c r="AS84" s="21">
        <f t="shared" ca="1" si="13"/>
        <v>7</v>
      </c>
      <c r="AT84" s="21">
        <f t="shared" ca="1" si="13"/>
        <v>14</v>
      </c>
      <c r="AU84" s="21">
        <f t="shared" ca="1" si="13"/>
        <v>1</v>
      </c>
      <c r="AV84" s="21">
        <f t="shared" ca="1" si="13"/>
        <v>2</v>
      </c>
      <c r="AW84" s="21">
        <f t="shared" ca="1" si="15"/>
        <v>1</v>
      </c>
      <c r="AX84" s="21">
        <f t="shared" ca="1" si="16"/>
        <v>12</v>
      </c>
      <c r="AY84" s="21">
        <f t="shared" ca="1" si="17"/>
        <v>6</v>
      </c>
      <c r="AZ84" s="21">
        <f t="shared" ca="1" si="18"/>
        <v>10</v>
      </c>
      <c r="BA84" s="21">
        <f t="shared" ca="1" si="19"/>
        <v>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2016:5:4:7:JILONG</v>
      </c>
      <c r="AP85" s="27">
        <f t="shared" ca="1" si="12"/>
        <v>555</v>
      </c>
      <c r="AQ85" s="21">
        <f t="shared" ca="1" si="13"/>
        <v>0</v>
      </c>
      <c r="AR85" s="21">
        <f t="shared" ca="1" si="13"/>
        <v>10</v>
      </c>
      <c r="AS85" s="21">
        <f t="shared" ca="1" si="13"/>
        <v>7</v>
      </c>
      <c r="AT85" s="21">
        <f t="shared" ca="1" si="13"/>
        <v>5</v>
      </c>
      <c r="AU85" s="21">
        <f t="shared" ca="1" si="13"/>
        <v>4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2016:5:5:7:JILONG</v>
      </c>
      <c r="AP86" s="27">
        <f t="shared" ca="1" si="12"/>
        <v>584</v>
      </c>
      <c r="AQ86" s="21">
        <f t="shared" ca="1" si="13"/>
        <v>0</v>
      </c>
      <c r="AR86" s="21">
        <f t="shared" ca="1" si="13"/>
        <v>9</v>
      </c>
      <c r="AS86" s="21">
        <f t="shared" ca="1" si="13"/>
        <v>4</v>
      </c>
      <c r="AT86" s="21">
        <f t="shared" ca="1" si="13"/>
        <v>7</v>
      </c>
      <c r="AU86" s="21">
        <f t="shared" ca="1" si="13"/>
        <v>0</v>
      </c>
      <c r="AV86" s="21">
        <f t="shared" ca="1" si="13"/>
        <v>2</v>
      </c>
      <c r="AW86" s="21">
        <f t="shared" ca="1" si="15"/>
        <v>1</v>
      </c>
      <c r="AX86" s="21">
        <f t="shared" ca="1" si="16"/>
        <v>12</v>
      </c>
      <c r="AY86" s="21">
        <f t="shared" ca="1" si="17"/>
        <v>6</v>
      </c>
      <c r="AZ86" s="21">
        <f t="shared" ca="1" si="18"/>
        <v>10</v>
      </c>
      <c r="BA86" s="21">
        <f t="shared" ca="1" si="19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2016:6:1:7:JILONG</v>
      </c>
      <c r="AP87" s="27">
        <f t="shared" ca="1" si="12"/>
        <v>614</v>
      </c>
      <c r="AQ87" s="21">
        <f t="shared" ca="1" si="13"/>
        <v>0</v>
      </c>
      <c r="AR87" s="21">
        <f t="shared" ca="1" si="13"/>
        <v>14</v>
      </c>
      <c r="AS87" s="21">
        <f t="shared" ca="1" si="13"/>
        <v>5</v>
      </c>
      <c r="AT87" s="21">
        <f t="shared" ca="1" si="13"/>
        <v>12</v>
      </c>
      <c r="AU87" s="21">
        <f t="shared" ca="1" si="13"/>
        <v>2</v>
      </c>
      <c r="AV87" s="21">
        <f t="shared" ca="1" si="13"/>
        <v>2</v>
      </c>
      <c r="AW87" s="21">
        <f t="shared" ca="1" si="15"/>
        <v>1</v>
      </c>
      <c r="AX87" s="21">
        <f t="shared" ca="1" si="16"/>
        <v>12</v>
      </c>
      <c r="AY87" s="21">
        <f t="shared" ca="1" si="17"/>
        <v>6</v>
      </c>
      <c r="AZ87" s="21">
        <f t="shared" ca="1" si="18"/>
        <v>10</v>
      </c>
      <c r="BA87" s="21">
        <f t="shared" ca="1" si="19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2016:6:2:7:JILONG</v>
      </c>
      <c r="AP88" s="27">
        <f t="shared" ca="1" si="12"/>
        <v>643</v>
      </c>
      <c r="AQ88" s="21">
        <f t="shared" ca="1" si="13"/>
        <v>0</v>
      </c>
      <c r="AR88" s="21">
        <f t="shared" ca="1" si="13"/>
        <v>12</v>
      </c>
      <c r="AS88" s="21">
        <f t="shared" ca="1" si="13"/>
        <v>5</v>
      </c>
      <c r="AT88" s="21">
        <f t="shared" ca="1" si="13"/>
        <v>8</v>
      </c>
      <c r="AU88" s="21">
        <f t="shared" ca="1" si="13"/>
        <v>2</v>
      </c>
      <c r="AV88" s="21">
        <f t="shared" ca="1" si="13"/>
        <v>2</v>
      </c>
      <c r="AW88" s="21">
        <f t="shared" ca="1" si="15"/>
        <v>1</v>
      </c>
      <c r="AX88" s="21">
        <f t="shared" ca="1" si="16"/>
        <v>12</v>
      </c>
      <c r="AY88" s="21">
        <f t="shared" ca="1" si="17"/>
        <v>6</v>
      </c>
      <c r="AZ88" s="21">
        <f t="shared" ca="1" si="18"/>
        <v>10</v>
      </c>
      <c r="BA88" s="21">
        <f t="shared" ca="1" si="19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Jilong District</v>
      </c>
    </row>
    <row r="108" spans="23:51">
      <c r="X108" s="40" t="str">
        <f>$X$92</f>
        <v>基隆地區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U23"/>
  <sheetViews>
    <sheetView topLeftCell="E2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1983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2234</v>
      </c>
      <c r="E2" s="82" t="str">
        <f>$A$3</f>
        <v>汐止地區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2235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2055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2231</v>
      </c>
      <c r="E5" s="90"/>
      <c r="F5" s="5" t="s">
        <v>790</v>
      </c>
      <c r="G5" s="6"/>
      <c r="H5" s="94">
        <f ca="1">XIZHI_DISTRICT_GRAPH!$AC$89</f>
        <v>6</v>
      </c>
      <c r="I5" s="95"/>
      <c r="J5" s="95"/>
      <c r="K5" s="96"/>
      <c r="L5" s="45">
        <f>$O$23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2059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1982</v>
      </c>
      <c r="C12" s="64" t="str">
        <f>CONCATENATE(YEAR,":",MONTH,":",WEEK,":",WEEKDAY,":",$B12)</f>
        <v>2016:6:2:7:XIZHI_A_E</v>
      </c>
      <c r="D12" s="64">
        <f>MATCH($C12,REPORT_DATA_BY_COMP!$A:$A,0)</f>
        <v>2116</v>
      </c>
      <c r="E12" s="65" t="str">
        <f>SUBSTITUTE(VLOOKUP($B12,COMP_LIST!$A:$AD,5,FALSE),"EL","")</f>
        <v>E. Falck DL / Jensen</v>
      </c>
      <c r="F12" s="4" t="str">
        <f>VLOOKUP($B12,COMP_LIST!$A:$AD,3,FALSE)</f>
        <v>Xizhi A E</v>
      </c>
      <c r="G12" s="4" t="str">
        <f>VLOOKUP($B12,COMP_LIST!$A:$AD,4,FALSE)</f>
        <v>汐止 A 長老</v>
      </c>
      <c r="H12" s="10">
        <f>IFERROR(INDEX(REPORT_DATA_BY_COMP!$A:$AI,$D12,MATCH(H$8,REPORT_DATA_BY_COMP!$A$1:$AI$1,0)), "")</f>
        <v>2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2</v>
      </c>
      <c r="M12" s="10" t="str">
        <f>IFERROR(""&amp;INDEX(BAPTISM_HISTORY!$A:$C,MATCH("0:0:0:0:"&amp;$B12,BAPTISM_HISTORY!$A:$A,0),MATCH(M$8,BAPTISM_HISTORY!$A$1:$AI$1,0)), "")</f>
        <v>2016:1:5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9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19</v>
      </c>
    </row>
    <row r="13" spans="1:21" ht="15" customHeight="1">
      <c r="A13" s="1"/>
      <c r="B13" s="1" t="s">
        <v>1986</v>
      </c>
      <c r="C13" s="64" t="str">
        <f>CONCATENATE(YEAR,":",MONTH,":",WEEK,":",WEEKDAY,":",$B13)</f>
        <v>2016:6:2:7:XIZHI_B_E</v>
      </c>
      <c r="D13" s="64">
        <f>MATCH($C13,REPORT_DATA_BY_COMP!$A:$A,0)</f>
        <v>2117</v>
      </c>
      <c r="E13" s="65" t="str">
        <f>SUBSTITUTE(VLOOKUP($B13,COMP_LIST!$A:$AD,5,FALSE),"EL","")</f>
        <v>E. Griffin / Joly</v>
      </c>
      <c r="F13" s="4" t="str">
        <f>VLOOKUP($B13,COMP_LIST!$A:$AD,3,FALSE)</f>
        <v>Xizhi B E</v>
      </c>
      <c r="G13" s="4" t="str">
        <f>VLOOKUP($B13,COMP_LIST!$A:$AD,4,FALSE)</f>
        <v>汐止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2016:5:4</v>
      </c>
      <c r="N13" s="47" t="str">
        <f>IFERROR(INDEX(BAPTISM_HISTORY!$A:$C,MATCH("0:0:0:0:"&amp;$B13,BAPTISM_HISTORY!$A:$A,0),MATCH(N$8,BAPTISM_HISTORY!$A$1:$AI$1,0)), "")</f>
        <v>1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13</v>
      </c>
      <c r="S13" s="10">
        <f>IFERROR(INDEX(REPORT_DATA_BY_COMP!$A:$AI,$D13,MATCH(S$8,REPORT_DATA_BY_COMP!$A$1:$AI$1,0)), "")</f>
        <v>3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12</v>
      </c>
    </row>
    <row r="14" spans="1:21" ht="15" customHeight="1">
      <c r="A14" s="1"/>
      <c r="B14" s="1" t="s">
        <v>1989</v>
      </c>
      <c r="C14" s="64" t="str">
        <f>CONCATENATE(YEAR,":",MONTH,":",WEEK,":",WEEKDAY,":",$B14)</f>
        <v>2016:6:2:7:XIZHI_S</v>
      </c>
      <c r="D14" s="64">
        <f>MATCH($C14,REPORT_DATA_BY_COMP!$A:$A,0)</f>
        <v>2118</v>
      </c>
      <c r="E14" s="65" t="str">
        <f>SUBSTITUTE(VLOOKUP($B14,COMP_LIST!$A:$AD,5,FALSE),"EL","")</f>
        <v>S. Huang / Hsiao</v>
      </c>
      <c r="F14" s="4" t="str">
        <f>VLOOKUP($B14,COMP_LIST!$A:$AD,3,FALSE)</f>
        <v>Xizhi S</v>
      </c>
      <c r="G14" s="4" t="str">
        <f>VLOOKUP($B14,COMP_LIST!$A:$AD,4,FALSE)</f>
        <v>汐止姐妹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2016:4:1</v>
      </c>
      <c r="N14" s="47" t="str">
        <f>IFERROR(INDEX(BAPTISM_HISTORY!$A:$C,MATCH("0:0:0:0:"&amp;$B14,BAPTISM_HISTORY!$A:$A,0),MATCH(N$8,BAPTISM_HISTORY!$A$1:$AI$1,0)), "")</f>
        <v>3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2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6</v>
      </c>
    </row>
    <row r="15" spans="1:21" ht="15" customHeight="1">
      <c r="A15" s="1"/>
      <c r="B15" s="1"/>
      <c r="E15" s="8" t="s">
        <v>804</v>
      </c>
      <c r="F15" s="9"/>
      <c r="G15" s="9"/>
      <c r="H15" s="11">
        <f>SUM(H12:H14)</f>
        <v>2</v>
      </c>
      <c r="I15" s="11">
        <f t="shared" ref="I15:U15" si="0">SUM(I12:I14)</f>
        <v>0</v>
      </c>
      <c r="J15" s="11">
        <f t="shared" si="0"/>
        <v>8</v>
      </c>
      <c r="K15" s="11">
        <f t="shared" si="0"/>
        <v>8</v>
      </c>
      <c r="L15" s="48">
        <f t="shared" si="0"/>
        <v>2</v>
      </c>
      <c r="M15" s="11"/>
      <c r="N15" s="48"/>
      <c r="O15" s="57">
        <f t="shared" si="0"/>
        <v>0</v>
      </c>
      <c r="P15" s="51">
        <f t="shared" si="0"/>
        <v>18</v>
      </c>
      <c r="Q15" s="11">
        <f t="shared" si="0"/>
        <v>8</v>
      </c>
      <c r="R15" s="11">
        <f t="shared" si="0"/>
        <v>25</v>
      </c>
      <c r="S15" s="11">
        <f t="shared" si="0"/>
        <v>14</v>
      </c>
      <c r="T15" s="11">
        <f t="shared" si="0"/>
        <v>0</v>
      </c>
      <c r="U15" s="11">
        <f t="shared" si="0"/>
        <v>37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2016:6:1:7:XIZHI</v>
      </c>
      <c r="D18" s="64">
        <f>MATCH($C18,REPORT_DATA_BY_DISTRICT!$A:$A, 0)</f>
        <v>631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2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8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18</v>
      </c>
      <c r="Q18" s="10">
        <f>IFERROR(INDEX(REPORT_DATA_BY_DISTRICT!$A:$AI,$D18,MATCH(Q$8,REPORT_DATA_BY_DISTRICT!$A$1:$AI$1,0)), "")</f>
        <v>10</v>
      </c>
      <c r="R18" s="10">
        <f>IFERROR(INDEX(REPORT_DATA_BY_DISTRICT!$A:$AI,$D18,MATCH(R$8,REPORT_DATA_BY_DISTRICT!$A$1:$AI$1,0)), "")</f>
        <v>24</v>
      </c>
      <c r="S18" s="10">
        <f>IFERROR(INDEX(REPORT_DATA_BY_DISTRICT!$A:$AI,$D18,MATCH(S$8,REPORT_DATA_BY_DISTRICT!$A$1:$AI$1,0)), "")</f>
        <v>16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27</v>
      </c>
    </row>
    <row r="19" spans="3:21" ht="15" customHeight="1">
      <c r="C19" s="64" t="str">
        <f>CONCATENATE(YEAR,":",MONTH,":2:",WEEKLY_REPORT_DAY,":", $A$1)</f>
        <v>2016:6:2:7:XIZHI</v>
      </c>
      <c r="D19" s="64">
        <f>MATCH($C19,REPORT_DATA_BY_DISTRICT!$A:$A, 0)</f>
        <v>660</v>
      </c>
      <c r="E19" s="19" t="s">
        <v>780</v>
      </c>
      <c r="F19" s="13"/>
      <c r="G19" s="13"/>
      <c r="H19" s="10">
        <f>IFERROR(INDEX(REPORT_DATA_BY_DISTRICT!$A:$AI,$D19,MATCH(H$8,REPORT_DATA_BY_DISTRICT!$A$1:$AI$1,0)), "")</f>
        <v>2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8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2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18</v>
      </c>
      <c r="Q19" s="10">
        <f>IFERROR(INDEX(REPORT_DATA_BY_DISTRICT!$A:$AI,$D19,MATCH(Q$8,REPORT_DATA_BY_DISTRICT!$A$1:$AI$1,0)), "")</f>
        <v>8</v>
      </c>
      <c r="R19" s="10">
        <f>IFERROR(INDEX(REPORT_DATA_BY_DISTRICT!$A:$AI,$D19,MATCH(R$8,REPORT_DATA_BY_DISTRICT!$A$1:$AI$1,0)), "")</f>
        <v>25</v>
      </c>
      <c r="S19" s="10">
        <f>IFERROR(INDEX(REPORT_DATA_BY_DISTRICT!$A:$AI,$D19,MATCH(S$8,REPORT_DATA_BY_DISTRICT!$A$1:$AI$1,0)), "")</f>
        <v>14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37</v>
      </c>
    </row>
    <row r="20" spans="3:21" ht="15" customHeight="1">
      <c r="C20" s="64" t="str">
        <f>CONCATENATE(YEAR,":",MONTH,":3:",WEEKLY_REPORT_DAY,":", $A$1)</f>
        <v>2016:6:3:7:XIZHI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2016:6:4:7:XIZHI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2016:6:5:7:XIZHI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2</v>
      </c>
      <c r="I23" s="17">
        <f t="shared" ref="I23:T23" si="1">SUM(I18:I22)</f>
        <v>2</v>
      </c>
      <c r="J23" s="17">
        <f t="shared" si="1"/>
        <v>15</v>
      </c>
      <c r="K23" s="17">
        <f t="shared" si="1"/>
        <v>16</v>
      </c>
      <c r="L23" s="49">
        <f t="shared" si="1"/>
        <v>2</v>
      </c>
      <c r="M23" s="49"/>
      <c r="N23" s="49"/>
      <c r="O23" s="17">
        <f t="shared" si="1"/>
        <v>0</v>
      </c>
      <c r="P23" s="52">
        <f t="shared" si="1"/>
        <v>36</v>
      </c>
      <c r="Q23" s="17">
        <f t="shared" si="1"/>
        <v>18</v>
      </c>
      <c r="R23" s="17">
        <f t="shared" si="1"/>
        <v>49</v>
      </c>
      <c r="S23" s="17">
        <f t="shared" si="1"/>
        <v>30</v>
      </c>
      <c r="T23" s="17">
        <f t="shared" si="1"/>
        <v>0</v>
      </c>
      <c r="U23" s="17">
        <f>SUM(U18:U22)</f>
        <v>64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126" priority="159">
      <formula>O12=""</formula>
    </cfRule>
    <cfRule type="expression" dxfId="125" priority="160">
      <formula>AND(O$9&lt;&gt;"",O12&gt;=O$9)</formula>
    </cfRule>
    <cfRule type="expression" dxfId="124" priority="161">
      <formula>AND(O$10&lt;&gt;"",O12&gt;=O$10)</formula>
    </cfRule>
    <cfRule type="expression" dxfId="123" priority="162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BA109"/>
  <sheetViews>
    <sheetView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2016:3:4:7:XIZHI</v>
      </c>
      <c r="AP77" s="27">
        <f t="shared" ref="AP77:AP88" ca="1" si="12">MATCH(AO77,INDIRECT(CONCATENATE($X$93,"$A:$A")),0)</f>
        <v>337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14</v>
      </c>
      <c r="AS77" s="21">
        <f t="shared" ca="1" si="13"/>
        <v>5</v>
      </c>
      <c r="AT77" s="21">
        <f t="shared" ca="1" si="13"/>
        <v>20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2016:4:1:7:XIZHI</v>
      </c>
      <c r="AP78" s="27">
        <f t="shared" ca="1" si="12"/>
        <v>366</v>
      </c>
      <c r="AQ78" s="21">
        <f t="shared" ca="1" si="13"/>
        <v>2</v>
      </c>
      <c r="AR78" s="21">
        <f t="shared" ca="1" si="13"/>
        <v>12</v>
      </c>
      <c r="AS78" s="21">
        <f t="shared" ca="1" si="13"/>
        <v>5</v>
      </c>
      <c r="AT78" s="21">
        <f t="shared" ca="1" si="13"/>
        <v>7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2016:4:2:7:XIZHI</v>
      </c>
      <c r="AP79" s="27">
        <f t="shared" ca="1" si="12"/>
        <v>395</v>
      </c>
      <c r="AQ79" s="21">
        <f t="shared" ca="1" si="13"/>
        <v>0</v>
      </c>
      <c r="AR79" s="21">
        <f t="shared" ca="1" si="13"/>
        <v>9</v>
      </c>
      <c r="AS79" s="21">
        <f t="shared" ca="1" si="13"/>
        <v>5</v>
      </c>
      <c r="AT79" s="21">
        <f t="shared" ca="1" si="13"/>
        <v>11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2016:4:3:7:XIZHI</v>
      </c>
      <c r="AP80" s="27">
        <f t="shared" ca="1" si="12"/>
        <v>424</v>
      </c>
      <c r="AQ80" s="21">
        <f t="shared" ca="1" si="13"/>
        <v>0</v>
      </c>
      <c r="AR80" s="21">
        <f t="shared" ca="1" si="13"/>
        <v>9</v>
      </c>
      <c r="AS80" s="21">
        <f t="shared" ca="1" si="13"/>
        <v>4</v>
      </c>
      <c r="AT80" s="21">
        <f t="shared" ca="1" si="13"/>
        <v>9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>
        <f t="shared" ca="1" si="3"/>
        <v>155</v>
      </c>
      <c r="AC81" s="21">
        <f t="shared" ca="1" si="4"/>
        <v>1</v>
      </c>
      <c r="AD81" s="21">
        <f t="shared" si="5"/>
        <v>0</v>
      </c>
      <c r="AE81" s="27">
        <f t="shared" ca="1" si="6"/>
        <v>77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2016:4:4:7:XIZHI</v>
      </c>
      <c r="AP81" s="27">
        <f t="shared" ca="1" si="12"/>
        <v>453</v>
      </c>
      <c r="AQ81" s="21">
        <f t="shared" ca="1" si="13"/>
        <v>0</v>
      </c>
      <c r="AR81" s="21">
        <f t="shared" ca="1" si="13"/>
        <v>12</v>
      </c>
      <c r="AS81" s="21">
        <f t="shared" ca="1" si="13"/>
        <v>13</v>
      </c>
      <c r="AT81" s="21">
        <f t="shared" ca="1" si="13"/>
        <v>13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>
        <f t="shared" ca="1" si="3"/>
        <v>184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2016:5:1:7:XIZHI</v>
      </c>
      <c r="AP82" s="27">
        <f t="shared" ca="1" si="12"/>
        <v>482</v>
      </c>
      <c r="AQ82" s="21">
        <f t="shared" ca="1" si="13"/>
        <v>0</v>
      </c>
      <c r="AR82" s="21">
        <f t="shared" ca="1" si="13"/>
        <v>12</v>
      </c>
      <c r="AS82" s="21">
        <f t="shared" ca="1" si="13"/>
        <v>5</v>
      </c>
      <c r="AT82" s="21">
        <f t="shared" ca="1" si="13"/>
        <v>14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2016:5:2:7:XIZHI</v>
      </c>
      <c r="AP83" s="27">
        <f t="shared" ca="1" si="12"/>
        <v>511</v>
      </c>
      <c r="AQ83" s="21">
        <f t="shared" ca="1" si="13"/>
        <v>0</v>
      </c>
      <c r="AR83" s="21">
        <f t="shared" ca="1" si="13"/>
        <v>14</v>
      </c>
      <c r="AS83" s="21">
        <f t="shared" ca="1" si="13"/>
        <v>8</v>
      </c>
      <c r="AT83" s="21">
        <f t="shared" ca="1" si="13"/>
        <v>13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2016:5:3:7:XIZHI</v>
      </c>
      <c r="AP84" s="27">
        <f t="shared" ca="1" si="12"/>
        <v>541</v>
      </c>
      <c r="AQ84" s="21">
        <f t="shared" ca="1" si="13"/>
        <v>0</v>
      </c>
      <c r="AR84" s="21">
        <f t="shared" ca="1" si="13"/>
        <v>17</v>
      </c>
      <c r="AS84" s="21">
        <f t="shared" ca="1" si="13"/>
        <v>10</v>
      </c>
      <c r="AT84" s="21">
        <f t="shared" ca="1" si="13"/>
        <v>13</v>
      </c>
      <c r="AU84" s="21">
        <f t="shared" ca="1" si="13"/>
        <v>0</v>
      </c>
      <c r="AV84" s="21">
        <f t="shared" ca="1" si="13"/>
        <v>3</v>
      </c>
      <c r="AW84" s="21">
        <f t="shared" ca="1" si="15"/>
        <v>1</v>
      </c>
      <c r="AX84" s="21">
        <f t="shared" ca="1" si="16"/>
        <v>18</v>
      </c>
      <c r="AY84" s="21">
        <f t="shared" ca="1" si="17"/>
        <v>9</v>
      </c>
      <c r="AZ84" s="21">
        <f t="shared" ca="1" si="18"/>
        <v>15</v>
      </c>
      <c r="BA84" s="21">
        <f t="shared" ca="1" si="19"/>
        <v>3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2016:5:4:7:XIZHI</v>
      </c>
      <c r="AP85" s="27">
        <f t="shared" ca="1" si="12"/>
        <v>572</v>
      </c>
      <c r="AQ85" s="21">
        <f t="shared" ca="1" si="13"/>
        <v>1</v>
      </c>
      <c r="AR85" s="21">
        <f t="shared" ca="1" si="13"/>
        <v>16</v>
      </c>
      <c r="AS85" s="21">
        <f t="shared" ca="1" si="13"/>
        <v>6</v>
      </c>
      <c r="AT85" s="21">
        <f t="shared" ca="1" si="13"/>
        <v>17</v>
      </c>
      <c r="AU85" s="21">
        <f t="shared" ca="1" si="13"/>
        <v>3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2016:5:5:7:XIZHI</v>
      </c>
      <c r="AP86" s="27">
        <f t="shared" ca="1" si="12"/>
        <v>601</v>
      </c>
      <c r="AQ86" s="21">
        <f t="shared" ca="1" si="13"/>
        <v>0</v>
      </c>
      <c r="AR86" s="21">
        <f t="shared" ca="1" si="13"/>
        <v>15</v>
      </c>
      <c r="AS86" s="21">
        <f t="shared" ca="1" si="13"/>
        <v>7</v>
      </c>
      <c r="AT86" s="21">
        <f t="shared" ca="1" si="13"/>
        <v>17</v>
      </c>
      <c r="AU86" s="21">
        <f t="shared" ca="1" si="13"/>
        <v>0</v>
      </c>
      <c r="AV86" s="21">
        <f t="shared" ca="1" si="13"/>
        <v>3</v>
      </c>
      <c r="AW86" s="21">
        <f t="shared" ca="1" si="15"/>
        <v>1</v>
      </c>
      <c r="AX86" s="21">
        <f t="shared" ca="1" si="16"/>
        <v>18</v>
      </c>
      <c r="AY86" s="21">
        <f t="shared" ca="1" si="17"/>
        <v>9</v>
      </c>
      <c r="AZ86" s="21">
        <f t="shared" ca="1" si="18"/>
        <v>15</v>
      </c>
      <c r="BA86" s="21">
        <f t="shared" ca="1" si="19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2016:6:1:7:XIZHI</v>
      </c>
      <c r="AP87" s="27">
        <f t="shared" ca="1" si="12"/>
        <v>631</v>
      </c>
      <c r="AQ87" s="21">
        <f t="shared" ca="1" si="13"/>
        <v>0</v>
      </c>
      <c r="AR87" s="21">
        <f t="shared" ca="1" si="13"/>
        <v>18</v>
      </c>
      <c r="AS87" s="21">
        <f t="shared" ca="1" si="13"/>
        <v>10</v>
      </c>
      <c r="AT87" s="21">
        <f t="shared" ca="1" si="13"/>
        <v>16</v>
      </c>
      <c r="AU87" s="21">
        <f t="shared" ca="1" si="13"/>
        <v>0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2016:6:2:7:XIZHI</v>
      </c>
      <c r="AP88" s="27">
        <f t="shared" ca="1" si="12"/>
        <v>660</v>
      </c>
      <c r="AQ88" s="21">
        <f t="shared" ca="1" si="13"/>
        <v>0</v>
      </c>
      <c r="AR88" s="21">
        <f t="shared" ca="1" si="13"/>
        <v>18</v>
      </c>
      <c r="AS88" s="21">
        <f t="shared" ca="1" si="13"/>
        <v>8</v>
      </c>
      <c r="AT88" s="21">
        <f t="shared" ca="1" si="13"/>
        <v>14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Xizhi District</v>
      </c>
    </row>
    <row r="108" spans="23:51">
      <c r="X108" s="40" t="str">
        <f>$X$92</f>
        <v>汐止地區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U24"/>
  <sheetViews>
    <sheetView topLeftCell="E1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1833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2236</v>
      </c>
      <c r="E2" s="82" t="str">
        <f>$A$3</f>
        <v>宜蘭地區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2237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2055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2231</v>
      </c>
      <c r="E5" s="90"/>
      <c r="F5" s="5" t="s">
        <v>790</v>
      </c>
      <c r="G5" s="6"/>
      <c r="H5" s="94">
        <f ca="1">YILAN_DISTRICT_GRAPH!$AC$89</f>
        <v>7</v>
      </c>
      <c r="I5" s="95"/>
      <c r="J5" s="95"/>
      <c r="K5" s="96"/>
      <c r="L5" s="45">
        <f>$O$24</f>
        <v>3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2060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1991</v>
      </c>
      <c r="C12" s="64" t="str">
        <f>CONCATENATE(YEAR,":",MONTH,":",WEEK,":",WEEKDAY,":",$B12)</f>
        <v>2016:6:2:7:YILAN_E</v>
      </c>
      <c r="D12" s="64">
        <f>MATCH($C12,REPORT_DATA_BY_COMP!$A:$A,0)</f>
        <v>2119</v>
      </c>
      <c r="E12" s="65" t="str">
        <f>SUBSTITUTE(VLOOKUP($B12,COMP_LIST!$A:$AD,5,FALSE),"EL","")</f>
        <v>E. Byers / Robinson</v>
      </c>
      <c r="F12" s="4" t="str">
        <f>VLOOKUP($B12,COMP_LIST!$A:$AD,3,FALSE)</f>
        <v>Yilan E</v>
      </c>
      <c r="G12" s="4" t="str">
        <f>VLOOKUP($B12,COMP_LIST!$A:$AD,4,FALSE)</f>
        <v>宜蘭長老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2016:6:1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6</v>
      </c>
      <c r="S12" s="10">
        <f>IFERROR(INDEX(REPORT_DATA_BY_COMP!$A:$AI,$D12,MATCH(S$8,REPORT_DATA_BY_COMP!$A$1:$AI$1,0)), "")</f>
        <v>5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1994</v>
      </c>
      <c r="C13" s="64" t="str">
        <f>CONCATENATE(YEAR,":",MONTH,":",WEEK,":",WEEKDAY,":",$B13)</f>
        <v>2016:6:2:7:YILAN_S</v>
      </c>
      <c r="D13" s="64">
        <f>MATCH($C13,REPORT_DATA_BY_COMP!$A:$A,0)</f>
        <v>2120</v>
      </c>
      <c r="E13" s="65" t="str">
        <f>SUBSTITUTE(VLOOKUP($B13,COMP_LIST!$A:$AD,5,FALSE),"EL","")</f>
        <v>S. Roberts / DeWitt</v>
      </c>
      <c r="F13" s="4" t="str">
        <f>VLOOKUP($B13,COMP_LIST!$A:$AD,3,FALSE)</f>
        <v>Yilan S</v>
      </c>
      <c r="G13" s="4" t="str">
        <f>VLOOKUP($B13,COMP_LIST!$A:$AD,4,FALSE)</f>
        <v>宜蘭姐妹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1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3</v>
      </c>
    </row>
    <row r="14" spans="1:21" ht="15" customHeight="1">
      <c r="A14" s="1"/>
      <c r="B14" s="1" t="s">
        <v>1832</v>
      </c>
      <c r="C14" s="64" t="str">
        <f>CONCATENATE(YEAR,":",MONTH,":",WEEK,":",WEEKDAY,":",$B14)</f>
        <v>2016:6:2:7:LUODONG_A_E</v>
      </c>
      <c r="D14" s="64">
        <f>MATCH($C14,REPORT_DATA_BY_COMP!$A:$A,0)</f>
        <v>2067</v>
      </c>
      <c r="E14" s="65" t="str">
        <f>SUBSTITUTE(VLOOKUP($B14,COMP_LIST!$A:$AD,5,FALSE),"EL","")</f>
        <v>E. Welch DL / Fitzpatrick</v>
      </c>
      <c r="F14" s="4" t="str">
        <f>VLOOKUP($B14,COMP_LIST!$A:$AD,3,FALSE)</f>
        <v>Luodong A E</v>
      </c>
      <c r="G14" s="4" t="str">
        <f>VLOOKUP($B14,COMP_LIST!$A:$AD,4,FALSE)</f>
        <v>羅東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2016:6:2</v>
      </c>
      <c r="N14" s="47" t="str">
        <f>IFERROR(INDEX(BAPTISM_HISTORY!$A:$C,MATCH("0:0:0:0:"&amp;$B14,BAPTISM_HISTORY!$A:$A,0),MATCH(N$8,BAPTISM_HISTORY!$A$1:$AI$1,0)), "")</f>
        <v>3</v>
      </c>
      <c r="O14" s="56">
        <f>IFERROR(INDEX(REPORT_DATA_BY_COMP!$A:$AI,$D14,MATCH(O$8,REPORT_DATA_BY_COMP!$A$1:$AI$1,0)), "")</f>
        <v>1</v>
      </c>
      <c r="P14" s="5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10</v>
      </c>
      <c r="S14" s="10">
        <f>IFERROR(INDEX(REPORT_DATA_BY_COMP!$A:$AI,$D14,MATCH(S$8,REPORT_DATA_BY_COMP!$A$1:$AI$1,0)), "")</f>
        <v>6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5</v>
      </c>
    </row>
    <row r="15" spans="1:21" ht="15" customHeight="1">
      <c r="A15" s="1"/>
      <c r="B15" s="1" t="s">
        <v>1836</v>
      </c>
      <c r="C15" s="64" t="str">
        <f>CONCATENATE(YEAR,":",MONTH,":",WEEK,":",WEEKDAY,":",$B15)</f>
        <v>2016:6:2:7:LUODONG_B_E</v>
      </c>
      <c r="D15" s="64">
        <f>MATCH($C15,REPORT_DATA_BY_COMP!$A:$A,0)</f>
        <v>2068</v>
      </c>
      <c r="E15" s="65" t="str">
        <f>SUBSTITUTE(VLOOKUP($B15,COMP_LIST!$A:$AD,5,FALSE),"EL","")</f>
        <v>E. Seely / Weng</v>
      </c>
      <c r="F15" s="4" t="str">
        <f>VLOOKUP($B15,COMP_LIST!$A:$AD,3,FALSE)</f>
        <v>Luodong B E</v>
      </c>
      <c r="G15" s="4" t="str">
        <f>VLOOKUP($B15,COMP_LIST!$A:$AD,4,FALSE)</f>
        <v>羅東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3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9</v>
      </c>
      <c r="S15" s="10">
        <f>IFERROR(INDEX(REPORT_DATA_BY_COMP!$A:$AI,$D15,MATCH(S$8,REPORT_DATA_BY_COMP!$A$1:$AI$1,0)), "")</f>
        <v>2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U16" si="0">SUM(I12:I15)</f>
        <v>1</v>
      </c>
      <c r="J16" s="11">
        <f t="shared" si="0"/>
        <v>7</v>
      </c>
      <c r="K16" s="11">
        <f t="shared" si="0"/>
        <v>8</v>
      </c>
      <c r="L16" s="11">
        <f t="shared" si="0"/>
        <v>0</v>
      </c>
      <c r="M16" s="11"/>
      <c r="N16" s="48"/>
      <c r="O16" s="11">
        <f t="shared" si="0"/>
        <v>1</v>
      </c>
      <c r="P16" s="11">
        <f t="shared" si="0"/>
        <v>19</v>
      </c>
      <c r="Q16" s="11">
        <f t="shared" si="0"/>
        <v>9</v>
      </c>
      <c r="R16" s="11">
        <f t="shared" si="0"/>
        <v>32</v>
      </c>
      <c r="S16" s="11">
        <f t="shared" si="0"/>
        <v>14</v>
      </c>
      <c r="T16" s="11">
        <f t="shared" si="0"/>
        <v>0</v>
      </c>
      <c r="U16" s="11">
        <f t="shared" si="0"/>
        <v>21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2016:6:1:7:YILAN</v>
      </c>
      <c r="D19" s="64">
        <f>MATCH($C19,REPORT_DATA_BY_DISTRICT!$A:$A, 0)</f>
        <v>632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15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2</v>
      </c>
      <c r="P19" s="10">
        <f>IFERROR(INDEX(REPORT_DATA_BY_DISTRICT!$A:$AI,$D19,MATCH(P$8,REPORT_DATA_BY_DISTRICT!$A$1:$AI$1,0)), "")</f>
        <v>17</v>
      </c>
      <c r="Q19" s="10">
        <f>IFERROR(INDEX(REPORT_DATA_BY_DISTRICT!$A:$AI,$D19,MATCH(Q$8,REPORT_DATA_BY_DISTRICT!$A$1:$AI$1,0)), "")</f>
        <v>7</v>
      </c>
      <c r="R19" s="10">
        <f>IFERROR(INDEX(REPORT_DATA_BY_DISTRICT!$A:$AI,$D19,MATCH(R$8,REPORT_DATA_BY_DISTRICT!$A$1:$AI$1,0)), "")</f>
        <v>25</v>
      </c>
      <c r="S19" s="10">
        <f>IFERROR(INDEX(REPORT_DATA_BY_DISTRICT!$A:$AI,$D19,MATCH(S$8,REPORT_DATA_BY_DISTRICT!$A$1:$AI$1,0)), "")</f>
        <v>8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18</v>
      </c>
    </row>
    <row r="20" spans="3:21" ht="15" customHeight="1">
      <c r="C20" s="64" t="str">
        <f>CONCATENATE(YEAR,":",MONTH,":2:",WEEKLY_REPORT_DAY,":", $A$1)</f>
        <v>2016:6:2:7:YILAN</v>
      </c>
      <c r="D20" s="64">
        <f>MATCH($C20,REPORT_DATA_BY_DISTRICT!$A:$A, 0)</f>
        <v>661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7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19</v>
      </c>
      <c r="Q20" s="10">
        <f>IFERROR(INDEX(REPORT_DATA_BY_DISTRICT!$A:$AI,$D20,MATCH(Q$8,REPORT_DATA_BY_DISTRICT!$A$1:$AI$1,0)), "")</f>
        <v>9</v>
      </c>
      <c r="R20" s="10">
        <f>IFERROR(INDEX(REPORT_DATA_BY_DISTRICT!$A:$AI,$D20,MATCH(R$8,REPORT_DATA_BY_DISTRICT!$A$1:$AI$1,0)), "")</f>
        <v>32</v>
      </c>
      <c r="S20" s="10">
        <f>IFERROR(INDEX(REPORT_DATA_BY_DISTRICT!$A:$AI,$D20,MATCH(S$8,REPORT_DATA_BY_DISTRICT!$A$1:$AI$1,0)), "")</f>
        <v>14</v>
      </c>
      <c r="T20" s="10">
        <f>IFERROR(INDEX(REPORT_DATA_BY_DISTRICT!$A:$AI,$D20,MATCH(T$8,REPORT_DATA_BY_DISTRICT!$A$1:$AI$1,0)), "")</f>
        <v>0</v>
      </c>
      <c r="U20" s="10">
        <f>IFERROR(INDEX(REPORT_DATA_BY_DISTRICT!$A:$AI,$D20,MATCH(U$8,REPORT_DATA_BY_DISTRICT!$A$1:$AI$1,0)), "")</f>
        <v>21</v>
      </c>
    </row>
    <row r="21" spans="3:21" ht="15" customHeight="1">
      <c r="C21" s="64" t="str">
        <f>CONCATENATE(YEAR,":",MONTH,":3:",WEEKLY_REPORT_DAY,":", $A$1)</f>
        <v>2016:6:3:7:YILAN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2016:6:4:7:YILAN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2016:6:5:7:YILAN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1</v>
      </c>
      <c r="I24" s="17">
        <f t="shared" ref="I24:T24" si="1">SUM(I19:I23)</f>
        <v>1</v>
      </c>
      <c r="J24" s="17">
        <f t="shared" si="1"/>
        <v>22</v>
      </c>
      <c r="K24" s="17">
        <f t="shared" si="1"/>
        <v>13</v>
      </c>
      <c r="L24" s="49">
        <f t="shared" si="1"/>
        <v>1</v>
      </c>
      <c r="M24" s="49"/>
      <c r="N24" s="49"/>
      <c r="O24" s="17">
        <f t="shared" si="1"/>
        <v>3</v>
      </c>
      <c r="P24" s="52">
        <f t="shared" si="1"/>
        <v>36</v>
      </c>
      <c r="Q24" s="17">
        <f t="shared" si="1"/>
        <v>16</v>
      </c>
      <c r="R24" s="17">
        <f t="shared" si="1"/>
        <v>57</v>
      </c>
      <c r="S24" s="17">
        <f t="shared" si="1"/>
        <v>22</v>
      </c>
      <c r="T24" s="17">
        <f t="shared" si="1"/>
        <v>0</v>
      </c>
      <c r="U24" s="17">
        <f>SUM(U19:U23)</f>
        <v>39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22" priority="155">
      <formula>O12=""</formula>
    </cfRule>
    <cfRule type="expression" dxfId="121" priority="156">
      <formula>AND(O$9&lt;&gt;"",O12&gt;=O$9)</formula>
    </cfRule>
    <cfRule type="expression" dxfId="120" priority="157">
      <formula>AND(O$10&lt;&gt;"",O12&gt;=O$10)</formula>
    </cfRule>
    <cfRule type="expression" dxfId="119" priority="158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BA109"/>
  <sheetViews>
    <sheetView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2016:3:4:7:YILAN</v>
      </c>
      <c r="AP77" s="27">
        <f t="shared" ref="AP77:AP88" ca="1" si="12">MATCH(AO77,INDIRECT(CONCATENATE($X$93,"$A:$A")),0)</f>
        <v>338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35</v>
      </c>
      <c r="AS77" s="21">
        <f t="shared" ca="1" si="13"/>
        <v>4</v>
      </c>
      <c r="AT77" s="21">
        <f t="shared" ca="1" si="13"/>
        <v>9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2016:4:1:7:YILAN</v>
      </c>
      <c r="AP78" s="27">
        <f t="shared" ca="1" si="12"/>
        <v>367</v>
      </c>
      <c r="AQ78" s="21">
        <f t="shared" ca="1" si="13"/>
        <v>0</v>
      </c>
      <c r="AR78" s="21">
        <f t="shared" ca="1" si="13"/>
        <v>26</v>
      </c>
      <c r="AS78" s="21">
        <f t="shared" ca="1" si="13"/>
        <v>7</v>
      </c>
      <c r="AT78" s="21">
        <f t="shared" ca="1" si="13"/>
        <v>24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2016:4:2:7:YILAN</v>
      </c>
      <c r="AP79" s="27">
        <f t="shared" ca="1" si="12"/>
        <v>396</v>
      </c>
      <c r="AQ79" s="21">
        <f t="shared" ca="1" si="13"/>
        <v>0</v>
      </c>
      <c r="AR79" s="21">
        <f t="shared" ca="1" si="13"/>
        <v>25</v>
      </c>
      <c r="AS79" s="21">
        <f t="shared" ca="1" si="13"/>
        <v>9</v>
      </c>
      <c r="AT79" s="21">
        <f t="shared" ca="1" si="13"/>
        <v>18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2016:4:3:7:YILAN</v>
      </c>
      <c r="AP80" s="27">
        <f t="shared" ca="1" si="12"/>
        <v>425</v>
      </c>
      <c r="AQ80" s="21">
        <f t="shared" ca="1" si="13"/>
        <v>1</v>
      </c>
      <c r="AR80" s="21">
        <f t="shared" ca="1" si="13"/>
        <v>23</v>
      </c>
      <c r="AS80" s="21">
        <f t="shared" ca="1" si="13"/>
        <v>12</v>
      </c>
      <c r="AT80" s="21">
        <f t="shared" ca="1" si="13"/>
        <v>25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>
        <f t="shared" ca="1" si="3"/>
        <v>156</v>
      </c>
      <c r="AC81" s="21">
        <f t="shared" ca="1" si="4"/>
        <v>1</v>
      </c>
      <c r="AD81" s="21">
        <f t="shared" si="5"/>
        <v>0</v>
      </c>
      <c r="AE81" s="27">
        <f t="shared" ca="1" si="6"/>
        <v>78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2016:4:4:7:YILAN</v>
      </c>
      <c r="AP81" s="27">
        <f t="shared" ca="1" si="12"/>
        <v>454</v>
      </c>
      <c r="AQ81" s="21">
        <f t="shared" ca="1" si="13"/>
        <v>0</v>
      </c>
      <c r="AR81" s="21">
        <f t="shared" ca="1" si="13"/>
        <v>31</v>
      </c>
      <c r="AS81" s="21">
        <f t="shared" ca="1" si="13"/>
        <v>16</v>
      </c>
      <c r="AT81" s="21">
        <f t="shared" ca="1" si="13"/>
        <v>24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>
        <f t="shared" ca="1" si="3"/>
        <v>185</v>
      </c>
      <c r="AC82" s="21">
        <f t="shared" ca="1" si="4"/>
        <v>3</v>
      </c>
      <c r="AD82" s="21">
        <f t="shared" si="5"/>
        <v>0</v>
      </c>
      <c r="AE82" s="27">
        <f t="shared" ca="1" si="6"/>
        <v>97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2016:5:1:7:YILAN</v>
      </c>
      <c r="AP82" s="27">
        <f t="shared" ca="1" si="12"/>
        <v>483</v>
      </c>
      <c r="AQ82" s="21">
        <f t="shared" ca="1" si="13"/>
        <v>0</v>
      </c>
      <c r="AR82" s="21">
        <f t="shared" ca="1" si="13"/>
        <v>23</v>
      </c>
      <c r="AS82" s="21">
        <f t="shared" ca="1" si="13"/>
        <v>13</v>
      </c>
      <c r="AT82" s="21">
        <f t="shared" ca="1" si="13"/>
        <v>24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2016:5:2:7:YILAN</v>
      </c>
      <c r="AP83" s="27">
        <f t="shared" ca="1" si="12"/>
        <v>512</v>
      </c>
      <c r="AQ83" s="21">
        <f t="shared" ca="1" si="13"/>
        <v>0</v>
      </c>
      <c r="AR83" s="21">
        <f t="shared" ca="1" si="13"/>
        <v>23</v>
      </c>
      <c r="AS83" s="21">
        <f t="shared" ca="1" si="13"/>
        <v>11</v>
      </c>
      <c r="AT83" s="21">
        <f t="shared" ca="1" si="13"/>
        <v>18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2016:5:3:7:YILAN</v>
      </c>
      <c r="AP84" s="27">
        <f t="shared" ca="1" si="12"/>
        <v>542</v>
      </c>
      <c r="AQ84" s="21">
        <f t="shared" ca="1" si="13"/>
        <v>0</v>
      </c>
      <c r="AR84" s="21">
        <f t="shared" ca="1" si="13"/>
        <v>26</v>
      </c>
      <c r="AS84" s="21">
        <f t="shared" ca="1" si="13"/>
        <v>6</v>
      </c>
      <c r="AT84" s="21">
        <f t="shared" ca="1" si="13"/>
        <v>19</v>
      </c>
      <c r="AU84" s="21">
        <f t="shared" ca="1" si="13"/>
        <v>0</v>
      </c>
      <c r="AV84" s="21">
        <f t="shared" ca="1" si="13"/>
        <v>4</v>
      </c>
      <c r="AW84" s="21">
        <f t="shared" ca="1" si="15"/>
        <v>1</v>
      </c>
      <c r="AX84" s="21">
        <f t="shared" ca="1" si="16"/>
        <v>24</v>
      </c>
      <c r="AY84" s="21">
        <f t="shared" ca="1" si="17"/>
        <v>12</v>
      </c>
      <c r="AZ84" s="21">
        <f t="shared" ca="1" si="18"/>
        <v>20</v>
      </c>
      <c r="BA84" s="21">
        <f t="shared" ca="1" si="19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2016:5:4:7:YILAN</v>
      </c>
      <c r="AP85" s="27">
        <f t="shared" ca="1" si="12"/>
        <v>573</v>
      </c>
      <c r="AQ85" s="21">
        <f t="shared" ca="1" si="13"/>
        <v>1</v>
      </c>
      <c r="AR85" s="21">
        <f t="shared" ca="1" si="13"/>
        <v>24</v>
      </c>
      <c r="AS85" s="21">
        <f t="shared" ca="1" si="13"/>
        <v>13</v>
      </c>
      <c r="AT85" s="21">
        <f t="shared" ca="1" si="13"/>
        <v>20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2016:5:5:7:YILAN</v>
      </c>
      <c r="AP86" s="27">
        <f t="shared" ca="1" si="12"/>
        <v>602</v>
      </c>
      <c r="AQ86" s="21">
        <f t="shared" ca="1" si="13"/>
        <v>0</v>
      </c>
      <c r="AR86" s="21">
        <f t="shared" ca="1" si="13"/>
        <v>24</v>
      </c>
      <c r="AS86" s="21">
        <f t="shared" ca="1" si="13"/>
        <v>5</v>
      </c>
      <c r="AT86" s="21">
        <f t="shared" ca="1" si="13"/>
        <v>10</v>
      </c>
      <c r="AU86" s="21">
        <f t="shared" ca="1" si="13"/>
        <v>0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2016:6:1:7:YILAN</v>
      </c>
      <c r="AP87" s="27">
        <f t="shared" ca="1" si="12"/>
        <v>632</v>
      </c>
      <c r="AQ87" s="21">
        <f t="shared" ca="1" si="13"/>
        <v>2</v>
      </c>
      <c r="AR87" s="21">
        <f t="shared" ca="1" si="13"/>
        <v>17</v>
      </c>
      <c r="AS87" s="21">
        <f t="shared" ca="1" si="13"/>
        <v>7</v>
      </c>
      <c r="AT87" s="21">
        <f t="shared" ca="1" si="13"/>
        <v>8</v>
      </c>
      <c r="AU87" s="21">
        <f t="shared" ca="1" si="13"/>
        <v>0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2016:6:2:7:YILAN</v>
      </c>
      <c r="AP88" s="27">
        <f t="shared" ca="1" si="12"/>
        <v>661</v>
      </c>
      <c r="AQ88" s="21">
        <f t="shared" ca="1" si="13"/>
        <v>1</v>
      </c>
      <c r="AR88" s="21">
        <f t="shared" ca="1" si="13"/>
        <v>19</v>
      </c>
      <c r="AS88" s="21">
        <f t="shared" ca="1" si="13"/>
        <v>9</v>
      </c>
      <c r="AT88" s="21">
        <f t="shared" ca="1" si="13"/>
        <v>14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1833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Yilan District</v>
      </c>
    </row>
    <row r="108" spans="23:51">
      <c r="X108" s="40" t="str">
        <f>$X$92</f>
        <v>宜蘭地區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U28"/>
  <sheetViews>
    <sheetView tabSelected="1" topLeftCell="E6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1794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2061</v>
      </c>
      <c r="E2" s="82" t="str">
        <f>$A$3</f>
        <v>花蓮地帶</v>
      </c>
      <c r="F2" s="26" t="s">
        <v>791</v>
      </c>
      <c r="G2" s="84">
        <f>$A$6</f>
        <v>65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2062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2063</v>
      </c>
      <c r="E4" s="89">
        <f>DATE</f>
        <v>42533</v>
      </c>
      <c r="F4" s="23" t="s">
        <v>789</v>
      </c>
      <c r="G4" s="24"/>
      <c r="H4" s="91">
        <f>ROUND($G$2/12*MONTH,0)</f>
        <v>33</v>
      </c>
      <c r="I4" s="92"/>
      <c r="J4" s="92"/>
      <c r="K4" s="93"/>
      <c r="L4" s="44">
        <f>ROUND($G$2/12,0)</f>
        <v>5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2064</v>
      </c>
      <c r="E5" s="90"/>
      <c r="F5" s="5" t="s">
        <v>790</v>
      </c>
      <c r="G5" s="6"/>
      <c r="H5" s="94">
        <f ca="1">HUALIAN_ZONE_GRAPH!$AC$89</f>
        <v>14</v>
      </c>
      <c r="I5" s="95"/>
      <c r="J5" s="95"/>
      <c r="K5" s="96"/>
      <c r="L5" s="45">
        <f>$O$28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65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1805</v>
      </c>
      <c r="C12" s="64" t="str">
        <f>CONCATENATE(YEAR,":",MONTH,":",WEEK,":",WEEKDAY,":",$B12)</f>
        <v>2016:6:2:7:HUALIAN_2_ZL</v>
      </c>
      <c r="D12" s="64">
        <f>MATCH($C12,REPORT_DATA_BY_COMP!$A:$A,0)</f>
        <v>2058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2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4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12</v>
      </c>
    </row>
    <row r="13" spans="1:21" ht="15" customHeight="1">
      <c r="A13" s="1"/>
      <c r="B13" s="1" t="s">
        <v>1801</v>
      </c>
      <c r="C13" s="64" t="str">
        <f>CONCATENATE(YEAR,":",MONTH,":",WEEK,":",WEEKDAY,":",$B13)</f>
        <v>2016:6:2:7:HUALIAN_2_E</v>
      </c>
      <c r="D13" s="64">
        <f>MATCH($C13,REPORT_DATA_BY_COMP!$A:$A,0)</f>
        <v>2057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2016:6:2</v>
      </c>
      <c r="N13" s="47" t="str">
        <f>IFERROR(INDEX(BAPTISM_HISTORY!$A:$C,MATCH("0:0:0:0:"&amp;$B13,BAPTISM_HISTORY!$A:$A,0),MATCH(N$8,BAPTISM_HISTORY!$A$1:$AI$1,0)), "")</f>
        <v>4</v>
      </c>
      <c r="O13" s="56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2</v>
      </c>
    </row>
    <row r="14" spans="1:21" ht="15" customHeight="1">
      <c r="A14" s="1"/>
      <c r="B14" s="1" t="s">
        <v>1792</v>
      </c>
      <c r="C14" s="64" t="str">
        <f>CONCATENATE(YEAR,":",MONTH,":",WEEK,":",WEEKDAY,":",$B14)</f>
        <v>2016:6:2:7:HUALIAN_1_E</v>
      </c>
      <c r="D14" s="64">
        <f>MATCH($C14,REPORT_DATA_BY_COMP!$A:$A,0)</f>
        <v>2055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2016:2:3</v>
      </c>
      <c r="N14" s="47" t="str">
        <f>IFERROR(INDEX(BAPTISM_HISTORY!$A:$C,MATCH("0:0:0:0:"&amp;$B14,BAPTISM_HISTORY!$A:$A,0),MATCH(N$8,BAPTISM_HISTORY!$A$1:$AI$1,0)), "")</f>
        <v>1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10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5</v>
      </c>
    </row>
    <row r="15" spans="1:21" ht="15" customHeight="1">
      <c r="A15" s="1"/>
      <c r="B15" s="1" t="s">
        <v>1799</v>
      </c>
      <c r="C15" s="64" t="str">
        <f>CONCATENATE(YEAR,":",MONTH,":",WEEK,":",WEEKDAY,":",$B15)</f>
        <v>2016:6:2:7:HUALIAN_1_S</v>
      </c>
      <c r="D15" s="64">
        <f>MATCH($C15,REPORT_DATA_BY_COMP!$A:$A,0)</f>
        <v>2056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4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8</v>
      </c>
      <c r="S15" s="10">
        <f>IFERROR(INDEX(REPORT_DATA_BY_COMP!$A:$AI,$D15,MATCH(S$8,REPORT_DATA_BY_COMP!$A$1:$AI$1,0)), "")</f>
        <v>5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4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T16" si="0">SUM(I12:I15)</f>
        <v>3</v>
      </c>
      <c r="J16" s="11">
        <f t="shared" si="0"/>
        <v>5</v>
      </c>
      <c r="K16" s="11">
        <f t="shared" si="0"/>
        <v>7</v>
      </c>
      <c r="L16" s="48">
        <f t="shared" si="0"/>
        <v>0</v>
      </c>
      <c r="M16" s="77"/>
      <c r="N16" s="79"/>
      <c r="O16" s="57">
        <f t="shared" si="0"/>
        <v>1</v>
      </c>
      <c r="P16" s="51">
        <f t="shared" si="0"/>
        <v>17</v>
      </c>
      <c r="Q16" s="11">
        <f t="shared" si="0"/>
        <v>6</v>
      </c>
      <c r="R16" s="11">
        <f t="shared" si="0"/>
        <v>40</v>
      </c>
      <c r="S16" s="11">
        <f t="shared" si="0"/>
        <v>19</v>
      </c>
      <c r="T16" s="11">
        <f t="shared" si="0"/>
        <v>0</v>
      </c>
      <c r="U16" s="11">
        <f>SUM(U12:U15)</f>
        <v>23</v>
      </c>
    </row>
    <row r="17" spans="1:21" ht="15" customHeight="1">
      <c r="A17" s="1" t="s">
        <v>2066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1808</v>
      </c>
      <c r="C18" s="64" t="str">
        <f>CONCATENATE(YEAR,":",MONTH,":",WEEK,":",WEEKDAY,":",$B18)</f>
        <v>2016:6:2:7:HUALIAN_3_E</v>
      </c>
      <c r="D18" s="64">
        <f>MATCH($C18,REPORT_DATA_BY_COMP!$A:$A,0)</f>
        <v>2059</v>
      </c>
      <c r="E18" s="65" t="str">
        <f>SUBSTITUTE(VLOOKUP($B18,COMP_LIST!$A:$AD,5,FALSE),"EL","")</f>
        <v>E. Perkins DL / Hu</v>
      </c>
      <c r="F18" s="4" t="str">
        <f>VLOOKUP($B18,COMP_LIST!$A:$AD,3,FALSE)</f>
        <v>Hualian 3 E</v>
      </c>
      <c r="G18" s="4" t="str">
        <f>VLOOKUP($B18,COMP_LIST!$A:$AD,4,FALSE)</f>
        <v>花蓮 3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1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0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2016:5:4</v>
      </c>
      <c r="N18" s="47" t="str">
        <f>IFERROR(INDEX(BAPTISM_HISTORY!$A:$C,MATCH("0:0:0:0:"&amp;$B18,BAPTISM_HISTORY!$A:$A,0),MATCH(N$8,BAPTISM_HISTORY!$A$1:$AI$1,0)), "")</f>
        <v>1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1</v>
      </c>
      <c r="Q18" s="10">
        <f>IFERROR(INDEX(REPORT_DATA_BY_COMP!$A:$AI,$D18,MATCH(Q$8,REPORT_DATA_BY_COMP!$A$1:$AI$1,0)), "")</f>
        <v>1</v>
      </c>
      <c r="R18" s="10">
        <f>IFERROR(INDEX(REPORT_DATA_BY_COMP!$A:$AI,$D18,MATCH(R$8,REPORT_DATA_BY_COMP!$A$1:$AI$1,0)), "")</f>
        <v>8</v>
      </c>
      <c r="S18" s="10">
        <f>IFERROR(INDEX(REPORT_DATA_BY_COMP!$A:$AI,$D18,MATCH(S$8,REPORT_DATA_BY_COMP!$A$1:$AI$1,0)), "")</f>
        <v>5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8</v>
      </c>
    </row>
    <row r="19" spans="1:21" ht="15" customHeight="1">
      <c r="A19" s="1"/>
      <c r="B19" s="1" t="s">
        <v>1811</v>
      </c>
      <c r="C19" s="64" t="str">
        <f>CONCATENATE(YEAR,":",MONTH,":",WEEK,":",WEEKDAY,":",$B19)</f>
        <v>2016:6:2:7:HUALIAN_3_S</v>
      </c>
      <c r="D19" s="64">
        <f>MATCH($C19,REPORT_DATA_BY_COMP!$A:$A,0)</f>
        <v>2060</v>
      </c>
      <c r="E19" s="65" t="str">
        <f>SUBSTITUTE(VLOOKUP($B19,COMP_LIST!$A:$AD,5,FALSE),"EL","")</f>
        <v>S. Tinsley / Jensen</v>
      </c>
      <c r="F19" s="4" t="str">
        <f>VLOOKUP($B19,COMP_LIST!$A:$AD,3,FALSE)</f>
        <v>Hualian 3 S</v>
      </c>
      <c r="G19" s="4" t="str">
        <f>VLOOKUP($B19,COMP_LIST!$A:$AD,4,FALSE)</f>
        <v>花蓮 3 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2016:1:4</v>
      </c>
      <c r="N19" s="47" t="str">
        <f>IFERROR(INDEX(BAPTISM_HISTORY!$A:$C,MATCH("0:0:0:0:"&amp;$B19,BAPTISM_HISTORY!$A:$A,0),MATCH(N$8,BAPTISM_HISTORY!$A$1:$AI$1,0)), "")</f>
        <v>1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3</v>
      </c>
      <c r="R19" s="10">
        <f>IFERROR(INDEX(REPORT_DATA_BY_COMP!$A:$AI,$D19,MATCH(R$8,REPORT_DATA_BY_COMP!$A$1:$AI$1,0)), "")</f>
        <v>8</v>
      </c>
      <c r="S19" s="10">
        <f>IFERROR(INDEX(REPORT_DATA_BY_COMP!$A:$AI,$D19,MATCH(S$8,REPORT_DATA_BY_COMP!$A$1:$AI$1,0)), "")</f>
        <v>8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6</v>
      </c>
    </row>
    <row r="20" spans="1:21" ht="15" customHeight="1" thickBot="1">
      <c r="A20" s="1"/>
      <c r="B20" s="1"/>
      <c r="E20" s="8" t="s">
        <v>804</v>
      </c>
      <c r="F20" s="9"/>
      <c r="G20" s="9"/>
      <c r="H20" s="11">
        <f t="shared" ref="H20:U20" si="1">SUM(H18:H19)</f>
        <v>0</v>
      </c>
      <c r="I20" s="11">
        <f t="shared" si="1"/>
        <v>1</v>
      </c>
      <c r="J20" s="11">
        <f t="shared" si="1"/>
        <v>2</v>
      </c>
      <c r="K20" s="11">
        <f t="shared" si="1"/>
        <v>5</v>
      </c>
      <c r="L20" s="48">
        <f t="shared" si="1"/>
        <v>0</v>
      </c>
      <c r="M20" s="11"/>
      <c r="N20" s="48"/>
      <c r="O20" s="69">
        <f t="shared" si="1"/>
        <v>0</v>
      </c>
      <c r="P20" s="51">
        <f t="shared" si="1"/>
        <v>8</v>
      </c>
      <c r="Q20" s="11">
        <f t="shared" si="1"/>
        <v>4</v>
      </c>
      <c r="R20" s="11">
        <f t="shared" si="1"/>
        <v>16</v>
      </c>
      <c r="S20" s="11">
        <f t="shared" si="1"/>
        <v>13</v>
      </c>
      <c r="T20" s="11">
        <f t="shared" si="1"/>
        <v>0</v>
      </c>
      <c r="U20" s="11">
        <f t="shared" si="1"/>
        <v>14</v>
      </c>
    </row>
    <row r="21" spans="1:21" ht="15" customHeight="1" thickTop="1">
      <c r="E21" s="31"/>
      <c r="F21" s="22"/>
      <c r="G21" s="22"/>
      <c r="H21" s="22"/>
      <c r="I21" s="22"/>
      <c r="J21" s="22"/>
      <c r="K21" s="22"/>
      <c r="L21" s="22"/>
      <c r="M21" s="43"/>
      <c r="N21" s="43"/>
      <c r="O21" s="70"/>
      <c r="P21" s="22"/>
      <c r="Q21" s="22"/>
      <c r="R21" s="22"/>
      <c r="S21" s="22"/>
      <c r="T21" s="22"/>
      <c r="U21" s="22"/>
    </row>
    <row r="22" spans="1:21" ht="15" customHeight="1">
      <c r="E22" s="12" t="s">
        <v>803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</row>
    <row r="23" spans="1:21" ht="15" customHeight="1">
      <c r="C23" s="64" t="str">
        <f>CONCATENATE(YEAR,":",MONTH,":1:",WEEKLY_REPORT_DAY,":", $A$1)</f>
        <v>2016:6:1:7:HUALIAN</v>
      </c>
      <c r="D23" s="64">
        <f>MATCH($C23,REPORT_DATA_BY_ZONE!$A:$A, 0)</f>
        <v>216</v>
      </c>
      <c r="E23" s="19" t="s">
        <v>781</v>
      </c>
      <c r="F23" s="13"/>
      <c r="G23" s="13"/>
      <c r="H23" s="10">
        <f>IFERROR(INDEX(REPORT_DATA_BY_ZONE!$A:$AI,$D23,MATCH(H$8,REPORT_DATA_BY_ZONE!$A$1:$AI$1,0)), "")</f>
        <v>1</v>
      </c>
      <c r="I23" s="10">
        <f>IFERROR(INDEX(REPORT_DATA_BY_ZONE!$A:$AI,$D23,MATCH(I$8,REPORT_DATA_BY_ZONE!$A$1:$AI$1,0)), "")</f>
        <v>3</v>
      </c>
      <c r="J23" s="10">
        <f>IFERROR(INDEX(REPORT_DATA_BY_ZONE!$A:$AI,$D23,MATCH(J$8,REPORT_DATA_BY_ZONE!$A$1:$AI$1,0)), "")</f>
        <v>5</v>
      </c>
      <c r="K23" s="10">
        <f>IFERROR(INDEX(REPORT_DATA_BY_ZONE!$A:$AI,$D23,MATCH(K$8,REPORT_DATA_BY_ZONE!$A$1:$AI$1,0)), "")</f>
        <v>24</v>
      </c>
      <c r="L23" s="47">
        <f>IFERROR(INDEX(REPORT_DATA_BY_ZONE!$A:$AI,$D23,MATCH(L$8,REPORT_DATA_BY_ZONE!$A$1:$AI$1,0)), "")</f>
        <v>1</v>
      </c>
      <c r="M23" s="47"/>
      <c r="N23" s="47"/>
      <c r="O23" s="10">
        <f>IFERROR(INDEX(REPORT_DATA_BY_ZONE!$A:$AI,$D23,MATCH(O$8,REPORT_DATA_BY_ZONE!$A$1:$AI$1,0)), "")</f>
        <v>0</v>
      </c>
      <c r="P23" s="50">
        <f>IFERROR(INDEX(REPORT_DATA_BY_ZONE!$A:$AI,$D23,MATCH(P$8,REPORT_DATA_BY_ZONE!$A$1:$AI$1,0)), "")</f>
        <v>30</v>
      </c>
      <c r="Q23" s="10">
        <f>IFERROR(INDEX(REPORT_DATA_BY_ZONE!$A:$AI,$D23,MATCH(Q$8,REPORT_DATA_BY_ZONE!$A$1:$AI$1,0)), "")</f>
        <v>15</v>
      </c>
      <c r="R23" s="10">
        <f>IFERROR(INDEX(REPORT_DATA_BY_ZONE!$A:$AI,$D23,MATCH(R$8,REPORT_DATA_BY_ZONE!$A$1:$AI$1,0)), "")</f>
        <v>62</v>
      </c>
      <c r="S23" s="10">
        <f>IFERROR(INDEX(REPORT_DATA_BY_ZONE!$A:$AI,$D23,MATCH(S$8,REPORT_DATA_BY_ZONE!$A$1:$AI$1,0)), "")</f>
        <v>25</v>
      </c>
      <c r="T23" s="10">
        <f>IFERROR(INDEX(REPORT_DATA_BY_ZONE!$A:$AI,$D23,MATCH(T$8,REPORT_DATA_BY_ZONE!$A$1:$AI$1,0)), "")</f>
        <v>0</v>
      </c>
      <c r="U23" s="10">
        <f>IFERROR(INDEX(REPORT_DATA_BY_ZONE!$A:$AI,$D23,MATCH(U$8,REPORT_DATA_BY_ZONE!$A$1:$AI$1,0)), "")</f>
        <v>43</v>
      </c>
    </row>
    <row r="24" spans="1:21" ht="15" customHeight="1">
      <c r="C24" s="64" t="str">
        <f>CONCATENATE(YEAR,":",MONTH,":2:",WEEKLY_REPORT_DAY,":", $A$1)</f>
        <v>2016:6:2:7:HUALIAN</v>
      </c>
      <c r="D24" s="64">
        <f>MATCH($C24,REPORT_DATA_BY_ZONE!$A:$A, 0)</f>
        <v>226</v>
      </c>
      <c r="E24" s="19" t="s">
        <v>780</v>
      </c>
      <c r="F24" s="13"/>
      <c r="G24" s="13"/>
      <c r="H24" s="10">
        <f>IFERROR(INDEX(REPORT_DATA_BY_ZONE!$A:$AI,$D24,MATCH(H$8,REPORT_DATA_BY_ZONE!$A$1:$AI$1,0)), "")</f>
        <v>0</v>
      </c>
      <c r="I24" s="10">
        <f>IFERROR(INDEX(REPORT_DATA_BY_ZONE!$A:$AI,$D24,MATCH(I$8,REPORT_DATA_BY_ZONE!$A$1:$AI$1,0)), "")</f>
        <v>4</v>
      </c>
      <c r="J24" s="10">
        <f>IFERROR(INDEX(REPORT_DATA_BY_ZONE!$A:$AI,$D24,MATCH(J$8,REPORT_DATA_BY_ZONE!$A$1:$AI$1,0)), "")</f>
        <v>7</v>
      </c>
      <c r="K24" s="10">
        <f>IFERROR(INDEX(REPORT_DATA_BY_ZONE!$A:$AI,$D24,MATCH(K$8,REPORT_DATA_BY_ZONE!$A$1:$AI$1,0)), "")</f>
        <v>12</v>
      </c>
      <c r="L24" s="47">
        <f>IFERROR(INDEX(REPORT_DATA_BY_ZONE!$A:$AI,$D24,MATCH(L$8,REPORT_DATA_BY_ZONE!$A$1:$AI$1,0)), "")</f>
        <v>0</v>
      </c>
      <c r="M24" s="47"/>
      <c r="N24" s="47"/>
      <c r="O24" s="10">
        <f>IFERROR(INDEX(REPORT_DATA_BY_ZONE!$A:$AI,$D24,MATCH(O$8,REPORT_DATA_BY_ZONE!$A$1:$AI$1,0)), "")</f>
        <v>1</v>
      </c>
      <c r="P24" s="50">
        <f>IFERROR(INDEX(REPORT_DATA_BY_ZONE!$A:$AI,$D24,MATCH(P$8,REPORT_DATA_BY_ZONE!$A$1:$AI$1,0)), "")</f>
        <v>25</v>
      </c>
      <c r="Q24" s="10">
        <f>IFERROR(INDEX(REPORT_DATA_BY_ZONE!$A:$AI,$D24,MATCH(Q$8,REPORT_DATA_BY_ZONE!$A$1:$AI$1,0)), "")</f>
        <v>10</v>
      </c>
      <c r="R24" s="10">
        <f>IFERROR(INDEX(REPORT_DATA_BY_ZONE!$A:$AI,$D24,MATCH(R$8,REPORT_DATA_BY_ZONE!$A$1:$AI$1,0)), "")</f>
        <v>56</v>
      </c>
      <c r="S24" s="10">
        <f>IFERROR(INDEX(REPORT_DATA_BY_ZONE!$A:$AI,$D24,MATCH(S$8,REPORT_DATA_BY_ZONE!$A$1:$AI$1,0)), "")</f>
        <v>32</v>
      </c>
      <c r="T24" s="10">
        <f>IFERROR(INDEX(REPORT_DATA_BY_ZONE!$A:$AI,$D24,MATCH(T$8,REPORT_DATA_BY_ZONE!$A$1:$AI$1,0)), "")</f>
        <v>0</v>
      </c>
      <c r="U24" s="10">
        <f>IFERROR(INDEX(REPORT_DATA_BY_ZONE!$A:$AI,$D24,MATCH(U$8,REPORT_DATA_BY_ZONE!$A$1:$AI$1,0)), "")</f>
        <v>37</v>
      </c>
    </row>
    <row r="25" spans="1:21" ht="15" customHeight="1">
      <c r="C25" s="64" t="str">
        <f>CONCATENATE(YEAR,":",MONTH,":3:",WEEKLY_REPORT_DAY,":", $A$1)</f>
        <v>2016:6:3:7:HUALIAN</v>
      </c>
      <c r="D25" s="64" t="e">
        <f>MATCH($C25,REPORT_DATA_BY_ZONE!$A:$A, 0)</f>
        <v>#N/A</v>
      </c>
      <c r="E25" s="19" t="s">
        <v>782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47"/>
      <c r="N25" s="47"/>
      <c r="O25" s="10" t="str">
        <f>IFERROR(INDEX(REPORT_DATA_BY_ZONE!$A:$AI,$D25,MATCH(O$8,REPORT_DATA_BY_ZONE!$A$1:$AI$1,0)), "")</f>
        <v/>
      </c>
      <c r="P25" s="5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  <c r="T25" s="10" t="str">
        <f>IFERROR(INDEX(REPORT_DATA_BY_ZONE!$A:$AI,$D25,MATCH(T$8,REPORT_DATA_BY_ZONE!$A$1:$AI$1,0)), "")</f>
        <v/>
      </c>
      <c r="U25" s="10" t="str">
        <f>IFERROR(INDEX(REPORT_DATA_BY_ZONE!$A:$AI,$D25,MATCH(U$8,REPORT_DATA_BY_ZONE!$A$1:$AI$1,0)), "")</f>
        <v/>
      </c>
    </row>
    <row r="26" spans="1:21" ht="15" customHeight="1">
      <c r="C26" s="64" t="str">
        <f>CONCATENATE(YEAR,":",MONTH,":4:",WEEKLY_REPORT_DAY,":", $A$1)</f>
        <v>2016:6:4:7:HUALIAN</v>
      </c>
      <c r="D26" s="64" t="e">
        <f>MATCH($C26,REPORT_DATA_BY_ZONE!$A:$A, 0)</f>
        <v>#N/A</v>
      </c>
      <c r="E26" s="19" t="s">
        <v>783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47"/>
      <c r="N26" s="47"/>
      <c r="O26" s="10" t="str">
        <f>IFERROR(INDEX(REPORT_DATA_BY_ZONE!$A:$AI,$D26,MATCH(O$8,REPORT_DATA_BY_ZONE!$A$1:$AI$1,0)), "")</f>
        <v/>
      </c>
      <c r="P26" s="5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  <c r="T26" s="10" t="str">
        <f>IFERROR(INDEX(REPORT_DATA_BY_ZONE!$A:$AI,$D26,MATCH(T$8,REPORT_DATA_BY_ZONE!$A$1:$AI$1,0)), "")</f>
        <v/>
      </c>
      <c r="U26" s="10" t="str">
        <f>IFERROR(INDEX(REPORT_DATA_BY_ZONE!$A:$AI,$D26,MATCH(U$8,REPORT_DATA_BY_ZONE!$A$1:$AI$1,0)), "")</f>
        <v/>
      </c>
    </row>
    <row r="27" spans="1:21" ht="15" customHeight="1">
      <c r="C27" s="64" t="str">
        <f>CONCATENATE(YEAR,":",MONTH,":5:",WEEKLY_REPORT_DAY,":", $A$1)</f>
        <v>2016:6:5:7:HUALIAN</v>
      </c>
      <c r="D27" s="64" t="e">
        <f>MATCH($C27,REPORT_DATA_BY_ZONE!$A:$A, 0)</f>
        <v>#N/A</v>
      </c>
      <c r="E27" s="19" t="s">
        <v>784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47"/>
      <c r="N27" s="47"/>
      <c r="O27" s="10" t="str">
        <f>IFERROR(INDEX(REPORT_DATA_BY_ZONE!$A:$AI,$D27,MATCH(O$8,REPORT_DATA_BY_ZONE!$A$1:$AI$1,0)), "")</f>
        <v/>
      </c>
      <c r="P27" s="5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  <c r="T27" s="10" t="str">
        <f>IFERROR(INDEX(REPORT_DATA_BY_ZONE!$A:$AI,$D27,MATCH(T$8,REPORT_DATA_BY_ZONE!$A$1:$AI$1,0)), "")</f>
        <v/>
      </c>
      <c r="U27" s="10" t="str">
        <f>IFERROR(INDEX(REPORT_DATA_BY_ZONE!$A:$AI,$D27,MATCH(U$8,REPORT_DATA_BY_ZONE!$A$1:$AI$1,0)), "")</f>
        <v/>
      </c>
    </row>
    <row r="28" spans="1:21" ht="15" customHeight="1">
      <c r="E28" s="16" t="s">
        <v>804</v>
      </c>
      <c r="F28" s="14"/>
      <c r="G28" s="14"/>
      <c r="H28" s="17">
        <f>SUM(H23:H27)</f>
        <v>1</v>
      </c>
      <c r="I28" s="17">
        <f t="shared" ref="I28:T28" si="2">SUM(I23:I27)</f>
        <v>7</v>
      </c>
      <c r="J28" s="17">
        <f t="shared" si="2"/>
        <v>12</v>
      </c>
      <c r="K28" s="17">
        <f t="shared" si="2"/>
        <v>36</v>
      </c>
      <c r="L28" s="49">
        <f t="shared" si="2"/>
        <v>1</v>
      </c>
      <c r="M28" s="49"/>
      <c r="N28" s="49"/>
      <c r="O28" s="17">
        <f t="shared" si="2"/>
        <v>1</v>
      </c>
      <c r="P28" s="52">
        <f t="shared" si="2"/>
        <v>55</v>
      </c>
      <c r="Q28" s="17">
        <f t="shared" si="2"/>
        <v>25</v>
      </c>
      <c r="R28" s="17">
        <f t="shared" si="2"/>
        <v>118</v>
      </c>
      <c r="S28" s="17">
        <f t="shared" si="2"/>
        <v>57</v>
      </c>
      <c r="T28" s="17">
        <f t="shared" si="2"/>
        <v>0</v>
      </c>
      <c r="U28" s="17">
        <f>SUM(U23:U27)</f>
        <v>80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8:U19 O12:U15">
    <cfRule type="expression" dxfId="118" priority="152">
      <formula>AND(O$9&lt;&gt;"",O12&gt;=O$9)</formula>
    </cfRule>
  </conditionalFormatting>
  <conditionalFormatting sqref="O12:U15 O18:U19">
    <cfRule type="expression" dxfId="117" priority="3">
      <formula>O12=""</formula>
    </cfRule>
    <cfRule type="expression" dxfId="116" priority="153">
      <formula>AND(O$10&lt;&gt;"",O12&lt;O$10)</formula>
    </cfRule>
    <cfRule type="expression" dxfId="115" priority="154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BA109"/>
  <sheetViews>
    <sheetView tabSelected="1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2016:3:4:7:HUALIAN</v>
      </c>
      <c r="AP77" s="27">
        <f t="shared" ref="AP77:AP88" ca="1" si="12">MATCH(AO77,INDIRECT(CONCATENATE($X$93,"$A:$A")),0)</f>
        <v>113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33</v>
      </c>
      <c r="AS77" s="21">
        <f t="shared" ca="1" si="13"/>
        <v>12</v>
      </c>
      <c r="AT77" s="21">
        <f t="shared" ca="1" si="13"/>
        <v>41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2016:4:1:7:HUALIAN</v>
      </c>
      <c r="AP78" s="27">
        <f t="shared" ca="1" si="12"/>
        <v>123</v>
      </c>
      <c r="AQ78" s="21">
        <f t="shared" ca="1" si="13"/>
        <v>1</v>
      </c>
      <c r="AR78" s="21">
        <f t="shared" ca="1" si="13"/>
        <v>43</v>
      </c>
      <c r="AS78" s="21">
        <f t="shared" ca="1" si="13"/>
        <v>16</v>
      </c>
      <c r="AT78" s="21">
        <f t="shared" ca="1" si="13"/>
        <v>37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2016:4:2:7:HUALIAN</v>
      </c>
      <c r="AP79" s="27">
        <f t="shared" ca="1" si="12"/>
        <v>133</v>
      </c>
      <c r="AQ79" s="21">
        <f t="shared" ca="1" si="13"/>
        <v>0</v>
      </c>
      <c r="AR79" s="21">
        <f t="shared" ca="1" si="13"/>
        <v>41</v>
      </c>
      <c r="AS79" s="21">
        <f t="shared" ca="1" si="13"/>
        <v>19</v>
      </c>
      <c r="AT79" s="21">
        <f t="shared" ca="1" si="13"/>
        <v>38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2016:4:3:7:HUALIAN</v>
      </c>
      <c r="AP80" s="27">
        <f t="shared" ca="1" si="12"/>
        <v>143</v>
      </c>
      <c r="AQ80" s="21">
        <f t="shared" ca="1" si="13"/>
        <v>0</v>
      </c>
      <c r="AR80" s="21">
        <f t="shared" ca="1" si="13"/>
        <v>45</v>
      </c>
      <c r="AS80" s="21">
        <f t="shared" ca="1" si="13"/>
        <v>14</v>
      </c>
      <c r="AT80" s="21">
        <f t="shared" ca="1" si="13"/>
        <v>33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259</v>
      </c>
      <c r="AC81" s="21">
        <f t="shared" ca="1" si="4"/>
        <v>6</v>
      </c>
      <c r="AD81" s="21">
        <f t="shared" si="5"/>
        <v>5</v>
      </c>
      <c r="AE81" s="27">
        <f t="shared" ca="1" si="6"/>
        <v>45</v>
      </c>
      <c r="AF81" s="10">
        <f t="shared" ca="1" si="9"/>
        <v>0</v>
      </c>
      <c r="AG81" s="10">
        <f t="shared" ca="1" si="9"/>
        <v>1</v>
      </c>
      <c r="AH81" s="10">
        <f t="shared" ca="1" si="9"/>
        <v>1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2016:4:4:7:HUALIAN</v>
      </c>
      <c r="AP81" s="27">
        <f t="shared" ca="1" si="12"/>
        <v>153</v>
      </c>
      <c r="AQ81" s="21">
        <f t="shared" ca="1" si="13"/>
        <v>0</v>
      </c>
      <c r="AR81" s="21">
        <f t="shared" ca="1" si="13"/>
        <v>40</v>
      </c>
      <c r="AS81" s="21">
        <f t="shared" ca="1" si="13"/>
        <v>11</v>
      </c>
      <c r="AT81" s="21">
        <f t="shared" ca="1" si="13"/>
        <v>28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270</v>
      </c>
      <c r="AC82" s="21">
        <f t="shared" ca="1" si="4"/>
        <v>1</v>
      </c>
      <c r="AD82" s="21">
        <f t="shared" si="5"/>
        <v>5</v>
      </c>
      <c r="AE82" s="27">
        <f t="shared" ca="1" si="6"/>
        <v>54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2016:5:1:7:HUALIAN</v>
      </c>
      <c r="AP82" s="27">
        <f t="shared" ca="1" si="12"/>
        <v>163</v>
      </c>
      <c r="AQ82" s="21">
        <f t="shared" ca="1" si="13"/>
        <v>1</v>
      </c>
      <c r="AR82" s="21">
        <f t="shared" ca="1" si="13"/>
        <v>31</v>
      </c>
      <c r="AS82" s="21">
        <f t="shared" ca="1" si="13"/>
        <v>19</v>
      </c>
      <c r="AT82" s="21">
        <f t="shared" ca="1" si="13"/>
        <v>21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2016:5:2:7:HUALIAN</v>
      </c>
      <c r="AP83" s="27">
        <f t="shared" ca="1" si="12"/>
        <v>173</v>
      </c>
      <c r="AQ83" s="21">
        <f t="shared" ca="1" si="13"/>
        <v>1</v>
      </c>
      <c r="AR83" s="21">
        <f t="shared" ca="1" si="13"/>
        <v>41</v>
      </c>
      <c r="AS83" s="21">
        <f t="shared" ca="1" si="13"/>
        <v>11</v>
      </c>
      <c r="AT83" s="21">
        <f t="shared" ca="1" si="13"/>
        <v>54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2016:5:3:7:HUALIAN</v>
      </c>
      <c r="AP84" s="27">
        <f t="shared" ca="1" si="12"/>
        <v>183</v>
      </c>
      <c r="AQ84" s="21">
        <f t="shared" ca="1" si="13"/>
        <v>0</v>
      </c>
      <c r="AR84" s="21">
        <f t="shared" ca="1" si="13"/>
        <v>34</v>
      </c>
      <c r="AS84" s="21">
        <f t="shared" ca="1" si="13"/>
        <v>9</v>
      </c>
      <c r="AT84" s="21">
        <f t="shared" ca="1" si="13"/>
        <v>44</v>
      </c>
      <c r="AU84" s="21">
        <f t="shared" ca="1" si="13"/>
        <v>4</v>
      </c>
      <c r="AV84" s="21">
        <f t="shared" ca="1" si="13"/>
        <v>6</v>
      </c>
      <c r="AW84" s="21">
        <f t="shared" ca="1" si="15"/>
        <v>2</v>
      </c>
      <c r="AX84" s="21">
        <f t="shared" ca="1" si="16"/>
        <v>36</v>
      </c>
      <c r="AY84" s="21">
        <f t="shared" ca="1" si="17"/>
        <v>18</v>
      </c>
      <c r="AZ84" s="21">
        <f t="shared" ca="1" si="18"/>
        <v>30</v>
      </c>
      <c r="BA84" s="21">
        <f t="shared" ca="1" si="19"/>
        <v>6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2016:5:4:7:HUALIAN</v>
      </c>
      <c r="AP85" s="27">
        <f t="shared" ca="1" si="12"/>
        <v>195</v>
      </c>
      <c r="AQ85" s="21">
        <f t="shared" ca="1" si="13"/>
        <v>2</v>
      </c>
      <c r="AR85" s="21">
        <f t="shared" ca="1" si="13"/>
        <v>29</v>
      </c>
      <c r="AS85" s="21">
        <f t="shared" ca="1" si="13"/>
        <v>19</v>
      </c>
      <c r="AT85" s="21">
        <f t="shared" ca="1" si="13"/>
        <v>34</v>
      </c>
      <c r="AU85" s="21">
        <f t="shared" ca="1" si="13"/>
        <v>2</v>
      </c>
      <c r="AV85" s="21">
        <f t="shared" ca="1" si="13"/>
        <v>6</v>
      </c>
      <c r="AW85" s="21">
        <f t="shared" ca="1" si="15"/>
        <v>2</v>
      </c>
      <c r="AX85" s="21">
        <f t="shared" ca="1" si="16"/>
        <v>36</v>
      </c>
      <c r="AY85" s="21">
        <f t="shared" ca="1" si="17"/>
        <v>18</v>
      </c>
      <c r="AZ85" s="21">
        <f t="shared" ca="1" si="18"/>
        <v>30</v>
      </c>
      <c r="BA85" s="21">
        <f t="shared" ca="1" si="19"/>
        <v>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2016:5:5:7:HUALIAN</v>
      </c>
      <c r="AP86" s="27">
        <f t="shared" ca="1" si="12"/>
        <v>205</v>
      </c>
      <c r="AQ86" s="21">
        <f t="shared" ca="1" si="13"/>
        <v>2</v>
      </c>
      <c r="AR86" s="21">
        <f t="shared" ca="1" si="13"/>
        <v>33</v>
      </c>
      <c r="AS86" s="21">
        <f t="shared" ca="1" si="13"/>
        <v>17</v>
      </c>
      <c r="AT86" s="21">
        <f t="shared" ca="1" si="13"/>
        <v>33</v>
      </c>
      <c r="AU86" s="21">
        <f t="shared" ca="1" si="13"/>
        <v>1</v>
      </c>
      <c r="AV86" s="21">
        <f t="shared" ca="1" si="13"/>
        <v>6</v>
      </c>
      <c r="AW86" s="21">
        <f t="shared" ca="1" si="15"/>
        <v>2</v>
      </c>
      <c r="AX86" s="21">
        <f t="shared" ca="1" si="16"/>
        <v>36</v>
      </c>
      <c r="AY86" s="21">
        <f t="shared" ca="1" si="17"/>
        <v>18</v>
      </c>
      <c r="AZ86" s="21">
        <f t="shared" ca="1" si="18"/>
        <v>30</v>
      </c>
      <c r="BA86" s="21">
        <f t="shared" ca="1" si="19"/>
        <v>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2016:6:1:7:HUALIAN</v>
      </c>
      <c r="AP87" s="27">
        <f t="shared" ca="1" si="12"/>
        <v>216</v>
      </c>
      <c r="AQ87" s="21">
        <f t="shared" ca="1" si="13"/>
        <v>0</v>
      </c>
      <c r="AR87" s="21">
        <f t="shared" ca="1" si="13"/>
        <v>30</v>
      </c>
      <c r="AS87" s="21">
        <f t="shared" ca="1" si="13"/>
        <v>15</v>
      </c>
      <c r="AT87" s="21">
        <f t="shared" ca="1" si="13"/>
        <v>25</v>
      </c>
      <c r="AU87" s="21">
        <f t="shared" ca="1" si="13"/>
        <v>0</v>
      </c>
      <c r="AV87" s="21">
        <f t="shared" ca="1" si="13"/>
        <v>6</v>
      </c>
      <c r="AW87" s="21">
        <f t="shared" ca="1" si="15"/>
        <v>2</v>
      </c>
      <c r="AX87" s="21">
        <f t="shared" ca="1" si="16"/>
        <v>36</v>
      </c>
      <c r="AY87" s="21">
        <f t="shared" ca="1" si="17"/>
        <v>18</v>
      </c>
      <c r="AZ87" s="21">
        <f t="shared" ca="1" si="18"/>
        <v>30</v>
      </c>
      <c r="BA87" s="21">
        <f t="shared" ca="1" si="19"/>
        <v>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2016:6:2:7:HUALIAN</v>
      </c>
      <c r="AP88" s="27">
        <f t="shared" ca="1" si="12"/>
        <v>226</v>
      </c>
      <c r="AQ88" s="21">
        <f t="shared" ca="1" si="13"/>
        <v>1</v>
      </c>
      <c r="AR88" s="21">
        <f t="shared" ca="1" si="13"/>
        <v>25</v>
      </c>
      <c r="AS88" s="21">
        <f t="shared" ca="1" si="13"/>
        <v>10</v>
      </c>
      <c r="AT88" s="21">
        <f t="shared" ca="1" si="13"/>
        <v>32</v>
      </c>
      <c r="AU88" s="21">
        <f t="shared" ca="1" si="13"/>
        <v>0</v>
      </c>
      <c r="AV88" s="21">
        <f t="shared" ca="1" si="13"/>
        <v>6</v>
      </c>
      <c r="AW88" s="21">
        <f t="shared" ca="1" si="15"/>
        <v>2</v>
      </c>
      <c r="AX88" s="21">
        <f t="shared" ca="1" si="16"/>
        <v>36</v>
      </c>
      <c r="AY88" s="21">
        <f t="shared" ca="1" si="17"/>
        <v>18</v>
      </c>
      <c r="AZ88" s="21">
        <f t="shared" ca="1" si="18"/>
        <v>30</v>
      </c>
      <c r="BA88" s="21">
        <f t="shared" ca="1" si="19"/>
        <v>6</v>
      </c>
    </row>
    <row r="89" spans="23:53">
      <c r="AC89" s="7">
        <f ca="1">SUMIFS(AC53:AC88, $X53:$X88,YEAR,AC53:AC88,"&lt;&gt;#N/A")</f>
        <v>14</v>
      </c>
      <c r="AD89" s="27"/>
      <c r="AF89" s="7">
        <f t="shared" ref="AF89:AK89" ca="1" si="21">SUM(AF53:AF88)</f>
        <v>1</v>
      </c>
      <c r="AG89" s="7">
        <f t="shared" ca="1" si="21"/>
        <v>1</v>
      </c>
      <c r="AH89" s="7">
        <f t="shared" ca="1" si="21"/>
        <v>1</v>
      </c>
      <c r="AI89" s="7">
        <f t="shared" ca="1" si="21"/>
        <v>17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2062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17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15%</v>
      </c>
      <c r="Y102" s="30">
        <f ca="1">IFERROR(X101/SUM(X100:X101),"0")</f>
        <v>0.15</v>
      </c>
      <c r="Z102" s="7" t="str">
        <f ca="1">TEXT(Y102,"00%")</f>
        <v>15%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14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2016  14</v>
      </c>
    </row>
    <row r="107" spans="23:51" ht="23.25">
      <c r="W107" s="7" t="s">
        <v>1449</v>
      </c>
      <c r="X107" s="42" t="str">
        <f>$X$91</f>
        <v>Hualian Zone</v>
      </c>
    </row>
    <row r="108" spans="23:51">
      <c r="X108" s="40" t="str">
        <f>$X$92</f>
        <v>花蓮地帶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U24"/>
  <sheetViews>
    <sheetView topLeftCell="E2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1793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2238</v>
      </c>
      <c r="E2" s="82" t="str">
        <f>$A$3</f>
        <v>吉安地區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68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2239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8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2240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2064</v>
      </c>
      <c r="E5" s="90"/>
      <c r="F5" s="5" t="s">
        <v>790</v>
      </c>
      <c r="G5" s="6"/>
      <c r="H5" s="94">
        <f ca="1">JIAN_DISTRICT_GRAPH!$AC$89</f>
        <v>11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1805</v>
      </c>
      <c r="C12" s="64" t="str">
        <f>CONCATENATE(YEAR,":",MONTH,":",WEEK,":",WEEKDAY,":",$B12)</f>
        <v>2016:6:2:7:HUALIAN_2_ZL</v>
      </c>
      <c r="D12" s="64">
        <f>MATCH($C12,REPORT_DATA_BY_COMP!$A:$A,0)</f>
        <v>2058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4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12</v>
      </c>
    </row>
    <row r="13" spans="1:21" ht="15" customHeight="1">
      <c r="A13" s="1"/>
      <c r="B13" s="1" t="s">
        <v>1801</v>
      </c>
      <c r="C13" s="64" t="str">
        <f>CONCATENATE(YEAR,":",MONTH,":",WEEK,":",WEEKDAY,":",$B13)</f>
        <v>2016:6:2:7:HUALIAN_2_E</v>
      </c>
      <c r="D13" s="64">
        <f>MATCH($C13,REPORT_DATA_BY_COMP!$A:$A,0)</f>
        <v>2057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2016:6:2</v>
      </c>
      <c r="N13" s="47" t="str">
        <f>IFERROR(INDEX(BAPTISM_HISTORY!$A:$C,MATCH("0:0:0:0:"&amp;$B13,BAPTISM_HISTORY!$A:$A,0),MATCH(N$8,BAPTISM_HISTORY!$A$1:$AI$1,0)), "")</f>
        <v>4</v>
      </c>
      <c r="O13" s="59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2</v>
      </c>
    </row>
    <row r="14" spans="1:21" ht="15" customHeight="1">
      <c r="A14" s="1"/>
      <c r="B14" s="1" t="s">
        <v>1792</v>
      </c>
      <c r="C14" s="64" t="str">
        <f>CONCATENATE(YEAR,":",MONTH,":",WEEK,":",WEEKDAY,":",$B14)</f>
        <v>2016:6:2:7:HUALIAN_1_E</v>
      </c>
      <c r="D14" s="64">
        <f>MATCH($C14,REPORT_DATA_BY_COMP!$A:$A,0)</f>
        <v>2055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2016:2:3</v>
      </c>
      <c r="N14" s="47" t="str">
        <f>IFERROR(INDEX(BAPTISM_HISTORY!$A:$C,MATCH("0:0:0:0:"&amp;$B14,BAPTISM_HISTORY!$A:$A,0),MATCH(N$8,BAPTISM_HISTORY!$A$1:$AI$1,0)), "")</f>
        <v>1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10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5</v>
      </c>
    </row>
    <row r="15" spans="1:21" ht="15" customHeight="1">
      <c r="A15" s="1"/>
      <c r="B15" s="1" t="s">
        <v>1799</v>
      </c>
      <c r="C15" s="64" t="str">
        <f>CONCATENATE(YEAR,":",MONTH,":",WEEK,":",WEEKDAY,":",$B15)</f>
        <v>2016:6:2:7:HUALIAN_1_S</v>
      </c>
      <c r="D15" s="64">
        <f>MATCH($C15,REPORT_DATA_BY_COMP!$A:$A,0)</f>
        <v>2056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4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8</v>
      </c>
      <c r="S15" s="10">
        <f>IFERROR(INDEX(REPORT_DATA_BY_COMP!$A:$AI,$D15,MATCH(S$8,REPORT_DATA_BY_COMP!$A$1:$AI$1,0)), "")</f>
        <v>5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4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U16" si="0">SUM(I12:I15)</f>
        <v>3</v>
      </c>
      <c r="J16" s="11">
        <f t="shared" si="0"/>
        <v>5</v>
      </c>
      <c r="K16" s="11">
        <f t="shared" si="0"/>
        <v>7</v>
      </c>
      <c r="L16" s="11">
        <f t="shared" si="0"/>
        <v>0</v>
      </c>
      <c r="M16" s="11"/>
      <c r="N16" s="48"/>
      <c r="O16" s="11">
        <f t="shared" si="0"/>
        <v>1</v>
      </c>
      <c r="P16" s="11">
        <f t="shared" si="0"/>
        <v>17</v>
      </c>
      <c r="Q16" s="11">
        <f t="shared" si="0"/>
        <v>6</v>
      </c>
      <c r="R16" s="11">
        <f t="shared" si="0"/>
        <v>40</v>
      </c>
      <c r="S16" s="11">
        <f t="shared" si="0"/>
        <v>19</v>
      </c>
      <c r="T16" s="11">
        <f t="shared" si="0"/>
        <v>0</v>
      </c>
      <c r="U16" s="11">
        <f t="shared" si="0"/>
        <v>23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2016:6:1:7:JIAN</v>
      </c>
      <c r="D19" s="64">
        <f>MATCH($C19,REPORT_DATA_BY_DISTRICT!$A:$A, 0)</f>
        <v>613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23</v>
      </c>
      <c r="Q19" s="10">
        <f>IFERROR(INDEX(REPORT_DATA_BY_DISTRICT!$A:$AI,$D19,MATCH(Q$8,REPORT_DATA_BY_DISTRICT!$A$1:$AI$1,0)), "")</f>
        <v>8</v>
      </c>
      <c r="R19" s="10">
        <f>IFERROR(INDEX(REPORT_DATA_BY_DISTRICT!$A:$AI,$D19,MATCH(R$8,REPORT_DATA_BY_DISTRICT!$A$1:$AI$1,0)), "")</f>
        <v>39</v>
      </c>
      <c r="S19" s="10">
        <f>IFERROR(INDEX(REPORT_DATA_BY_DISTRICT!$A:$AI,$D19,MATCH(S$8,REPORT_DATA_BY_DISTRICT!$A$1:$AI$1,0)), "")</f>
        <v>15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29</v>
      </c>
    </row>
    <row r="20" spans="3:21" ht="15" customHeight="1">
      <c r="C20" s="64" t="str">
        <f>CONCATENATE(YEAR,":",MONTH,":2:",WEEKLY_REPORT_DAY,":", $A$1)</f>
        <v>2016:6:2:7:JIAN</v>
      </c>
      <c r="D20" s="64">
        <f>MATCH($C20,REPORT_DATA_BY_DISTRICT!$A:$A, 0)</f>
        <v>642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3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17</v>
      </c>
      <c r="Q20" s="10">
        <f>IFERROR(INDEX(REPORT_DATA_BY_DISTRICT!$A:$AI,$D20,MATCH(Q$8,REPORT_DATA_BY_DISTRICT!$A$1:$AI$1,0)), "")</f>
        <v>6</v>
      </c>
      <c r="R20" s="10">
        <f>IFERROR(INDEX(REPORT_DATA_BY_DISTRICT!$A:$AI,$D20,MATCH(R$8,REPORT_DATA_BY_DISTRICT!$A$1:$AI$1,0)), "")</f>
        <v>40</v>
      </c>
      <c r="S20" s="10">
        <f>IFERROR(INDEX(REPORT_DATA_BY_DISTRICT!$A:$AI,$D20,MATCH(S$8,REPORT_DATA_BY_DISTRICT!$A$1:$AI$1,0)), "")</f>
        <v>19</v>
      </c>
      <c r="T20" s="10">
        <f>IFERROR(INDEX(REPORT_DATA_BY_DISTRICT!$A:$AI,$D20,MATCH(T$8,REPORT_DATA_BY_DISTRICT!$A$1:$AI$1,0)), "")</f>
        <v>0</v>
      </c>
      <c r="U20" s="10">
        <f>IFERROR(INDEX(REPORT_DATA_BY_DISTRICT!$A:$AI,$D20,MATCH(U$8,REPORT_DATA_BY_DISTRICT!$A$1:$AI$1,0)), "")</f>
        <v>23</v>
      </c>
    </row>
    <row r="21" spans="3:21" ht="15" customHeight="1">
      <c r="C21" s="64" t="str">
        <f>CONCATENATE(YEAR,":",MONTH,":3:",WEEKLY_REPORT_DAY,":", $A$1)</f>
        <v>2016:6:3:7:JIAN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2016:6:4:7:JIAN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2016:6:5:7:JIAN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1</v>
      </c>
      <c r="I24" s="17">
        <f t="shared" ref="I24:T24" si="1">SUM(I19:I23)</f>
        <v>6</v>
      </c>
      <c r="J24" s="17">
        <f t="shared" si="1"/>
        <v>6</v>
      </c>
      <c r="K24" s="17">
        <f t="shared" si="1"/>
        <v>23</v>
      </c>
      <c r="L24" s="49">
        <f t="shared" si="1"/>
        <v>1</v>
      </c>
      <c r="M24" s="49"/>
      <c r="N24" s="49"/>
      <c r="O24" s="17">
        <f t="shared" si="1"/>
        <v>1</v>
      </c>
      <c r="P24" s="52">
        <f t="shared" si="1"/>
        <v>40</v>
      </c>
      <c r="Q24" s="17">
        <f t="shared" si="1"/>
        <v>14</v>
      </c>
      <c r="R24" s="17">
        <f t="shared" si="1"/>
        <v>79</v>
      </c>
      <c r="S24" s="17">
        <f t="shared" si="1"/>
        <v>34</v>
      </c>
      <c r="T24" s="17">
        <f t="shared" si="1"/>
        <v>0</v>
      </c>
      <c r="U24" s="17">
        <f>SUM(U19:U23)</f>
        <v>52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4:U14">
    <cfRule type="expression" dxfId="114" priority="150">
      <formula>AND(O$10&lt;&gt;"",O14&gt;=O$10)</formula>
    </cfRule>
  </conditionalFormatting>
  <conditionalFormatting sqref="O12:U15">
    <cfRule type="expression" dxfId="113" priority="4">
      <formula>O12=""</formula>
    </cfRule>
    <cfRule type="expression" dxfId="112" priority="149">
      <formula>AND(O$9&lt;&gt;"",O12&gt;=O$9)</formula>
    </cfRule>
    <cfRule type="expression" dxfId="111" priority="151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BA109"/>
  <sheetViews>
    <sheetView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2016:3:4:7:JIAN</v>
      </c>
      <c r="AP77" s="27">
        <f t="shared" ref="AP77:AP88" ca="1" si="12">MATCH(AO77,INDIRECT(CONCATENATE($X$93,"$A:$A")),0)</f>
        <v>319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25</v>
      </c>
      <c r="AS77" s="21">
        <f t="shared" ca="1" si="13"/>
        <v>9</v>
      </c>
      <c r="AT77" s="21">
        <f t="shared" ca="1" si="13"/>
        <v>28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2016:4:1:7:JIAN</v>
      </c>
      <c r="AP78" s="27">
        <f t="shared" ca="1" si="12"/>
        <v>348</v>
      </c>
      <c r="AQ78" s="21">
        <f t="shared" ca="1" si="13"/>
        <v>1</v>
      </c>
      <c r="AR78" s="21">
        <f t="shared" ca="1" si="13"/>
        <v>25</v>
      </c>
      <c r="AS78" s="21">
        <f t="shared" ca="1" si="13"/>
        <v>13</v>
      </c>
      <c r="AT78" s="21">
        <f t="shared" ca="1" si="13"/>
        <v>22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2016:4:2:7:JIAN</v>
      </c>
      <c r="AP79" s="27">
        <f t="shared" ca="1" si="12"/>
        <v>377</v>
      </c>
      <c r="AQ79" s="21">
        <f t="shared" ca="1" si="13"/>
        <v>0</v>
      </c>
      <c r="AR79" s="21">
        <f t="shared" ca="1" si="13"/>
        <v>22</v>
      </c>
      <c r="AS79" s="21">
        <f t="shared" ca="1" si="13"/>
        <v>13</v>
      </c>
      <c r="AT79" s="21">
        <f t="shared" ca="1" si="13"/>
        <v>22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2016:4:3:7:JIAN</v>
      </c>
      <c r="AP80" s="27">
        <f t="shared" ca="1" si="12"/>
        <v>406</v>
      </c>
      <c r="AQ80" s="21">
        <f t="shared" ca="1" si="13"/>
        <v>0</v>
      </c>
      <c r="AR80" s="21">
        <f t="shared" ca="1" si="13"/>
        <v>24</v>
      </c>
      <c r="AS80" s="21">
        <f t="shared" ca="1" si="13"/>
        <v>10</v>
      </c>
      <c r="AT80" s="21">
        <f t="shared" ca="1" si="13"/>
        <v>26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>
        <f t="shared" ca="1" si="3"/>
        <v>136</v>
      </c>
      <c r="AC81" s="21">
        <f t="shared" ca="1" si="4"/>
        <v>5</v>
      </c>
      <c r="AD81" s="21">
        <f t="shared" si="5"/>
        <v>0</v>
      </c>
      <c r="AE81" s="27">
        <f t="shared" ca="1" si="6"/>
        <v>62</v>
      </c>
      <c r="AF81" s="10">
        <f t="shared" ca="1" si="9"/>
        <v>0</v>
      </c>
      <c r="AG81" s="10">
        <f t="shared" ca="1" si="9"/>
        <v>1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2016:4:4:7:JIAN</v>
      </c>
      <c r="AP81" s="27">
        <f t="shared" ca="1" si="12"/>
        <v>435</v>
      </c>
      <c r="AQ81" s="21">
        <f t="shared" ca="1" si="13"/>
        <v>0</v>
      </c>
      <c r="AR81" s="21">
        <f t="shared" ca="1" si="13"/>
        <v>23</v>
      </c>
      <c r="AS81" s="21">
        <f t="shared" ca="1" si="13"/>
        <v>6</v>
      </c>
      <c r="AT81" s="21">
        <f t="shared" ca="1" si="13"/>
        <v>16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>
        <f t="shared" ca="1" si="3"/>
        <v>166</v>
      </c>
      <c r="AC82" s="21">
        <f t="shared" ca="1" si="4"/>
        <v>1</v>
      </c>
      <c r="AD82" s="21">
        <f t="shared" si="5"/>
        <v>0</v>
      </c>
      <c r="AE82" s="27">
        <f t="shared" ca="1" si="6"/>
        <v>85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2016:5:1:7:JIAN</v>
      </c>
      <c r="AP82" s="27">
        <f t="shared" ca="1" si="12"/>
        <v>464</v>
      </c>
      <c r="AQ82" s="21">
        <f t="shared" ca="1" si="13"/>
        <v>1</v>
      </c>
      <c r="AR82" s="21">
        <f t="shared" ca="1" si="13"/>
        <v>16</v>
      </c>
      <c r="AS82" s="21">
        <f t="shared" ca="1" si="13"/>
        <v>15</v>
      </c>
      <c r="AT82" s="21">
        <f t="shared" ca="1" si="13"/>
        <v>15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2016:5:2:7:JIAN</v>
      </c>
      <c r="AP83" s="27">
        <f t="shared" ca="1" si="12"/>
        <v>493</v>
      </c>
      <c r="AQ83" s="21">
        <f t="shared" ca="1" si="13"/>
        <v>1</v>
      </c>
      <c r="AR83" s="21">
        <f t="shared" ca="1" si="13"/>
        <v>25</v>
      </c>
      <c r="AS83" s="21">
        <f t="shared" ca="1" si="13"/>
        <v>8</v>
      </c>
      <c r="AT83" s="21">
        <f t="shared" ca="1" si="13"/>
        <v>38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2016:5:3:7:JIAN</v>
      </c>
      <c r="AP84" s="27">
        <f t="shared" ca="1" si="12"/>
        <v>522</v>
      </c>
      <c r="AQ84" s="21">
        <f t="shared" ca="1" si="13"/>
        <v>0</v>
      </c>
      <c r="AR84" s="21">
        <f t="shared" ca="1" si="13"/>
        <v>24</v>
      </c>
      <c r="AS84" s="21">
        <f t="shared" ca="1" si="13"/>
        <v>5</v>
      </c>
      <c r="AT84" s="21">
        <f t="shared" ca="1" si="13"/>
        <v>31</v>
      </c>
      <c r="AU84" s="21">
        <f t="shared" ca="1" si="13"/>
        <v>2</v>
      </c>
      <c r="AV84" s="21">
        <f t="shared" ca="1" si="13"/>
        <v>4</v>
      </c>
      <c r="AW84" s="21">
        <f t="shared" ca="1" si="15"/>
        <v>1</v>
      </c>
      <c r="AX84" s="21">
        <f t="shared" ca="1" si="16"/>
        <v>24</v>
      </c>
      <c r="AY84" s="21">
        <f t="shared" ca="1" si="17"/>
        <v>12</v>
      </c>
      <c r="AZ84" s="21">
        <f t="shared" ca="1" si="18"/>
        <v>20</v>
      </c>
      <c r="BA84" s="21">
        <f t="shared" ca="1" si="19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2016:5:4:7:JIAN</v>
      </c>
      <c r="AP85" s="27">
        <f t="shared" ca="1" si="12"/>
        <v>554</v>
      </c>
      <c r="AQ85" s="21">
        <f t="shared" ca="1" si="13"/>
        <v>1</v>
      </c>
      <c r="AR85" s="21">
        <f t="shared" ca="1" si="13"/>
        <v>18</v>
      </c>
      <c r="AS85" s="21">
        <f t="shared" ca="1" si="13"/>
        <v>12</v>
      </c>
      <c r="AT85" s="21">
        <f t="shared" ca="1" si="13"/>
        <v>25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2016:5:5:7:JIAN</v>
      </c>
      <c r="AP86" s="27">
        <f t="shared" ca="1" si="12"/>
        <v>583</v>
      </c>
      <c r="AQ86" s="21">
        <f t="shared" ca="1" si="13"/>
        <v>2</v>
      </c>
      <c r="AR86" s="21">
        <f t="shared" ca="1" si="13"/>
        <v>20</v>
      </c>
      <c r="AS86" s="21">
        <f t="shared" ca="1" si="13"/>
        <v>9</v>
      </c>
      <c r="AT86" s="21">
        <f t="shared" ca="1" si="13"/>
        <v>22</v>
      </c>
      <c r="AU86" s="21">
        <f t="shared" ca="1" si="13"/>
        <v>1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2016:6:1:7:JIAN</v>
      </c>
      <c r="AP87" s="27">
        <f t="shared" ca="1" si="12"/>
        <v>613</v>
      </c>
      <c r="AQ87" s="21">
        <f t="shared" ca="1" si="13"/>
        <v>0</v>
      </c>
      <c r="AR87" s="21">
        <f t="shared" ca="1" si="13"/>
        <v>23</v>
      </c>
      <c r="AS87" s="21">
        <f t="shared" ca="1" si="13"/>
        <v>8</v>
      </c>
      <c r="AT87" s="21">
        <f t="shared" ca="1" si="13"/>
        <v>15</v>
      </c>
      <c r="AU87" s="21">
        <f t="shared" ca="1" si="13"/>
        <v>0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2016:6:2:7:JIAN</v>
      </c>
      <c r="AP88" s="27">
        <f t="shared" ca="1" si="12"/>
        <v>642</v>
      </c>
      <c r="AQ88" s="21">
        <f t="shared" ca="1" si="13"/>
        <v>1</v>
      </c>
      <c r="AR88" s="21">
        <f t="shared" ca="1" si="13"/>
        <v>17</v>
      </c>
      <c r="AS88" s="21">
        <f t="shared" ca="1" si="13"/>
        <v>6</v>
      </c>
      <c r="AT88" s="21">
        <f t="shared" ca="1" si="13"/>
        <v>19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0</v>
      </c>
      <c r="AG89" s="7">
        <f t="shared" ca="1" si="21"/>
        <v>1</v>
      </c>
      <c r="AH89" s="7">
        <f t="shared" ca="1" si="21"/>
        <v>0</v>
      </c>
      <c r="AI89" s="7">
        <f t="shared" ca="1" si="21"/>
        <v>8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8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11%</v>
      </c>
      <c r="Y102" s="30">
        <f ca="1">IFERROR(X101/SUM(X100:X101),"0")</f>
        <v>0.1111111111111111</v>
      </c>
      <c r="Z102" s="7" t="str">
        <f ca="1">TEXT(Y102,"00%")</f>
        <v>11%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Ji'an District</v>
      </c>
    </row>
    <row r="108" spans="23:51">
      <c r="X108" s="40" t="str">
        <f>$X$92</f>
        <v>吉安地區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U22"/>
  <sheetViews>
    <sheetView topLeftCell="E6" zoomScaleNormal="100" zoomScaleSheetLayoutView="115" workbookViewId="0">
      <selection activeCell="Y29" sqref="Y2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1794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2241</v>
      </c>
      <c r="E2" s="82" t="str">
        <f>$A$3</f>
        <v>花蓮地區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2242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2240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2064</v>
      </c>
      <c r="E5" s="90"/>
      <c r="F5" s="5" t="s">
        <v>790</v>
      </c>
      <c r="G5" s="6"/>
      <c r="H5" s="94">
        <f ca="1">HUALIAN_DISTRICT_GRAPH!$AC$89</f>
        <v>3</v>
      </c>
      <c r="I5" s="95"/>
      <c r="J5" s="95"/>
      <c r="K5" s="96"/>
      <c r="L5" s="45">
        <f>$O$22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2066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1808</v>
      </c>
      <c r="C12" s="64" t="str">
        <f>CONCATENATE(YEAR,":",MONTH,":",WEEK,":",WEEKDAY,":",$B12)</f>
        <v>2016:6:2:7:HUALIAN_3_E</v>
      </c>
      <c r="D12" s="64">
        <f>MATCH($C12,REPORT_DATA_BY_COMP!$A:$A,0)</f>
        <v>2059</v>
      </c>
      <c r="E12" s="65" t="str">
        <f>SUBSTITUTE(VLOOKUP($B12,COMP_LIST!$A:$AD,5,FALSE),"EL","")</f>
        <v>E. Perkins DL / Hu</v>
      </c>
      <c r="F12" s="4" t="str">
        <f>VLOOKUP($B12,COMP_LIST!$A:$AD,3,FALSE)</f>
        <v>Hualian 3 E</v>
      </c>
      <c r="G12" s="4" t="str">
        <f>VLOOKUP($B12,COMP_LIST!$A:$AD,4,FALSE)</f>
        <v>花蓮 3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5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1811</v>
      </c>
      <c r="C13" s="64" t="str">
        <f>CONCATENATE(YEAR,":",MONTH,":",WEEK,":",WEEKDAY,":",$B13)</f>
        <v>2016:6:2:7:HUALIAN_3_S</v>
      </c>
      <c r="D13" s="64">
        <f>MATCH($C13,REPORT_DATA_BY_COMP!$A:$A,0)</f>
        <v>2060</v>
      </c>
      <c r="E13" s="65" t="str">
        <f>SUBSTITUTE(VLOOKUP($B13,COMP_LIST!$A:$AD,5,FALSE),"EL","")</f>
        <v>S. Tinsley / Jensen</v>
      </c>
      <c r="F13" s="4" t="str">
        <f>VLOOKUP($B13,COMP_LIST!$A:$AD,3,FALSE)</f>
        <v>Hualian 3 S</v>
      </c>
      <c r="G13" s="4" t="str">
        <f>VLOOKUP($B13,COMP_LIST!$A:$AD,4,FALSE)</f>
        <v>花蓮 3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2016:1:4</v>
      </c>
      <c r="N13" s="47" t="str">
        <f>IFERROR(INDEX(BAPTISM_HISTORY!$A:$C,MATCH("0:0:0:0:"&amp;$B13,BAPTISM_HISTORY!$A:$A,0),MATCH(N$8,BAPTISM_HISTORY!$A$1:$AI$1,0)), "")</f>
        <v>1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8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6</v>
      </c>
    </row>
    <row r="14" spans="1:21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U14" si="0">SUM(I12:I13)</f>
        <v>1</v>
      </c>
      <c r="J14" s="11">
        <f t="shared" si="0"/>
        <v>2</v>
      </c>
      <c r="K14" s="11">
        <f t="shared" si="0"/>
        <v>5</v>
      </c>
      <c r="L14" s="11">
        <f t="shared" si="0"/>
        <v>0</v>
      </c>
      <c r="M14" s="11"/>
      <c r="N14" s="48"/>
      <c r="O14" s="11">
        <f t="shared" si="0"/>
        <v>0</v>
      </c>
      <c r="P14" s="11">
        <f t="shared" si="0"/>
        <v>8</v>
      </c>
      <c r="Q14" s="11">
        <f t="shared" si="0"/>
        <v>4</v>
      </c>
      <c r="R14" s="11">
        <f t="shared" si="0"/>
        <v>16</v>
      </c>
      <c r="S14" s="11">
        <f t="shared" si="0"/>
        <v>13</v>
      </c>
      <c r="T14" s="11">
        <f t="shared" si="0"/>
        <v>0</v>
      </c>
      <c r="U14" s="11">
        <f t="shared" si="0"/>
        <v>14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2016:6:1:7:HUALIAN</v>
      </c>
      <c r="D17" s="64">
        <f>MATCH($C17,REPORT_DATA_BY_DISTRICT!$A:$A, 0)</f>
        <v>612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7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23</v>
      </c>
      <c r="S17" s="10">
        <f>IFERROR(INDEX(REPORT_DATA_BY_DISTRICT!$A:$AI,$D17,MATCH(S$8,REPORT_DATA_BY_DISTRICT!$A$1:$AI$1,0)), "")</f>
        <v>10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14</v>
      </c>
    </row>
    <row r="18" spans="3:21" ht="15" customHeight="1">
      <c r="C18" s="64" t="str">
        <f>CONCATENATE(YEAR,":",MONTH,":2:",WEEKLY_REPORT_DAY,":", $A$1)</f>
        <v>2016:6:2:7:HUALIAN</v>
      </c>
      <c r="D18" s="64">
        <f>MATCH($C18,REPORT_DATA_BY_DISTRICT!$A:$A, 0)</f>
        <v>641</v>
      </c>
      <c r="E18" s="19" t="s">
        <v>780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2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8</v>
      </c>
      <c r="Q18" s="10">
        <f>IFERROR(INDEX(REPORT_DATA_BY_DISTRICT!$A:$AI,$D18,MATCH(Q$8,REPORT_DATA_BY_DISTRICT!$A$1:$AI$1,0)), "")</f>
        <v>4</v>
      </c>
      <c r="R18" s="10">
        <f>IFERROR(INDEX(REPORT_DATA_BY_DISTRICT!$A:$AI,$D18,MATCH(R$8,REPORT_DATA_BY_DISTRICT!$A$1:$AI$1,0)), "")</f>
        <v>16</v>
      </c>
      <c r="S18" s="10">
        <f>IFERROR(INDEX(REPORT_DATA_BY_DISTRICT!$A:$AI,$D18,MATCH(S$8,REPORT_DATA_BY_DISTRICT!$A$1:$AI$1,0)), "")</f>
        <v>13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14</v>
      </c>
    </row>
    <row r="19" spans="3:21" ht="15" customHeight="1">
      <c r="C19" s="64" t="str">
        <f>CONCATENATE(YEAR,":",MONTH,":3:",WEEKLY_REPORT_DAY,":", $A$1)</f>
        <v>2016:6:3:7:HUALIAN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2016:6:4:7:HUALIAN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2016:6:5:7:HUALIAN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1</v>
      </c>
      <c r="J22" s="17">
        <f t="shared" si="1"/>
        <v>6</v>
      </c>
      <c r="K22" s="17">
        <f t="shared" si="1"/>
        <v>13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15</v>
      </c>
      <c r="Q22" s="17">
        <f t="shared" si="1"/>
        <v>11</v>
      </c>
      <c r="R22" s="17">
        <f t="shared" si="1"/>
        <v>39</v>
      </c>
      <c r="S22" s="17">
        <f t="shared" si="1"/>
        <v>23</v>
      </c>
      <c r="T22" s="17">
        <f t="shared" si="1"/>
        <v>0</v>
      </c>
      <c r="U22" s="17">
        <f>SUM(U17:U21)</f>
        <v>28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110" priority="143">
      <formula>O12=""</formula>
    </cfRule>
    <cfRule type="expression" dxfId="109" priority="144">
      <formula>AND(O$9&lt;&gt;"",O12&gt;=O$9)</formula>
    </cfRule>
    <cfRule type="expression" dxfId="108" priority="145">
      <formula>AND(O$10&lt;&gt;"",O12&gt;=O$10)</formula>
    </cfRule>
    <cfRule type="expression" dxfId="107" priority="146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BA109"/>
  <sheetViews>
    <sheetView zoomScale="85" zoomScaleNormal="85" workbookViewId="0">
      <selection activeCell="Y29" sqref="Y2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2016:3:4:7:HUALIAN</v>
      </c>
      <c r="AP77" s="27">
        <f t="shared" ref="AP77:AP88" ca="1" si="11">MATCH(AO77,INDIRECT(CONCATENATE($X$93,"$A:$A")),0)</f>
        <v>318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3</v>
      </c>
      <c r="AT77" s="21">
        <f t="shared" ca="1" si="12"/>
        <v>13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2016:4:1:7:HUALIAN</v>
      </c>
      <c r="AP78" s="27">
        <f t="shared" ca="1" si="11"/>
        <v>347</v>
      </c>
      <c r="AQ78" s="21">
        <f t="shared" ca="1" si="12"/>
        <v>0</v>
      </c>
      <c r="AR78" s="21">
        <f t="shared" ca="1" si="12"/>
        <v>18</v>
      </c>
      <c r="AS78" s="21">
        <f t="shared" ca="1" si="12"/>
        <v>3</v>
      </c>
      <c r="AT78" s="21">
        <f t="shared" ca="1" si="12"/>
        <v>15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2016:4:2:7:HUALIAN</v>
      </c>
      <c r="AP79" s="27">
        <f t="shared" ca="1" si="11"/>
        <v>376</v>
      </c>
      <c r="AQ79" s="21">
        <f t="shared" ca="1" si="12"/>
        <v>0</v>
      </c>
      <c r="AR79" s="21">
        <f t="shared" ca="1" si="12"/>
        <v>19</v>
      </c>
      <c r="AS79" s="21">
        <f t="shared" ca="1" si="12"/>
        <v>6</v>
      </c>
      <c r="AT79" s="21">
        <f t="shared" ca="1" si="12"/>
        <v>16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2016:4:3:7:HUALIAN</v>
      </c>
      <c r="AP80" s="27">
        <f t="shared" ca="1" si="11"/>
        <v>405</v>
      </c>
      <c r="AQ80" s="21">
        <f t="shared" ca="1" si="12"/>
        <v>0</v>
      </c>
      <c r="AR80" s="21">
        <f t="shared" ca="1" si="12"/>
        <v>21</v>
      </c>
      <c r="AS80" s="21">
        <f t="shared" ca="1" si="12"/>
        <v>4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135</v>
      </c>
      <c r="AC81" s="21">
        <f t="shared" ca="1" si="4"/>
        <v>1</v>
      </c>
      <c r="AD81" s="21">
        <f t="shared" si="5"/>
        <v>0</v>
      </c>
      <c r="AE81" s="27">
        <f t="shared" ca="1" si="6"/>
        <v>61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2016:4:4:7:HUALIAN</v>
      </c>
      <c r="AP81" s="27">
        <f t="shared" ca="1" si="11"/>
        <v>434</v>
      </c>
      <c r="AQ81" s="21">
        <f t="shared" ca="1" si="12"/>
        <v>0</v>
      </c>
      <c r="AR81" s="21">
        <f t="shared" ca="1" si="12"/>
        <v>17</v>
      </c>
      <c r="AS81" s="21">
        <f t="shared" ca="1" si="12"/>
        <v>5</v>
      </c>
      <c r="AT81" s="21">
        <f t="shared" ca="1" si="12"/>
        <v>12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165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2016:5:1:7:HUALIAN</v>
      </c>
      <c r="AP82" s="27">
        <f t="shared" ca="1" si="11"/>
        <v>463</v>
      </c>
      <c r="AQ82" s="21">
        <f t="shared" ca="1" si="12"/>
        <v>0</v>
      </c>
      <c r="AR82" s="21">
        <f t="shared" ca="1" si="12"/>
        <v>15</v>
      </c>
      <c r="AS82" s="21">
        <f t="shared" ca="1" si="12"/>
        <v>4</v>
      </c>
      <c r="AT82" s="21">
        <f t="shared" ca="1" si="12"/>
        <v>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2016:5:2:7:HUALIAN</v>
      </c>
      <c r="AP83" s="27">
        <f t="shared" ca="1" si="11"/>
        <v>492</v>
      </c>
      <c r="AQ83" s="21">
        <f t="shared" ca="1" si="12"/>
        <v>0</v>
      </c>
      <c r="AR83" s="21">
        <f t="shared" ca="1" si="12"/>
        <v>16</v>
      </c>
      <c r="AS83" s="21">
        <f t="shared" ca="1" si="12"/>
        <v>3</v>
      </c>
      <c r="AT83" s="21">
        <f t="shared" ca="1" si="12"/>
        <v>16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2016:5:3:7:HUALIAN</v>
      </c>
      <c r="AP84" s="27">
        <f t="shared" ca="1" si="11"/>
        <v>521</v>
      </c>
      <c r="AQ84" s="21">
        <f t="shared" ca="1" si="12"/>
        <v>0</v>
      </c>
      <c r="AR84" s="21">
        <f t="shared" ca="1" si="12"/>
        <v>10</v>
      </c>
      <c r="AS84" s="21">
        <f t="shared" ca="1" si="12"/>
        <v>4</v>
      </c>
      <c r="AT84" s="21">
        <f t="shared" ca="1" si="12"/>
        <v>13</v>
      </c>
      <c r="AU84" s="21">
        <f t="shared" ca="1" si="12"/>
        <v>2</v>
      </c>
      <c r="AV84" s="21">
        <f t="shared" ca="1" si="12"/>
        <v>2</v>
      </c>
      <c r="AW84" s="21">
        <f t="shared" ca="1" si="14"/>
        <v>1</v>
      </c>
      <c r="AX84" s="21">
        <f t="shared" ca="1" si="15"/>
        <v>12</v>
      </c>
      <c r="AY84" s="21">
        <f t="shared" ca="1" si="16"/>
        <v>6</v>
      </c>
      <c r="AZ84" s="21">
        <f t="shared" ca="1" si="17"/>
        <v>10</v>
      </c>
      <c r="BA84" s="21">
        <f t="shared" ca="1" si="18"/>
        <v>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2016:5:4:7:HUALIAN</v>
      </c>
      <c r="AP85" s="27">
        <f t="shared" ca="1" si="11"/>
        <v>553</v>
      </c>
      <c r="AQ85" s="21">
        <f t="shared" ca="1" si="12"/>
        <v>1</v>
      </c>
      <c r="AR85" s="21">
        <f t="shared" ca="1" si="12"/>
        <v>11</v>
      </c>
      <c r="AS85" s="21">
        <f t="shared" ca="1" si="12"/>
        <v>7</v>
      </c>
      <c r="AT85" s="21">
        <f t="shared" ca="1" si="12"/>
        <v>9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2016:5:5:7:HUALIAN</v>
      </c>
      <c r="AP86" s="27">
        <f t="shared" ca="1" si="11"/>
        <v>582</v>
      </c>
      <c r="AQ86" s="21">
        <f t="shared" ca="1" si="12"/>
        <v>0</v>
      </c>
      <c r="AR86" s="21">
        <f t="shared" ca="1" si="12"/>
        <v>13</v>
      </c>
      <c r="AS86" s="21">
        <f t="shared" ca="1" si="12"/>
        <v>8</v>
      </c>
      <c r="AT86" s="21">
        <f t="shared" ca="1" si="12"/>
        <v>11</v>
      </c>
      <c r="AU86" s="21">
        <f t="shared" ca="1" si="12"/>
        <v>0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2016:6:1:7:HUALIAN</v>
      </c>
      <c r="AP87" s="27">
        <f t="shared" ca="1" si="11"/>
        <v>612</v>
      </c>
      <c r="AQ87" s="21">
        <f t="shared" ca="1" si="12"/>
        <v>0</v>
      </c>
      <c r="AR87" s="21">
        <f t="shared" ca="1" si="12"/>
        <v>7</v>
      </c>
      <c r="AS87" s="21">
        <f t="shared" ca="1" si="12"/>
        <v>7</v>
      </c>
      <c r="AT87" s="21">
        <f t="shared" ca="1" si="12"/>
        <v>10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2016:6:2:7:HUALIAN</v>
      </c>
      <c r="AP88" s="27">
        <f t="shared" ca="1" si="11"/>
        <v>641</v>
      </c>
      <c r="AQ88" s="21">
        <f t="shared" ca="1" si="12"/>
        <v>0</v>
      </c>
      <c r="AR88" s="21">
        <f t="shared" ca="1" si="12"/>
        <v>8</v>
      </c>
      <c r="AS88" s="21">
        <f t="shared" ca="1" si="12"/>
        <v>4</v>
      </c>
      <c r="AT88" s="21">
        <f t="shared" ca="1" si="12"/>
        <v>13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</v>
      </c>
    </row>
    <row r="107" spans="23:51" ht="23.25">
      <c r="W107" s="7" t="s">
        <v>1449</v>
      </c>
      <c r="X107" s="42" t="str">
        <f>$X$91</f>
        <v>Hualian District</v>
      </c>
    </row>
    <row r="108" spans="23:51">
      <c r="X108" s="40" t="str">
        <f>$X$92</f>
        <v>花蓮地區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U31"/>
  <sheetViews>
    <sheetView tabSelected="1" topLeftCell="E1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1900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2067</v>
      </c>
      <c r="E2" s="82" t="str">
        <f>$A$3</f>
        <v>臺東地帶</v>
      </c>
      <c r="F2" s="26" t="s">
        <v>791</v>
      </c>
      <c r="G2" s="84">
        <f>$A$6</f>
        <v>60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2068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2063</v>
      </c>
      <c r="E4" s="89">
        <f>DATE</f>
        <v>42533</v>
      </c>
      <c r="F4" s="23" t="s">
        <v>789</v>
      </c>
      <c r="G4" s="24"/>
      <c r="H4" s="91">
        <f>ROUND($G$2/12*MONTH,0)</f>
        <v>30</v>
      </c>
      <c r="I4" s="92"/>
      <c r="J4" s="92"/>
      <c r="K4" s="93"/>
      <c r="L4" s="44">
        <f>ROUND($G$2/12,0)</f>
        <v>5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2064</v>
      </c>
      <c r="E5" s="90"/>
      <c r="F5" s="5" t="s">
        <v>790</v>
      </c>
      <c r="G5" s="6"/>
      <c r="H5" s="94">
        <f ca="1">TAIDONG_ZONE_GRAPH!$AC$89</f>
        <v>27</v>
      </c>
      <c r="I5" s="95"/>
      <c r="J5" s="95"/>
      <c r="K5" s="96"/>
      <c r="L5" s="45">
        <f>$O$31</f>
        <v>2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60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1906</v>
      </c>
      <c r="C12" s="64" t="str">
        <f>CONCATENATE(YEAR,":",MONTH,":",WEEK,":",WEEKDAY,":",$B12)</f>
        <v>2016:6:2:7:TAIDONG_2_ZL</v>
      </c>
      <c r="D12" s="64">
        <f>MATCH($C12,REPORT_DATA_BY_COMP!$A:$A,0)</f>
        <v>2089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7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10</v>
      </c>
      <c r="S12" s="10">
        <f>IFERROR(INDEX(REPORT_DATA_BY_COMP!$A:$AI,$D12,MATCH(S$8,REPORT_DATA_BY_COMP!$A$1:$AI$1,0)), "")</f>
        <v>6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10</v>
      </c>
    </row>
    <row r="13" spans="1:21" ht="15" customHeight="1">
      <c r="A13" s="1"/>
      <c r="B13" s="1" t="s">
        <v>1910</v>
      </c>
      <c r="C13" s="64" t="str">
        <f>CONCATENATE(YEAR,":",MONTH,":",WEEK,":",WEEKDAY,":",$B13)</f>
        <v>2016:6:2:7:TAIDONG_2_S</v>
      </c>
      <c r="D13" s="64">
        <f>MATCH($C13,REPORT_DATA_BY_COMP!$A:$A,0)</f>
        <v>2088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6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4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U14" si="0">SUM(H12:H13)</f>
        <v>0</v>
      </c>
      <c r="I14" s="11">
        <f t="shared" si="0"/>
        <v>0</v>
      </c>
      <c r="J14" s="11">
        <f t="shared" si="0"/>
        <v>2</v>
      </c>
      <c r="K14" s="11">
        <f t="shared" si="0"/>
        <v>4</v>
      </c>
      <c r="L14" s="48">
        <f t="shared" si="0"/>
        <v>0</v>
      </c>
      <c r="M14" s="77"/>
      <c r="N14" s="79"/>
      <c r="O14" s="57">
        <f t="shared" si="0"/>
        <v>0</v>
      </c>
      <c r="P14" s="51">
        <f t="shared" si="0"/>
        <v>8</v>
      </c>
      <c r="Q14" s="11">
        <f t="shared" si="0"/>
        <v>11</v>
      </c>
      <c r="R14" s="11">
        <f t="shared" si="0"/>
        <v>14</v>
      </c>
      <c r="S14" s="11">
        <f t="shared" si="0"/>
        <v>10</v>
      </c>
      <c r="T14" s="11">
        <f t="shared" si="0"/>
        <v>0</v>
      </c>
      <c r="U14" s="11">
        <f t="shared" si="0"/>
        <v>14</v>
      </c>
    </row>
    <row r="15" spans="1:21" ht="15" customHeight="1">
      <c r="A15" s="1" t="s">
        <v>2070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6"/>
      <c r="N15" s="6"/>
      <c r="O15" s="55"/>
      <c r="P15" s="6"/>
      <c r="Q15" s="6"/>
      <c r="R15" s="6"/>
      <c r="S15" s="6"/>
      <c r="T15" s="6"/>
      <c r="U15" s="6"/>
    </row>
    <row r="16" spans="1:21" ht="15" customHeight="1">
      <c r="A16" s="1"/>
      <c r="B16" s="1" t="s">
        <v>1898</v>
      </c>
      <c r="C16" s="64" t="str">
        <f>CONCATENATE(YEAR,":",MONTH,":",WEEK,":",WEEKDAY,":",$B16)</f>
        <v>2016:6:2:7:TAIDONG_1_E</v>
      </c>
      <c r="D16" s="64">
        <f>MATCH($C16,REPORT_DATA_BY_COMP!$A:$A,0)</f>
        <v>2086</v>
      </c>
      <c r="E16" s="65" t="str">
        <f>SUBSTITUTE(VLOOKUP($B16,COMP_LIST!$A:$AD,5,FALSE),"EL","")</f>
        <v>E. Dixon / Rauckhorst</v>
      </c>
      <c r="F16" s="4" t="str">
        <f>VLOOKUP($B16,COMP_LIST!$A:$AD,3,FALSE)</f>
        <v>Taidong 1 E</v>
      </c>
      <c r="G16" s="4" t="str">
        <f>VLOOKUP($B16,COMP_LIST!$A:$AD,4,FALSE)</f>
        <v>台東 1 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2</v>
      </c>
      <c r="K16" s="10">
        <f>IFERROR(INDEX(REPORT_DATA_BY_COMP!$A:$AI,$D16,MATCH(K$8,REPORT_DATA_BY_COMP!$A$1:$AI$1,0)), "")</f>
        <v>2</v>
      </c>
      <c r="L16" s="47">
        <f>IFERROR(INDEX(REPORT_DATA_BY_COMP!$A:$AI,$D16,MATCH(L$8,REPORT_DATA_BY_COMP!$A$1:$AI$1,0)), "")</f>
        <v>0</v>
      </c>
      <c r="M16" s="10" t="str">
        <f>IFERROR(""&amp;INDEX(BAPTISM_HISTORY!$A:$C,MATCH("0:0:0:0:"&amp;$B16,BAPTISM_HISTORY!$A:$A,0),MATCH(M$8,BAPTISM_HISTORY!$A$1:$AI$1,0)), "")</f>
        <v>2016:5:4</v>
      </c>
      <c r="N16" s="47" t="str">
        <f>IFERROR(INDEX(BAPTISM_HISTORY!$A:$C,MATCH("0:0:0:0:"&amp;$B16,BAPTISM_HISTORY!$A:$A,0),MATCH(N$8,BAPTISM_HISTORY!$A$1:$AI$1,0)), "")</f>
        <v>3</v>
      </c>
      <c r="O16" s="56">
        <f>IFERROR(INDEX(REPORT_DATA_BY_COMP!$A:$AI,$D16,MATCH(O$8,REPORT_DATA_BY_COMP!$A$1:$AI$1,0)), "")</f>
        <v>0</v>
      </c>
      <c r="P16" s="50">
        <f>IFERROR(INDEX(REPORT_DATA_BY_COMP!$A:$AI,$D16,MATCH(P$8,REPORT_DATA_BY_COMP!$A$1:$AI$1,0)), "")</f>
        <v>4</v>
      </c>
      <c r="Q16" s="10">
        <f>IFERROR(INDEX(REPORT_DATA_BY_COMP!$A:$AI,$D16,MATCH(Q$8,REPORT_DATA_BY_COMP!$A$1:$AI$1,0)), "")</f>
        <v>3</v>
      </c>
      <c r="R16" s="10">
        <f>IFERROR(INDEX(REPORT_DATA_BY_COMP!$A:$AI,$D16,MATCH(R$8,REPORT_DATA_BY_COMP!$A$1:$AI$1,0)), "")</f>
        <v>7</v>
      </c>
      <c r="S16" s="10">
        <f>IFERROR(INDEX(REPORT_DATA_BY_COMP!$A:$AI,$D16,MATCH(S$8,REPORT_DATA_BY_COMP!$A$1:$AI$1,0)), "")</f>
        <v>7</v>
      </c>
      <c r="T16" s="10">
        <f>IFERROR(INDEX(REPORT_DATA_BY_COMP!$A:$AI,$D16,MATCH(T$8,REPORT_DATA_BY_COMP!$A$1:$AI$1,0)), "")</f>
        <v>0</v>
      </c>
      <c r="U16" s="10">
        <f>IFERROR(INDEX(REPORT_DATA_BY_COMP!$A:$AI,$D16,MATCH(U$8,REPORT_DATA_BY_COMP!$A$1:$AI$1,0)), "")</f>
        <v>13</v>
      </c>
    </row>
    <row r="17" spans="1:21" ht="15" customHeight="1">
      <c r="A17" s="1"/>
      <c r="B17" s="1" t="s">
        <v>1913</v>
      </c>
      <c r="C17" s="64" t="str">
        <f>CONCATENATE(YEAR,":",MONTH,":",WEEK,":",WEEKDAY,":",$B17)</f>
        <v>2016:6:2:7:TAIDONG_3_E</v>
      </c>
      <c r="D17" s="64">
        <f>MATCH($C17,REPORT_DATA_BY_COMP!$A:$A,0)</f>
        <v>2090</v>
      </c>
      <c r="E17" s="65" t="str">
        <f>SUBSTITUTE(VLOOKUP($B17,COMP_LIST!$A:$AD,5,FALSE),"EL","")</f>
        <v>E. Lin DL / Butler</v>
      </c>
      <c r="F17" s="4" t="str">
        <f>VLOOKUP($B17,COMP_LIST!$A:$AD,3,FALSE)</f>
        <v>Taidong 3 E</v>
      </c>
      <c r="G17" s="4" t="str">
        <f>VLOOKUP($B17,COMP_LIST!$A:$AD,4,FALSE)</f>
        <v>台東 3 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2</v>
      </c>
      <c r="K17" s="10">
        <f>IFERROR(INDEX(REPORT_DATA_BY_COMP!$A:$AI,$D17,MATCH(K$8,REPORT_DATA_BY_COMP!$A$1:$AI$1,0)), "")</f>
        <v>3</v>
      </c>
      <c r="L17" s="47">
        <f>IFERROR(INDEX(REPORT_DATA_BY_COMP!$A:$AI,$D17,MATCH(L$8,REPORT_DATA_BY_COMP!$A$1:$AI$1,0)), "")</f>
        <v>0</v>
      </c>
      <c r="M17" s="10" t="str">
        <f>IFERROR(""&amp;INDEX(BAPTISM_HISTORY!$A:$C,MATCH("0:0:0:0:"&amp;$B17,BAPTISM_HISTORY!$A:$A,0),MATCH(M$8,BAPTISM_HISTORY!$A$1:$AI$1,0)), "")</f>
        <v>2016:5:4</v>
      </c>
      <c r="N17" s="47" t="str">
        <f>IFERROR(INDEX(BAPTISM_HISTORY!$A:$C,MATCH("0:0:0:0:"&amp;$B17,BAPTISM_HISTORY!$A:$A,0),MATCH(N$8,BAPTISM_HISTORY!$A$1:$AI$1,0)), "")</f>
        <v>6</v>
      </c>
      <c r="O17" s="56">
        <f>IFERROR(INDEX(REPORT_DATA_BY_COMP!$A:$AI,$D17,MATCH(O$8,REPORT_DATA_BY_COMP!$A$1:$AI$1,0)), "")</f>
        <v>0</v>
      </c>
      <c r="P17" s="50">
        <f>IFERROR(INDEX(REPORT_DATA_BY_COMP!$A:$AI,$D17,MATCH(P$8,REPORT_DATA_BY_COMP!$A$1:$AI$1,0)), "")</f>
        <v>5</v>
      </c>
      <c r="Q17" s="10">
        <f>IFERROR(INDEX(REPORT_DATA_BY_COMP!$A:$AI,$D17,MATCH(Q$8,REPORT_DATA_BY_COMP!$A$1:$AI$1,0)), "")</f>
        <v>1</v>
      </c>
      <c r="R17" s="10">
        <f>IFERROR(INDEX(REPORT_DATA_BY_COMP!$A:$AI,$D17,MATCH(R$8,REPORT_DATA_BY_COMP!$A$1:$AI$1,0)), "")</f>
        <v>3</v>
      </c>
      <c r="S17" s="10">
        <f>IFERROR(INDEX(REPORT_DATA_BY_COMP!$A:$AI,$D17,MATCH(S$8,REPORT_DATA_BY_COMP!$A$1:$AI$1,0)), "")</f>
        <v>6</v>
      </c>
      <c r="T17" s="10">
        <f>IFERROR(INDEX(REPORT_DATA_BY_COMP!$A:$AI,$D17,MATCH(T$8,REPORT_DATA_BY_COMP!$A$1:$AI$1,0)), "")</f>
        <v>0</v>
      </c>
      <c r="U17" s="10">
        <f>IFERROR(INDEX(REPORT_DATA_BY_COMP!$A:$AI,$D17,MATCH(U$8,REPORT_DATA_BY_COMP!$A$1:$AI$1,0)), "")</f>
        <v>5</v>
      </c>
    </row>
    <row r="18" spans="1:21" ht="15" customHeight="1">
      <c r="A18" s="1"/>
      <c r="B18" s="1" t="s">
        <v>1904</v>
      </c>
      <c r="C18" s="64" t="str">
        <f>CONCATENATE(YEAR,":",MONTH,":",WEEK,":",WEEKDAY,":",$B18)</f>
        <v>2016:6:2:7:TAIDONG_1_S</v>
      </c>
      <c r="D18" s="64">
        <f>MATCH($C18,REPORT_DATA_BY_COMP!$A:$A,0)</f>
        <v>2087</v>
      </c>
      <c r="E18" s="65" t="str">
        <f>SUBSTITUTE(VLOOKUP($B18,COMP_LIST!$A:$AD,5,FALSE),"EL","")</f>
        <v>S. Hadley / Althoff</v>
      </c>
      <c r="F18" s="4" t="str">
        <f>VLOOKUP($B18,COMP_LIST!$A:$AD,3,FALSE)</f>
        <v>Taidong 1 S</v>
      </c>
      <c r="G18" s="4" t="str">
        <f>VLOOKUP($B18,COMP_LIST!$A:$AD,4,FALSE)</f>
        <v>台東 1 姐妹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2016:4:3</v>
      </c>
      <c r="N18" s="47" t="str">
        <f>IFERROR(INDEX(BAPTISM_HISTORY!$A:$C,MATCH("0:0:0:0:"&amp;$B18,BAPTISM_HISTORY!$A:$A,0),MATCH(N$8,BAPTISM_HISTORY!$A$1:$AI$1,0)), "")</f>
        <v>1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1</v>
      </c>
      <c r="Q18" s="10">
        <f>IFERROR(INDEX(REPORT_DATA_BY_COMP!$A:$AI,$D18,MATCH(Q$8,REPORT_DATA_BY_COMP!$A$1:$AI$1,0)), "")</f>
        <v>0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13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12</v>
      </c>
    </row>
    <row r="19" spans="1:21" ht="15" customHeight="1">
      <c r="A19" s="1"/>
      <c r="B19" s="1"/>
      <c r="E19" s="8" t="s">
        <v>804</v>
      </c>
      <c r="F19" s="9"/>
      <c r="G19" s="9"/>
      <c r="H19" s="11">
        <f t="shared" ref="H19:U19" si="1">SUM(H16:H18)</f>
        <v>0</v>
      </c>
      <c r="I19" s="11">
        <f t="shared" si="1"/>
        <v>0</v>
      </c>
      <c r="J19" s="11">
        <f t="shared" si="1"/>
        <v>4</v>
      </c>
      <c r="K19" s="11">
        <f t="shared" si="1"/>
        <v>6</v>
      </c>
      <c r="L19" s="48">
        <f t="shared" si="1"/>
        <v>0</v>
      </c>
      <c r="M19" s="77"/>
      <c r="N19" s="79"/>
      <c r="O19" s="57">
        <f t="shared" si="1"/>
        <v>0</v>
      </c>
      <c r="P19" s="51">
        <f t="shared" si="1"/>
        <v>10</v>
      </c>
      <c r="Q19" s="11">
        <f t="shared" si="1"/>
        <v>4</v>
      </c>
      <c r="R19" s="11">
        <f t="shared" si="1"/>
        <v>10</v>
      </c>
      <c r="S19" s="11">
        <f t="shared" si="1"/>
        <v>26</v>
      </c>
      <c r="T19" s="11">
        <f t="shared" si="1"/>
        <v>0</v>
      </c>
      <c r="U19" s="11">
        <f t="shared" si="1"/>
        <v>30</v>
      </c>
    </row>
    <row r="20" spans="1:21" ht="15" customHeight="1">
      <c r="A20" s="1" t="s">
        <v>2071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"/>
      <c r="N20" s="6"/>
      <c r="O20" s="60"/>
      <c r="P20" s="6"/>
      <c r="Q20" s="6"/>
      <c r="R20" s="6"/>
      <c r="S20" s="6"/>
      <c r="T20" s="6"/>
      <c r="U20" s="6"/>
    </row>
    <row r="21" spans="1:21" ht="15" customHeight="1">
      <c r="A21" s="1"/>
      <c r="B21" s="1" t="s">
        <v>2001</v>
      </c>
      <c r="C21" s="64" t="str">
        <f>CONCATENATE(YEAR,":",MONTH,":",WEEK,":",WEEKDAY,":",$B21)</f>
        <v>2016:6:2:7:YULI_E</v>
      </c>
      <c r="D21" s="64">
        <f>MATCH($C21,REPORT_DATA_BY_COMP!$A:$A,0)</f>
        <v>2122</v>
      </c>
      <c r="E21" s="65" t="str">
        <f>SUBSTITUTE(VLOOKUP($B21,COMP_LIST!$A:$AD,5,FALSE),"EL","")</f>
        <v>E. Hsiao DL / Johnson</v>
      </c>
      <c r="F21" s="4" t="str">
        <f>VLOOKUP($B21,COMP_LIST!$A:$AD,3,FALSE)</f>
        <v>Yuli E</v>
      </c>
      <c r="G21" s="4" t="str">
        <f>VLOOKUP($B21,COMP_LIST!$A:$AD,4,FALSE)</f>
        <v>玉里長老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8</v>
      </c>
      <c r="K21" s="10">
        <f>IFERROR(INDEX(REPORT_DATA_BY_COMP!$A:$AI,$D21,MATCH(K$8,REPORT_DATA_BY_COMP!$A$1:$AI$1,0)), "")</f>
        <v>5</v>
      </c>
      <c r="L21" s="47">
        <f>IFERROR(INDEX(REPORT_DATA_BY_COMP!$A:$AI,$D21,MATCH(L$8,REPORT_DATA_BY_COMP!$A$1:$AI$1,0)), "")</f>
        <v>0</v>
      </c>
      <c r="M21" s="10" t="str">
        <f>IFERROR(""&amp;INDEX(BAPTISM_HISTORY!$A:$C,MATCH("0:0:0:0:"&amp;$B21,BAPTISM_HISTORY!$A:$A,0),MATCH(M$8,BAPTISM_HISTORY!$A$1:$AI$1,0)), "")</f>
        <v>2016:6:2</v>
      </c>
      <c r="N21" s="47" t="str">
        <f>IFERROR(INDEX(BAPTISM_HISTORY!$A:$C,MATCH("0:0:0:0:"&amp;$B21,BAPTISM_HISTORY!$A:$A,0),MATCH(N$8,BAPTISM_HISTORY!$A$1:$AI$1,0)), "")</f>
        <v>1</v>
      </c>
      <c r="O21" s="59">
        <f>IFERROR(INDEX(REPORT_DATA_BY_COMP!$A:$AI,$D21,MATCH(O$8,REPORT_DATA_BY_COMP!$A$1:$AI$1,0)), "")</f>
        <v>1</v>
      </c>
      <c r="P21" s="50">
        <f>IFERROR(INDEX(REPORT_DATA_BY_COMP!$A:$AI,$D21,MATCH(P$8,REPORT_DATA_BY_COMP!$A$1:$AI$1,0)), "")</f>
        <v>15</v>
      </c>
      <c r="Q21" s="10">
        <f>IFERROR(INDEX(REPORT_DATA_BY_COMP!$A:$AI,$D21,MATCH(Q$8,REPORT_DATA_BY_COMP!$A$1:$AI$1,0)), "")</f>
        <v>2</v>
      </c>
      <c r="R21" s="10">
        <f>IFERROR(INDEX(REPORT_DATA_BY_COMP!$A:$AI,$D21,MATCH(R$8,REPORT_DATA_BY_COMP!$A$1:$AI$1,0)), "")</f>
        <v>7</v>
      </c>
      <c r="S21" s="10">
        <f>IFERROR(INDEX(REPORT_DATA_BY_COMP!$A:$AI,$D21,MATCH(S$8,REPORT_DATA_BY_COMP!$A$1:$AI$1,0)), "")</f>
        <v>8</v>
      </c>
      <c r="T21" s="10">
        <f>IFERROR(INDEX(REPORT_DATA_BY_COMP!$A:$AI,$D21,MATCH(T$8,REPORT_DATA_BY_COMP!$A$1:$AI$1,0)), "")</f>
        <v>1</v>
      </c>
      <c r="U21" s="10">
        <f>IFERROR(INDEX(REPORT_DATA_BY_COMP!$A:$AI,$D21,MATCH(U$8,REPORT_DATA_BY_COMP!$A$1:$AI$1,0)), "")</f>
        <v>15</v>
      </c>
    </row>
    <row r="22" spans="1:21" ht="15" customHeight="1">
      <c r="A22" s="1"/>
      <c r="B22" s="1" t="s">
        <v>2005</v>
      </c>
      <c r="C22" s="64" t="str">
        <f>CONCATENATE(YEAR,":",MONTH,":",WEEK,":",WEEKDAY,":",$B22)</f>
        <v>2016:6:2:7:YULI_S</v>
      </c>
      <c r="D22" s="64">
        <f>MATCH($C22,REPORT_DATA_BY_COMP!$A:$A,0)</f>
        <v>2123</v>
      </c>
      <c r="E22" s="65" t="str">
        <f>SUBSTITUTE(VLOOKUP($B22,COMP_LIST!$A:$AD,5,FALSE),"EL","")</f>
        <v>S. Parkin / Weaver</v>
      </c>
      <c r="F22" s="4" t="str">
        <f>VLOOKUP($B22,COMP_LIST!$A:$AD,3,FALSE)</f>
        <v>Yuli S</v>
      </c>
      <c r="G22" s="4" t="str">
        <f>VLOOKUP($B22,COMP_LIST!$A:$AD,4,FALSE)</f>
        <v>玉里姐妹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1</v>
      </c>
      <c r="K22" s="10">
        <f>IFERROR(INDEX(REPORT_DATA_BY_COMP!$A:$AI,$D22,MATCH(K$8,REPORT_DATA_BY_COMP!$A$1:$AI$1,0)), "")</f>
        <v>3</v>
      </c>
      <c r="L22" s="47">
        <f>IFERROR(INDEX(REPORT_DATA_BY_COMP!$A:$AI,$D22,MATCH(L$8,REPORT_DATA_BY_COMP!$A$1:$AI$1,0)), "")</f>
        <v>0</v>
      </c>
      <c r="M22" s="10" t="str">
        <f>IFERROR(""&amp;INDEX(BAPTISM_HISTORY!$A:$C,MATCH("0:0:0:0:"&amp;$B22,BAPTISM_HISTORY!$A:$A,0),MATCH(M$8,BAPTISM_HISTORY!$A$1:$AI$1,0)), "")</f>
        <v>2016:6:1</v>
      </c>
      <c r="N22" s="47" t="str">
        <f>IFERROR(INDEX(BAPTISM_HISTORY!$A:$C,MATCH("0:0:0:0:"&amp;$B22,BAPTISM_HISTORY!$A:$A,0),MATCH(N$8,BAPTISM_HISTORY!$A$1:$AI$1,0)), "")</f>
        <v>2</v>
      </c>
      <c r="O22" s="56">
        <f>IFERROR(INDEX(REPORT_DATA_BY_COMP!$A:$AI,$D22,MATCH(O$8,REPORT_DATA_BY_COMP!$A$1:$AI$1,0)), "")</f>
        <v>0</v>
      </c>
      <c r="P22" s="50">
        <f>IFERROR(INDEX(REPORT_DATA_BY_COMP!$A:$AI,$D22,MATCH(P$8,REPORT_DATA_BY_COMP!$A$1:$AI$1,0)), "")</f>
        <v>5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7</v>
      </c>
      <c r="S22" s="10">
        <f>IFERROR(INDEX(REPORT_DATA_BY_COMP!$A:$AI,$D22,MATCH(S$8,REPORT_DATA_BY_COMP!$A$1:$AI$1,0)), "")</f>
        <v>4</v>
      </c>
      <c r="T22" s="10">
        <f>IFERROR(INDEX(REPORT_DATA_BY_COMP!$A:$AI,$D22,MATCH(T$8,REPORT_DATA_BY_COMP!$A$1:$AI$1,0)), "")</f>
        <v>2</v>
      </c>
      <c r="U22" s="10">
        <f>IFERROR(INDEX(REPORT_DATA_BY_COMP!$A:$AI,$D22,MATCH(U$8,REPORT_DATA_BY_COMP!$A$1:$AI$1,0)), "")</f>
        <v>3</v>
      </c>
    </row>
    <row r="23" spans="1:21" ht="15" customHeight="1" thickBot="1">
      <c r="A23" s="1"/>
      <c r="B23" s="1"/>
      <c r="E23" s="8" t="s">
        <v>804</v>
      </c>
      <c r="F23" s="9"/>
      <c r="G23" s="9"/>
      <c r="H23" s="11">
        <f t="shared" ref="H23:U23" si="2">SUM(H21:H22)</f>
        <v>0</v>
      </c>
      <c r="I23" s="11">
        <f t="shared" si="2"/>
        <v>1</v>
      </c>
      <c r="J23" s="11">
        <f t="shared" si="2"/>
        <v>9</v>
      </c>
      <c r="K23" s="11">
        <f t="shared" si="2"/>
        <v>8</v>
      </c>
      <c r="L23" s="48">
        <f t="shared" si="2"/>
        <v>0</v>
      </c>
      <c r="M23" s="11"/>
      <c r="N23" s="48"/>
      <c r="O23" s="69">
        <f t="shared" si="2"/>
        <v>1</v>
      </c>
      <c r="P23" s="51">
        <f t="shared" si="2"/>
        <v>20</v>
      </c>
      <c r="Q23" s="11">
        <f t="shared" si="2"/>
        <v>6</v>
      </c>
      <c r="R23" s="11">
        <f t="shared" si="2"/>
        <v>14</v>
      </c>
      <c r="S23" s="11">
        <f t="shared" si="2"/>
        <v>12</v>
      </c>
      <c r="T23" s="11">
        <f t="shared" si="2"/>
        <v>3</v>
      </c>
      <c r="U23" s="11">
        <f t="shared" si="2"/>
        <v>18</v>
      </c>
    </row>
    <row r="24" spans="1:21" ht="15" customHeight="1" thickTop="1">
      <c r="E24" s="31"/>
      <c r="F24" s="22"/>
      <c r="G24" s="22"/>
      <c r="H24" s="22"/>
      <c r="I24" s="22"/>
      <c r="J24" s="22"/>
      <c r="K24" s="22"/>
      <c r="L24" s="22"/>
      <c r="M24" s="43"/>
      <c r="N24" s="43"/>
      <c r="O24" s="70"/>
      <c r="P24" s="22"/>
      <c r="Q24" s="22"/>
      <c r="R24" s="22"/>
      <c r="S24" s="22"/>
      <c r="T24" s="22"/>
      <c r="U24" s="22"/>
    </row>
    <row r="25" spans="1:21" ht="15" customHeight="1">
      <c r="E25" s="12" t="s">
        <v>803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</row>
    <row r="26" spans="1:21" ht="15" customHeight="1">
      <c r="C26" s="64" t="str">
        <f>CONCATENATE(YEAR,":",MONTH,":1:",WEEKLY_REPORT_DAY,":", $A$1)</f>
        <v>2016:6:1:7:TAIDONG</v>
      </c>
      <c r="D26" s="64">
        <f>MATCH($C26,REPORT_DATA_BY_ZONE!$A:$A, 0)</f>
        <v>219</v>
      </c>
      <c r="E26" s="19" t="s">
        <v>781</v>
      </c>
      <c r="F26" s="13"/>
      <c r="G26" s="13"/>
      <c r="H26" s="10">
        <f>IFERROR(INDEX(REPORT_DATA_BY_ZONE!$A:$AI,$D26,MATCH(H$8,REPORT_DATA_BY_ZONE!$A$1:$AI$1,0)), "")</f>
        <v>0</v>
      </c>
      <c r="I26" s="10">
        <f>IFERROR(INDEX(REPORT_DATA_BY_ZONE!$A:$AI,$D26,MATCH(I$8,REPORT_DATA_BY_ZONE!$A$1:$AI$1,0)), "")</f>
        <v>1</v>
      </c>
      <c r="J26" s="10">
        <f>IFERROR(INDEX(REPORT_DATA_BY_ZONE!$A:$AI,$D26,MATCH(J$8,REPORT_DATA_BY_ZONE!$A$1:$AI$1,0)), "")</f>
        <v>17</v>
      </c>
      <c r="K26" s="10">
        <f>IFERROR(INDEX(REPORT_DATA_BY_ZONE!$A:$AI,$D26,MATCH(K$8,REPORT_DATA_BY_ZONE!$A$1:$AI$1,0)), "")</f>
        <v>12</v>
      </c>
      <c r="L26" s="47">
        <f>IFERROR(INDEX(REPORT_DATA_BY_ZONE!$A:$AI,$D26,MATCH(L$8,REPORT_DATA_BY_ZONE!$A$1:$AI$1,0)), "")</f>
        <v>0</v>
      </c>
      <c r="M26" s="47"/>
      <c r="N26" s="47"/>
      <c r="O26" s="10">
        <f>IFERROR(INDEX(REPORT_DATA_BY_ZONE!$A:$AI,$D26,MATCH(O$8,REPORT_DATA_BY_ZONE!$A$1:$AI$1,0)), "")</f>
        <v>1</v>
      </c>
      <c r="P26" s="50">
        <f>IFERROR(INDEX(REPORT_DATA_BY_ZONE!$A:$AI,$D26,MATCH(P$8,REPORT_DATA_BY_ZONE!$A$1:$AI$1,0)), "")</f>
        <v>40</v>
      </c>
      <c r="Q26" s="10">
        <f>IFERROR(INDEX(REPORT_DATA_BY_ZONE!$A:$AI,$D26,MATCH(Q$8,REPORT_DATA_BY_ZONE!$A$1:$AI$1,0)), "")</f>
        <v>16</v>
      </c>
      <c r="R26" s="10">
        <f>IFERROR(INDEX(REPORT_DATA_BY_ZONE!$A:$AI,$D26,MATCH(R$8,REPORT_DATA_BY_ZONE!$A$1:$AI$1,0)), "")</f>
        <v>35</v>
      </c>
      <c r="S26" s="10">
        <f>IFERROR(INDEX(REPORT_DATA_BY_ZONE!$A:$AI,$D26,MATCH(S$8,REPORT_DATA_BY_ZONE!$A$1:$AI$1,0)), "")</f>
        <v>43</v>
      </c>
      <c r="T26" s="10">
        <f>IFERROR(INDEX(REPORT_DATA_BY_ZONE!$A:$AI,$D26,MATCH(T$8,REPORT_DATA_BY_ZONE!$A$1:$AI$1,0)), "")</f>
        <v>1</v>
      </c>
      <c r="U26" s="10">
        <f>IFERROR(INDEX(REPORT_DATA_BY_ZONE!$A:$AI,$D26,MATCH(U$8,REPORT_DATA_BY_ZONE!$A$1:$AI$1,0)), "")</f>
        <v>59</v>
      </c>
    </row>
    <row r="27" spans="1:21" ht="15" customHeight="1">
      <c r="C27" s="64" t="str">
        <f>CONCATENATE(YEAR,":",MONTH,":2:",WEEKLY_REPORT_DAY,":", $A$1)</f>
        <v>2016:6:2:7:TAIDONG</v>
      </c>
      <c r="D27" s="64">
        <f>MATCH($C27,REPORT_DATA_BY_ZONE!$A:$A, 0)</f>
        <v>229</v>
      </c>
      <c r="E27" s="19" t="s">
        <v>780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1</v>
      </c>
      <c r="J27" s="10">
        <f>IFERROR(INDEX(REPORT_DATA_BY_ZONE!$A:$AI,$D27,MATCH(J$8,REPORT_DATA_BY_ZONE!$A$1:$AI$1,0)), "")</f>
        <v>15</v>
      </c>
      <c r="K27" s="10">
        <f>IFERROR(INDEX(REPORT_DATA_BY_ZONE!$A:$AI,$D27,MATCH(K$8,REPORT_DATA_BY_ZONE!$A$1:$AI$1,0)), "")</f>
        <v>18</v>
      </c>
      <c r="L27" s="47">
        <f>IFERROR(INDEX(REPORT_DATA_BY_ZONE!$A:$AI,$D27,MATCH(L$8,REPORT_DATA_BY_ZONE!$A$1:$AI$1,0)), "")</f>
        <v>0</v>
      </c>
      <c r="M27" s="47"/>
      <c r="N27" s="47"/>
      <c r="O27" s="10">
        <f>IFERROR(INDEX(REPORT_DATA_BY_ZONE!$A:$AI,$D27,MATCH(O$8,REPORT_DATA_BY_ZONE!$A$1:$AI$1,0)), "")</f>
        <v>1</v>
      </c>
      <c r="P27" s="50">
        <f>IFERROR(INDEX(REPORT_DATA_BY_ZONE!$A:$AI,$D27,MATCH(P$8,REPORT_DATA_BY_ZONE!$A$1:$AI$1,0)), "")</f>
        <v>38</v>
      </c>
      <c r="Q27" s="10">
        <f>IFERROR(INDEX(REPORT_DATA_BY_ZONE!$A:$AI,$D27,MATCH(Q$8,REPORT_DATA_BY_ZONE!$A$1:$AI$1,0)), "")</f>
        <v>21</v>
      </c>
      <c r="R27" s="10">
        <f>IFERROR(INDEX(REPORT_DATA_BY_ZONE!$A:$AI,$D27,MATCH(R$8,REPORT_DATA_BY_ZONE!$A$1:$AI$1,0)), "")</f>
        <v>38</v>
      </c>
      <c r="S27" s="10">
        <f>IFERROR(INDEX(REPORT_DATA_BY_ZONE!$A:$AI,$D27,MATCH(S$8,REPORT_DATA_BY_ZONE!$A$1:$AI$1,0)), "")</f>
        <v>48</v>
      </c>
      <c r="T27" s="10">
        <f>IFERROR(INDEX(REPORT_DATA_BY_ZONE!$A:$AI,$D27,MATCH(T$8,REPORT_DATA_BY_ZONE!$A$1:$AI$1,0)), "")</f>
        <v>3</v>
      </c>
      <c r="U27" s="10">
        <f>IFERROR(INDEX(REPORT_DATA_BY_ZONE!$A:$AI,$D27,MATCH(U$8,REPORT_DATA_BY_ZONE!$A$1:$AI$1,0)), "")</f>
        <v>62</v>
      </c>
    </row>
    <row r="28" spans="1:21" ht="15" customHeight="1">
      <c r="C28" s="64" t="str">
        <f>CONCATENATE(YEAR,":",MONTH,":3:",WEEKLY_REPORT_DAY,":", $A$1)</f>
        <v>2016:6:3:7:TAIDONG</v>
      </c>
      <c r="D28" s="64" t="e">
        <f>MATCH($C28,REPORT_DATA_BY_ZONE!$A:$A, 0)</f>
        <v>#N/A</v>
      </c>
      <c r="E28" s="19" t="s">
        <v>782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47"/>
      <c r="N28" s="47"/>
      <c r="O28" s="10" t="str">
        <f>IFERROR(INDEX(REPORT_DATA_BY_ZONE!$A:$AI,$D28,MATCH(O$8,REPORT_DATA_BY_ZONE!$A$1:$AI$1,0)), "")</f>
        <v/>
      </c>
      <c r="P28" s="5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  <c r="T28" s="10" t="str">
        <f>IFERROR(INDEX(REPORT_DATA_BY_ZONE!$A:$AI,$D28,MATCH(T$8,REPORT_DATA_BY_ZONE!$A$1:$AI$1,0)), "")</f>
        <v/>
      </c>
      <c r="U28" s="10" t="str">
        <f>IFERROR(INDEX(REPORT_DATA_BY_ZONE!$A:$AI,$D28,MATCH(U$8,REPORT_DATA_BY_ZONE!$A$1:$AI$1,0)), "")</f>
        <v/>
      </c>
    </row>
    <row r="29" spans="1:21" ht="15" customHeight="1">
      <c r="C29" s="64" t="str">
        <f>CONCATENATE(YEAR,":",MONTH,":4:",WEEKLY_REPORT_DAY,":", $A$1)</f>
        <v>2016:6:4:7:TAIDONG</v>
      </c>
      <c r="D29" s="64" t="e">
        <f>MATCH($C29,REPORT_DATA_BY_ZONE!$A:$A, 0)</f>
        <v>#N/A</v>
      </c>
      <c r="E29" s="19" t="s">
        <v>783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47"/>
      <c r="N29" s="47"/>
      <c r="O29" s="10" t="str">
        <f>IFERROR(INDEX(REPORT_DATA_BY_ZONE!$A:$AI,$D29,MATCH(O$8,REPORT_DATA_BY_ZONE!$A$1:$AI$1,0)), "")</f>
        <v/>
      </c>
      <c r="P29" s="5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  <c r="T29" s="10" t="str">
        <f>IFERROR(INDEX(REPORT_DATA_BY_ZONE!$A:$AI,$D29,MATCH(T$8,REPORT_DATA_BY_ZONE!$A$1:$AI$1,0)), "")</f>
        <v/>
      </c>
      <c r="U29" s="10" t="str">
        <f>IFERROR(INDEX(REPORT_DATA_BY_ZONE!$A:$AI,$D29,MATCH(U$8,REPORT_DATA_BY_ZONE!$A$1:$AI$1,0)), "")</f>
        <v/>
      </c>
    </row>
    <row r="30" spans="1:21" ht="15" customHeight="1">
      <c r="C30" s="64" t="str">
        <f>CONCATENATE(YEAR,":",MONTH,":5:",WEEKLY_REPORT_DAY,":", $A$1)</f>
        <v>2016:6:5:7:TAIDONG</v>
      </c>
      <c r="D30" s="64" t="e">
        <f>MATCH($C30,REPORT_DATA_BY_ZONE!$A:$A, 0)</f>
        <v>#N/A</v>
      </c>
      <c r="E30" s="19" t="s">
        <v>784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47"/>
      <c r="N30" s="47"/>
      <c r="O30" s="10" t="str">
        <f>IFERROR(INDEX(REPORT_DATA_BY_ZONE!$A:$AI,$D30,MATCH(O$8,REPORT_DATA_BY_ZONE!$A$1:$AI$1,0)), "")</f>
        <v/>
      </c>
      <c r="P30" s="5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  <c r="T30" s="10" t="str">
        <f>IFERROR(INDEX(REPORT_DATA_BY_ZONE!$A:$AI,$D30,MATCH(T$8,REPORT_DATA_BY_ZONE!$A$1:$AI$1,0)), "")</f>
        <v/>
      </c>
      <c r="U30" s="10" t="str">
        <f>IFERROR(INDEX(REPORT_DATA_BY_ZONE!$A:$AI,$D30,MATCH(U$8,REPORT_DATA_BY_ZONE!$A$1:$AI$1,0)), "")</f>
        <v/>
      </c>
    </row>
    <row r="31" spans="1:21" ht="15" customHeight="1">
      <c r="E31" s="16" t="s">
        <v>804</v>
      </c>
      <c r="F31" s="14"/>
      <c r="G31" s="14"/>
      <c r="H31" s="17">
        <f>SUM(H26:H30)</f>
        <v>0</v>
      </c>
      <c r="I31" s="17">
        <f t="shared" ref="I31:T31" si="3">SUM(I26:I30)</f>
        <v>2</v>
      </c>
      <c r="J31" s="17">
        <f t="shared" si="3"/>
        <v>32</v>
      </c>
      <c r="K31" s="17">
        <f t="shared" si="3"/>
        <v>30</v>
      </c>
      <c r="L31" s="49">
        <f t="shared" si="3"/>
        <v>0</v>
      </c>
      <c r="M31" s="49"/>
      <c r="N31" s="49"/>
      <c r="O31" s="17">
        <f t="shared" si="3"/>
        <v>2</v>
      </c>
      <c r="P31" s="52">
        <f t="shared" si="3"/>
        <v>78</v>
      </c>
      <c r="Q31" s="17">
        <f t="shared" si="3"/>
        <v>37</v>
      </c>
      <c r="R31" s="17">
        <f t="shared" si="3"/>
        <v>73</v>
      </c>
      <c r="S31" s="17">
        <f t="shared" si="3"/>
        <v>91</v>
      </c>
      <c r="T31" s="17">
        <f t="shared" si="3"/>
        <v>4</v>
      </c>
      <c r="U31" s="17">
        <f>SUM(U26:U30)</f>
        <v>121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 O16:U18 O21:U22">
    <cfRule type="expression" dxfId="106" priority="138">
      <formula>O12=""</formula>
    </cfRule>
    <cfRule type="expression" dxfId="105" priority="139">
      <formula>AND(O$9&lt;&gt;"",O12&gt;=O$9)</formula>
    </cfRule>
    <cfRule type="expression" dxfId="104" priority="140">
      <formula>AND(O$10&lt;&gt;"",O12&gt;=O$10)</formula>
    </cfRule>
    <cfRule type="expression" dxfId="103" priority="141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BA109"/>
  <sheetViews>
    <sheetView tabSelected="1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2016:3:4:7:TAIDONG</v>
      </c>
      <c r="AP77" s="27">
        <f t="shared" ref="AP77:AP88" ca="1" si="12">MATCH(AO77,INDIRECT(CONCATENATE($X$93,"$A:$A")),0)</f>
        <v>116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39</v>
      </c>
      <c r="AS77" s="21">
        <f t="shared" ca="1" si="13"/>
        <v>23</v>
      </c>
      <c r="AT77" s="21">
        <f t="shared" ca="1" si="13"/>
        <v>25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2016:4:1:7:TAIDONG</v>
      </c>
      <c r="AP78" s="27">
        <f t="shared" ca="1" si="12"/>
        <v>126</v>
      </c>
      <c r="AQ78" s="21">
        <f t="shared" ca="1" si="13"/>
        <v>3</v>
      </c>
      <c r="AR78" s="21">
        <f t="shared" ca="1" si="13"/>
        <v>34</v>
      </c>
      <c r="AS78" s="21">
        <f t="shared" ca="1" si="13"/>
        <v>20</v>
      </c>
      <c r="AT78" s="21">
        <f t="shared" ca="1" si="13"/>
        <v>23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2016:4:2:7:TAIDONG</v>
      </c>
      <c r="AP79" s="27">
        <f t="shared" ca="1" si="12"/>
        <v>136</v>
      </c>
      <c r="AQ79" s="21">
        <f t="shared" ca="1" si="13"/>
        <v>0</v>
      </c>
      <c r="AR79" s="21">
        <f t="shared" ca="1" si="13"/>
        <v>39</v>
      </c>
      <c r="AS79" s="21">
        <f t="shared" ca="1" si="13"/>
        <v>21</v>
      </c>
      <c r="AT79" s="21">
        <f t="shared" ca="1" si="13"/>
        <v>31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2016:4:3:7:TAIDONG</v>
      </c>
      <c r="AP80" s="27">
        <f t="shared" ca="1" si="12"/>
        <v>146</v>
      </c>
      <c r="AQ80" s="21">
        <f t="shared" ca="1" si="13"/>
        <v>7</v>
      </c>
      <c r="AR80" s="21">
        <f t="shared" ca="1" si="13"/>
        <v>40</v>
      </c>
      <c r="AS80" s="21">
        <f t="shared" ca="1" si="13"/>
        <v>24</v>
      </c>
      <c r="AT80" s="21">
        <f t="shared" ca="1" si="13"/>
        <v>24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>
        <f t="shared" ca="1" si="3"/>
        <v>262</v>
      </c>
      <c r="AC81" s="21">
        <f t="shared" ca="1" si="4"/>
        <v>5</v>
      </c>
      <c r="AD81" s="21">
        <f t="shared" si="5"/>
        <v>5</v>
      </c>
      <c r="AE81" s="27">
        <f t="shared" ca="1" si="6"/>
        <v>48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2016:4:4:7:TAIDONG</v>
      </c>
      <c r="AP81" s="27">
        <f t="shared" ca="1" si="12"/>
        <v>156</v>
      </c>
      <c r="AQ81" s="21">
        <f t="shared" ca="1" si="13"/>
        <v>0</v>
      </c>
      <c r="AR81" s="21">
        <f t="shared" ca="1" si="13"/>
        <v>35</v>
      </c>
      <c r="AS81" s="21">
        <f t="shared" ca="1" si="13"/>
        <v>11</v>
      </c>
      <c r="AT81" s="21">
        <f t="shared" ca="1" si="13"/>
        <v>33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>
        <f t="shared" ca="1" si="3"/>
        <v>273</v>
      </c>
      <c r="AC82" s="21">
        <f t="shared" ca="1" si="4"/>
        <v>2</v>
      </c>
      <c r="AD82" s="21">
        <f t="shared" si="5"/>
        <v>5</v>
      </c>
      <c r="AE82" s="27">
        <f t="shared" ca="1" si="6"/>
        <v>57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3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2016:5:1:7:TAIDONG</v>
      </c>
      <c r="AP82" s="27">
        <f t="shared" ca="1" si="12"/>
        <v>166</v>
      </c>
      <c r="AQ82" s="21">
        <f t="shared" ca="1" si="13"/>
        <v>0</v>
      </c>
      <c r="AR82" s="21">
        <f t="shared" ca="1" si="13"/>
        <v>52</v>
      </c>
      <c r="AS82" s="21">
        <f t="shared" ca="1" si="13"/>
        <v>27</v>
      </c>
      <c r="AT82" s="21">
        <f t="shared" ca="1" si="13"/>
        <v>51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2016:5:2:7:TAIDONG</v>
      </c>
      <c r="AP83" s="27">
        <f t="shared" ca="1" si="12"/>
        <v>176</v>
      </c>
      <c r="AQ83" s="21">
        <f t="shared" ca="1" si="13"/>
        <v>0</v>
      </c>
      <c r="AR83" s="21">
        <f t="shared" ca="1" si="13"/>
        <v>43</v>
      </c>
      <c r="AS83" s="21">
        <f t="shared" ca="1" si="13"/>
        <v>18</v>
      </c>
      <c r="AT83" s="21">
        <f t="shared" ca="1" si="13"/>
        <v>41</v>
      </c>
      <c r="AU83" s="21">
        <f t="shared" ca="1" si="13"/>
        <v>17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2016:5:3:7:TAIDONG</v>
      </c>
      <c r="AP84" s="27">
        <f t="shared" ca="1" si="12"/>
        <v>186</v>
      </c>
      <c r="AQ84" s="21">
        <f t="shared" ca="1" si="13"/>
        <v>1</v>
      </c>
      <c r="AR84" s="21">
        <f t="shared" ca="1" si="13"/>
        <v>46</v>
      </c>
      <c r="AS84" s="21">
        <f t="shared" ca="1" si="13"/>
        <v>14</v>
      </c>
      <c r="AT84" s="21">
        <f t="shared" ca="1" si="13"/>
        <v>60</v>
      </c>
      <c r="AU84" s="21">
        <f t="shared" ca="1" si="13"/>
        <v>10</v>
      </c>
      <c r="AV84" s="21">
        <f t="shared" ca="1" si="13"/>
        <v>7</v>
      </c>
      <c r="AW84" s="21">
        <f t="shared" ca="1" si="15"/>
        <v>2</v>
      </c>
      <c r="AX84" s="21">
        <f t="shared" ca="1" si="16"/>
        <v>42</v>
      </c>
      <c r="AY84" s="21">
        <f t="shared" ca="1" si="17"/>
        <v>21</v>
      </c>
      <c r="AZ84" s="21">
        <f t="shared" ca="1" si="18"/>
        <v>35</v>
      </c>
      <c r="BA84" s="21">
        <f t="shared" ca="1" si="19"/>
        <v>7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2016:5:4:7:TAIDONG</v>
      </c>
      <c r="AP85" s="27">
        <f t="shared" ca="1" si="12"/>
        <v>198</v>
      </c>
      <c r="AQ85" s="21">
        <f t="shared" ca="1" si="13"/>
        <v>2</v>
      </c>
      <c r="AR85" s="21">
        <f t="shared" ca="1" si="13"/>
        <v>52</v>
      </c>
      <c r="AS85" s="21">
        <f t="shared" ca="1" si="13"/>
        <v>18</v>
      </c>
      <c r="AT85" s="21">
        <f t="shared" ca="1" si="13"/>
        <v>34</v>
      </c>
      <c r="AU85" s="21">
        <f t="shared" ca="1" si="13"/>
        <v>6</v>
      </c>
      <c r="AV85" s="21">
        <f t="shared" ca="1" si="13"/>
        <v>7</v>
      </c>
      <c r="AW85" s="21">
        <f t="shared" ca="1" si="15"/>
        <v>2</v>
      </c>
      <c r="AX85" s="21">
        <f t="shared" ca="1" si="16"/>
        <v>42</v>
      </c>
      <c r="AY85" s="21">
        <f t="shared" ca="1" si="17"/>
        <v>21</v>
      </c>
      <c r="AZ85" s="21">
        <f t="shared" ca="1" si="18"/>
        <v>35</v>
      </c>
      <c r="BA85" s="21">
        <f t="shared" ca="1" si="19"/>
        <v>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2016:5:5:7:TAIDONG</v>
      </c>
      <c r="AP86" s="27">
        <f t="shared" ca="1" si="12"/>
        <v>208</v>
      </c>
      <c r="AQ86" s="21">
        <f t="shared" ca="1" si="13"/>
        <v>2</v>
      </c>
      <c r="AR86" s="21">
        <f t="shared" ca="1" si="13"/>
        <v>50</v>
      </c>
      <c r="AS86" s="21">
        <f t="shared" ca="1" si="13"/>
        <v>20</v>
      </c>
      <c r="AT86" s="21">
        <f t="shared" ca="1" si="13"/>
        <v>38</v>
      </c>
      <c r="AU86" s="21">
        <f t="shared" ca="1" si="13"/>
        <v>5</v>
      </c>
      <c r="AV86" s="21">
        <f t="shared" ca="1" si="13"/>
        <v>7</v>
      </c>
      <c r="AW86" s="21">
        <f t="shared" ca="1" si="15"/>
        <v>2</v>
      </c>
      <c r="AX86" s="21">
        <f t="shared" ca="1" si="16"/>
        <v>42</v>
      </c>
      <c r="AY86" s="21">
        <f t="shared" ca="1" si="17"/>
        <v>21</v>
      </c>
      <c r="AZ86" s="21">
        <f t="shared" ca="1" si="18"/>
        <v>35</v>
      </c>
      <c r="BA86" s="21">
        <f t="shared" ca="1" si="19"/>
        <v>7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2016:6:1:7:TAIDONG</v>
      </c>
      <c r="AP87" s="27">
        <f t="shared" ca="1" si="12"/>
        <v>219</v>
      </c>
      <c r="AQ87" s="21">
        <f t="shared" ca="1" si="13"/>
        <v>1</v>
      </c>
      <c r="AR87" s="21">
        <f t="shared" ca="1" si="13"/>
        <v>40</v>
      </c>
      <c r="AS87" s="21">
        <f t="shared" ca="1" si="13"/>
        <v>16</v>
      </c>
      <c r="AT87" s="21">
        <f t="shared" ca="1" si="13"/>
        <v>43</v>
      </c>
      <c r="AU87" s="21">
        <f t="shared" ca="1" si="13"/>
        <v>1</v>
      </c>
      <c r="AV87" s="21">
        <f t="shared" ca="1" si="13"/>
        <v>7</v>
      </c>
      <c r="AW87" s="21">
        <f t="shared" ca="1" si="15"/>
        <v>2</v>
      </c>
      <c r="AX87" s="21">
        <f t="shared" ca="1" si="16"/>
        <v>42</v>
      </c>
      <c r="AY87" s="21">
        <f t="shared" ca="1" si="17"/>
        <v>21</v>
      </c>
      <c r="AZ87" s="21">
        <f t="shared" ca="1" si="18"/>
        <v>35</v>
      </c>
      <c r="BA87" s="21">
        <f t="shared" ca="1" si="19"/>
        <v>7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2016:6:2:7:TAIDONG</v>
      </c>
      <c r="AP88" s="27">
        <f t="shared" ca="1" si="12"/>
        <v>229</v>
      </c>
      <c r="AQ88" s="21">
        <f t="shared" ca="1" si="13"/>
        <v>1</v>
      </c>
      <c r="AR88" s="21">
        <f t="shared" ca="1" si="13"/>
        <v>38</v>
      </c>
      <c r="AS88" s="21">
        <f t="shared" ca="1" si="13"/>
        <v>21</v>
      </c>
      <c r="AT88" s="21">
        <f t="shared" ca="1" si="13"/>
        <v>48</v>
      </c>
      <c r="AU88" s="21">
        <f t="shared" ca="1" si="13"/>
        <v>3</v>
      </c>
      <c r="AV88" s="21">
        <f t="shared" ca="1" si="13"/>
        <v>7</v>
      </c>
      <c r="AW88" s="21">
        <f t="shared" ca="1" si="15"/>
        <v>2</v>
      </c>
      <c r="AX88" s="21">
        <f t="shared" ca="1" si="16"/>
        <v>42</v>
      </c>
      <c r="AY88" s="21">
        <f t="shared" ca="1" si="17"/>
        <v>21</v>
      </c>
      <c r="AZ88" s="21">
        <f t="shared" ca="1" si="18"/>
        <v>35</v>
      </c>
      <c r="BA88" s="21">
        <f t="shared" ca="1" si="19"/>
        <v>7</v>
      </c>
    </row>
    <row r="89" spans="23:53">
      <c r="AC89" s="7">
        <f ca="1">SUMIFS(AC53:AC88, $X53:$X88,YEAR,AC53:AC88,"&lt;&gt;#N/A")</f>
        <v>27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18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1900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30">
        <f ca="1">IFERROR(X101/SUM(X100:X101),"0")</f>
        <v>4.5454545454545456E-2</v>
      </c>
      <c r="Z102" s="7" t="str">
        <f ca="1">TEXT(Y102,"00%")</f>
        <v>05%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2014  33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2016  27</v>
      </c>
    </row>
    <row r="107" spans="23:51" ht="23.25">
      <c r="W107" s="7" t="s">
        <v>1449</v>
      </c>
      <c r="X107" s="42" t="str">
        <f>$X$91</f>
        <v>Taidong Zone</v>
      </c>
    </row>
    <row r="108" spans="23:51">
      <c r="X108" s="40" t="str">
        <f>$X$92</f>
        <v>台東地帶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U22"/>
  <sheetViews>
    <sheetView topLeftCell="E6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1907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2243</v>
      </c>
      <c r="E2" s="82" t="str">
        <f>$A$3</f>
        <v>臺東2地區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2244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2240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2064</v>
      </c>
      <c r="E5" s="90"/>
      <c r="F5" s="5" t="s">
        <v>790</v>
      </c>
      <c r="G5" s="6"/>
      <c r="H5" s="94">
        <f ca="1">TAIDONG_2_DISTRICT_GRAPH!$AC$89</f>
        <v>13</v>
      </c>
      <c r="I5" s="95"/>
      <c r="J5" s="95"/>
      <c r="K5" s="96"/>
      <c r="L5" s="45">
        <f>$O$22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1906</v>
      </c>
      <c r="C12" s="64" t="str">
        <f>CONCATENATE(YEAR,":",MONTH,":",WEEK,":",WEEKDAY,":",$B12)</f>
        <v>2016:6:2:7:TAIDONG_2_ZL</v>
      </c>
      <c r="D12" s="64">
        <f>MATCH($C12,REPORT_DATA_BY_COMP!$A:$A,0)</f>
        <v>2089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7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10</v>
      </c>
      <c r="S12" s="10">
        <f>IFERROR(INDEX(REPORT_DATA_BY_COMP!$A:$AI,$D12,MATCH(S$8,REPORT_DATA_BY_COMP!$A$1:$AI$1,0)), "")</f>
        <v>6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10</v>
      </c>
    </row>
    <row r="13" spans="1:21" ht="15" customHeight="1">
      <c r="A13" s="1"/>
      <c r="B13" s="1" t="s">
        <v>1910</v>
      </c>
      <c r="C13" s="64" t="str">
        <f>CONCATENATE(YEAR,":",MONTH,":",WEEK,":",WEEKDAY,":",$B13)</f>
        <v>2016:6:2:7:TAIDONG_2_S</v>
      </c>
      <c r="D13" s="64">
        <f>MATCH($C13,REPORT_DATA_BY_COMP!$A:$A,0)</f>
        <v>2088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6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4</v>
      </c>
    </row>
    <row r="14" spans="1:21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U14" si="0">SUM(I12:I13)</f>
        <v>0</v>
      </c>
      <c r="J14" s="11">
        <f t="shared" si="0"/>
        <v>2</v>
      </c>
      <c r="K14" s="11">
        <f t="shared" si="0"/>
        <v>4</v>
      </c>
      <c r="L14" s="48">
        <f t="shared" si="0"/>
        <v>0</v>
      </c>
      <c r="M14" s="11"/>
      <c r="N14" s="48"/>
      <c r="O14" s="57">
        <f t="shared" si="0"/>
        <v>0</v>
      </c>
      <c r="P14" s="51">
        <f t="shared" si="0"/>
        <v>8</v>
      </c>
      <c r="Q14" s="11">
        <f t="shared" si="0"/>
        <v>11</v>
      </c>
      <c r="R14" s="11">
        <f t="shared" si="0"/>
        <v>14</v>
      </c>
      <c r="S14" s="11">
        <f t="shared" si="0"/>
        <v>10</v>
      </c>
      <c r="T14" s="11">
        <f t="shared" si="0"/>
        <v>0</v>
      </c>
      <c r="U14" s="11">
        <f t="shared" si="0"/>
        <v>14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2016:6:1:7:TAIDONG_2</v>
      </c>
      <c r="D17" s="64">
        <f>MATCH($C17,REPORT_DATA_BY_DISTRICT!$A:$A, 0)</f>
        <v>622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1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8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9</v>
      </c>
      <c r="S17" s="10">
        <f>IFERROR(INDEX(REPORT_DATA_BY_DISTRICT!$A:$AI,$D17,MATCH(S$8,REPORT_DATA_BY_DISTRICT!$A$1:$AI$1,0)), "")</f>
        <v>7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6</v>
      </c>
    </row>
    <row r="18" spans="3:21" ht="15" customHeight="1">
      <c r="C18" s="64" t="str">
        <f>CONCATENATE(YEAR,":",MONTH,":2:",WEEKLY_REPORT_DAY,":", $A$1)</f>
        <v>2016:6:2:7:TAIDONG_2</v>
      </c>
      <c r="D18" s="64">
        <f>MATCH($C18,REPORT_DATA_BY_DISTRICT!$A:$A, 0)</f>
        <v>651</v>
      </c>
      <c r="E18" s="19" t="s">
        <v>780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2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8</v>
      </c>
      <c r="Q18" s="10">
        <f>IFERROR(INDEX(REPORT_DATA_BY_DISTRICT!$A:$AI,$D18,MATCH(Q$8,REPORT_DATA_BY_DISTRICT!$A$1:$AI$1,0)), "")</f>
        <v>11</v>
      </c>
      <c r="R18" s="10">
        <f>IFERROR(INDEX(REPORT_DATA_BY_DISTRICT!$A:$AI,$D18,MATCH(R$8,REPORT_DATA_BY_DISTRICT!$A$1:$AI$1,0)), "")</f>
        <v>14</v>
      </c>
      <c r="S18" s="10">
        <f>IFERROR(INDEX(REPORT_DATA_BY_DISTRICT!$A:$AI,$D18,MATCH(S$8,REPORT_DATA_BY_DISTRICT!$A$1:$AI$1,0)), "")</f>
        <v>10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14</v>
      </c>
    </row>
    <row r="19" spans="3:21" ht="15" customHeight="1">
      <c r="C19" s="64" t="str">
        <f>CONCATENATE(YEAR,":",MONTH,":3:",WEEKLY_REPORT_DAY,":", $A$1)</f>
        <v>2016:6:3:7:TAIDONG_2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2016:6:4:7:TAIDONG_2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2016:6:5:7:TAIDONG_2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0</v>
      </c>
      <c r="J22" s="17">
        <f t="shared" si="1"/>
        <v>3</v>
      </c>
      <c r="K22" s="17">
        <f t="shared" si="1"/>
        <v>6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16</v>
      </c>
      <c r="Q22" s="17">
        <f t="shared" si="1"/>
        <v>18</v>
      </c>
      <c r="R22" s="17">
        <f t="shared" si="1"/>
        <v>23</v>
      </c>
      <c r="S22" s="17">
        <f t="shared" si="1"/>
        <v>17</v>
      </c>
      <c r="T22" s="17">
        <f t="shared" si="1"/>
        <v>0</v>
      </c>
      <c r="U22" s="17">
        <f>SUM(U17:U21)</f>
        <v>20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102" priority="134">
      <formula>O12=""</formula>
    </cfRule>
    <cfRule type="expression" dxfId="101" priority="135">
      <formula>AND(O$9&lt;&gt;"",O12&gt;=O$9)</formula>
    </cfRule>
    <cfRule type="expression" dxfId="100" priority="136">
      <formula>AND(O$10&lt;&gt;"",O12&lt;O$10)</formula>
    </cfRule>
    <cfRule type="expression" dxfId="99" priority="137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2016:3:4:7:TAIDONG_2</v>
      </c>
      <c r="AP77" s="27">
        <f t="shared" ref="AP77:AP88" ca="1" si="11">MATCH(AO77,INDIRECT(CONCATENATE($X$93,"$A:$A")),0)</f>
        <v>328</v>
      </c>
      <c r="AQ77" s="21">
        <f t="shared" ref="AQ77:AV88" ca="1" si="12">INDEX(INDIRECT(CONCATENATE($X$93,"$A:$AG")),$AP77,MATCH(AQ$52,INDIRECT(CONCATENATE($X$93,"$A1:$AG1")),0))</f>
        <v>2</v>
      </c>
      <c r="AR77" s="21">
        <f t="shared" ca="1" si="12"/>
        <v>14</v>
      </c>
      <c r="AS77" s="21">
        <f t="shared" ca="1" si="12"/>
        <v>9</v>
      </c>
      <c r="AT77" s="21">
        <f t="shared" ca="1" si="12"/>
        <v>5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2016:4:1:7:TAIDONG_2</v>
      </c>
      <c r="AP78" s="27">
        <f t="shared" ca="1" si="11"/>
        <v>357</v>
      </c>
      <c r="AQ78" s="21">
        <f t="shared" ca="1" si="12"/>
        <v>1</v>
      </c>
      <c r="AR78" s="21">
        <f t="shared" ca="1" si="12"/>
        <v>15</v>
      </c>
      <c r="AS78" s="21">
        <f t="shared" ca="1" si="12"/>
        <v>5</v>
      </c>
      <c r="AT78" s="21">
        <f t="shared" ca="1" si="12"/>
        <v>6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2016:4:2:7:TAIDONG_2</v>
      </c>
      <c r="AP79" s="27">
        <f t="shared" ca="1" si="11"/>
        <v>386</v>
      </c>
      <c r="AQ79" s="21">
        <f t="shared" ca="1" si="12"/>
        <v>0</v>
      </c>
      <c r="AR79" s="21">
        <f t="shared" ca="1" si="12"/>
        <v>14</v>
      </c>
      <c r="AS79" s="21">
        <f t="shared" ca="1" si="12"/>
        <v>12</v>
      </c>
      <c r="AT79" s="21">
        <f t="shared" ca="1" si="12"/>
        <v>8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2016:4:3:7:TAIDONG_2</v>
      </c>
      <c r="AP80" s="27">
        <f t="shared" ca="1" si="11"/>
        <v>415</v>
      </c>
      <c r="AQ80" s="21">
        <f t="shared" ca="1" si="12"/>
        <v>4</v>
      </c>
      <c r="AR80" s="21">
        <f t="shared" ca="1" si="12"/>
        <v>14</v>
      </c>
      <c r="AS80" s="21">
        <f t="shared" ca="1" si="12"/>
        <v>10</v>
      </c>
      <c r="AT80" s="21">
        <f t="shared" ca="1" si="12"/>
        <v>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>
        <f t="shared" ca="1" si="3"/>
        <v>145</v>
      </c>
      <c r="AC81" s="21">
        <f t="shared" ca="1" si="4"/>
        <v>3</v>
      </c>
      <c r="AD81" s="21">
        <f t="shared" si="5"/>
        <v>0</v>
      </c>
      <c r="AE81" s="27">
        <f t="shared" ca="1" si="6"/>
        <v>69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2016:4:4:7:TAIDONG_2</v>
      </c>
      <c r="AP81" s="27">
        <f t="shared" ca="1" si="11"/>
        <v>444</v>
      </c>
      <c r="AQ81" s="21">
        <f t="shared" ca="1" si="12"/>
        <v>0</v>
      </c>
      <c r="AR81" s="21">
        <f t="shared" ca="1" si="12"/>
        <v>13</v>
      </c>
      <c r="AS81" s="21">
        <f t="shared" ca="1" si="12"/>
        <v>4</v>
      </c>
      <c r="AT81" s="21">
        <f t="shared" ca="1" si="12"/>
        <v>5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>
        <f t="shared" ca="1" si="3"/>
        <v>175</v>
      </c>
      <c r="AC82" s="21">
        <f t="shared" ca="1" si="4"/>
        <v>0</v>
      </c>
      <c r="AD82" s="21">
        <f t="shared" si="5"/>
        <v>0</v>
      </c>
      <c r="AE82" s="27">
        <f t="shared" ca="1" si="6"/>
        <v>90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2016:5:1:7:TAIDONG_2</v>
      </c>
      <c r="AP82" s="27">
        <f t="shared" ca="1" si="11"/>
        <v>473</v>
      </c>
      <c r="AQ82" s="21">
        <f t="shared" ca="1" si="12"/>
        <v>0</v>
      </c>
      <c r="AR82" s="21">
        <f t="shared" ca="1" si="12"/>
        <v>17</v>
      </c>
      <c r="AS82" s="21">
        <f t="shared" ca="1" si="12"/>
        <v>9</v>
      </c>
      <c r="AT82" s="21">
        <f t="shared" ca="1" si="12"/>
        <v>14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2016:5:2:7:TAIDONG_2</v>
      </c>
      <c r="AP83" s="27">
        <f t="shared" ca="1" si="11"/>
        <v>502</v>
      </c>
      <c r="AQ83" s="21">
        <f t="shared" ca="1" si="12"/>
        <v>0</v>
      </c>
      <c r="AR83" s="21">
        <f t="shared" ca="1" si="12"/>
        <v>12</v>
      </c>
      <c r="AS83" s="21">
        <f t="shared" ca="1" si="12"/>
        <v>8</v>
      </c>
      <c r="AT83" s="21">
        <f t="shared" ca="1" si="12"/>
        <v>6</v>
      </c>
      <c r="AU83" s="21">
        <f t="shared" ca="1" si="12"/>
        <v>6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2016:5:3:7:TAIDONG_2</v>
      </c>
      <c r="AP84" s="27">
        <f t="shared" ca="1" si="11"/>
        <v>531</v>
      </c>
      <c r="AQ84" s="21">
        <f t="shared" ca="1" si="12"/>
        <v>1</v>
      </c>
      <c r="AR84" s="21">
        <f t="shared" ca="1" si="12"/>
        <v>11</v>
      </c>
      <c r="AS84" s="21">
        <f t="shared" ca="1" si="12"/>
        <v>7</v>
      </c>
      <c r="AT84" s="21">
        <f t="shared" ca="1" si="12"/>
        <v>14</v>
      </c>
      <c r="AU84" s="21">
        <f t="shared" ca="1" si="12"/>
        <v>5</v>
      </c>
      <c r="AV84" s="21">
        <f t="shared" ca="1" si="12"/>
        <v>2</v>
      </c>
      <c r="AW84" s="21">
        <f t="shared" ca="1" si="14"/>
        <v>1</v>
      </c>
      <c r="AX84" s="21">
        <f t="shared" ca="1" si="15"/>
        <v>12</v>
      </c>
      <c r="AY84" s="21">
        <f t="shared" ca="1" si="16"/>
        <v>6</v>
      </c>
      <c r="AZ84" s="21">
        <f t="shared" ca="1" si="17"/>
        <v>10</v>
      </c>
      <c r="BA84" s="21">
        <f t="shared" ca="1" si="18"/>
        <v>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2016:5:4:7:TAIDONG_2</v>
      </c>
      <c r="AP85" s="27">
        <f t="shared" ca="1" si="11"/>
        <v>563</v>
      </c>
      <c r="AQ85" s="21">
        <f t="shared" ca="1" si="12"/>
        <v>0</v>
      </c>
      <c r="AR85" s="21">
        <f t="shared" ca="1" si="12"/>
        <v>12</v>
      </c>
      <c r="AS85" s="21">
        <f t="shared" ca="1" si="12"/>
        <v>10</v>
      </c>
      <c r="AT85" s="21">
        <f t="shared" ca="1" si="12"/>
        <v>8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2016:5:5:7:TAIDONG_2</v>
      </c>
      <c r="AP86" s="27">
        <f t="shared" ca="1" si="11"/>
        <v>592</v>
      </c>
      <c r="AQ86" s="21">
        <f t="shared" ca="1" si="12"/>
        <v>2</v>
      </c>
      <c r="AR86" s="21">
        <f t="shared" ca="1" si="12"/>
        <v>13</v>
      </c>
      <c r="AS86" s="21">
        <f t="shared" ca="1" si="12"/>
        <v>5</v>
      </c>
      <c r="AT86" s="21">
        <f t="shared" ca="1" si="12"/>
        <v>8</v>
      </c>
      <c r="AU86" s="21">
        <f t="shared" ca="1" si="12"/>
        <v>0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2016:6:1:7:TAIDONG_2</v>
      </c>
      <c r="AP87" s="27">
        <f t="shared" ca="1" si="11"/>
        <v>622</v>
      </c>
      <c r="AQ87" s="21">
        <f t="shared" ca="1" si="12"/>
        <v>0</v>
      </c>
      <c r="AR87" s="21">
        <f t="shared" ca="1" si="12"/>
        <v>8</v>
      </c>
      <c r="AS87" s="21">
        <f t="shared" ca="1" si="12"/>
        <v>7</v>
      </c>
      <c r="AT87" s="21">
        <f t="shared" ca="1" si="12"/>
        <v>7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2016:6:2:7:TAIDONG_2</v>
      </c>
      <c r="AP88" s="27">
        <f t="shared" ca="1" si="11"/>
        <v>651</v>
      </c>
      <c r="AQ88" s="21">
        <f t="shared" ca="1" si="12"/>
        <v>0</v>
      </c>
      <c r="AR88" s="21">
        <f t="shared" ca="1" si="12"/>
        <v>8</v>
      </c>
      <c r="AS88" s="21">
        <f t="shared" ca="1" si="12"/>
        <v>11</v>
      </c>
      <c r="AT88" s="21">
        <f t="shared" ca="1" si="12"/>
        <v>10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1907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Taidong 2</v>
      </c>
    </row>
    <row r="108" spans="23:51">
      <c r="X108" s="40" t="str">
        <f>$X$92</f>
        <v>臺東2地區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U23"/>
  <sheetViews>
    <sheetView topLeftCell="E6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1899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2246</v>
      </c>
      <c r="E2" s="82" t="str">
        <f>$A$3</f>
        <v>臺東1/3地區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2247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2240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2064</v>
      </c>
      <c r="E5" s="90"/>
      <c r="F5" s="5" t="s">
        <v>790</v>
      </c>
      <c r="G5" s="6"/>
      <c r="H5" s="94">
        <f ca="1">TAIDONG_1_3_DISTRICT_GRAPH!$AC$89</f>
        <v>10</v>
      </c>
      <c r="I5" s="95"/>
      <c r="J5" s="95"/>
      <c r="K5" s="96"/>
      <c r="L5" s="45">
        <f>$O$23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2070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1898</v>
      </c>
      <c r="C12" s="64" t="str">
        <f>CONCATENATE(YEAR,":",MONTH,":",WEEK,":",WEEKDAY,":",$B12)</f>
        <v>2016:6:2:7:TAIDONG_1_E</v>
      </c>
      <c r="D12" s="64">
        <f>MATCH($C12,REPORT_DATA_BY_COMP!$A:$A,0)</f>
        <v>2086</v>
      </c>
      <c r="E12" s="65" t="str">
        <f>SUBSTITUTE(VLOOKUP($B12,COMP_LIST!$A:$AD,5,FALSE),"EL","")</f>
        <v>E. Dixon / Rauckhorst</v>
      </c>
      <c r="F12" s="4" t="str">
        <f>VLOOKUP($B12,COMP_LIST!$A:$AD,3,FALSE)</f>
        <v>Taidong 1 E</v>
      </c>
      <c r="G12" s="4" t="str">
        <f>VLOOKUP($B12,COMP_LIST!$A:$AD,4,FALSE)</f>
        <v>台東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3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7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13</v>
      </c>
    </row>
    <row r="13" spans="1:21" ht="15" customHeight="1">
      <c r="A13" s="1"/>
      <c r="B13" s="1" t="s">
        <v>1913</v>
      </c>
      <c r="C13" s="64" t="str">
        <f>CONCATENATE(YEAR,":",MONTH,":",WEEK,":",WEEKDAY,":",$B13)</f>
        <v>2016:6:2:7:TAIDONG_3_E</v>
      </c>
      <c r="D13" s="64">
        <f>MATCH($C13,REPORT_DATA_BY_COMP!$A:$A,0)</f>
        <v>2090</v>
      </c>
      <c r="E13" s="65" t="str">
        <f>SUBSTITUTE(VLOOKUP($B13,COMP_LIST!$A:$AD,5,FALSE),"EL","")</f>
        <v>E. Lin DL / Butler</v>
      </c>
      <c r="F13" s="4" t="str">
        <f>VLOOKUP($B13,COMP_LIST!$A:$AD,3,FALSE)</f>
        <v>Taidong 3 E</v>
      </c>
      <c r="G13" s="4" t="str">
        <f>VLOOKUP($B13,COMP_LIST!$A:$AD,4,FALSE)</f>
        <v>台東 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2016:5:4</v>
      </c>
      <c r="N13" s="47" t="str">
        <f>IFERROR(INDEX(BAPTISM_HISTORY!$A:$C,MATCH("0:0:0:0:"&amp;$B13,BAPTISM_HISTORY!$A:$A,0),MATCH(N$8,BAPTISM_HISTORY!$A$1:$AI$1,0)), "")</f>
        <v>6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1904</v>
      </c>
      <c r="C14" s="64" t="str">
        <f>CONCATENATE(YEAR,":",MONTH,":",WEEK,":",WEEKDAY,":",$B14)</f>
        <v>2016:6:2:7:TAIDONG_1_S</v>
      </c>
      <c r="D14" s="64">
        <f>MATCH($C14,REPORT_DATA_BY_COMP!$A:$A,0)</f>
        <v>2087</v>
      </c>
      <c r="E14" s="65" t="str">
        <f>SUBSTITUTE(VLOOKUP($B14,COMP_LIST!$A:$AD,5,FALSE),"EL","")</f>
        <v>S. Hadley / Althoff</v>
      </c>
      <c r="F14" s="4" t="str">
        <f>VLOOKUP($B14,COMP_LIST!$A:$AD,3,FALSE)</f>
        <v>Taidong 1 S</v>
      </c>
      <c r="G14" s="4" t="str">
        <f>VLOOKUP($B14,COMP_LIST!$A:$AD,4,FALSE)</f>
        <v>台東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13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12</v>
      </c>
    </row>
    <row r="15" spans="1:21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U15" si="0">SUM(I12:I14)</f>
        <v>0</v>
      </c>
      <c r="J15" s="11">
        <f t="shared" si="0"/>
        <v>4</v>
      </c>
      <c r="K15" s="11">
        <f t="shared" si="0"/>
        <v>6</v>
      </c>
      <c r="L15" s="48">
        <f t="shared" si="0"/>
        <v>0</v>
      </c>
      <c r="M15" s="11"/>
      <c r="N15" s="48"/>
      <c r="O15" s="57">
        <f t="shared" si="0"/>
        <v>0</v>
      </c>
      <c r="P15" s="51">
        <f t="shared" si="0"/>
        <v>10</v>
      </c>
      <c r="Q15" s="11">
        <f t="shared" si="0"/>
        <v>4</v>
      </c>
      <c r="R15" s="11">
        <f t="shared" si="0"/>
        <v>10</v>
      </c>
      <c r="S15" s="11">
        <f t="shared" si="0"/>
        <v>26</v>
      </c>
      <c r="T15" s="11">
        <f t="shared" si="0"/>
        <v>0</v>
      </c>
      <c r="U15" s="11">
        <f t="shared" si="0"/>
        <v>30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2016:6:1:7:TAIDONG_1_3</v>
      </c>
      <c r="D18" s="64">
        <f>MATCH($C18,REPORT_DATA_BY_DISTRICT!$A:$A, 0)</f>
        <v>621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11</v>
      </c>
      <c r="Q18" s="10">
        <f>IFERROR(INDEX(REPORT_DATA_BY_DISTRICT!$A:$AI,$D18,MATCH(Q$8,REPORT_DATA_BY_DISTRICT!$A$1:$AI$1,0)), "")</f>
        <v>4</v>
      </c>
      <c r="R18" s="10">
        <f>IFERROR(INDEX(REPORT_DATA_BY_DISTRICT!$A:$AI,$D18,MATCH(R$8,REPORT_DATA_BY_DISTRICT!$A$1:$AI$1,0)), "")</f>
        <v>16</v>
      </c>
      <c r="S18" s="10">
        <f>IFERROR(INDEX(REPORT_DATA_BY_DISTRICT!$A:$AI,$D18,MATCH(S$8,REPORT_DATA_BY_DISTRICT!$A$1:$AI$1,0)), "")</f>
        <v>17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27</v>
      </c>
    </row>
    <row r="19" spans="3:21" ht="15" customHeight="1">
      <c r="C19" s="64" t="str">
        <f>CONCATENATE(YEAR,":",MONTH,":2:",WEEKLY_REPORT_DAY,":", $A$1)</f>
        <v>2016:6:2:7:TAIDONG_1_3</v>
      </c>
      <c r="D19" s="64">
        <f>MATCH($C19,REPORT_DATA_BY_DISTRICT!$A:$A, 0)</f>
        <v>650</v>
      </c>
      <c r="E19" s="19" t="s">
        <v>780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10</v>
      </c>
      <c r="Q19" s="10">
        <f>IFERROR(INDEX(REPORT_DATA_BY_DISTRICT!$A:$AI,$D19,MATCH(Q$8,REPORT_DATA_BY_DISTRICT!$A$1:$AI$1,0)), "")</f>
        <v>4</v>
      </c>
      <c r="R19" s="10">
        <f>IFERROR(INDEX(REPORT_DATA_BY_DISTRICT!$A:$AI,$D19,MATCH(R$8,REPORT_DATA_BY_DISTRICT!$A$1:$AI$1,0)), "")</f>
        <v>10</v>
      </c>
      <c r="S19" s="10">
        <f>IFERROR(INDEX(REPORT_DATA_BY_DISTRICT!$A:$AI,$D19,MATCH(S$8,REPORT_DATA_BY_DISTRICT!$A$1:$AI$1,0)), "")</f>
        <v>26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30</v>
      </c>
    </row>
    <row r="20" spans="3:21" ht="15" customHeight="1">
      <c r="C20" s="64" t="str">
        <f>CONCATENATE(YEAR,":",MONTH,":3:",WEEKLY_REPORT_DAY,":", $A$1)</f>
        <v>2016:6:3:7:TAIDONG_1_3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2016:6:4:7:TAIDONG_1_3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2016:6:5:7:TAIDONG_1_3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0</v>
      </c>
      <c r="J23" s="17">
        <f t="shared" si="1"/>
        <v>9</v>
      </c>
      <c r="K23" s="17">
        <f t="shared" si="1"/>
        <v>10</v>
      </c>
      <c r="L23" s="49">
        <f t="shared" si="1"/>
        <v>0</v>
      </c>
      <c r="M23" s="49"/>
      <c r="N23" s="49"/>
      <c r="O23" s="17">
        <f t="shared" si="1"/>
        <v>0</v>
      </c>
      <c r="P23" s="52">
        <f t="shared" si="1"/>
        <v>21</v>
      </c>
      <c r="Q23" s="17">
        <f t="shared" si="1"/>
        <v>8</v>
      </c>
      <c r="R23" s="17">
        <f t="shared" si="1"/>
        <v>26</v>
      </c>
      <c r="S23" s="17">
        <f t="shared" si="1"/>
        <v>43</v>
      </c>
      <c r="T23" s="17">
        <f t="shared" si="1"/>
        <v>0</v>
      </c>
      <c r="U23" s="17">
        <f>SUM(U18:U22)</f>
        <v>57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98" priority="130">
      <formula>O12=""</formula>
    </cfRule>
    <cfRule type="expression" dxfId="97" priority="131">
      <formula>AND(O$9&lt;&gt;"",O12&gt;=O$9)</formula>
    </cfRule>
    <cfRule type="expression" dxfId="96" priority="132">
      <formula>AND(O$10&lt;&gt;"",O12&gt;=O$10)</formula>
    </cfRule>
    <cfRule type="expression" dxfId="95" priority="133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BA109"/>
  <sheetViews>
    <sheetView topLeftCell="A13"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2016:3:4:7:TAIDONG_1_3</v>
      </c>
      <c r="AP77" s="27">
        <f t="shared" ref="AP77:AP88" ca="1" si="11">MATCH(AO77,INDIRECT(CONCATENATE($X$93,"$A:$A")),0)</f>
        <v>327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17</v>
      </c>
      <c r="AS77" s="21">
        <f t="shared" ca="1" si="12"/>
        <v>12</v>
      </c>
      <c r="AT77" s="21">
        <f t="shared" ca="1" si="12"/>
        <v>16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2016:4:1:7:TAIDONG_1_3</v>
      </c>
      <c r="AP78" s="27">
        <f t="shared" ca="1" si="11"/>
        <v>356</v>
      </c>
      <c r="AQ78" s="21">
        <f t="shared" ca="1" si="12"/>
        <v>2</v>
      </c>
      <c r="AR78" s="21">
        <f t="shared" ca="1" si="12"/>
        <v>12</v>
      </c>
      <c r="AS78" s="21">
        <f t="shared" ca="1" si="12"/>
        <v>12</v>
      </c>
      <c r="AT78" s="21">
        <f t="shared" ca="1" si="12"/>
        <v>10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2016:4:2:7:TAIDONG_1_3</v>
      </c>
      <c r="AP79" s="27">
        <f t="shared" ca="1" si="11"/>
        <v>385</v>
      </c>
      <c r="AQ79" s="21">
        <f t="shared" ca="1" si="12"/>
        <v>0</v>
      </c>
      <c r="AR79" s="21">
        <f t="shared" ca="1" si="12"/>
        <v>17</v>
      </c>
      <c r="AS79" s="21">
        <f t="shared" ca="1" si="12"/>
        <v>7</v>
      </c>
      <c r="AT79" s="21">
        <f t="shared" ca="1" si="12"/>
        <v>16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2016:4:3:7:TAIDONG_1_3</v>
      </c>
      <c r="AP80" s="27">
        <f t="shared" ca="1" si="11"/>
        <v>414</v>
      </c>
      <c r="AQ80" s="21">
        <f t="shared" ca="1" si="12"/>
        <v>2</v>
      </c>
      <c r="AR80" s="21">
        <f t="shared" ca="1" si="12"/>
        <v>21</v>
      </c>
      <c r="AS80" s="21">
        <f t="shared" ca="1" si="12"/>
        <v>13</v>
      </c>
      <c r="AT80" s="21">
        <f t="shared" ca="1" si="12"/>
        <v>9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>
        <f t="shared" ca="1" si="3"/>
        <v>144</v>
      </c>
      <c r="AC81" s="21">
        <f t="shared" ca="1" si="4"/>
        <v>2</v>
      </c>
      <c r="AD81" s="21">
        <f t="shared" si="5"/>
        <v>0</v>
      </c>
      <c r="AE81" s="27">
        <f t="shared" ca="1" si="6"/>
        <v>68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2016:4:4:7:TAIDONG_1_3</v>
      </c>
      <c r="AP81" s="27">
        <f t="shared" ca="1" si="11"/>
        <v>443</v>
      </c>
      <c r="AQ81" s="21">
        <f t="shared" ca="1" si="12"/>
        <v>0</v>
      </c>
      <c r="AR81" s="21">
        <f t="shared" ca="1" si="12"/>
        <v>13</v>
      </c>
      <c r="AS81" s="21">
        <f t="shared" ca="1" si="12"/>
        <v>5</v>
      </c>
      <c r="AT81" s="21">
        <f t="shared" ca="1" si="12"/>
        <v>16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>
        <f t="shared" ca="1" si="3"/>
        <v>174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2016:5:1:7:TAIDONG_1_3</v>
      </c>
      <c r="AP82" s="27">
        <f t="shared" ca="1" si="11"/>
        <v>472</v>
      </c>
      <c r="AQ82" s="21">
        <f t="shared" ca="1" si="12"/>
        <v>0</v>
      </c>
      <c r="AR82" s="21">
        <f t="shared" ca="1" si="12"/>
        <v>21</v>
      </c>
      <c r="AS82" s="21">
        <f t="shared" ca="1" si="12"/>
        <v>16</v>
      </c>
      <c r="AT82" s="21">
        <f t="shared" ca="1" si="12"/>
        <v>17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2016:5:2:7:TAIDONG_1_3</v>
      </c>
      <c r="AP83" s="27">
        <f t="shared" ca="1" si="11"/>
        <v>501</v>
      </c>
      <c r="AQ83" s="21">
        <f t="shared" ca="1" si="12"/>
        <v>0</v>
      </c>
      <c r="AR83" s="21">
        <f t="shared" ca="1" si="12"/>
        <v>16</v>
      </c>
      <c r="AS83" s="21">
        <f t="shared" ca="1" si="12"/>
        <v>9</v>
      </c>
      <c r="AT83" s="21">
        <f t="shared" ca="1" si="12"/>
        <v>18</v>
      </c>
      <c r="AU83" s="21">
        <f t="shared" ca="1" si="12"/>
        <v>9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2016:5:3:7:TAIDONG_1_3</v>
      </c>
      <c r="AP84" s="27">
        <f t="shared" ca="1" si="11"/>
        <v>530</v>
      </c>
      <c r="AQ84" s="21">
        <f t="shared" ca="1" si="12"/>
        <v>0</v>
      </c>
      <c r="AR84" s="21">
        <f t="shared" ca="1" si="12"/>
        <v>19</v>
      </c>
      <c r="AS84" s="21">
        <f t="shared" ca="1" si="12"/>
        <v>6</v>
      </c>
      <c r="AT84" s="21">
        <f t="shared" ca="1" si="12"/>
        <v>30</v>
      </c>
      <c r="AU84" s="21">
        <f t="shared" ca="1" si="12"/>
        <v>4</v>
      </c>
      <c r="AV84" s="21">
        <f t="shared" ca="1" si="12"/>
        <v>3</v>
      </c>
      <c r="AW84" s="21">
        <f t="shared" ca="1" si="14"/>
        <v>1</v>
      </c>
      <c r="AX84" s="21">
        <f t="shared" ca="1" si="15"/>
        <v>18</v>
      </c>
      <c r="AY84" s="21">
        <f t="shared" ca="1" si="16"/>
        <v>9</v>
      </c>
      <c r="AZ84" s="21">
        <f t="shared" ca="1" si="17"/>
        <v>15</v>
      </c>
      <c r="BA84" s="21">
        <f t="shared" ca="1" si="18"/>
        <v>3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2016:5:4:7:TAIDONG_1_3</v>
      </c>
      <c r="AP85" s="27">
        <f t="shared" ca="1" si="11"/>
        <v>562</v>
      </c>
      <c r="AQ85" s="21">
        <f t="shared" ca="1" si="12"/>
        <v>2</v>
      </c>
      <c r="AR85" s="21">
        <f t="shared" ca="1" si="12"/>
        <v>19</v>
      </c>
      <c r="AS85" s="21">
        <f t="shared" ca="1" si="12"/>
        <v>4</v>
      </c>
      <c r="AT85" s="21">
        <f t="shared" ca="1" si="12"/>
        <v>11</v>
      </c>
      <c r="AU85" s="21">
        <f t="shared" ca="1" si="12"/>
        <v>4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2016:5:5:7:TAIDONG_1_3</v>
      </c>
      <c r="AP86" s="27">
        <f t="shared" ca="1" si="11"/>
        <v>591</v>
      </c>
      <c r="AQ86" s="21">
        <f t="shared" ca="1" si="12"/>
        <v>0</v>
      </c>
      <c r="AR86" s="21">
        <f t="shared" ca="1" si="12"/>
        <v>14</v>
      </c>
      <c r="AS86" s="21">
        <f t="shared" ca="1" si="12"/>
        <v>6</v>
      </c>
      <c r="AT86" s="21">
        <f t="shared" ca="1" si="12"/>
        <v>15</v>
      </c>
      <c r="AU86" s="21">
        <f t="shared" ca="1" si="12"/>
        <v>3</v>
      </c>
      <c r="AV86" s="21">
        <f t="shared" ca="1" si="12"/>
        <v>3</v>
      </c>
      <c r="AW86" s="21">
        <f t="shared" ca="1" si="14"/>
        <v>1</v>
      </c>
      <c r="AX86" s="21">
        <f t="shared" ca="1" si="15"/>
        <v>18</v>
      </c>
      <c r="AY86" s="21">
        <f t="shared" ca="1" si="16"/>
        <v>9</v>
      </c>
      <c r="AZ86" s="21">
        <f t="shared" ca="1" si="17"/>
        <v>15</v>
      </c>
      <c r="BA86" s="21">
        <f t="shared" ca="1" si="18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2016:6:1:7:TAIDONG_1_3</v>
      </c>
      <c r="AP87" s="27">
        <f t="shared" ca="1" si="11"/>
        <v>621</v>
      </c>
      <c r="AQ87" s="21">
        <f t="shared" ca="1" si="12"/>
        <v>0</v>
      </c>
      <c r="AR87" s="21">
        <f t="shared" ca="1" si="12"/>
        <v>11</v>
      </c>
      <c r="AS87" s="21">
        <f t="shared" ca="1" si="12"/>
        <v>4</v>
      </c>
      <c r="AT87" s="21">
        <f t="shared" ca="1" si="12"/>
        <v>17</v>
      </c>
      <c r="AU87" s="21">
        <f t="shared" ca="1" si="12"/>
        <v>0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2016:6:2:7:TAIDONG_1_3</v>
      </c>
      <c r="AP88" s="27">
        <f t="shared" ca="1" si="11"/>
        <v>650</v>
      </c>
      <c r="AQ88" s="21">
        <f t="shared" ca="1" si="12"/>
        <v>0</v>
      </c>
      <c r="AR88" s="21">
        <f t="shared" ca="1" si="12"/>
        <v>10</v>
      </c>
      <c r="AS88" s="21">
        <f t="shared" ca="1" si="12"/>
        <v>4</v>
      </c>
      <c r="AT88" s="21">
        <f t="shared" ca="1" si="12"/>
        <v>26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14%</v>
      </c>
      <c r="Y102" s="30">
        <f ca="1">IFERROR(X101/SUM(X100:X101),"0")</f>
        <v>0.14285714285714285</v>
      </c>
      <c r="Z102" s="7" t="str">
        <f ca="1">TEXT(Y102,"00%")</f>
        <v>14%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Taidong 1/3</v>
      </c>
    </row>
    <row r="108" spans="23:51">
      <c r="X108" s="40" t="str">
        <f>$X$92</f>
        <v>臺東1/3地區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U22"/>
  <sheetViews>
    <sheetView topLeftCell="E1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2002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2249</v>
      </c>
      <c r="E2" s="82" t="str">
        <f>$A$3</f>
        <v>玉里地區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2250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2240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2064</v>
      </c>
      <c r="E5" s="90"/>
      <c r="F5" s="5" t="s">
        <v>790</v>
      </c>
      <c r="G5" s="6"/>
      <c r="H5" s="94">
        <f ca="1">YULI_DISTRICT_GRAPH!$AC$89</f>
        <v>3</v>
      </c>
      <c r="I5" s="95"/>
      <c r="J5" s="95"/>
      <c r="K5" s="96"/>
      <c r="L5" s="45">
        <f>$O$22</f>
        <v>2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2071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2001</v>
      </c>
      <c r="C12" s="64" t="str">
        <f>CONCATENATE(YEAR,":",MONTH,":",WEEK,":",WEEKDAY,":",$B12)</f>
        <v>2016:6:2:7:YULI_E</v>
      </c>
      <c r="D12" s="64">
        <f>MATCH($C12,REPORT_DATA_BY_COMP!$A:$A,0)</f>
        <v>2122</v>
      </c>
      <c r="E12" s="65" t="str">
        <f>SUBSTITUTE(VLOOKUP($B12,COMP_LIST!$A:$AD,5,FALSE),"EL","")</f>
        <v>E. Hsiao DL / Johnson</v>
      </c>
      <c r="F12" s="4" t="str">
        <f>VLOOKUP($B12,COMP_LIST!$A:$AD,3,FALSE)</f>
        <v>Yuli E</v>
      </c>
      <c r="G12" s="4" t="str">
        <f>VLOOKUP($B12,COMP_LIST!$A:$AD,4,FALSE)</f>
        <v>玉里長老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8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2016:6:2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15</v>
      </c>
    </row>
    <row r="13" spans="1:21" ht="15" customHeight="1">
      <c r="A13" s="1"/>
      <c r="B13" s="1" t="s">
        <v>2005</v>
      </c>
      <c r="C13" s="64" t="str">
        <f>CONCATENATE(YEAR,":",MONTH,":",WEEK,":",WEEKDAY,":",$B13)</f>
        <v>2016:6:2:7:YULI_S</v>
      </c>
      <c r="D13" s="64">
        <f>MATCH($C13,REPORT_DATA_BY_COMP!$A:$A,0)</f>
        <v>2123</v>
      </c>
      <c r="E13" s="65" t="str">
        <f>SUBSTITUTE(VLOOKUP($B13,COMP_LIST!$A:$AD,5,FALSE),"EL","")</f>
        <v>S. Parkin / Weaver</v>
      </c>
      <c r="F13" s="4" t="str">
        <f>VLOOKUP($B13,COMP_LIST!$A:$AD,3,FALSE)</f>
        <v>Yuli S</v>
      </c>
      <c r="G13" s="4" t="str">
        <f>VLOOKUP($B13,COMP_LIST!$A:$AD,4,FALSE)</f>
        <v>玉里姐妹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2016:6:1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2</v>
      </c>
      <c r="U13" s="10">
        <f>IFERROR(INDEX(REPORT_DATA_BY_COMP!$A:$AI,$D13,MATCH(U$8,REPORT_DATA_BY_COMP!$A$1:$AI$1,0)), "")</f>
        <v>3</v>
      </c>
    </row>
    <row r="14" spans="1:21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U14" si="0">SUM(I12:I13)</f>
        <v>1</v>
      </c>
      <c r="J14" s="11">
        <f t="shared" si="0"/>
        <v>9</v>
      </c>
      <c r="K14" s="11">
        <f t="shared" si="0"/>
        <v>8</v>
      </c>
      <c r="L14" s="48">
        <f t="shared" si="0"/>
        <v>0</v>
      </c>
      <c r="M14" s="11"/>
      <c r="N14" s="48"/>
      <c r="O14" s="57">
        <f t="shared" si="0"/>
        <v>1</v>
      </c>
      <c r="P14" s="51">
        <f t="shared" si="0"/>
        <v>20</v>
      </c>
      <c r="Q14" s="11">
        <f t="shared" si="0"/>
        <v>6</v>
      </c>
      <c r="R14" s="11">
        <f t="shared" si="0"/>
        <v>14</v>
      </c>
      <c r="S14" s="11">
        <f t="shared" si="0"/>
        <v>12</v>
      </c>
      <c r="T14" s="11">
        <f t="shared" si="0"/>
        <v>3</v>
      </c>
      <c r="U14" s="11">
        <f t="shared" si="0"/>
        <v>18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2016:6:1:7:YULI</v>
      </c>
      <c r="D17" s="64">
        <f>MATCH($C17,REPORT_DATA_BY_DISTRICT!$A:$A, 0)</f>
        <v>633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11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1</v>
      </c>
      <c r="P17" s="10">
        <f>IFERROR(INDEX(REPORT_DATA_BY_DISTRICT!$A:$AI,$D17,MATCH(P$8,REPORT_DATA_BY_DISTRICT!$A$1:$AI$1,0)), "")</f>
        <v>21</v>
      </c>
      <c r="Q17" s="10">
        <f>IFERROR(INDEX(REPORT_DATA_BY_DISTRICT!$A:$AI,$D17,MATCH(Q$8,REPORT_DATA_BY_DISTRICT!$A$1:$AI$1,0)), "")</f>
        <v>5</v>
      </c>
      <c r="R17" s="10">
        <f>IFERROR(INDEX(REPORT_DATA_BY_DISTRICT!$A:$AI,$D17,MATCH(R$8,REPORT_DATA_BY_DISTRICT!$A$1:$AI$1,0)), "")</f>
        <v>10</v>
      </c>
      <c r="S17" s="10">
        <f>IFERROR(INDEX(REPORT_DATA_BY_DISTRICT!$A:$AI,$D17,MATCH(S$8,REPORT_DATA_BY_DISTRICT!$A$1:$AI$1,0)), "")</f>
        <v>19</v>
      </c>
      <c r="T17" s="10">
        <f>IFERROR(INDEX(REPORT_DATA_BY_DISTRICT!$A:$AI,$D17,MATCH(T$8,REPORT_DATA_BY_DISTRICT!$A$1:$AI$1,0)), "")</f>
        <v>1</v>
      </c>
      <c r="U17" s="10">
        <f>IFERROR(INDEX(REPORT_DATA_BY_DISTRICT!$A:$AI,$D17,MATCH(U$8,REPORT_DATA_BY_DISTRICT!$A$1:$AI$1,0)), "")</f>
        <v>26</v>
      </c>
    </row>
    <row r="18" spans="3:21" ht="15" customHeight="1">
      <c r="C18" s="64" t="str">
        <f>CONCATENATE(YEAR,":",MONTH,":2:",WEEKLY_REPORT_DAY,":", $A$1)</f>
        <v>2016:6:2:7:YULI</v>
      </c>
      <c r="D18" s="64">
        <f>MATCH($C18,REPORT_DATA_BY_DISTRICT!$A:$A, 0)</f>
        <v>662</v>
      </c>
      <c r="E18" s="19" t="s">
        <v>780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9</v>
      </c>
      <c r="K18" s="10">
        <f>IFERROR(INDEX(REPORT_DATA_BY_DISTRICT!$A:$AI,$D18,MATCH(K$8,REPORT_DATA_BY_DISTRICT!$A$1:$AI$1,0)), "")</f>
        <v>8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1</v>
      </c>
      <c r="P18" s="10">
        <f>IFERROR(INDEX(REPORT_DATA_BY_DISTRICT!$A:$AI,$D18,MATCH(P$8,REPORT_DATA_BY_DISTRICT!$A$1:$AI$1,0)), "")</f>
        <v>20</v>
      </c>
      <c r="Q18" s="10">
        <f>IFERROR(INDEX(REPORT_DATA_BY_DISTRICT!$A:$AI,$D18,MATCH(Q$8,REPORT_DATA_BY_DISTRICT!$A$1:$AI$1,0)), "")</f>
        <v>6</v>
      </c>
      <c r="R18" s="10">
        <f>IFERROR(INDEX(REPORT_DATA_BY_DISTRICT!$A:$AI,$D18,MATCH(R$8,REPORT_DATA_BY_DISTRICT!$A$1:$AI$1,0)), "")</f>
        <v>14</v>
      </c>
      <c r="S18" s="10">
        <f>IFERROR(INDEX(REPORT_DATA_BY_DISTRICT!$A:$AI,$D18,MATCH(S$8,REPORT_DATA_BY_DISTRICT!$A$1:$AI$1,0)), "")</f>
        <v>12</v>
      </c>
      <c r="T18" s="10">
        <f>IFERROR(INDEX(REPORT_DATA_BY_DISTRICT!$A:$AI,$D18,MATCH(T$8,REPORT_DATA_BY_DISTRICT!$A$1:$AI$1,0)), "")</f>
        <v>3</v>
      </c>
      <c r="U18" s="10">
        <f>IFERROR(INDEX(REPORT_DATA_BY_DISTRICT!$A:$AI,$D18,MATCH(U$8,REPORT_DATA_BY_DISTRICT!$A$1:$AI$1,0)), "")</f>
        <v>18</v>
      </c>
    </row>
    <row r="19" spans="3:21" ht="15" customHeight="1">
      <c r="C19" s="64" t="str">
        <f>CONCATENATE(YEAR,":",MONTH,":3:",WEEKLY_REPORT_DAY,":", $A$1)</f>
        <v>2016:6:3:7:YULI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2016:6:4:7:YULI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2016:6:5:7:YULI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2</v>
      </c>
      <c r="J22" s="17">
        <f t="shared" si="1"/>
        <v>20</v>
      </c>
      <c r="K22" s="17">
        <f t="shared" si="1"/>
        <v>14</v>
      </c>
      <c r="L22" s="49">
        <f t="shared" si="1"/>
        <v>0</v>
      </c>
      <c r="M22" s="49"/>
      <c r="N22" s="49"/>
      <c r="O22" s="17">
        <f t="shared" si="1"/>
        <v>2</v>
      </c>
      <c r="P22" s="52">
        <f t="shared" si="1"/>
        <v>41</v>
      </c>
      <c r="Q22" s="17">
        <f t="shared" si="1"/>
        <v>11</v>
      </c>
      <c r="R22" s="17">
        <f t="shared" si="1"/>
        <v>24</v>
      </c>
      <c r="S22" s="17">
        <f t="shared" si="1"/>
        <v>31</v>
      </c>
      <c r="T22" s="17">
        <f t="shared" si="1"/>
        <v>4</v>
      </c>
      <c r="U22" s="17">
        <f>SUM(U17:U21)</f>
        <v>44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94" priority="126">
      <formula>O12=""</formula>
    </cfRule>
    <cfRule type="expression" dxfId="93" priority="127">
      <formula>AND(O$9&lt;&gt;"",O12&gt;=O$9)</formula>
    </cfRule>
    <cfRule type="expression" dxfId="92" priority="128">
      <formula>AND(O$10&lt;&gt;"",O12&gt;=O$10)</formula>
    </cfRule>
    <cfRule type="expression" dxfId="91" priority="129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2016:3:4:7:YULI</v>
      </c>
      <c r="AP77" s="27">
        <f t="shared" ref="AP77:AP88" ca="1" si="11">MATCH(AO77,INDIRECT(CONCATENATE($X$93,"$A:$A")),0)</f>
        <v>339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2</v>
      </c>
      <c r="AT77" s="21">
        <f t="shared" ca="1" si="12"/>
        <v>4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2016:4:1:7:YULI</v>
      </c>
      <c r="AP78" s="27">
        <f t="shared" ca="1" si="11"/>
        <v>368</v>
      </c>
      <c r="AQ78" s="21">
        <f t="shared" ca="1" si="12"/>
        <v>0</v>
      </c>
      <c r="AR78" s="21">
        <f t="shared" ca="1" si="12"/>
        <v>7</v>
      </c>
      <c r="AS78" s="21">
        <f t="shared" ca="1" si="12"/>
        <v>3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2016:4:2:7:YULI</v>
      </c>
      <c r="AP79" s="27">
        <f t="shared" ca="1" si="11"/>
        <v>397</v>
      </c>
      <c r="AQ79" s="21">
        <f t="shared" ca="1" si="12"/>
        <v>0</v>
      </c>
      <c r="AR79" s="21">
        <f t="shared" ca="1" si="12"/>
        <v>8</v>
      </c>
      <c r="AS79" s="21">
        <f t="shared" ca="1" si="12"/>
        <v>2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2016:4:3:7:YULI</v>
      </c>
      <c r="AP80" s="27">
        <f t="shared" ca="1" si="11"/>
        <v>426</v>
      </c>
      <c r="AQ80" s="21">
        <f t="shared" ca="1" si="12"/>
        <v>1</v>
      </c>
      <c r="AR80" s="21">
        <f t="shared" ca="1" si="12"/>
        <v>5</v>
      </c>
      <c r="AS80" s="21">
        <f t="shared" ca="1" si="12"/>
        <v>1</v>
      </c>
      <c r="AT80" s="21">
        <f t="shared" ca="1" si="12"/>
        <v>9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>
        <f t="shared" ca="1" si="3"/>
        <v>157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2016:4:4:7:YULI</v>
      </c>
      <c r="AP81" s="27">
        <f t="shared" ca="1" si="11"/>
        <v>455</v>
      </c>
      <c r="AQ81" s="21">
        <f t="shared" ca="1" si="12"/>
        <v>0</v>
      </c>
      <c r="AR81" s="21">
        <f t="shared" ca="1" si="12"/>
        <v>9</v>
      </c>
      <c r="AS81" s="21">
        <f t="shared" ca="1" si="12"/>
        <v>2</v>
      </c>
      <c r="AT81" s="21">
        <f t="shared" ca="1" si="12"/>
        <v>12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>
        <f t="shared" ca="1" si="3"/>
        <v>186</v>
      </c>
      <c r="AC82" s="21">
        <f t="shared" ca="1" si="4"/>
        <v>2</v>
      </c>
      <c r="AD82" s="21">
        <f t="shared" si="5"/>
        <v>0</v>
      </c>
      <c r="AE82" s="27">
        <f t="shared" ca="1" si="6"/>
        <v>98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2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2016:5:1:7:YULI</v>
      </c>
      <c r="AP82" s="27">
        <f t="shared" ca="1" si="11"/>
        <v>484</v>
      </c>
      <c r="AQ82" s="21">
        <f t="shared" ca="1" si="12"/>
        <v>0</v>
      </c>
      <c r="AR82" s="21">
        <f t="shared" ca="1" si="12"/>
        <v>14</v>
      </c>
      <c r="AS82" s="21">
        <f t="shared" ca="1" si="12"/>
        <v>2</v>
      </c>
      <c r="AT82" s="21">
        <f t="shared" ca="1" si="12"/>
        <v>20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2016:5:2:7:YULI</v>
      </c>
      <c r="AP83" s="27">
        <f t="shared" ca="1" si="11"/>
        <v>513</v>
      </c>
      <c r="AQ83" s="21">
        <f t="shared" ca="1" si="12"/>
        <v>0</v>
      </c>
      <c r="AR83" s="21">
        <f t="shared" ca="1" si="12"/>
        <v>15</v>
      </c>
      <c r="AS83" s="21">
        <f t="shared" ca="1" si="12"/>
        <v>1</v>
      </c>
      <c r="AT83" s="21">
        <f t="shared" ca="1" si="12"/>
        <v>17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2016:5:3:7:YULI</v>
      </c>
      <c r="AP84" s="27">
        <f t="shared" ca="1" si="11"/>
        <v>543</v>
      </c>
      <c r="AQ84" s="21">
        <f t="shared" ca="1" si="12"/>
        <v>0</v>
      </c>
      <c r="AR84" s="21">
        <f t="shared" ca="1" si="12"/>
        <v>16</v>
      </c>
      <c r="AS84" s="21">
        <f t="shared" ca="1" si="12"/>
        <v>1</v>
      </c>
      <c r="AT84" s="21">
        <f t="shared" ca="1" si="12"/>
        <v>16</v>
      </c>
      <c r="AU84" s="21">
        <f t="shared" ca="1" si="12"/>
        <v>1</v>
      </c>
      <c r="AV84" s="21">
        <f t="shared" ca="1" si="12"/>
        <v>2</v>
      </c>
      <c r="AW84" s="21">
        <f t="shared" ca="1" si="14"/>
        <v>1</v>
      </c>
      <c r="AX84" s="21">
        <f t="shared" ca="1" si="15"/>
        <v>12</v>
      </c>
      <c r="AY84" s="21">
        <f t="shared" ca="1" si="16"/>
        <v>6</v>
      </c>
      <c r="AZ84" s="21">
        <f t="shared" ca="1" si="17"/>
        <v>10</v>
      </c>
      <c r="BA84" s="21">
        <f t="shared" ca="1" si="18"/>
        <v>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2016:5:4:7:YULI</v>
      </c>
      <c r="AP85" s="27">
        <f t="shared" ca="1" si="11"/>
        <v>574</v>
      </c>
      <c r="AQ85" s="21">
        <f t="shared" ca="1" si="12"/>
        <v>0</v>
      </c>
      <c r="AR85" s="21">
        <f t="shared" ca="1" si="12"/>
        <v>21</v>
      </c>
      <c r="AS85" s="21">
        <f t="shared" ca="1" si="12"/>
        <v>4</v>
      </c>
      <c r="AT85" s="21">
        <f t="shared" ca="1" si="12"/>
        <v>15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2016:5:5:7:YULI</v>
      </c>
      <c r="AP86" s="27">
        <f t="shared" ca="1" si="11"/>
        <v>603</v>
      </c>
      <c r="AQ86" s="21">
        <f t="shared" ca="1" si="12"/>
        <v>0</v>
      </c>
      <c r="AR86" s="21">
        <f t="shared" ca="1" si="12"/>
        <v>23</v>
      </c>
      <c r="AS86" s="21">
        <f t="shared" ca="1" si="12"/>
        <v>9</v>
      </c>
      <c r="AT86" s="21">
        <f t="shared" ca="1" si="12"/>
        <v>15</v>
      </c>
      <c r="AU86" s="21">
        <f t="shared" ca="1" si="12"/>
        <v>2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2016:6:1:7:YULI</v>
      </c>
      <c r="AP87" s="27">
        <f t="shared" ca="1" si="11"/>
        <v>633</v>
      </c>
      <c r="AQ87" s="21">
        <f t="shared" ca="1" si="12"/>
        <v>1</v>
      </c>
      <c r="AR87" s="21">
        <f t="shared" ca="1" si="12"/>
        <v>21</v>
      </c>
      <c r="AS87" s="21">
        <f t="shared" ca="1" si="12"/>
        <v>5</v>
      </c>
      <c r="AT87" s="21">
        <f t="shared" ca="1" si="12"/>
        <v>19</v>
      </c>
      <c r="AU87" s="21">
        <f t="shared" ca="1" si="12"/>
        <v>1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2016:6:2:7:YULI</v>
      </c>
      <c r="AP88" s="27">
        <f t="shared" ca="1" si="11"/>
        <v>662</v>
      </c>
      <c r="AQ88" s="21">
        <f t="shared" ca="1" si="12"/>
        <v>1</v>
      </c>
      <c r="AR88" s="21">
        <f t="shared" ca="1" si="12"/>
        <v>20</v>
      </c>
      <c r="AS88" s="21">
        <f t="shared" ca="1" si="12"/>
        <v>6</v>
      </c>
      <c r="AT88" s="21">
        <f t="shared" ca="1" si="12"/>
        <v>12</v>
      </c>
      <c r="AU88" s="21">
        <f t="shared" ca="1" si="12"/>
        <v>3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2002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</v>
      </c>
    </row>
    <row r="107" spans="23:51" ht="23.25">
      <c r="W107" s="7" t="s">
        <v>1449</v>
      </c>
      <c r="X107" s="42" t="str">
        <f>$X$91</f>
        <v>Yuli District</v>
      </c>
    </row>
    <row r="108" spans="23:51">
      <c r="X108" s="40" t="str">
        <f>$X$92</f>
        <v>玉里地區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U27"/>
  <sheetViews>
    <sheetView tabSelected="1" topLeftCell="E1" zoomScale="115" zoomScaleNormal="115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1845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2072</v>
      </c>
      <c r="E2" s="82" t="str">
        <f>$A$3</f>
        <v>竹南地帶</v>
      </c>
      <c r="F2" s="26" t="s">
        <v>791</v>
      </c>
      <c r="G2" s="84">
        <f>$A$6</f>
        <v>59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2073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2074</v>
      </c>
      <c r="E4" s="89">
        <f>DATE</f>
        <v>42533</v>
      </c>
      <c r="F4" s="23" t="s">
        <v>789</v>
      </c>
      <c r="G4" s="24"/>
      <c r="H4" s="91">
        <f>ROUND($G$2/12*MONTH,0)</f>
        <v>30</v>
      </c>
      <c r="I4" s="92"/>
      <c r="J4" s="92"/>
      <c r="K4" s="93"/>
      <c r="L4" s="44">
        <f>ROUND($G$2/12,0)</f>
        <v>5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2075</v>
      </c>
      <c r="E5" s="90"/>
      <c r="F5" s="5" t="s">
        <v>790</v>
      </c>
      <c r="G5" s="6"/>
      <c r="H5" s="94">
        <f ca="1">ZHUNAN_ZONE_GRAPH!$AC$89</f>
        <v>22</v>
      </c>
      <c r="I5" s="95"/>
      <c r="J5" s="95"/>
      <c r="K5" s="96"/>
      <c r="L5" s="45">
        <f>$O$27</f>
        <v>2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2047</v>
      </c>
      <c r="C12" s="64" t="str">
        <f>CONCATENATE(YEAR,":",MONTH,":",WEEK,":",WEEKDAY,":",$B12)</f>
        <v>2016:6:2:7:ZHUNAN_ZL</v>
      </c>
      <c r="D12" s="64">
        <f>MATCH($C12,REPORT_DATA_BY_COMP!$A:$A,0)</f>
        <v>2137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3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3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3</v>
      </c>
      <c r="S12" s="10">
        <f>IFERROR(INDEX(REPORT_DATA_BY_COMP!$A:$AI,$D12,MATCH(S$8,REPORT_DATA_BY_COMP!$A$1:$AI$1,0)), "")</f>
        <v>4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1952</v>
      </c>
      <c r="C13" s="64" t="str">
        <f>CONCATENATE(YEAR,":",MONTH,":",WEEK,":",WEEKDAY,":",$B13)</f>
        <v>2016:6:2:7:XIANGSHAN_E</v>
      </c>
      <c r="D13" s="64">
        <f>MATCH($C13,REPORT_DATA_BY_COMP!$A:$A,0)</f>
        <v>2106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2016:6:1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7</v>
      </c>
    </row>
    <row r="14" spans="1:21" ht="15" customHeight="1">
      <c r="A14" s="1"/>
      <c r="B14" s="1" t="s">
        <v>2044</v>
      </c>
      <c r="C14" s="64" t="str">
        <f>CONCATENATE(YEAR,":",MONTH,":",WEEK,":",WEEKDAY,":",$B14)</f>
        <v>2016:6:2:7:ZHUNAN_S</v>
      </c>
      <c r="D14" s="64">
        <f>MATCH($C14,REPORT_DATA_BY_COMP!$A:$A,0)</f>
        <v>2136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2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1</v>
      </c>
      <c r="M14" s="10" t="str">
        <f>IFERROR(""&amp;INDEX(BAPTISM_HISTORY!$A:$C,MATCH("0:0:0:0:"&amp;$B14,BAPTISM_HISTORY!$A:$A,0),MATCH(M$8,BAPTISM_HISTORY!$A$1:$AI$1,0)), "")</f>
        <v>2016:5:4</v>
      </c>
      <c r="N14" s="47" t="str">
        <f>IFERROR(INDEX(BAPTISM_HISTORY!$A:$C,MATCH("0:0:0:0:"&amp;$B14,BAPTISM_HISTORY!$A:$A,0),MATCH(N$8,BAPTISM_HISTORY!$A$1:$AI$1,0)), "")</f>
        <v>7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9</v>
      </c>
    </row>
    <row r="15" spans="1:21" ht="15" customHeight="1">
      <c r="A15" s="1"/>
      <c r="B15" s="1"/>
      <c r="E15" s="8" t="s">
        <v>804</v>
      </c>
      <c r="F15" s="9"/>
      <c r="G15" s="9"/>
      <c r="H15" s="11">
        <f t="shared" ref="H15:U15" si="0">SUM(H12:H14)</f>
        <v>0</v>
      </c>
      <c r="I15" s="11">
        <f t="shared" si="0"/>
        <v>2</v>
      </c>
      <c r="J15" s="11">
        <f t="shared" si="0"/>
        <v>11</v>
      </c>
      <c r="K15" s="11">
        <f t="shared" si="0"/>
        <v>1</v>
      </c>
      <c r="L15" s="48">
        <f t="shared" si="0"/>
        <v>1</v>
      </c>
      <c r="M15" s="77"/>
      <c r="N15" s="79"/>
      <c r="O15" s="57">
        <f t="shared" si="0"/>
        <v>0</v>
      </c>
      <c r="P15" s="51">
        <f t="shared" si="0"/>
        <v>15</v>
      </c>
      <c r="Q15" s="11">
        <f t="shared" si="0"/>
        <v>8</v>
      </c>
      <c r="R15" s="11">
        <f t="shared" si="0"/>
        <v>21</v>
      </c>
      <c r="S15" s="11">
        <f t="shared" si="0"/>
        <v>13</v>
      </c>
      <c r="T15" s="11">
        <f t="shared" si="0"/>
        <v>0</v>
      </c>
      <c r="U15" s="11">
        <f t="shared" si="0"/>
        <v>24</v>
      </c>
    </row>
    <row r="16" spans="1:21" ht="15" customHeight="1">
      <c r="A16" s="1" t="s">
        <v>2077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6"/>
      <c r="N16" s="6"/>
      <c r="O16" s="55"/>
      <c r="P16" s="6"/>
      <c r="Q16" s="6"/>
      <c r="R16" s="6"/>
      <c r="S16" s="6"/>
      <c r="T16" s="6"/>
      <c r="U16" s="6"/>
    </row>
    <row r="17" spans="1:21" ht="15" customHeight="1">
      <c r="A17" s="1"/>
      <c r="B17" s="1" t="s">
        <v>1935</v>
      </c>
      <c r="C17" s="64" t="str">
        <f>CONCATENATE(YEAR,":",MONTH,":",WEEK,":",WEEKDAY,":",$B17)</f>
        <v>2016:6:2:7:TOUFEN_E</v>
      </c>
      <c r="D17" s="64">
        <f>MATCH($C17,REPORT_DATA_BY_COMP!$A:$A,0)</f>
        <v>2101</v>
      </c>
      <c r="E17" s="65" t="str">
        <f>SUBSTITUTE(VLOOKUP($B17,COMP_LIST!$A:$AD,5,FALSE),"EL","")</f>
        <v>E. Liao DL / Ploeg</v>
      </c>
      <c r="F17" s="4" t="str">
        <f>VLOOKUP($B17,COMP_LIST!$A:$AD,3,FALSE)</f>
        <v>Toufen E</v>
      </c>
      <c r="G17" s="4" t="str">
        <f>VLOOKUP($B17,COMP_LIST!$A:$AD,4,FALSE)</f>
        <v>頭份長老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3</v>
      </c>
      <c r="K17" s="10">
        <f>IFERROR(INDEX(REPORT_DATA_BY_COMP!$A:$AI,$D17,MATCH(K$8,REPORT_DATA_BY_COMP!$A$1:$AI$1,0)), "")</f>
        <v>4</v>
      </c>
      <c r="L17" s="47">
        <f>IFERROR(INDEX(REPORT_DATA_BY_COMP!$A:$AI,$D17,MATCH(L$8,REPORT_DATA_BY_COMP!$A$1:$AI$1,0)), "")</f>
        <v>0</v>
      </c>
      <c r="M17" s="10" t="str">
        <f>IFERROR(""&amp;INDEX(BAPTISM_HISTORY!$A:$C,MATCH("0:0:0:0:"&amp;$B17,BAPTISM_HISTORY!$A:$A,0),MATCH(M$8,BAPTISM_HISTORY!$A$1:$AI$1,0)), "")</f>
        <v>2016:4:1</v>
      </c>
      <c r="N17" s="47" t="str">
        <f>IFERROR(INDEX(BAPTISM_HISTORY!$A:$C,MATCH("0:0:0:0:"&amp;$B17,BAPTISM_HISTORY!$A:$A,0),MATCH(N$8,BAPTISM_HISTORY!$A$1:$AI$1,0)), "")</f>
        <v>4</v>
      </c>
      <c r="O17" s="56">
        <f>IFERROR(INDEX(REPORT_DATA_BY_COMP!$A:$AI,$D17,MATCH(O$8,REPORT_DATA_BY_COMP!$A$1:$AI$1,0)), "")</f>
        <v>0</v>
      </c>
      <c r="P17" s="50">
        <f>IFERROR(INDEX(REPORT_DATA_BY_COMP!$A:$AI,$D17,MATCH(P$8,REPORT_DATA_BY_COMP!$A$1:$AI$1,0)), "")</f>
        <v>7</v>
      </c>
      <c r="Q17" s="10">
        <f>IFERROR(INDEX(REPORT_DATA_BY_COMP!$A:$AI,$D17,MATCH(Q$8,REPORT_DATA_BY_COMP!$A$1:$AI$1,0)), "")</f>
        <v>1</v>
      </c>
      <c r="R17" s="10">
        <f>IFERROR(INDEX(REPORT_DATA_BY_COMP!$A:$AI,$D17,MATCH(R$8,REPORT_DATA_BY_COMP!$A$1:$AI$1,0)), "")</f>
        <v>14</v>
      </c>
      <c r="S17" s="10">
        <f>IFERROR(INDEX(REPORT_DATA_BY_COMP!$A:$AI,$D17,MATCH(S$8,REPORT_DATA_BY_COMP!$A$1:$AI$1,0)), "")</f>
        <v>1</v>
      </c>
      <c r="T17" s="10">
        <f>IFERROR(INDEX(REPORT_DATA_BY_COMP!$A:$AI,$D17,MATCH(T$8,REPORT_DATA_BY_COMP!$A$1:$AI$1,0)), "")</f>
        <v>3</v>
      </c>
      <c r="U17" s="10">
        <f>IFERROR(INDEX(REPORT_DATA_BY_COMP!$A:$AI,$D17,MATCH(U$8,REPORT_DATA_BY_COMP!$A$1:$AI$1,0)), "")</f>
        <v>12</v>
      </c>
    </row>
    <row r="18" spans="1:21" ht="15" customHeight="1">
      <c r="A18" s="1"/>
      <c r="B18" s="1" t="s">
        <v>1849</v>
      </c>
      <c r="C18" s="64" t="str">
        <f>CONCATENATE(YEAR,":",MONTH,":",WEEK,":",WEEKDAY,":",$B18)</f>
        <v>2016:6:2:7:MIAOLI_E</v>
      </c>
      <c r="D18" s="64">
        <f>MATCH($C18,REPORT_DATA_BY_COMP!$A:$A,0)</f>
        <v>2071</v>
      </c>
      <c r="E18" s="65" t="str">
        <f>SUBSTITUTE(VLOOKUP($B18,COMP_LIST!$A:$AD,5,FALSE),"EL","")</f>
        <v>E. Boyce / Nielson</v>
      </c>
      <c r="F18" s="4" t="str">
        <f>VLOOKUP($B18,COMP_LIST!$A:$AD,3,FALSE)</f>
        <v>Miaoli E</v>
      </c>
      <c r="G18" s="4" t="str">
        <f>VLOOKUP($B18,COMP_LIST!$A:$AD,4,FALSE)</f>
        <v>苗栗長老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2016:6:2</v>
      </c>
      <c r="N18" s="47" t="str">
        <f>IFERROR(INDEX(BAPTISM_HISTORY!$A:$C,MATCH("0:0:0:0:"&amp;$B18,BAPTISM_HISTORY!$A:$A,0),MATCH(N$8,BAPTISM_HISTORY!$A$1:$AI$1,0)), "")</f>
        <v>3</v>
      </c>
      <c r="O18" s="56">
        <f>IFERROR(INDEX(REPORT_DATA_BY_COMP!$A:$AI,$D18,MATCH(O$8,REPORT_DATA_BY_COMP!$A$1:$AI$1,0)), "")</f>
        <v>1</v>
      </c>
      <c r="P18" s="50">
        <f>IFERROR(INDEX(REPORT_DATA_BY_COMP!$A:$AI,$D18,MATCH(P$8,REPORT_DATA_BY_COMP!$A$1:$AI$1,0)), "")</f>
        <v>3</v>
      </c>
      <c r="Q18" s="10">
        <f>IFERROR(INDEX(REPORT_DATA_BY_COMP!$A:$AI,$D18,MATCH(Q$8,REPORT_DATA_BY_COMP!$A$1:$AI$1,0)), "")</f>
        <v>6</v>
      </c>
      <c r="R18" s="10">
        <f>IFERROR(INDEX(REPORT_DATA_BY_COMP!$A:$AI,$D18,MATCH(R$8,REPORT_DATA_BY_COMP!$A$1:$AI$1,0)), "")</f>
        <v>8</v>
      </c>
      <c r="S18" s="10">
        <f>IFERROR(INDEX(REPORT_DATA_BY_COMP!$A:$AI,$D18,MATCH(S$8,REPORT_DATA_BY_COMP!$A$1:$AI$1,0)), "")</f>
        <v>2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5</v>
      </c>
    </row>
    <row r="19" spans="1:21" ht="15" customHeight="1" thickBot="1">
      <c r="A19" s="1"/>
      <c r="B19" s="1"/>
      <c r="E19" s="8" t="s">
        <v>804</v>
      </c>
      <c r="F19" s="9"/>
      <c r="G19" s="9"/>
      <c r="H19" s="11">
        <f t="shared" ref="H19:U19" si="1">SUM(H17:H18)</f>
        <v>0</v>
      </c>
      <c r="I19" s="11">
        <f t="shared" si="1"/>
        <v>0</v>
      </c>
      <c r="J19" s="11">
        <f t="shared" si="1"/>
        <v>4</v>
      </c>
      <c r="K19" s="11">
        <f t="shared" si="1"/>
        <v>6</v>
      </c>
      <c r="L19" s="48">
        <f t="shared" si="1"/>
        <v>0</v>
      </c>
      <c r="M19" s="11"/>
      <c r="N19" s="48"/>
      <c r="O19" s="69">
        <f t="shared" si="1"/>
        <v>1</v>
      </c>
      <c r="P19" s="51">
        <f t="shared" si="1"/>
        <v>10</v>
      </c>
      <c r="Q19" s="11">
        <f t="shared" si="1"/>
        <v>7</v>
      </c>
      <c r="R19" s="11">
        <f t="shared" si="1"/>
        <v>22</v>
      </c>
      <c r="S19" s="11">
        <f t="shared" si="1"/>
        <v>3</v>
      </c>
      <c r="T19" s="11">
        <f t="shared" si="1"/>
        <v>3</v>
      </c>
      <c r="U19" s="11">
        <f t="shared" si="1"/>
        <v>17</v>
      </c>
    </row>
    <row r="20" spans="1:21" ht="15" customHeight="1" thickTop="1">
      <c r="E20" s="31"/>
      <c r="F20" s="22"/>
      <c r="G20" s="22"/>
      <c r="H20" s="22"/>
      <c r="I20" s="22"/>
      <c r="J20" s="22"/>
      <c r="K20" s="22"/>
      <c r="L20" s="22"/>
      <c r="M20" s="43"/>
      <c r="N20" s="43"/>
      <c r="O20" s="70"/>
      <c r="P20" s="22"/>
      <c r="Q20" s="22"/>
      <c r="R20" s="22"/>
      <c r="S20" s="22"/>
      <c r="T20" s="22"/>
      <c r="U20" s="22"/>
    </row>
    <row r="21" spans="1:21" ht="15" customHeight="1">
      <c r="E21" s="12" t="s">
        <v>803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  <row r="22" spans="1:21" ht="15" customHeight="1">
      <c r="C22" s="64" t="str">
        <f>CONCATENATE(YEAR,":",MONTH,":1:",WEEKLY_REPORT_DAY,":", $A$1)</f>
        <v>2016:6:1:7:ZHUNAN</v>
      </c>
      <c r="D22" s="64">
        <f>MATCH($C22,REPORT_DATA_BY_ZONE!$A:$A, 0)</f>
        <v>223</v>
      </c>
      <c r="E22" s="19" t="s">
        <v>781</v>
      </c>
      <c r="F22" s="13"/>
      <c r="G22" s="13"/>
      <c r="H22" s="10">
        <f>IFERROR(INDEX(REPORT_DATA_BY_ZONE!$A:$AI,$D22,MATCH(H$8,REPORT_DATA_BY_ZONE!$A$1:$AI$1,0)), "")</f>
        <v>2</v>
      </c>
      <c r="I22" s="10">
        <f>IFERROR(INDEX(REPORT_DATA_BY_ZONE!$A:$AI,$D22,MATCH(I$8,REPORT_DATA_BY_ZONE!$A$1:$AI$1,0)), "")</f>
        <v>2</v>
      </c>
      <c r="J22" s="10">
        <f>IFERROR(INDEX(REPORT_DATA_BY_ZONE!$A:$AI,$D22,MATCH(J$8,REPORT_DATA_BY_ZONE!$A$1:$AI$1,0)), "")</f>
        <v>15</v>
      </c>
      <c r="K22" s="10">
        <f>IFERROR(INDEX(REPORT_DATA_BY_ZONE!$A:$AI,$D22,MATCH(K$8,REPORT_DATA_BY_ZONE!$A$1:$AI$1,0)), "")</f>
        <v>12</v>
      </c>
      <c r="L22" s="47">
        <f>IFERROR(INDEX(REPORT_DATA_BY_ZONE!$A:$AI,$D22,MATCH(L$8,REPORT_DATA_BY_ZONE!$A$1:$AI$1,0)), "")</f>
        <v>1</v>
      </c>
      <c r="M22" s="47"/>
      <c r="N22" s="47"/>
      <c r="O22" s="10">
        <f>IFERROR(INDEX(REPORT_DATA_BY_ZONE!$A:$AI,$D22,MATCH(O$8,REPORT_DATA_BY_ZONE!$A$1:$AI$1,0)), "")</f>
        <v>1</v>
      </c>
      <c r="P22" s="50">
        <f>IFERROR(INDEX(REPORT_DATA_BY_ZONE!$A:$AI,$D22,MATCH(P$8,REPORT_DATA_BY_ZONE!$A$1:$AI$1,0)), "")</f>
        <v>33</v>
      </c>
      <c r="Q22" s="10">
        <f>IFERROR(INDEX(REPORT_DATA_BY_ZONE!$A:$AI,$D22,MATCH(Q$8,REPORT_DATA_BY_ZONE!$A$1:$AI$1,0)), "")</f>
        <v>11</v>
      </c>
      <c r="R22" s="10">
        <f>IFERROR(INDEX(REPORT_DATA_BY_ZONE!$A:$AI,$D22,MATCH(R$8,REPORT_DATA_BY_ZONE!$A$1:$AI$1,0)), "")</f>
        <v>60</v>
      </c>
      <c r="S22" s="10">
        <f>IFERROR(INDEX(REPORT_DATA_BY_ZONE!$A:$AI,$D22,MATCH(S$8,REPORT_DATA_BY_ZONE!$A$1:$AI$1,0)), "")</f>
        <v>29</v>
      </c>
      <c r="T22" s="10">
        <f>IFERROR(INDEX(REPORT_DATA_BY_ZONE!$A:$AI,$D22,MATCH(T$8,REPORT_DATA_BY_ZONE!$A$1:$AI$1,0)), "")</f>
        <v>0</v>
      </c>
      <c r="U22" s="10">
        <f>IFERROR(INDEX(REPORT_DATA_BY_ZONE!$A:$AI,$D22,MATCH(U$8,REPORT_DATA_BY_ZONE!$A$1:$AI$1,0)), "")</f>
        <v>35</v>
      </c>
    </row>
    <row r="23" spans="1:21" ht="15" customHeight="1">
      <c r="C23" s="64" t="str">
        <f>CONCATENATE(YEAR,":",MONTH,":2:",WEEKLY_REPORT_DAY,":", $A$1)</f>
        <v>2016:6:2:7:ZHUNAN</v>
      </c>
      <c r="D23" s="64">
        <f>MATCH($C23,REPORT_DATA_BY_ZONE!$A:$A, 0)</f>
        <v>233</v>
      </c>
      <c r="E23" s="19" t="s">
        <v>780</v>
      </c>
      <c r="F23" s="13"/>
      <c r="G23" s="13"/>
      <c r="H23" s="10">
        <f>IFERROR(INDEX(REPORT_DATA_BY_ZONE!$A:$AI,$D23,MATCH(H$8,REPORT_DATA_BY_ZONE!$A$1:$AI$1,0)), "")</f>
        <v>0</v>
      </c>
      <c r="I23" s="10">
        <f>IFERROR(INDEX(REPORT_DATA_BY_ZONE!$A:$AI,$D23,MATCH(I$8,REPORT_DATA_BY_ZONE!$A$1:$AI$1,0)), "")</f>
        <v>2</v>
      </c>
      <c r="J23" s="10">
        <f>IFERROR(INDEX(REPORT_DATA_BY_ZONE!$A:$AI,$D23,MATCH(J$8,REPORT_DATA_BY_ZONE!$A$1:$AI$1,0)), "")</f>
        <v>15</v>
      </c>
      <c r="K23" s="10">
        <f>IFERROR(INDEX(REPORT_DATA_BY_ZONE!$A:$AI,$D23,MATCH(K$8,REPORT_DATA_BY_ZONE!$A$1:$AI$1,0)), "")</f>
        <v>7</v>
      </c>
      <c r="L23" s="47">
        <f>IFERROR(INDEX(REPORT_DATA_BY_ZONE!$A:$AI,$D23,MATCH(L$8,REPORT_DATA_BY_ZONE!$A$1:$AI$1,0)), "")</f>
        <v>1</v>
      </c>
      <c r="M23" s="47"/>
      <c r="N23" s="47"/>
      <c r="O23" s="10">
        <f>IFERROR(INDEX(REPORT_DATA_BY_ZONE!$A:$AI,$D23,MATCH(O$8,REPORT_DATA_BY_ZONE!$A$1:$AI$1,0)), "")</f>
        <v>1</v>
      </c>
      <c r="P23" s="50">
        <f>IFERROR(INDEX(REPORT_DATA_BY_ZONE!$A:$AI,$D23,MATCH(P$8,REPORT_DATA_BY_ZONE!$A$1:$AI$1,0)), "")</f>
        <v>25</v>
      </c>
      <c r="Q23" s="10">
        <f>IFERROR(INDEX(REPORT_DATA_BY_ZONE!$A:$AI,$D23,MATCH(Q$8,REPORT_DATA_BY_ZONE!$A$1:$AI$1,0)), "")</f>
        <v>15</v>
      </c>
      <c r="R23" s="10">
        <f>IFERROR(INDEX(REPORT_DATA_BY_ZONE!$A:$AI,$D23,MATCH(R$8,REPORT_DATA_BY_ZONE!$A$1:$AI$1,0)), "")</f>
        <v>43</v>
      </c>
      <c r="S23" s="10">
        <f>IFERROR(INDEX(REPORT_DATA_BY_ZONE!$A:$AI,$D23,MATCH(S$8,REPORT_DATA_BY_ZONE!$A$1:$AI$1,0)), "")</f>
        <v>16</v>
      </c>
      <c r="T23" s="10">
        <f>IFERROR(INDEX(REPORT_DATA_BY_ZONE!$A:$AI,$D23,MATCH(T$8,REPORT_DATA_BY_ZONE!$A$1:$AI$1,0)), "")</f>
        <v>3</v>
      </c>
      <c r="U23" s="10">
        <f>IFERROR(INDEX(REPORT_DATA_BY_ZONE!$A:$AI,$D23,MATCH(U$8,REPORT_DATA_BY_ZONE!$A$1:$AI$1,0)), "")</f>
        <v>41</v>
      </c>
    </row>
    <row r="24" spans="1:21" ht="15" customHeight="1">
      <c r="C24" s="64" t="str">
        <f>CONCATENATE(YEAR,":",MONTH,":3:",WEEKLY_REPORT_DAY,":", $A$1)</f>
        <v>2016:6:3:7:ZHUNAN</v>
      </c>
      <c r="D24" s="64" t="e">
        <f>MATCH($C24,REPORT_DATA_BY_ZONE!$A:$A, 0)</f>
        <v>#N/A</v>
      </c>
      <c r="E24" s="19" t="s">
        <v>782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47"/>
      <c r="N24" s="47"/>
      <c r="O24" s="10" t="str">
        <f>IFERROR(INDEX(REPORT_DATA_BY_ZONE!$A:$AI,$D24,MATCH(O$8,REPORT_DATA_BY_ZONE!$A$1:$AI$1,0)), "")</f>
        <v/>
      </c>
      <c r="P24" s="5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  <c r="T24" s="10" t="str">
        <f>IFERROR(INDEX(REPORT_DATA_BY_ZONE!$A:$AI,$D24,MATCH(T$8,REPORT_DATA_BY_ZONE!$A$1:$AI$1,0)), "")</f>
        <v/>
      </c>
      <c r="U24" s="10" t="str">
        <f>IFERROR(INDEX(REPORT_DATA_BY_ZONE!$A:$AI,$D24,MATCH(U$8,REPORT_DATA_BY_ZONE!$A$1:$AI$1,0)), "")</f>
        <v/>
      </c>
    </row>
    <row r="25" spans="1:21" ht="15" customHeight="1">
      <c r="C25" s="64" t="str">
        <f>CONCATENATE(YEAR,":",MONTH,":4:",WEEKLY_REPORT_DAY,":", $A$1)</f>
        <v>2016:6:4:7:ZHUNAN</v>
      </c>
      <c r="D25" s="64" t="e">
        <f>MATCH($C25,REPORT_DATA_BY_ZONE!$A:$A, 0)</f>
        <v>#N/A</v>
      </c>
      <c r="E25" s="19" t="s">
        <v>783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47"/>
      <c r="N25" s="47"/>
      <c r="O25" s="10" t="str">
        <f>IFERROR(INDEX(REPORT_DATA_BY_ZONE!$A:$AI,$D25,MATCH(O$8,REPORT_DATA_BY_ZONE!$A$1:$AI$1,0)), "")</f>
        <v/>
      </c>
      <c r="P25" s="5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  <c r="T25" s="10" t="str">
        <f>IFERROR(INDEX(REPORT_DATA_BY_ZONE!$A:$AI,$D25,MATCH(T$8,REPORT_DATA_BY_ZONE!$A$1:$AI$1,0)), "")</f>
        <v/>
      </c>
      <c r="U25" s="10" t="str">
        <f>IFERROR(INDEX(REPORT_DATA_BY_ZONE!$A:$AI,$D25,MATCH(U$8,REPORT_DATA_BY_ZONE!$A$1:$AI$1,0)), "")</f>
        <v/>
      </c>
    </row>
    <row r="26" spans="1:21" ht="15" customHeight="1">
      <c r="C26" s="64" t="str">
        <f>CONCATENATE(YEAR,":",MONTH,":5:",WEEKLY_REPORT_DAY,":", $A$1)</f>
        <v>2016:6:5:7:ZHUNAN</v>
      </c>
      <c r="D26" s="64" t="e">
        <f>MATCH($C26,REPORT_DATA_BY_ZONE!$A:$A, 0)</f>
        <v>#N/A</v>
      </c>
      <c r="E26" s="19" t="s">
        <v>784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47"/>
      <c r="N26" s="47"/>
      <c r="O26" s="10" t="str">
        <f>IFERROR(INDEX(REPORT_DATA_BY_ZONE!$A:$AI,$D26,MATCH(O$8,REPORT_DATA_BY_ZONE!$A$1:$AI$1,0)), "")</f>
        <v/>
      </c>
      <c r="P26" s="5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  <c r="T26" s="10" t="str">
        <f>IFERROR(INDEX(REPORT_DATA_BY_ZONE!$A:$AI,$D26,MATCH(T$8,REPORT_DATA_BY_ZONE!$A$1:$AI$1,0)), "")</f>
        <v/>
      </c>
      <c r="U26" s="10" t="str">
        <f>IFERROR(INDEX(REPORT_DATA_BY_ZONE!$A:$AI,$D26,MATCH(U$8,REPORT_DATA_BY_ZONE!$A$1:$AI$1,0)), "")</f>
        <v/>
      </c>
    </row>
    <row r="27" spans="1:21" ht="15" customHeight="1">
      <c r="E27" s="16" t="s">
        <v>804</v>
      </c>
      <c r="F27" s="14"/>
      <c r="G27" s="14"/>
      <c r="H27" s="17">
        <f>SUM(H22:H26)</f>
        <v>2</v>
      </c>
      <c r="I27" s="17">
        <f t="shared" ref="I27:T27" si="2">SUM(I22:I26)</f>
        <v>4</v>
      </c>
      <c r="J27" s="17">
        <f t="shared" si="2"/>
        <v>30</v>
      </c>
      <c r="K27" s="17">
        <f t="shared" si="2"/>
        <v>19</v>
      </c>
      <c r="L27" s="49">
        <f t="shared" si="2"/>
        <v>2</v>
      </c>
      <c r="M27" s="49"/>
      <c r="N27" s="49"/>
      <c r="O27" s="17">
        <f t="shared" si="2"/>
        <v>2</v>
      </c>
      <c r="P27" s="52">
        <f t="shared" si="2"/>
        <v>58</v>
      </c>
      <c r="Q27" s="17">
        <f t="shared" si="2"/>
        <v>26</v>
      </c>
      <c r="R27" s="17">
        <f t="shared" si="2"/>
        <v>103</v>
      </c>
      <c r="S27" s="17">
        <f t="shared" si="2"/>
        <v>45</v>
      </c>
      <c r="T27" s="17">
        <f t="shared" si="2"/>
        <v>3</v>
      </c>
      <c r="U27" s="17">
        <f>SUM(U22:U26)</f>
        <v>76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 O17:U18">
    <cfRule type="expression" dxfId="90" priority="113">
      <formula>O12=""</formula>
    </cfRule>
    <cfRule type="expression" dxfId="89" priority="114">
      <formula>AND(O$9&lt;&gt;"",O12&gt;=O$9)</formula>
    </cfRule>
    <cfRule type="expression" dxfId="88" priority="115">
      <formula>AND(O$10&lt;&gt;"",O12&gt;=O$10)</formula>
    </cfRule>
    <cfRule type="expression" dxfId="87" priority="120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BA109"/>
  <sheetViews>
    <sheetView tabSelected="1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2016:3:4:7:ZHUNAN</v>
      </c>
      <c r="AP77" s="27">
        <f t="shared" ref="AP77:AP88" ca="1" si="12">MATCH(AO77,INDIRECT(CONCATENATE($X$93,"$A:$A")),0)</f>
        <v>120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24</v>
      </c>
      <c r="AS77" s="21">
        <f t="shared" ca="1" si="13"/>
        <v>15</v>
      </c>
      <c r="AT77" s="21">
        <f t="shared" ca="1" si="13"/>
        <v>32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2016:4:1:7:ZHUNAN</v>
      </c>
      <c r="AP78" s="27">
        <f t="shared" ca="1" si="12"/>
        <v>130</v>
      </c>
      <c r="AQ78" s="21">
        <f t="shared" ca="1" si="13"/>
        <v>1</v>
      </c>
      <c r="AR78" s="21">
        <f t="shared" ca="1" si="13"/>
        <v>32</v>
      </c>
      <c r="AS78" s="21">
        <f t="shared" ca="1" si="13"/>
        <v>16</v>
      </c>
      <c r="AT78" s="21">
        <f t="shared" ca="1" si="13"/>
        <v>21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2016:4:2:7:ZHUNAN</v>
      </c>
      <c r="AP79" s="27">
        <f t="shared" ca="1" si="12"/>
        <v>140</v>
      </c>
      <c r="AQ79" s="21">
        <f t="shared" ca="1" si="13"/>
        <v>0</v>
      </c>
      <c r="AR79" s="21">
        <f t="shared" ca="1" si="13"/>
        <v>33</v>
      </c>
      <c r="AS79" s="21">
        <f t="shared" ca="1" si="13"/>
        <v>19</v>
      </c>
      <c r="AT79" s="21">
        <f t="shared" ca="1" si="13"/>
        <v>22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2016:4:3:7:ZHUNAN</v>
      </c>
      <c r="AP80" s="27">
        <f t="shared" ca="1" si="12"/>
        <v>150</v>
      </c>
      <c r="AQ80" s="21">
        <f t="shared" ca="1" si="13"/>
        <v>1</v>
      </c>
      <c r="AR80" s="21">
        <f t="shared" ca="1" si="13"/>
        <v>29</v>
      </c>
      <c r="AS80" s="21">
        <f t="shared" ca="1" si="13"/>
        <v>14</v>
      </c>
      <c r="AT80" s="21">
        <f t="shared" ca="1" si="13"/>
        <v>27</v>
      </c>
      <c r="AU80" s="21">
        <f t="shared" ca="1" si="13"/>
        <v>6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267</v>
      </c>
      <c r="AC81" s="21">
        <f t="shared" ca="1" si="4"/>
        <v>7</v>
      </c>
      <c r="AD81" s="21">
        <f t="shared" si="5"/>
        <v>5</v>
      </c>
      <c r="AE81" s="27">
        <f t="shared" ca="1" si="6"/>
        <v>52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4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2016:4:4:7:ZHUNAN</v>
      </c>
      <c r="AP81" s="27">
        <f t="shared" ca="1" si="12"/>
        <v>160</v>
      </c>
      <c r="AQ81" s="21">
        <f t="shared" ca="1" si="13"/>
        <v>1</v>
      </c>
      <c r="AR81" s="21">
        <f t="shared" ca="1" si="13"/>
        <v>29</v>
      </c>
      <c r="AS81" s="21">
        <f t="shared" ca="1" si="13"/>
        <v>13</v>
      </c>
      <c r="AT81" s="21">
        <f t="shared" ca="1" si="13"/>
        <v>21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277</v>
      </c>
      <c r="AC82" s="21">
        <f t="shared" ca="1" si="4"/>
        <v>2</v>
      </c>
      <c r="AD82" s="21">
        <f t="shared" si="5"/>
        <v>5</v>
      </c>
      <c r="AE82" s="27">
        <f t="shared" ca="1" si="6"/>
        <v>61</v>
      </c>
      <c r="AF82" s="10">
        <f t="shared" ca="1" si="9"/>
        <v>1</v>
      </c>
      <c r="AG82" s="10">
        <f t="shared" ca="1" si="9"/>
        <v>0</v>
      </c>
      <c r="AH82" s="10">
        <f t="shared" ca="1" si="9"/>
        <v>1</v>
      </c>
      <c r="AI82" s="10">
        <f t="shared" ca="1" si="9"/>
        <v>0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2016:5:1:7:ZHUNAN</v>
      </c>
      <c r="AP82" s="27">
        <f t="shared" ca="1" si="12"/>
        <v>170</v>
      </c>
      <c r="AQ82" s="21">
        <f t="shared" ca="1" si="13"/>
        <v>1</v>
      </c>
      <c r="AR82" s="21">
        <f t="shared" ca="1" si="13"/>
        <v>38</v>
      </c>
      <c r="AS82" s="21">
        <f t="shared" ca="1" si="13"/>
        <v>23</v>
      </c>
      <c r="AT82" s="21">
        <f t="shared" ca="1" si="13"/>
        <v>34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2016:5:2:7:ZHUNAN</v>
      </c>
      <c r="AP83" s="27">
        <f t="shared" ca="1" si="12"/>
        <v>180</v>
      </c>
      <c r="AQ83" s="21">
        <f t="shared" ca="1" si="13"/>
        <v>0</v>
      </c>
      <c r="AR83" s="21">
        <f t="shared" ca="1" si="13"/>
        <v>31</v>
      </c>
      <c r="AS83" s="21">
        <f t="shared" ca="1" si="13"/>
        <v>29</v>
      </c>
      <c r="AT83" s="21">
        <f t="shared" ca="1" si="13"/>
        <v>29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2016:5:3:7:ZHUNAN</v>
      </c>
      <c r="AP84" s="27">
        <f t="shared" ca="1" si="12"/>
        <v>191</v>
      </c>
      <c r="AQ84" s="21">
        <f t="shared" ca="1" si="13"/>
        <v>0</v>
      </c>
      <c r="AR84" s="21">
        <f t="shared" ca="1" si="13"/>
        <v>38</v>
      </c>
      <c r="AS84" s="21">
        <f t="shared" ca="1" si="13"/>
        <v>15</v>
      </c>
      <c r="AT84" s="21">
        <f t="shared" ca="1" si="13"/>
        <v>16</v>
      </c>
      <c r="AU84" s="21">
        <f t="shared" ca="1" si="13"/>
        <v>7</v>
      </c>
      <c r="AV84" s="21">
        <f t="shared" ca="1" si="13"/>
        <v>5</v>
      </c>
      <c r="AW84" s="21">
        <f t="shared" ca="1" si="15"/>
        <v>1</v>
      </c>
      <c r="AX84" s="21">
        <f t="shared" ca="1" si="16"/>
        <v>30</v>
      </c>
      <c r="AY84" s="21">
        <f t="shared" ca="1" si="17"/>
        <v>15</v>
      </c>
      <c r="AZ84" s="21">
        <f t="shared" ca="1" si="18"/>
        <v>25</v>
      </c>
      <c r="BA84" s="21">
        <f t="shared" ca="1" si="19"/>
        <v>5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2016:5:4:7:ZHUNAN</v>
      </c>
      <c r="AP85" s="27">
        <f t="shared" ca="1" si="12"/>
        <v>202</v>
      </c>
      <c r="AQ85" s="21">
        <f t="shared" ca="1" si="13"/>
        <v>6</v>
      </c>
      <c r="AR85" s="21">
        <f t="shared" ca="1" si="13"/>
        <v>33</v>
      </c>
      <c r="AS85" s="21">
        <f t="shared" ca="1" si="13"/>
        <v>22</v>
      </c>
      <c r="AT85" s="21">
        <f t="shared" ca="1" si="13"/>
        <v>22</v>
      </c>
      <c r="AU85" s="21">
        <f t="shared" ca="1" si="13"/>
        <v>2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2016:5:5:7:ZHUNAN</v>
      </c>
      <c r="AP86" s="27">
        <f t="shared" ca="1" si="12"/>
        <v>212</v>
      </c>
      <c r="AQ86" s="21">
        <f t="shared" ca="1" si="13"/>
        <v>0</v>
      </c>
      <c r="AR86" s="21">
        <f t="shared" ca="1" si="13"/>
        <v>35</v>
      </c>
      <c r="AS86" s="21">
        <f t="shared" ca="1" si="13"/>
        <v>11</v>
      </c>
      <c r="AT86" s="21">
        <f t="shared" ca="1" si="13"/>
        <v>29</v>
      </c>
      <c r="AU86" s="21">
        <f t="shared" ca="1" si="13"/>
        <v>1</v>
      </c>
      <c r="AV86" s="21">
        <f t="shared" ca="1" si="13"/>
        <v>5</v>
      </c>
      <c r="AW86" s="21">
        <f t="shared" ca="1" si="15"/>
        <v>1</v>
      </c>
      <c r="AX86" s="21">
        <f t="shared" ca="1" si="16"/>
        <v>30</v>
      </c>
      <c r="AY86" s="21">
        <f t="shared" ca="1" si="17"/>
        <v>15</v>
      </c>
      <c r="AZ86" s="21">
        <f t="shared" ca="1" si="18"/>
        <v>25</v>
      </c>
      <c r="BA86" s="21">
        <f t="shared" ca="1" si="19"/>
        <v>5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2016:6:1:7:ZHUNAN</v>
      </c>
      <c r="AP87" s="27">
        <f t="shared" ca="1" si="12"/>
        <v>223</v>
      </c>
      <c r="AQ87" s="21">
        <f t="shared" ca="1" si="13"/>
        <v>1</v>
      </c>
      <c r="AR87" s="21">
        <f t="shared" ca="1" si="13"/>
        <v>33</v>
      </c>
      <c r="AS87" s="21">
        <f t="shared" ca="1" si="13"/>
        <v>11</v>
      </c>
      <c r="AT87" s="21">
        <f t="shared" ca="1" si="13"/>
        <v>29</v>
      </c>
      <c r="AU87" s="21">
        <f t="shared" ca="1" si="13"/>
        <v>0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2016:6:2:7:ZHUNAN</v>
      </c>
      <c r="AP88" s="27">
        <f t="shared" ca="1" si="12"/>
        <v>233</v>
      </c>
      <c r="AQ88" s="21">
        <f t="shared" ca="1" si="13"/>
        <v>1</v>
      </c>
      <c r="AR88" s="21">
        <f t="shared" ca="1" si="13"/>
        <v>25</v>
      </c>
      <c r="AS88" s="21">
        <f t="shared" ca="1" si="13"/>
        <v>15</v>
      </c>
      <c r="AT88" s="21">
        <f t="shared" ca="1" si="13"/>
        <v>16</v>
      </c>
      <c r="AU88" s="21">
        <f t="shared" ca="1" si="13"/>
        <v>3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22</v>
      </c>
      <c r="AD89" s="27"/>
      <c r="AF89" s="7">
        <f t="shared" ref="AF89:AK89" ca="1" si="21">SUM(AF53:AF88)</f>
        <v>4</v>
      </c>
      <c r="AG89" s="7">
        <f t="shared" ca="1" si="21"/>
        <v>1</v>
      </c>
      <c r="AH89" s="7">
        <f t="shared" ca="1" si="21"/>
        <v>2</v>
      </c>
      <c r="AI89" s="7">
        <f t="shared" ca="1" si="21"/>
        <v>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54%</v>
      </c>
      <c r="Y102" s="30">
        <f ca="1">IFERROR(X101/SUM(X100:X101),"0")</f>
        <v>0.53846153846153844</v>
      </c>
      <c r="Z102" s="7" t="str">
        <f ca="1">TEXT(Y102,"00%")</f>
        <v>54%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2016  22</v>
      </c>
    </row>
    <row r="107" spans="23:51" ht="23.25">
      <c r="W107" s="7" t="s">
        <v>1449</v>
      </c>
      <c r="X107" s="42" t="str">
        <f>$X$91</f>
        <v>Zhunan Zone</v>
      </c>
    </row>
    <row r="108" spans="23:51">
      <c r="X108" s="40" t="str">
        <f>$X$92</f>
        <v>竹南地帶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U23"/>
  <sheetViews>
    <sheetView topLeftCell="E6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1845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2252</v>
      </c>
      <c r="E2" s="82" t="str">
        <f>$A$3</f>
        <v>竹南地區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2251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2074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2075</v>
      </c>
      <c r="E5" s="90"/>
      <c r="F5" s="5" t="s">
        <v>790</v>
      </c>
      <c r="G5" s="6"/>
      <c r="H5" s="94">
        <f ca="1">ZHUNAN_DISTRICT_GRAPH!$AC$89</f>
        <v>14</v>
      </c>
      <c r="I5" s="95"/>
      <c r="J5" s="95"/>
      <c r="K5" s="96"/>
      <c r="L5" s="45">
        <f>$O$23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2047</v>
      </c>
      <c r="C12" s="64" t="str">
        <f>CONCATENATE(YEAR,":",MONTH,":",WEEK,":",WEEKDAY,":",$B12)</f>
        <v>2016:6:2:7:ZHUNAN_ZL</v>
      </c>
      <c r="D12" s="64">
        <f>MATCH($C12,REPORT_DATA_BY_COMP!$A:$A,0)</f>
        <v>2137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3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3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3</v>
      </c>
      <c r="S12" s="10">
        <f>IFERROR(INDEX(REPORT_DATA_BY_COMP!$A:$AI,$D12,MATCH(S$8,REPORT_DATA_BY_COMP!$A$1:$AI$1,0)), "")</f>
        <v>4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1952</v>
      </c>
      <c r="C13" s="64" t="str">
        <f>CONCATENATE(YEAR,":",MONTH,":",WEEK,":",WEEKDAY,":",$B13)</f>
        <v>2016:6:2:7:XIANGSHAN_E</v>
      </c>
      <c r="D13" s="64">
        <f>MATCH($C13,REPORT_DATA_BY_COMP!$A:$A,0)</f>
        <v>2106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2016:6:1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7</v>
      </c>
      <c r="S13" s="10">
        <f>IFERROR(INDEX(REPORT_DATA_BY_COMP!$A:$AI,$D13,MATCH(S$8,REPORT_DATA_BY_COMP!$A$1:$AI$1,0)), "")</f>
        <v>4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7</v>
      </c>
    </row>
    <row r="14" spans="1:21" ht="15" customHeight="1">
      <c r="A14" s="1"/>
      <c r="B14" s="1" t="s">
        <v>2044</v>
      </c>
      <c r="C14" s="64" t="str">
        <f>CONCATENATE(YEAR,":",MONTH,":",WEEK,":",WEEKDAY,":",$B14)</f>
        <v>2016:6:2:7:ZHUNAN_S</v>
      </c>
      <c r="D14" s="64">
        <f>MATCH($C14,REPORT_DATA_BY_COMP!$A:$A,0)</f>
        <v>2136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2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1</v>
      </c>
      <c r="M14" s="10" t="str">
        <f>IFERROR(""&amp;INDEX(BAPTISM_HISTORY!$A:$C,MATCH("0:0:0:0:"&amp;$B14,BAPTISM_HISTORY!$A:$A,0),MATCH(M$8,BAPTISM_HISTORY!$A$1:$AI$1,0)), "")</f>
        <v>2016:5:4</v>
      </c>
      <c r="N14" s="47" t="str">
        <f>IFERROR(INDEX(BAPTISM_HISTORY!$A:$C,MATCH("0:0:0:0:"&amp;$B14,BAPTISM_HISTORY!$A:$A,0),MATCH(N$8,BAPTISM_HISTORY!$A$1:$AI$1,0)), "")</f>
        <v>7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9</v>
      </c>
    </row>
    <row r="15" spans="1:21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U15" si="0">SUM(I12:I14)</f>
        <v>2</v>
      </c>
      <c r="J15" s="11">
        <f t="shared" si="0"/>
        <v>11</v>
      </c>
      <c r="K15" s="11">
        <f t="shared" si="0"/>
        <v>1</v>
      </c>
      <c r="L15" s="48">
        <f t="shared" si="0"/>
        <v>1</v>
      </c>
      <c r="M15" s="11"/>
      <c r="N15" s="48"/>
      <c r="O15" s="57">
        <f t="shared" si="0"/>
        <v>0</v>
      </c>
      <c r="P15" s="51">
        <f t="shared" si="0"/>
        <v>15</v>
      </c>
      <c r="Q15" s="11">
        <f t="shared" si="0"/>
        <v>8</v>
      </c>
      <c r="R15" s="11">
        <f t="shared" si="0"/>
        <v>21</v>
      </c>
      <c r="S15" s="11">
        <f t="shared" si="0"/>
        <v>13</v>
      </c>
      <c r="T15" s="11">
        <f t="shared" si="0"/>
        <v>0</v>
      </c>
      <c r="U15" s="11">
        <f t="shared" si="0"/>
        <v>24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2016:6:1:7:ZHUNAN</v>
      </c>
      <c r="D18" s="64">
        <f>MATCH($C18,REPORT_DATA_BY_DISTRICT!$A:$A, 0)</f>
        <v>637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1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11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1</v>
      </c>
      <c r="P18" s="10">
        <f>IFERROR(INDEX(REPORT_DATA_BY_DISTRICT!$A:$AI,$D18,MATCH(P$8,REPORT_DATA_BY_DISTRICT!$A$1:$AI$1,0)), "")</f>
        <v>20</v>
      </c>
      <c r="Q18" s="10">
        <f>IFERROR(INDEX(REPORT_DATA_BY_DISTRICT!$A:$AI,$D18,MATCH(Q$8,REPORT_DATA_BY_DISTRICT!$A$1:$AI$1,0)), "")</f>
        <v>4</v>
      </c>
      <c r="R18" s="10">
        <f>IFERROR(INDEX(REPORT_DATA_BY_DISTRICT!$A:$AI,$D18,MATCH(R$8,REPORT_DATA_BY_DISTRICT!$A$1:$AI$1,0)), "")</f>
        <v>33</v>
      </c>
      <c r="S18" s="10">
        <f>IFERROR(INDEX(REPORT_DATA_BY_DISTRICT!$A:$AI,$D18,MATCH(S$8,REPORT_DATA_BY_DISTRICT!$A$1:$AI$1,0)), "")</f>
        <v>17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19</v>
      </c>
    </row>
    <row r="19" spans="3:21" ht="15" customHeight="1">
      <c r="C19" s="64" t="str">
        <f>CONCATENATE(YEAR,":",MONTH,":2:",WEEKLY_REPORT_DAY,":", $A$1)</f>
        <v>2016:6:2:7:ZHUNAN</v>
      </c>
      <c r="D19" s="64">
        <f>MATCH($C19,REPORT_DATA_BY_DISTRICT!$A:$A, 0)</f>
        <v>666</v>
      </c>
      <c r="E19" s="19" t="s">
        <v>780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1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15</v>
      </c>
      <c r="Q19" s="10">
        <f>IFERROR(INDEX(REPORT_DATA_BY_DISTRICT!$A:$AI,$D19,MATCH(Q$8,REPORT_DATA_BY_DISTRICT!$A$1:$AI$1,0)), "")</f>
        <v>8</v>
      </c>
      <c r="R19" s="10">
        <f>IFERROR(INDEX(REPORT_DATA_BY_DISTRICT!$A:$AI,$D19,MATCH(R$8,REPORT_DATA_BY_DISTRICT!$A$1:$AI$1,0)), "")</f>
        <v>21</v>
      </c>
      <c r="S19" s="10">
        <f>IFERROR(INDEX(REPORT_DATA_BY_DISTRICT!$A:$AI,$D19,MATCH(S$8,REPORT_DATA_BY_DISTRICT!$A$1:$AI$1,0)), "")</f>
        <v>13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24</v>
      </c>
    </row>
    <row r="20" spans="3:21" ht="15" customHeight="1">
      <c r="C20" s="64" t="str">
        <f>CONCATENATE(YEAR,":",MONTH,":3:",WEEKLY_REPORT_DAY,":", $A$1)</f>
        <v>2016:6:3:7:ZHUNAN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2016:6:4:7:ZHUNAN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2016:6:5:7:ZHUNAN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1</v>
      </c>
      <c r="I23" s="17">
        <f t="shared" ref="I23:T23" si="1">SUM(I18:I22)</f>
        <v>3</v>
      </c>
      <c r="J23" s="17">
        <f t="shared" si="1"/>
        <v>22</v>
      </c>
      <c r="K23" s="17">
        <f t="shared" si="1"/>
        <v>5</v>
      </c>
      <c r="L23" s="49">
        <f t="shared" si="1"/>
        <v>1</v>
      </c>
      <c r="M23" s="49"/>
      <c r="N23" s="49"/>
      <c r="O23" s="17">
        <f t="shared" si="1"/>
        <v>1</v>
      </c>
      <c r="P23" s="52">
        <f t="shared" si="1"/>
        <v>35</v>
      </c>
      <c r="Q23" s="17">
        <f t="shared" si="1"/>
        <v>12</v>
      </c>
      <c r="R23" s="17">
        <f t="shared" si="1"/>
        <v>54</v>
      </c>
      <c r="S23" s="17">
        <f t="shared" si="1"/>
        <v>30</v>
      </c>
      <c r="T23" s="17">
        <f t="shared" si="1"/>
        <v>0</v>
      </c>
      <c r="U23" s="17">
        <f>SUM(U18:U22)</f>
        <v>43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86" priority="109">
      <formula>O12=""</formula>
    </cfRule>
    <cfRule type="expression" dxfId="85" priority="110">
      <formula>AND(O$9&lt;&gt;"",O12&gt;=O$9)</formula>
    </cfRule>
    <cfRule type="expression" dxfId="84" priority="111">
      <formula>AND(O$10&lt;&gt;"",O12&gt;=O$10)</formula>
    </cfRule>
    <cfRule type="expression" dxfId="83" priority="112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2016:3:4:7:ZHUNAN</v>
      </c>
      <c r="AP77" s="27">
        <f t="shared" ref="AP77:AP88" ca="1" si="11">MATCH(AO77,INDIRECT(CONCATENATE($X$93,"$A:$A")),0)</f>
        <v>343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9</v>
      </c>
      <c r="AT77" s="21">
        <f t="shared" ca="1" si="12"/>
        <v>25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2016:4:1:7:ZHUNAN</v>
      </c>
      <c r="AP78" s="27">
        <f t="shared" ca="1" si="11"/>
        <v>372</v>
      </c>
      <c r="AQ78" s="21">
        <f t="shared" ca="1" si="12"/>
        <v>0</v>
      </c>
      <c r="AR78" s="21">
        <f t="shared" ca="1" si="12"/>
        <v>25</v>
      </c>
      <c r="AS78" s="21">
        <f t="shared" ca="1" si="12"/>
        <v>9</v>
      </c>
      <c r="AT78" s="21">
        <f t="shared" ca="1" si="12"/>
        <v>14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2016:4:2:7:ZHUNAN</v>
      </c>
      <c r="AP79" s="27">
        <f t="shared" ca="1" si="11"/>
        <v>401</v>
      </c>
      <c r="AQ79" s="21">
        <f t="shared" ca="1" si="12"/>
        <v>0</v>
      </c>
      <c r="AR79" s="21">
        <f t="shared" ca="1" si="12"/>
        <v>26</v>
      </c>
      <c r="AS79" s="21">
        <f t="shared" ca="1" si="12"/>
        <v>15</v>
      </c>
      <c r="AT79" s="21">
        <f t="shared" ca="1" si="12"/>
        <v>14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58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2016:4:3:7:ZHUNAN</v>
      </c>
      <c r="AP80" s="27">
        <f t="shared" ca="1" si="11"/>
        <v>430</v>
      </c>
      <c r="AQ80" s="21">
        <f t="shared" ca="1" si="12"/>
        <v>1</v>
      </c>
      <c r="AR80" s="21">
        <f t="shared" ca="1" si="12"/>
        <v>20</v>
      </c>
      <c r="AS80" s="21">
        <f t="shared" ca="1" si="12"/>
        <v>5</v>
      </c>
      <c r="AT80" s="21">
        <f t="shared" ca="1" si="12"/>
        <v>19</v>
      </c>
      <c r="AU80" s="21">
        <f t="shared" ca="1" si="12"/>
        <v>5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161</v>
      </c>
      <c r="AC81" s="21">
        <f t="shared" ca="1" si="4"/>
        <v>6</v>
      </c>
      <c r="AD81" s="21">
        <f t="shared" si="5"/>
        <v>0</v>
      </c>
      <c r="AE81" s="27">
        <f t="shared" ca="1" si="6"/>
        <v>82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2016:4:4:7:ZHUNAN</v>
      </c>
      <c r="AP81" s="27">
        <f t="shared" ca="1" si="11"/>
        <v>459</v>
      </c>
      <c r="AQ81" s="21">
        <f t="shared" ca="1" si="12"/>
        <v>1</v>
      </c>
      <c r="AR81" s="21">
        <f t="shared" ca="1" si="12"/>
        <v>20</v>
      </c>
      <c r="AS81" s="21">
        <f t="shared" ca="1" si="12"/>
        <v>7</v>
      </c>
      <c r="AT81" s="21">
        <f t="shared" ca="1" si="12"/>
        <v>17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190</v>
      </c>
      <c r="AC82" s="21">
        <f t="shared" ca="1" si="4"/>
        <v>1</v>
      </c>
      <c r="AD82" s="21">
        <f t="shared" si="5"/>
        <v>0</v>
      </c>
      <c r="AE82" s="27">
        <f t="shared" ca="1" si="6"/>
        <v>100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0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2016:5:1:7:ZHUNAN</v>
      </c>
      <c r="AP82" s="27">
        <f t="shared" ca="1" si="11"/>
        <v>488</v>
      </c>
      <c r="AQ82" s="21">
        <f t="shared" ca="1" si="12"/>
        <v>0</v>
      </c>
      <c r="AR82" s="21">
        <f t="shared" ca="1" si="12"/>
        <v>26</v>
      </c>
      <c r="AS82" s="21">
        <f t="shared" ca="1" si="12"/>
        <v>17</v>
      </c>
      <c r="AT82" s="21">
        <f t="shared" ca="1" si="12"/>
        <v>26</v>
      </c>
      <c r="AU82" s="21">
        <f t="shared" ca="1" si="12"/>
        <v>4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2016:5:2:7:ZHUNAN</v>
      </c>
      <c r="AP83" s="27">
        <f t="shared" ca="1" si="11"/>
        <v>517</v>
      </c>
      <c r="AQ83" s="21">
        <f t="shared" ca="1" si="12"/>
        <v>0</v>
      </c>
      <c r="AR83" s="21">
        <f t="shared" ca="1" si="12"/>
        <v>21</v>
      </c>
      <c r="AS83" s="21">
        <f t="shared" ca="1" si="12"/>
        <v>20</v>
      </c>
      <c r="AT83" s="21">
        <f t="shared" ca="1" si="12"/>
        <v>21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2016:5:3:7:ZHUNAN</v>
      </c>
      <c r="AP84" s="27">
        <f t="shared" ca="1" si="11"/>
        <v>547</v>
      </c>
      <c r="AQ84" s="21">
        <f t="shared" ca="1" si="12"/>
        <v>0</v>
      </c>
      <c r="AR84" s="21">
        <f t="shared" ca="1" si="12"/>
        <v>29</v>
      </c>
      <c r="AS84" s="21">
        <f t="shared" ca="1" si="12"/>
        <v>10</v>
      </c>
      <c r="AT84" s="21">
        <f t="shared" ca="1" si="12"/>
        <v>10</v>
      </c>
      <c r="AU84" s="21">
        <f t="shared" ca="1" si="12"/>
        <v>5</v>
      </c>
      <c r="AV84" s="21">
        <f t="shared" ca="1" si="12"/>
        <v>3</v>
      </c>
      <c r="AW84" s="21">
        <f t="shared" ca="1" si="14"/>
        <v>1</v>
      </c>
      <c r="AX84" s="21">
        <f t="shared" ca="1" si="15"/>
        <v>18</v>
      </c>
      <c r="AY84" s="21">
        <f t="shared" ca="1" si="16"/>
        <v>9</v>
      </c>
      <c r="AZ84" s="21">
        <f t="shared" ca="1" si="17"/>
        <v>15</v>
      </c>
      <c r="BA84" s="21">
        <f t="shared" ca="1" si="18"/>
        <v>3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2016:5:4:7:ZHUNAN</v>
      </c>
      <c r="AP85" s="27">
        <f t="shared" ca="1" si="11"/>
        <v>578</v>
      </c>
      <c r="AQ85" s="21">
        <f t="shared" ca="1" si="12"/>
        <v>6</v>
      </c>
      <c r="AR85" s="21">
        <f t="shared" ca="1" si="12"/>
        <v>23</v>
      </c>
      <c r="AS85" s="21">
        <f t="shared" ca="1" si="12"/>
        <v>12</v>
      </c>
      <c r="AT85" s="21">
        <f t="shared" ca="1" si="12"/>
        <v>12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2016:5:5:7:ZHUNAN</v>
      </c>
      <c r="AP86" s="27">
        <f t="shared" ca="1" si="11"/>
        <v>607</v>
      </c>
      <c r="AQ86" s="21">
        <f t="shared" ca="1" si="12"/>
        <v>0</v>
      </c>
      <c r="AR86" s="21">
        <f t="shared" ca="1" si="12"/>
        <v>23</v>
      </c>
      <c r="AS86" s="21">
        <f t="shared" ca="1" si="12"/>
        <v>5</v>
      </c>
      <c r="AT86" s="21">
        <f t="shared" ca="1" si="12"/>
        <v>17</v>
      </c>
      <c r="AU86" s="21">
        <f t="shared" ca="1" si="12"/>
        <v>1</v>
      </c>
      <c r="AV86" s="21">
        <f t="shared" ca="1" si="12"/>
        <v>3</v>
      </c>
      <c r="AW86" s="21">
        <f t="shared" ca="1" si="14"/>
        <v>1</v>
      </c>
      <c r="AX86" s="21">
        <f t="shared" ca="1" si="15"/>
        <v>18</v>
      </c>
      <c r="AY86" s="21">
        <f t="shared" ca="1" si="16"/>
        <v>9</v>
      </c>
      <c r="AZ86" s="21">
        <f t="shared" ca="1" si="17"/>
        <v>15</v>
      </c>
      <c r="BA86" s="21">
        <f t="shared" ca="1" si="18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2016:6:1:7:ZHUNAN</v>
      </c>
      <c r="AP87" s="27">
        <f t="shared" ca="1" si="11"/>
        <v>637</v>
      </c>
      <c r="AQ87" s="21">
        <f t="shared" ca="1" si="12"/>
        <v>1</v>
      </c>
      <c r="AR87" s="21">
        <f t="shared" ca="1" si="12"/>
        <v>20</v>
      </c>
      <c r="AS87" s="21">
        <f t="shared" ca="1" si="12"/>
        <v>4</v>
      </c>
      <c r="AT87" s="21">
        <f t="shared" ca="1" si="12"/>
        <v>17</v>
      </c>
      <c r="AU87" s="21">
        <f t="shared" ca="1" si="12"/>
        <v>0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2016:6:2:7:ZHUNAN</v>
      </c>
      <c r="AP88" s="27">
        <f t="shared" ca="1" si="11"/>
        <v>666</v>
      </c>
      <c r="AQ88" s="21">
        <f t="shared" ca="1" si="12"/>
        <v>0</v>
      </c>
      <c r="AR88" s="21">
        <f t="shared" ca="1" si="12"/>
        <v>15</v>
      </c>
      <c r="AS88" s="21">
        <f t="shared" ca="1" si="12"/>
        <v>8</v>
      </c>
      <c r="AT88" s="21">
        <f t="shared" ca="1" si="12"/>
        <v>13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14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1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2016  14</v>
      </c>
    </row>
    <row r="107" spans="23:51" ht="23.25">
      <c r="W107" s="7" t="s">
        <v>1449</v>
      </c>
      <c r="X107" s="42" t="str">
        <f>$X$91</f>
        <v>Zhunan District</v>
      </c>
    </row>
    <row r="108" spans="23:51">
      <c r="X108" s="40" t="str">
        <f>$X$92</f>
        <v>竹南地區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U22"/>
  <sheetViews>
    <sheetView topLeftCell="E6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1844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2253</v>
      </c>
      <c r="E2" s="82" t="str">
        <f>$A$3</f>
        <v>頭份/苗栗地區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2254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2074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2075</v>
      </c>
      <c r="E5" s="90"/>
      <c r="F5" s="5" t="s">
        <v>790</v>
      </c>
      <c r="G5" s="6"/>
      <c r="H5" s="94">
        <f ca="1">TOUFEN_MIAOLI_DISTRICT_GRAPH!$AC$89</f>
        <v>10</v>
      </c>
      <c r="I5" s="95"/>
      <c r="J5" s="95"/>
      <c r="K5" s="96"/>
      <c r="L5" s="45">
        <f>$O$22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2077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1935</v>
      </c>
      <c r="C12" s="64" t="str">
        <f>CONCATENATE(YEAR,":",MONTH,":",WEEK,":",WEEKDAY,":",$B12)</f>
        <v>2016:6:2:7:TOUFEN_E</v>
      </c>
      <c r="D12" s="64">
        <f>MATCH($C12,REPORT_DATA_BY_COMP!$A:$A,0)</f>
        <v>2101</v>
      </c>
      <c r="E12" s="65" t="str">
        <f>SUBSTITUTE(VLOOKUP($B12,COMP_LIST!$A:$AD,5,FALSE),"EL","")</f>
        <v>E. Liao DL / Ploeg</v>
      </c>
      <c r="F12" s="4" t="str">
        <f>VLOOKUP($B12,COMP_LIST!$A:$AD,3,FALSE)</f>
        <v>Toufen E</v>
      </c>
      <c r="G12" s="4" t="str">
        <f>VLOOKUP($B12,COMP_LIST!$A:$AD,4,FALSE)</f>
        <v>頭份長老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2016:4:1</v>
      </c>
      <c r="N12" s="47" t="str">
        <f>IFERROR(INDEX(BAPTISM_HISTORY!$A:$C,MATCH("0:0:0:0:"&amp;$B12,BAPTISM_HISTORY!$A:$A,0),MATCH(N$8,BAPTISM_HISTORY!$A$1:$AI$1,0)), "")</f>
        <v>4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1</v>
      </c>
      <c r="T12" s="10">
        <f>IFERROR(INDEX(REPORT_DATA_BY_COMP!$A:$AI,$D12,MATCH(T$8,REPORT_DATA_BY_COMP!$A$1:$AI$1,0)), "")</f>
        <v>3</v>
      </c>
      <c r="U12" s="10">
        <f>IFERROR(INDEX(REPORT_DATA_BY_COMP!$A:$AI,$D12,MATCH(U$8,REPORT_DATA_BY_COMP!$A$1:$AI$1,0)), "")</f>
        <v>12</v>
      </c>
    </row>
    <row r="13" spans="1:21" ht="15" customHeight="1">
      <c r="A13" s="1"/>
      <c r="B13" s="1" t="s">
        <v>1849</v>
      </c>
      <c r="C13" s="64" t="str">
        <f>CONCATENATE(YEAR,":",MONTH,":",WEEK,":",WEEKDAY,":",$B13)</f>
        <v>2016:6:2:7:MIAOLI_E</v>
      </c>
      <c r="D13" s="64">
        <f>MATCH($C13,REPORT_DATA_BY_COMP!$A:$A,0)</f>
        <v>2071</v>
      </c>
      <c r="E13" s="65" t="str">
        <f>SUBSTITUTE(VLOOKUP($B13,COMP_LIST!$A:$AD,5,FALSE),"EL","")</f>
        <v>E. Boyce / Nielson</v>
      </c>
      <c r="F13" s="4" t="str">
        <f>VLOOKUP($B13,COMP_LIST!$A:$AD,3,FALSE)</f>
        <v>Miaoli E</v>
      </c>
      <c r="G13" s="4" t="str">
        <f>VLOOKUP($B13,COMP_LIST!$A:$AD,4,FALSE)</f>
        <v>苗栗長老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2016:6:2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2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U14" si="0">SUM(H12:H13)</f>
        <v>0</v>
      </c>
      <c r="I14" s="11">
        <f t="shared" si="0"/>
        <v>0</v>
      </c>
      <c r="J14" s="11">
        <f t="shared" si="0"/>
        <v>4</v>
      </c>
      <c r="K14" s="11">
        <f t="shared" si="0"/>
        <v>6</v>
      </c>
      <c r="L14" s="48">
        <f t="shared" si="0"/>
        <v>0</v>
      </c>
      <c r="M14" s="11"/>
      <c r="N14" s="48"/>
      <c r="O14" s="57">
        <f t="shared" si="0"/>
        <v>1</v>
      </c>
      <c r="P14" s="51">
        <f t="shared" si="0"/>
        <v>10</v>
      </c>
      <c r="Q14" s="11">
        <f t="shared" si="0"/>
        <v>7</v>
      </c>
      <c r="R14" s="11">
        <f t="shared" si="0"/>
        <v>22</v>
      </c>
      <c r="S14" s="11">
        <f t="shared" si="0"/>
        <v>3</v>
      </c>
      <c r="T14" s="11">
        <f t="shared" si="0"/>
        <v>3</v>
      </c>
      <c r="U14" s="11">
        <f t="shared" si="0"/>
        <v>17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2016:6:1:7:TOUFEN_MIAOLI</v>
      </c>
      <c r="D17" s="64">
        <f>MATCH($C17,REPORT_DATA_BY_DISTRICT!$A:$A, 0)</f>
        <v>625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1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1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13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27</v>
      </c>
      <c r="S17" s="10">
        <f>IFERROR(INDEX(REPORT_DATA_BY_DISTRICT!$A:$AI,$D17,MATCH(S$8,REPORT_DATA_BY_DISTRICT!$A$1:$AI$1,0)), "")</f>
        <v>12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16</v>
      </c>
    </row>
    <row r="18" spans="3:21" ht="15" customHeight="1">
      <c r="C18" s="64" t="str">
        <f>CONCATENATE(YEAR,":",MONTH,":2:",WEEKLY_REPORT_DAY,":", $A$1)</f>
        <v>2016:6:2:7:TOUFEN_MIAOLI</v>
      </c>
      <c r="D18" s="64">
        <f>MATCH($C18,REPORT_DATA_BY_DISTRICT!$A:$A, 0)</f>
        <v>654</v>
      </c>
      <c r="E18" s="19" t="s">
        <v>780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1</v>
      </c>
      <c r="P18" s="10">
        <f>IFERROR(INDEX(REPORT_DATA_BY_DISTRICT!$A:$AI,$D18,MATCH(P$8,REPORT_DATA_BY_DISTRICT!$A$1:$AI$1,0)), "")</f>
        <v>10</v>
      </c>
      <c r="Q18" s="10">
        <f>IFERROR(INDEX(REPORT_DATA_BY_DISTRICT!$A:$AI,$D18,MATCH(Q$8,REPORT_DATA_BY_DISTRICT!$A$1:$AI$1,0)), "")</f>
        <v>7</v>
      </c>
      <c r="R18" s="10">
        <f>IFERROR(INDEX(REPORT_DATA_BY_DISTRICT!$A:$AI,$D18,MATCH(R$8,REPORT_DATA_BY_DISTRICT!$A$1:$AI$1,0)), "")</f>
        <v>22</v>
      </c>
      <c r="S18" s="10">
        <f>IFERROR(INDEX(REPORT_DATA_BY_DISTRICT!$A:$AI,$D18,MATCH(S$8,REPORT_DATA_BY_DISTRICT!$A$1:$AI$1,0)), "")</f>
        <v>3</v>
      </c>
      <c r="T18" s="10">
        <f>IFERROR(INDEX(REPORT_DATA_BY_DISTRICT!$A:$AI,$D18,MATCH(T$8,REPORT_DATA_BY_DISTRICT!$A$1:$AI$1,0)), "")</f>
        <v>3</v>
      </c>
      <c r="U18" s="10">
        <f>IFERROR(INDEX(REPORT_DATA_BY_DISTRICT!$A:$AI,$D18,MATCH(U$8,REPORT_DATA_BY_DISTRICT!$A$1:$AI$1,0)), "")</f>
        <v>17</v>
      </c>
    </row>
    <row r="19" spans="3:21" ht="15" customHeight="1">
      <c r="C19" s="64" t="str">
        <f>CONCATENATE(YEAR,":",MONTH,":3:",WEEKLY_REPORT_DAY,":", $A$1)</f>
        <v>2016:6:3:7:TOUFEN_MIAOLI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2016:6:4:7:TOUFEN_MIAOLI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2016:6:5:7:TOUFEN_MIAOLI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1</v>
      </c>
      <c r="I22" s="17">
        <f t="shared" ref="I22:T22" si="1">SUM(I17:I21)</f>
        <v>1</v>
      </c>
      <c r="J22" s="17">
        <f t="shared" si="1"/>
        <v>8</v>
      </c>
      <c r="K22" s="17">
        <f t="shared" si="1"/>
        <v>14</v>
      </c>
      <c r="L22" s="49">
        <f t="shared" si="1"/>
        <v>1</v>
      </c>
      <c r="M22" s="49"/>
      <c r="N22" s="49"/>
      <c r="O22" s="17">
        <f t="shared" si="1"/>
        <v>1</v>
      </c>
      <c r="P22" s="52">
        <f t="shared" si="1"/>
        <v>23</v>
      </c>
      <c r="Q22" s="17">
        <f t="shared" si="1"/>
        <v>14</v>
      </c>
      <c r="R22" s="17">
        <f t="shared" si="1"/>
        <v>49</v>
      </c>
      <c r="S22" s="17">
        <f t="shared" si="1"/>
        <v>15</v>
      </c>
      <c r="T22" s="17">
        <f t="shared" si="1"/>
        <v>3</v>
      </c>
      <c r="U22" s="17">
        <f>SUM(U17:U21)</f>
        <v>33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82" priority="105">
      <formula>O12=""</formula>
    </cfRule>
    <cfRule type="expression" dxfId="81" priority="106">
      <formula>AND(O$9&lt;&gt;"",O12&gt;=O$9)</formula>
    </cfRule>
    <cfRule type="expression" dxfId="80" priority="107">
      <formula>AND(O$10&lt;&gt;"",O12&gt;=O$10)</formula>
    </cfRule>
    <cfRule type="expression" dxfId="79" priority="108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2016:3:4:7:TOUFEN_MIAOLI</v>
      </c>
      <c r="AP77" s="27">
        <f t="shared" ref="AP77:AP88" ca="1" si="11">MATCH(AO77,INDIRECT(CONCATENATE($X$93,"$A:$A")),0)</f>
        <v>331</v>
      </c>
      <c r="AQ77" s="21">
        <f t="shared" ref="AQ77:AV88" ca="1" si="12">INDEX(INDIRECT(CONCATENATE($X$93,"$A:$AG")),$AP77,MATCH(AQ$52,INDIRECT(CONCATENATE($X$93,"$A1:$AG1")),0))</f>
        <v>2</v>
      </c>
      <c r="AR77" s="21">
        <f t="shared" ca="1" si="12"/>
        <v>5</v>
      </c>
      <c r="AS77" s="21">
        <f t="shared" ca="1" si="12"/>
        <v>6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2016:4:1:7:TOUFEN_MIAOLI</v>
      </c>
      <c r="AP78" s="27">
        <f t="shared" ca="1" si="11"/>
        <v>360</v>
      </c>
      <c r="AQ78" s="21">
        <f t="shared" ca="1" si="12"/>
        <v>1</v>
      </c>
      <c r="AR78" s="21">
        <f t="shared" ca="1" si="12"/>
        <v>7</v>
      </c>
      <c r="AS78" s="21">
        <f t="shared" ca="1" si="12"/>
        <v>7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2016:4:2:7:TOUFEN_MIAOLI</v>
      </c>
      <c r="AP79" s="27">
        <f t="shared" ca="1" si="11"/>
        <v>389</v>
      </c>
      <c r="AQ79" s="21">
        <f t="shared" ca="1" si="12"/>
        <v>0</v>
      </c>
      <c r="AR79" s="21">
        <f t="shared" ca="1" si="12"/>
        <v>7</v>
      </c>
      <c r="AS79" s="21">
        <f t="shared" ca="1" si="12"/>
        <v>4</v>
      </c>
      <c r="AT79" s="21">
        <f t="shared" ca="1" si="12"/>
        <v>8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2016:4:3:7:TOUFEN_MIAOLI</v>
      </c>
      <c r="AP80" s="27">
        <f t="shared" ca="1" si="11"/>
        <v>418</v>
      </c>
      <c r="AQ80" s="21">
        <f t="shared" ca="1" si="12"/>
        <v>0</v>
      </c>
      <c r="AR80" s="21">
        <f t="shared" ca="1" si="12"/>
        <v>9</v>
      </c>
      <c r="AS80" s="21">
        <f t="shared" ca="1" si="12"/>
        <v>9</v>
      </c>
      <c r="AT80" s="21">
        <f t="shared" ca="1" si="12"/>
        <v>8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>
        <f t="shared" ca="1" si="3"/>
        <v>148</v>
      </c>
      <c r="AC81" s="21">
        <f t="shared" ca="1" si="4"/>
        <v>1</v>
      </c>
      <c r="AD81" s="21">
        <f t="shared" si="5"/>
        <v>0</v>
      </c>
      <c r="AE81" s="27">
        <f t="shared" ca="1" si="6"/>
        <v>72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2016:4:4:7:TOUFEN_MIAOLI</v>
      </c>
      <c r="AP81" s="27">
        <f t="shared" ca="1" si="11"/>
        <v>447</v>
      </c>
      <c r="AQ81" s="21">
        <f t="shared" ca="1" si="12"/>
        <v>0</v>
      </c>
      <c r="AR81" s="21">
        <f t="shared" ca="1" si="12"/>
        <v>9</v>
      </c>
      <c r="AS81" s="21">
        <f t="shared" ca="1" si="12"/>
        <v>6</v>
      </c>
      <c r="AT81" s="21">
        <f t="shared" ca="1" si="12"/>
        <v>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>
        <f t="shared" ca="1" si="3"/>
        <v>178</v>
      </c>
      <c r="AC82" s="21">
        <f t="shared" ca="1" si="4"/>
        <v>1</v>
      </c>
      <c r="AD82" s="21">
        <f t="shared" si="5"/>
        <v>0</v>
      </c>
      <c r="AE82" s="27">
        <f t="shared" ca="1" si="6"/>
        <v>93</v>
      </c>
      <c r="AF82" s="10">
        <f t="shared" ca="1" si="8"/>
        <v>0</v>
      </c>
      <c r="AG82" s="10">
        <f t="shared" ca="1" si="8"/>
        <v>0</v>
      </c>
      <c r="AH82" s="10">
        <f t="shared" ca="1" si="8"/>
        <v>1</v>
      </c>
      <c r="AI82" s="10">
        <f t="shared" ca="1" si="8"/>
        <v>0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2016:5:1:7:TOUFEN_MIAOLI</v>
      </c>
      <c r="AP82" s="27">
        <f t="shared" ca="1" si="11"/>
        <v>476</v>
      </c>
      <c r="AQ82" s="21">
        <f t="shared" ca="1" si="12"/>
        <v>1</v>
      </c>
      <c r="AR82" s="21">
        <f t="shared" ca="1" si="12"/>
        <v>12</v>
      </c>
      <c r="AS82" s="21">
        <f t="shared" ca="1" si="12"/>
        <v>6</v>
      </c>
      <c r="AT82" s="21">
        <f t="shared" ca="1" si="12"/>
        <v>8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2016:5:2:7:TOUFEN_MIAOLI</v>
      </c>
      <c r="AP83" s="27">
        <f t="shared" ca="1" si="11"/>
        <v>505</v>
      </c>
      <c r="AQ83" s="21">
        <f t="shared" ca="1" si="12"/>
        <v>0</v>
      </c>
      <c r="AR83" s="21">
        <f t="shared" ca="1" si="12"/>
        <v>10</v>
      </c>
      <c r="AS83" s="21">
        <f t="shared" ca="1" si="12"/>
        <v>9</v>
      </c>
      <c r="AT83" s="21">
        <f t="shared" ca="1" si="12"/>
        <v>8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2016:5:3:7:TOUFEN_MIAOLI</v>
      </c>
      <c r="AP84" s="27">
        <f t="shared" ca="1" si="11"/>
        <v>534</v>
      </c>
      <c r="AQ84" s="21">
        <f t="shared" ca="1" si="12"/>
        <v>0</v>
      </c>
      <c r="AR84" s="21">
        <f t="shared" ca="1" si="12"/>
        <v>9</v>
      </c>
      <c r="AS84" s="21">
        <f t="shared" ca="1" si="12"/>
        <v>5</v>
      </c>
      <c r="AT84" s="21">
        <f t="shared" ca="1" si="12"/>
        <v>6</v>
      </c>
      <c r="AU84" s="21">
        <f t="shared" ca="1" si="12"/>
        <v>2</v>
      </c>
      <c r="AV84" s="21">
        <f t="shared" ca="1" si="12"/>
        <v>2</v>
      </c>
      <c r="AW84" s="21">
        <f t="shared" ca="1" si="14"/>
        <v>1</v>
      </c>
      <c r="AX84" s="21">
        <f t="shared" ca="1" si="15"/>
        <v>12</v>
      </c>
      <c r="AY84" s="21">
        <f t="shared" ca="1" si="16"/>
        <v>6</v>
      </c>
      <c r="AZ84" s="21">
        <f t="shared" ca="1" si="17"/>
        <v>10</v>
      </c>
      <c r="BA84" s="21">
        <f t="shared" ca="1" si="18"/>
        <v>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2016:5:4:7:TOUFEN_MIAOLI</v>
      </c>
      <c r="AP85" s="27">
        <f t="shared" ca="1" si="11"/>
        <v>566</v>
      </c>
      <c r="AQ85" s="21">
        <f t="shared" ca="1" si="12"/>
        <v>0</v>
      </c>
      <c r="AR85" s="21">
        <f t="shared" ca="1" si="12"/>
        <v>10</v>
      </c>
      <c r="AS85" s="21">
        <f t="shared" ca="1" si="12"/>
        <v>10</v>
      </c>
      <c r="AT85" s="21">
        <f t="shared" ca="1" si="12"/>
        <v>10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2016:5:5:7:TOUFEN_MIAOLI</v>
      </c>
      <c r="AP86" s="27">
        <f t="shared" ca="1" si="11"/>
        <v>595</v>
      </c>
      <c r="AQ86" s="21">
        <f t="shared" ca="1" si="12"/>
        <v>0</v>
      </c>
      <c r="AR86" s="21">
        <f t="shared" ca="1" si="12"/>
        <v>12</v>
      </c>
      <c r="AS86" s="21">
        <f t="shared" ca="1" si="12"/>
        <v>6</v>
      </c>
      <c r="AT86" s="21">
        <f t="shared" ca="1" si="12"/>
        <v>12</v>
      </c>
      <c r="AU86" s="21">
        <f t="shared" ca="1" si="12"/>
        <v>0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2016:6:1:7:TOUFEN_MIAOLI</v>
      </c>
      <c r="AP87" s="27">
        <f t="shared" ca="1" si="11"/>
        <v>625</v>
      </c>
      <c r="AQ87" s="21">
        <f t="shared" ca="1" si="12"/>
        <v>0</v>
      </c>
      <c r="AR87" s="21">
        <f t="shared" ca="1" si="12"/>
        <v>13</v>
      </c>
      <c r="AS87" s="21">
        <f t="shared" ca="1" si="12"/>
        <v>7</v>
      </c>
      <c r="AT87" s="21">
        <f t="shared" ca="1" si="12"/>
        <v>12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2016:6:2:7:TOUFEN_MIAOLI</v>
      </c>
      <c r="AP88" s="27">
        <f t="shared" ca="1" si="11"/>
        <v>654</v>
      </c>
      <c r="AQ88" s="21">
        <f t="shared" ca="1" si="12"/>
        <v>1</v>
      </c>
      <c r="AR88" s="21">
        <f t="shared" ca="1" si="12"/>
        <v>10</v>
      </c>
      <c r="AS88" s="21">
        <f t="shared" ca="1" si="12"/>
        <v>7</v>
      </c>
      <c r="AT88" s="21">
        <f t="shared" ca="1" si="12"/>
        <v>3</v>
      </c>
      <c r="AU88" s="21">
        <f t="shared" ca="1" si="12"/>
        <v>3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1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60%</v>
      </c>
      <c r="Y102" s="30">
        <f ca="1">IFERROR(X101/SUM(X100:X101),"0")</f>
        <v>0.6</v>
      </c>
      <c r="Z102" s="7" t="str">
        <f ca="1">TEXT(Y102,"00%")</f>
        <v>60%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Toufen/ Miaoli District</v>
      </c>
    </row>
    <row r="108" spans="23:51">
      <c r="X108" s="40" t="str">
        <f>$X$92</f>
        <v>頭份/苗栗地區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U34"/>
  <sheetViews>
    <sheetView tabSelected="1" topLeftCell="E4" zoomScale="115" zoomScaleNormal="115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1969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2078</v>
      </c>
      <c r="E2" s="82" t="str">
        <f>$A$3</f>
        <v>新竹地帶</v>
      </c>
      <c r="F2" s="26" t="s">
        <v>791</v>
      </c>
      <c r="G2" s="84">
        <f>$A$6</f>
        <v>59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2079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2074</v>
      </c>
      <c r="E4" s="89">
        <f>DATE</f>
        <v>42533</v>
      </c>
      <c r="F4" s="23" t="s">
        <v>789</v>
      </c>
      <c r="G4" s="24"/>
      <c r="H4" s="91">
        <f>ROUND($G$2/12*MONTH,0)</f>
        <v>30</v>
      </c>
      <c r="I4" s="92"/>
      <c r="J4" s="92"/>
      <c r="K4" s="93"/>
      <c r="L4" s="44">
        <f>ROUND($G$2/12,0)</f>
        <v>5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2075</v>
      </c>
      <c r="E5" s="90"/>
      <c r="F5" s="5" t="s">
        <v>790</v>
      </c>
      <c r="G5" s="6"/>
      <c r="H5" s="94">
        <f ca="1">XINZHU_ZONE_GRAPH!$AC$89</f>
        <v>24</v>
      </c>
      <c r="I5" s="95"/>
      <c r="J5" s="95"/>
      <c r="K5" s="96"/>
      <c r="L5" s="45">
        <f>$O$34</f>
        <v>2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1975</v>
      </c>
      <c r="C12" s="64" t="str">
        <f>CONCATENATE(YEAR,":",MONTH,":",WEEK,":",WEEKDAY,":",$B12)</f>
        <v>2016:6:2:7:XINZHU_3_ZL</v>
      </c>
      <c r="D12" s="64">
        <f>MATCH($C12,REPORT_DATA_BY_COMP!$A:$A,0)</f>
        <v>2115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2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2</v>
      </c>
      <c r="M12" s="10" t="str">
        <f>IFERROR(""&amp;INDEX(BAPTISM_HISTORY!$A:$C,MATCH("0:0:0:0:"&amp;$B12,BAPTISM_HISTORY!$A:$A,0),MATCH(M$8,BAPTISM_HISTORY!$A$1:$AI$1,0)), "")</f>
        <v>2016:6:1</v>
      </c>
      <c r="N12" s="47" t="str">
        <f>IFERROR(INDEX(BAPTISM_HISTORY!$A:$C,MATCH("0:0:0:0:"&amp;$B12,BAPTISM_HISTORY!$A:$A,0),MATCH(N$8,BAPTISM_HISTORY!$A$1:$AI$1,0)), "")</f>
        <v>2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12</v>
      </c>
      <c r="S12" s="10">
        <f>IFERROR(INDEX(REPORT_DATA_BY_COMP!$A:$AI,$D12,MATCH(S$8,REPORT_DATA_BY_COMP!$A$1:$AI$1,0)), "")</f>
        <v>11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22</v>
      </c>
    </row>
    <row r="13" spans="1:21" ht="15" customHeight="1">
      <c r="A13" s="1"/>
      <c r="B13" s="1" t="s">
        <v>1968</v>
      </c>
      <c r="C13" s="64" t="str">
        <f>CONCATENATE(YEAR,":",MONTH,":",WEEK,":",WEEKDAY,":",$B13)</f>
        <v>2016:6:2:7:XINZHU_1_E</v>
      </c>
      <c r="D13" s="64">
        <f>MATCH($C13,REPORT_DATA_BY_COMP!$A:$A,0)</f>
        <v>2112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2016:5:3</v>
      </c>
      <c r="N13" s="47" t="str">
        <f>IFERROR(INDEX(BAPTISM_HISTORY!$A:$C,MATCH("0:0:0:0:"&amp;$B13,BAPTISM_HISTORY!$A:$A,0),MATCH(N$8,BAPTISM_HISTORY!$A$1:$AI$1,0)),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2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4</v>
      </c>
    </row>
    <row r="14" spans="1:21" ht="15" customHeight="1">
      <c r="A14" s="1"/>
      <c r="B14" s="1" t="s">
        <v>1973</v>
      </c>
      <c r="C14" s="64" t="str">
        <f>CONCATENATE(YEAR,":",MONTH,":",WEEK,":",WEEKDAY,":",$B14)</f>
        <v>2016:6:2:7:XINZHU_1_S</v>
      </c>
      <c r="D14" s="64">
        <f>MATCH($C14,REPORT_DATA_BY_COMP!$A:$A,0)</f>
        <v>2113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2</v>
      </c>
      <c r="M14" s="10" t="str">
        <f>IFERROR(""&amp;INDEX(BAPTISM_HISTORY!$A:$C,MATCH("0:0:0:0:"&amp;$B14,BAPTISM_HISTORY!$A:$A,0),MATCH(M$8,BAPTISM_HISTORY!$A$1:$AI$1,0)), "")</f>
        <v>2016:4:1</v>
      </c>
      <c r="N14" s="47" t="str">
        <f>IFERROR(INDEX(BAPTISM_HISTORY!$A:$C,MATCH("0:0:0:0:"&amp;$B14,BAPTISM_HISTORY!$A:$A,0),MATCH(N$8,BAPTISM_HISTORY!$A$1:$AI$1,0)), "")</f>
        <v>2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8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7</v>
      </c>
    </row>
    <row r="15" spans="1:21" ht="15" customHeight="1">
      <c r="A15" s="1"/>
      <c r="B15" s="1" t="s">
        <v>1979</v>
      </c>
      <c r="C15" s="64" t="str">
        <f>CONCATENATE(YEAR,":",MONTH,":",WEEK,":",WEEKDAY,":",$B15)</f>
        <v>2016:6:2:7:XINZHU_3_S</v>
      </c>
      <c r="D15" s="64">
        <f>MATCH($C15,REPORT_DATA_BY_COMP!$A:$A,0)</f>
        <v>2114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2016:5:3</v>
      </c>
      <c r="N15" s="47" t="str">
        <f>IFERROR(INDEX(BAPTISM_HISTORY!$A:$C,MATCH("0:0:0:0:"&amp;$B15,BAPTISM_HISTORY!$A:$A,0),MATCH(N$8,BAPTISM_HISTORY!$A$1:$AI$1,0)), "")</f>
        <v>1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6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12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3</v>
      </c>
      <c r="I16" s="11">
        <f t="shared" si="0"/>
        <v>1</v>
      </c>
      <c r="J16" s="11">
        <f t="shared" si="0"/>
        <v>5</v>
      </c>
      <c r="K16" s="11">
        <f t="shared" si="0"/>
        <v>8</v>
      </c>
      <c r="L16" s="48">
        <f t="shared" si="0"/>
        <v>4</v>
      </c>
      <c r="M16" s="77"/>
      <c r="N16" s="79"/>
      <c r="O16" s="57">
        <f t="shared" si="0"/>
        <v>0</v>
      </c>
      <c r="P16" s="51">
        <f t="shared" si="0"/>
        <v>22</v>
      </c>
      <c r="Q16" s="11">
        <f t="shared" si="0"/>
        <v>11</v>
      </c>
      <c r="R16" s="11">
        <f t="shared" si="0"/>
        <v>28</v>
      </c>
      <c r="S16" s="11">
        <f t="shared" si="0"/>
        <v>24</v>
      </c>
      <c r="T16" s="11">
        <f t="shared" si="0"/>
        <v>0</v>
      </c>
      <c r="U16" s="11">
        <f t="shared" si="0"/>
        <v>45</v>
      </c>
    </row>
    <row r="17" spans="1:21" ht="15" customHeight="1">
      <c r="A17" s="1" t="s">
        <v>2081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2037</v>
      </c>
      <c r="C18" s="64" t="str">
        <f>CONCATENATE(YEAR,":",MONTH,":",WEEK,":",WEEKDAY,":",$B18)</f>
        <v>2016:6:2:7:ZHUDONG_E</v>
      </c>
      <c r="D18" s="64">
        <f>MATCH($C18,REPORT_DATA_BY_COMP!$A:$A,0)</f>
        <v>2134</v>
      </c>
      <c r="E18" s="65" t="str">
        <f>SUBSTITUTE(VLOOKUP($B18,COMP_LIST!$A:$AD,5,FALSE),"EL","")</f>
        <v>E. Wadsworth DL / Wu</v>
      </c>
      <c r="F18" s="4" t="str">
        <f>VLOOKUP($B18,COMP_LIST!$A:$AD,3,FALSE)</f>
        <v>Zhudong E</v>
      </c>
      <c r="G18" s="4" t="str">
        <f>VLOOKUP($B18,COMP_LIST!$A:$AD,4,FALSE)</f>
        <v>竹東長老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2016:5:4</v>
      </c>
      <c r="N18" s="47" t="str">
        <f>IFERROR(INDEX(BAPTISM_HISTORY!$A:$C,MATCH("0:0:0:0:"&amp;$B18,BAPTISM_HISTORY!$A:$A,0),MATCH(N$8,BAPTISM_HISTORY!$A$1:$AI$1,0)), "")</f>
        <v>2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6</v>
      </c>
      <c r="Q18" s="10">
        <f>IFERROR(INDEX(REPORT_DATA_BY_COMP!$A:$AI,$D18,MATCH(Q$8,REPORT_DATA_BY_COMP!$A$1:$AI$1,0)), "")</f>
        <v>3</v>
      </c>
      <c r="R18" s="10">
        <f>IFERROR(INDEX(REPORT_DATA_BY_COMP!$A:$AI,$D18,MATCH(R$8,REPORT_DATA_BY_COMP!$A$1:$AI$1,0)), "")</f>
        <v>8</v>
      </c>
      <c r="S18" s="10">
        <f>IFERROR(INDEX(REPORT_DATA_BY_COMP!$A:$AI,$D18,MATCH(S$8,REPORT_DATA_BY_COMP!$A$1:$AI$1,0)), "")</f>
        <v>3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3</v>
      </c>
    </row>
    <row r="19" spans="1:21" ht="15" customHeight="1">
      <c r="A19" s="1"/>
      <c r="B19" s="1" t="s">
        <v>2041</v>
      </c>
      <c r="C19" s="64" t="str">
        <f>CONCATENATE(YEAR,":",MONTH,":",WEEK,":",WEEKDAY,":",$B19)</f>
        <v>2016:6:2:7:ZHUDONG_S</v>
      </c>
      <c r="D19" s="64">
        <f>MATCH($C19,REPORT_DATA_BY_COMP!$A:$A,0)</f>
        <v>2135</v>
      </c>
      <c r="E19" s="65" t="str">
        <f>SUBSTITUTE(VLOOKUP($B19,COMP_LIST!$A:$AD,5,FALSE),"EL","")</f>
        <v>S. Wong / Zang</v>
      </c>
      <c r="F19" s="4" t="str">
        <f>VLOOKUP($B19,COMP_LIST!$A:$AD,3,FALSE)</f>
        <v>Zhudong S</v>
      </c>
      <c r="G19" s="4" t="str">
        <f>VLOOKUP($B19,COMP_LIST!$A:$AD,4,FALSE)</f>
        <v>竹東姐妹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2016:2:3</v>
      </c>
      <c r="N19" s="47" t="str">
        <f>IFERROR(INDEX(BAPTISM_HISTORY!$A:$C,MATCH("0:0:0:0:"&amp;$B19,BAPTISM_HISTORY!$A:$A,0),MATCH(N$8,BAPTISM_HISTORY!$A$1:$AI$1,0)), "")</f>
        <v>2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8</v>
      </c>
      <c r="Q19" s="10">
        <f>IFERROR(INDEX(REPORT_DATA_BY_COMP!$A:$AI,$D19,MATCH(Q$8,REPORT_DATA_BY_COMP!$A$1:$AI$1,0)), "")</f>
        <v>3</v>
      </c>
      <c r="R19" s="10">
        <f>IFERROR(INDEX(REPORT_DATA_BY_COMP!$A:$AI,$D19,MATCH(R$8,REPORT_DATA_BY_COMP!$A$1:$AI$1,0)), "")</f>
        <v>6</v>
      </c>
      <c r="S19" s="10">
        <f>IFERROR(INDEX(REPORT_DATA_BY_COMP!$A:$AI,$D19,MATCH(S$8,REPORT_DATA_BY_COMP!$A$1:$AI$1,0)), "")</f>
        <v>3</v>
      </c>
      <c r="T19" s="10">
        <f>IFERROR(INDEX(REPORT_DATA_BY_COMP!$A:$AI,$D19,MATCH(T$8,REPORT_DATA_BY_COMP!$A$1:$AI$1,0)), "")</f>
        <v>0</v>
      </c>
      <c r="U19" s="10">
        <f>IFERROR(INDEX(REPORT_DATA_BY_COMP!$A:$AI,$D19,MATCH(U$8,REPORT_DATA_BY_COMP!$A$1:$AI$1,0)), "")</f>
        <v>5</v>
      </c>
    </row>
    <row r="20" spans="1:21" ht="15" customHeight="1">
      <c r="A20" s="1"/>
      <c r="B20" s="1"/>
      <c r="E20" s="8" t="s">
        <v>804</v>
      </c>
      <c r="F20" s="9"/>
      <c r="G20" s="9"/>
      <c r="H20" s="11">
        <f t="shared" ref="H20:U20" si="1">SUM(H18:H19)</f>
        <v>0</v>
      </c>
      <c r="I20" s="11">
        <f t="shared" si="1"/>
        <v>1</v>
      </c>
      <c r="J20" s="11">
        <f t="shared" si="1"/>
        <v>4</v>
      </c>
      <c r="K20" s="11">
        <f t="shared" si="1"/>
        <v>5</v>
      </c>
      <c r="L20" s="48">
        <f t="shared" si="1"/>
        <v>0</v>
      </c>
      <c r="M20" s="77"/>
      <c r="N20" s="79"/>
      <c r="O20" s="57">
        <f t="shared" si="1"/>
        <v>0</v>
      </c>
      <c r="P20" s="51">
        <f t="shared" si="1"/>
        <v>14</v>
      </c>
      <c r="Q20" s="11">
        <f t="shared" si="1"/>
        <v>6</v>
      </c>
      <c r="R20" s="11">
        <f t="shared" si="1"/>
        <v>14</v>
      </c>
      <c r="S20" s="11">
        <f t="shared" si="1"/>
        <v>6</v>
      </c>
      <c r="T20" s="11">
        <f t="shared" si="1"/>
        <v>0</v>
      </c>
      <c r="U20" s="11">
        <f t="shared" si="1"/>
        <v>8</v>
      </c>
    </row>
    <row r="21" spans="1:21" ht="15" customHeight="1">
      <c r="A21" s="1" t="s">
        <v>2082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"/>
      <c r="N21" s="6"/>
      <c r="O21" s="60"/>
      <c r="P21" s="6"/>
      <c r="Q21" s="6"/>
      <c r="R21" s="6"/>
      <c r="S21" s="6"/>
      <c r="T21" s="6"/>
      <c r="U21" s="6"/>
    </row>
    <row r="22" spans="1:21" ht="15" customHeight="1">
      <c r="A22" s="1"/>
      <c r="B22" s="1" t="s">
        <v>3130</v>
      </c>
      <c r="C22" s="64" t="str">
        <f>CONCATENATE(YEAR,":",MONTH,":",WEEK,":",WEEKDAY,":",$B22)</f>
        <v>2016:6:2:7:ZHUBEI_1_E</v>
      </c>
      <c r="D22" s="64">
        <f>MATCH($C22,REPORT_DATA_BY_COMP!$A:$A,0)</f>
        <v>2130</v>
      </c>
      <c r="E22" s="65" t="str">
        <f>SUBSTITUTE(VLOOKUP($B22,COMP_LIST!$A:$AD,5,FALSE),"EL","")</f>
        <v>E. McNeil / Rushton</v>
      </c>
      <c r="F22" s="4" t="str">
        <f>VLOOKUP($B22,COMP_LIST!$A:$AD,3,FALSE)</f>
        <v>Zhubei 1 E</v>
      </c>
      <c r="G22" s="4" t="str">
        <f>VLOOKUP($B22,COMP_LIST!$A:$AD,4,FALSE)</f>
        <v>竹北 1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4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0</v>
      </c>
      <c r="M22" s="10" t="str">
        <f>IFERROR(""&amp;INDEX(BAPTISM_HISTORY!$A:$C,MATCH("0:0:0:0:"&amp;$B22,BAPTISM_HISTORY!$A:$A,0),MATCH(M$8,BAPTISM_HISTORY!$A$1:$AI$1,0)), "")</f>
        <v>2016:6:2</v>
      </c>
      <c r="N22" s="47" t="str">
        <f>IFERROR(INDEX(BAPTISM_HISTORY!$A:$C,MATCH("0:0:0:0:"&amp;$B22,BAPTISM_HISTORY!$A:$A,0),MATCH(N$8,BAPTISM_HISTORY!$A$1:$AI$1,0)), "")</f>
        <v>2</v>
      </c>
      <c r="O22" s="59">
        <f>IFERROR(INDEX(REPORT_DATA_BY_COMP!$A:$AI,$D22,MATCH(O$8,REPORT_DATA_BY_COMP!$A$1:$AI$1,0)), "")</f>
        <v>1</v>
      </c>
      <c r="P22" s="50">
        <f>IFERROR(INDEX(REPORT_DATA_BY_COMP!$A:$AI,$D22,MATCH(P$8,REPORT_DATA_BY_COMP!$A$1:$AI$1,0)), "")</f>
        <v>7</v>
      </c>
      <c r="Q22" s="10">
        <f>IFERROR(INDEX(REPORT_DATA_BY_COMP!$A:$AI,$D22,MATCH(Q$8,REPORT_DATA_BY_COMP!$A$1:$AI$1,0)), "")</f>
        <v>7</v>
      </c>
      <c r="R22" s="10">
        <f>IFERROR(INDEX(REPORT_DATA_BY_COMP!$A:$AI,$D22,MATCH(R$8,REPORT_DATA_BY_COMP!$A$1:$AI$1,0)), "")</f>
        <v>9</v>
      </c>
      <c r="S22" s="10">
        <f>IFERROR(INDEX(REPORT_DATA_BY_COMP!$A:$AI,$D22,MATCH(S$8,REPORT_DATA_BY_COMP!$A$1:$AI$1,0)), "")</f>
        <v>6</v>
      </c>
      <c r="T22" s="10">
        <f>IFERROR(INDEX(REPORT_DATA_BY_COMP!$A:$AI,$D22,MATCH(T$8,REPORT_DATA_BY_COMP!$A$1:$AI$1,0)), "")</f>
        <v>1</v>
      </c>
      <c r="U22" s="10">
        <f>IFERROR(INDEX(REPORT_DATA_BY_COMP!$A:$AI,$D22,MATCH(U$8,REPORT_DATA_BY_COMP!$A$1:$AI$1,0)), "")</f>
        <v>9</v>
      </c>
    </row>
    <row r="23" spans="1:21" ht="15" customHeight="1">
      <c r="A23" s="1"/>
      <c r="B23" s="1" t="s">
        <v>2028</v>
      </c>
      <c r="C23" s="64" t="str">
        <f>CONCATENATE(YEAR,":",MONTH,":",WEEK,":",WEEKDAY,":",$B23)</f>
        <v>2016:6:2:7:ZHUBEI_2_E</v>
      </c>
      <c r="D23" s="64">
        <f>MATCH($C23,REPORT_DATA_BY_COMP!$A:$A,0)</f>
        <v>2131</v>
      </c>
      <c r="E23" s="65" t="str">
        <f>SUBSTITUTE(VLOOKUP($B23,COMP_LIST!$A:$AD,5,FALSE),"EL","")</f>
        <v>E. Anderson / James</v>
      </c>
      <c r="F23" s="4" t="str">
        <f>VLOOKUP($B23,COMP_LIST!$A:$AD,3,FALSE)</f>
        <v>Zhubei 2 E</v>
      </c>
      <c r="G23" s="4" t="str">
        <f>VLOOKUP($B23,COMP_LIST!$A:$AD,4,FALSE)</f>
        <v>竹北 2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1</v>
      </c>
      <c r="K23" s="10">
        <f>IFERROR(INDEX(REPORT_DATA_BY_COMP!$A:$AI,$D23,MATCH(K$8,REPORT_DATA_BY_COMP!$A$1:$AI$1,0)), "")</f>
        <v>5</v>
      </c>
      <c r="L23" s="47">
        <f>IFERROR(INDEX(REPORT_DATA_BY_COMP!$A:$AI,$D23,MATCH(L$8,REPORT_DATA_BY_COMP!$A$1:$AI$1,0)), "")</f>
        <v>0</v>
      </c>
      <c r="M23" s="10" t="str">
        <f>IFERROR(""&amp;INDEX(BAPTISM_HISTORY!$A:$C,MATCH("0:0:0:0:"&amp;$B23,BAPTISM_HISTORY!$A:$A,0),MATCH(M$8,BAPTISM_HISTORY!$A$1:$AI$1,0)), "")</f>
        <v>2016:5:1</v>
      </c>
      <c r="N23" s="47" t="str">
        <f>IFERROR(INDEX(BAPTISM_HISTORY!$A:$C,MATCH("0:0:0:0:"&amp;$B23,BAPTISM_HISTORY!$A:$A,0),MATCH(N$8,BAPTISM_HISTORY!$A$1:$AI$1,0)), "")</f>
        <v>3</v>
      </c>
      <c r="O23" s="56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6</v>
      </c>
      <c r="Q23" s="10">
        <f>IFERROR(INDEX(REPORT_DATA_BY_COMP!$A:$AI,$D23,MATCH(Q$8,REPORT_DATA_BY_COMP!$A$1:$AI$1,0)), "")</f>
        <v>1</v>
      </c>
      <c r="R23" s="10">
        <f>IFERROR(INDEX(REPORT_DATA_BY_COMP!$A:$AI,$D23,MATCH(R$8,REPORT_DATA_BY_COMP!$A$1:$AI$1,0)), "")</f>
        <v>5</v>
      </c>
      <c r="S23" s="10">
        <f>IFERROR(INDEX(REPORT_DATA_BY_COMP!$A:$AI,$D23,MATCH(S$8,REPORT_DATA_BY_COMP!$A$1:$AI$1,0)), "")</f>
        <v>12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14</v>
      </c>
    </row>
    <row r="24" spans="1:21" ht="15" customHeight="1">
      <c r="A24" s="1"/>
      <c r="B24" s="1" t="s">
        <v>2032</v>
      </c>
      <c r="C24" s="64" t="str">
        <f>CONCATENATE(YEAR,":",MONTH,":",WEEK,":",WEEKDAY,":",$B24)</f>
        <v>2016:6:2:7:ZHUBEI_2_S</v>
      </c>
      <c r="D24" s="64">
        <f>MATCH($C24,REPORT_DATA_BY_COMP!$A:$A,0)</f>
        <v>2132</v>
      </c>
      <c r="E24" s="65" t="str">
        <f>SUBSTITUTE(VLOOKUP($B24,COMP_LIST!$A:$AD,5,FALSE),"EL","")</f>
        <v>S. Toronto / Simmons</v>
      </c>
      <c r="F24" s="4" t="str">
        <f>VLOOKUP($B24,COMP_LIST!$A:$AD,3,FALSE)</f>
        <v>Zhubei 2 S</v>
      </c>
      <c r="G24" s="4" t="str">
        <f>VLOOKUP($B24,COMP_LIST!$A:$AD,4,FALSE)</f>
        <v>竹北 2 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10" t="str">
        <f>IFERROR(""&amp;INDEX(BAPTISM_HISTORY!$A:$C,MATCH("0:0:0:0:"&amp;$B24,BAPTISM_HISTORY!$A:$A,0),MATCH(M$8,BAPTISM_HISTORY!$A$1:$AI$1,0)), "")</f>
        <v>2016:2:4</v>
      </c>
      <c r="N24" s="47" t="str">
        <f>IFERROR(INDEX(BAPTISM_HISTORY!$A:$C,MATCH("0:0:0:0:"&amp;$B24,BAPTISM_HISTORY!$A:$A,0),MATCH(N$8,BAPTISM_HISTORY!$A$1:$AI$1,0)), "")</f>
        <v>1</v>
      </c>
      <c r="O24" s="56">
        <f>IFERROR(INDEX(REPORT_DATA_BY_COMP!$A:$AI,$D24,MATCH(O$8,REPORT_DATA_BY_COMP!$A$1:$AI$1,0)), "")</f>
        <v>0</v>
      </c>
      <c r="P24" s="50">
        <f>IFERROR(INDEX(REPORT_DATA_BY_COMP!$A:$AI,$D24,MATCH(P$8,REPORT_DATA_BY_COMP!$A$1:$AI$1,0)), "")</f>
        <v>2</v>
      </c>
      <c r="Q24" s="10">
        <f>IFERROR(INDEX(REPORT_DATA_BY_COMP!$A:$AI,$D24,MATCH(Q$8,REPORT_DATA_BY_COMP!$A$1:$AI$1,0)), "")</f>
        <v>0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3</v>
      </c>
      <c r="T24" s="10">
        <f>IFERROR(INDEX(REPORT_DATA_BY_COMP!$A:$AI,$D24,MATCH(T$8,REPORT_DATA_BY_COMP!$A$1:$AI$1,0)), "")</f>
        <v>0</v>
      </c>
      <c r="U24" s="10">
        <f>IFERROR(INDEX(REPORT_DATA_BY_COMP!$A:$AI,$D24,MATCH(U$8,REPORT_DATA_BY_COMP!$A$1:$AI$1,0)), "")</f>
        <v>4</v>
      </c>
    </row>
    <row r="25" spans="1:21" ht="15" customHeight="1">
      <c r="A25" s="1"/>
      <c r="B25" s="1" t="s">
        <v>3133</v>
      </c>
      <c r="C25" s="64" t="str">
        <f>CONCATENATE(YEAR,":",MONTH,":",WEEK,":",WEEKDAY,":",$B25)</f>
        <v>2016:6:2:7:ZHUBEI_3_S</v>
      </c>
      <c r="D25" s="64">
        <f>MATCH($C25,REPORT_DATA_BY_COMP!$A:$A,0)</f>
        <v>2133</v>
      </c>
      <c r="E25" s="65" t="str">
        <f>SUBSTITUTE(VLOOKUP($B25,COMP_LIST!$A:$AD,5,FALSE),"EL","")</f>
        <v>S. Harvey / Tadd</v>
      </c>
      <c r="F25" s="4" t="str">
        <f>VLOOKUP($B25,COMP_LIST!$A:$AD,3,FALSE)</f>
        <v>Zhubei 3 S</v>
      </c>
      <c r="G25" s="4" t="str">
        <f>VLOOKUP($B25,COMP_LIST!$A:$AD,4,FALSE)</f>
        <v>竹北 3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10" t="str">
        <f>IFERROR(""&amp;INDEX(BAPTISM_HISTORY!$A:$C,MATCH("0:0:0:0:"&amp;$B25,BAPTISM_HISTORY!$A:$A,0),MATCH(M$8,BAPTISM_HISTORY!$A$1:$AI$1,0)), "")</f>
        <v>2016:4:3</v>
      </c>
      <c r="N25" s="47" t="str">
        <f>IFERROR(INDEX(BAPTISM_HISTORY!$A:$C,MATCH("0:0:0:0:"&amp;$B25,BAPTISM_HISTORY!$A:$A,0),MATCH(N$8,BAPTISM_HISTORY!$A$1:$AI$1,0)), "")</f>
        <v>6</v>
      </c>
      <c r="O25" s="56">
        <f>IFERROR(INDEX(REPORT_DATA_BY_COMP!$A:$AI,$D25,MATCH(O$8,REPORT_DATA_BY_COMP!$A$1:$AI$1,0)), "")</f>
        <v>0</v>
      </c>
      <c r="P25" s="50">
        <f>IFERROR(INDEX(REPORT_DATA_BY_COMP!$A:$AI,$D25,MATCH(P$8,REPORT_DATA_BY_COMP!$A$1:$AI$1,0)), "")</f>
        <v>2</v>
      </c>
      <c r="Q25" s="10">
        <f>IFERROR(INDEX(REPORT_DATA_BY_COMP!$A:$AI,$D25,MATCH(Q$8,REPORT_DATA_BY_COMP!$A$1:$AI$1,0)), "")</f>
        <v>1</v>
      </c>
      <c r="R25" s="10">
        <f>IFERROR(INDEX(REPORT_DATA_BY_COMP!$A:$AI,$D25,MATCH(R$8,REPORT_DATA_BY_COMP!$A$1:$AI$1,0)), "")</f>
        <v>3</v>
      </c>
      <c r="S25" s="10">
        <f>IFERROR(INDEX(REPORT_DATA_BY_COMP!$A:$AI,$D25,MATCH(S$8,REPORT_DATA_BY_COMP!$A$1:$AI$1,0)), "")</f>
        <v>7</v>
      </c>
      <c r="T25" s="10">
        <f>IFERROR(INDEX(REPORT_DATA_BY_COMP!$A:$AI,$D25,MATCH(T$8,REPORT_DATA_BY_COMP!$A$1:$AI$1,0)), "")</f>
        <v>0</v>
      </c>
      <c r="U25" s="10">
        <f>IFERROR(INDEX(REPORT_DATA_BY_COMP!$A:$AI,$D25,MATCH(U$8,REPORT_DATA_BY_COMP!$A$1:$AI$1,0)), "")</f>
        <v>6</v>
      </c>
    </row>
    <row r="26" spans="1:21" ht="15" customHeight="1" thickBot="1">
      <c r="A26" s="1"/>
      <c r="B26" s="1"/>
      <c r="E26" s="8" t="s">
        <v>804</v>
      </c>
      <c r="F26" s="9"/>
      <c r="G26" s="9"/>
      <c r="H26" s="11">
        <f t="shared" ref="H26:U26" si="2">SUM(H22:H25)</f>
        <v>0</v>
      </c>
      <c r="I26" s="11">
        <f t="shared" si="2"/>
        <v>0</v>
      </c>
      <c r="J26" s="11">
        <f t="shared" si="2"/>
        <v>5</v>
      </c>
      <c r="K26" s="11">
        <f t="shared" si="2"/>
        <v>9</v>
      </c>
      <c r="L26" s="48">
        <f t="shared" si="2"/>
        <v>0</v>
      </c>
      <c r="M26" s="11"/>
      <c r="N26" s="48"/>
      <c r="O26" s="69">
        <f t="shared" si="2"/>
        <v>1</v>
      </c>
      <c r="P26" s="51">
        <f t="shared" si="2"/>
        <v>17</v>
      </c>
      <c r="Q26" s="11">
        <f t="shared" si="2"/>
        <v>9</v>
      </c>
      <c r="R26" s="11">
        <f t="shared" si="2"/>
        <v>17</v>
      </c>
      <c r="S26" s="11">
        <f t="shared" si="2"/>
        <v>28</v>
      </c>
      <c r="T26" s="11">
        <f t="shared" si="2"/>
        <v>1</v>
      </c>
      <c r="U26" s="11">
        <f t="shared" si="2"/>
        <v>33</v>
      </c>
    </row>
    <row r="27" spans="1:21" ht="15" customHeight="1" thickTop="1">
      <c r="E27" s="31"/>
      <c r="F27" s="22"/>
      <c r="G27" s="22"/>
      <c r="H27" s="22"/>
      <c r="I27" s="22"/>
      <c r="J27" s="22"/>
      <c r="K27" s="22"/>
      <c r="L27" s="22"/>
      <c r="M27" s="43"/>
      <c r="N27" s="43"/>
      <c r="O27" s="70"/>
      <c r="P27" s="22"/>
      <c r="Q27" s="22"/>
      <c r="R27" s="22"/>
      <c r="S27" s="22"/>
      <c r="T27" s="22"/>
      <c r="U27" s="22"/>
    </row>
    <row r="28" spans="1:21" ht="15" customHeight="1">
      <c r="E28" s="12" t="s">
        <v>803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</row>
    <row r="29" spans="1:21" ht="15" customHeight="1">
      <c r="C29" s="64" t="str">
        <f>CONCATENATE(YEAR,":",MONTH,":1:",WEEKLY_REPORT_DAY,":", $A$1)</f>
        <v>2016:6:1:7:XINZHU</v>
      </c>
      <c r="D29" s="64">
        <f>MATCH($C29,REPORT_DATA_BY_ZONE!$A:$A, 0)</f>
        <v>222</v>
      </c>
      <c r="E29" s="19" t="s">
        <v>781</v>
      </c>
      <c r="F29" s="13"/>
      <c r="G29" s="13"/>
      <c r="H29" s="10">
        <f>IFERROR(INDEX(REPORT_DATA_BY_ZONE!$A:$AI,$D29,MATCH(H$8,REPORT_DATA_BY_ZONE!$A$1:$AI$1,0)), "")</f>
        <v>0</v>
      </c>
      <c r="I29" s="10">
        <f>IFERROR(INDEX(REPORT_DATA_BY_ZONE!$A:$AI,$D29,MATCH(I$8,REPORT_DATA_BY_ZONE!$A$1:$AI$1,0)), "")</f>
        <v>2</v>
      </c>
      <c r="J29" s="10">
        <f>IFERROR(INDEX(REPORT_DATA_BY_ZONE!$A:$AI,$D29,MATCH(J$8,REPORT_DATA_BY_ZONE!$A$1:$AI$1,0)), "")</f>
        <v>18</v>
      </c>
      <c r="K29" s="10">
        <f>IFERROR(INDEX(REPORT_DATA_BY_ZONE!$A:$AI,$D29,MATCH(K$8,REPORT_DATA_BY_ZONE!$A$1:$AI$1,0)), "")</f>
        <v>22</v>
      </c>
      <c r="L29" s="47">
        <f>IFERROR(INDEX(REPORT_DATA_BY_ZONE!$A:$AI,$D29,MATCH(L$8,REPORT_DATA_BY_ZONE!$A$1:$AI$1,0)), "")</f>
        <v>1</v>
      </c>
      <c r="M29" s="47"/>
      <c r="N29" s="47"/>
      <c r="O29" s="10">
        <f>IFERROR(INDEX(REPORT_DATA_BY_ZONE!$A:$AI,$D29,MATCH(O$8,REPORT_DATA_BY_ZONE!$A$1:$AI$1,0)), "")</f>
        <v>1</v>
      </c>
      <c r="P29" s="50">
        <f>IFERROR(INDEX(REPORT_DATA_BY_ZONE!$A:$AI,$D29,MATCH(P$8,REPORT_DATA_BY_ZONE!$A$1:$AI$1,0)), "")</f>
        <v>52</v>
      </c>
      <c r="Q29" s="10">
        <f>IFERROR(INDEX(REPORT_DATA_BY_ZONE!$A:$AI,$D29,MATCH(Q$8,REPORT_DATA_BY_ZONE!$A$1:$AI$1,0)), "")</f>
        <v>26</v>
      </c>
      <c r="R29" s="10">
        <f>IFERROR(INDEX(REPORT_DATA_BY_ZONE!$A:$AI,$D29,MATCH(R$8,REPORT_DATA_BY_ZONE!$A$1:$AI$1,0)), "")</f>
        <v>59</v>
      </c>
      <c r="S29" s="10">
        <f>IFERROR(INDEX(REPORT_DATA_BY_ZONE!$A:$AI,$D29,MATCH(S$8,REPORT_DATA_BY_ZONE!$A$1:$AI$1,0)), "")</f>
        <v>47</v>
      </c>
      <c r="T29" s="10">
        <f>IFERROR(INDEX(REPORT_DATA_BY_ZONE!$A:$AI,$D29,MATCH(T$8,REPORT_DATA_BY_ZONE!$A$1:$AI$1,0)), "")</f>
        <v>2</v>
      </c>
      <c r="U29" s="10">
        <f>IFERROR(INDEX(REPORT_DATA_BY_ZONE!$A:$AI,$D29,MATCH(U$8,REPORT_DATA_BY_ZONE!$A$1:$AI$1,0)), "")</f>
        <v>60</v>
      </c>
    </row>
    <row r="30" spans="1:21" ht="15" customHeight="1">
      <c r="C30" s="64" t="str">
        <f>CONCATENATE(YEAR,":",MONTH,":2:",WEEKLY_REPORT_DAY,":", $A$1)</f>
        <v>2016:6:2:7:XINZHU</v>
      </c>
      <c r="D30" s="64">
        <f>MATCH($C30,REPORT_DATA_BY_ZONE!$A:$A, 0)</f>
        <v>232</v>
      </c>
      <c r="E30" s="19" t="s">
        <v>780</v>
      </c>
      <c r="F30" s="13"/>
      <c r="G30" s="13"/>
      <c r="H30" s="10">
        <f>IFERROR(INDEX(REPORT_DATA_BY_ZONE!$A:$AI,$D30,MATCH(H$8,REPORT_DATA_BY_ZONE!$A$1:$AI$1,0)), "")</f>
        <v>3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14</v>
      </c>
      <c r="K30" s="10">
        <f>IFERROR(INDEX(REPORT_DATA_BY_ZONE!$A:$AI,$D30,MATCH(K$8,REPORT_DATA_BY_ZONE!$A$1:$AI$1,0)), "")</f>
        <v>22</v>
      </c>
      <c r="L30" s="47">
        <f>IFERROR(INDEX(REPORT_DATA_BY_ZONE!$A:$AI,$D30,MATCH(L$8,REPORT_DATA_BY_ZONE!$A$1:$AI$1,0)), "")</f>
        <v>4</v>
      </c>
      <c r="M30" s="47"/>
      <c r="N30" s="47"/>
      <c r="O30" s="10">
        <f>IFERROR(INDEX(REPORT_DATA_BY_ZONE!$A:$AI,$D30,MATCH(O$8,REPORT_DATA_BY_ZONE!$A$1:$AI$1,0)), "")</f>
        <v>1</v>
      </c>
      <c r="P30" s="50">
        <f>IFERROR(INDEX(REPORT_DATA_BY_ZONE!$A:$AI,$D30,MATCH(P$8,REPORT_DATA_BY_ZONE!$A$1:$AI$1,0)), "")</f>
        <v>53</v>
      </c>
      <c r="Q30" s="10">
        <f>IFERROR(INDEX(REPORT_DATA_BY_ZONE!$A:$AI,$D30,MATCH(Q$8,REPORT_DATA_BY_ZONE!$A$1:$AI$1,0)), "")</f>
        <v>26</v>
      </c>
      <c r="R30" s="10">
        <f>IFERROR(INDEX(REPORT_DATA_BY_ZONE!$A:$AI,$D30,MATCH(R$8,REPORT_DATA_BY_ZONE!$A$1:$AI$1,0)), "")</f>
        <v>59</v>
      </c>
      <c r="S30" s="10">
        <f>IFERROR(INDEX(REPORT_DATA_BY_ZONE!$A:$AI,$D30,MATCH(S$8,REPORT_DATA_BY_ZONE!$A$1:$AI$1,0)), "")</f>
        <v>58</v>
      </c>
      <c r="T30" s="10">
        <f>IFERROR(INDEX(REPORT_DATA_BY_ZONE!$A:$AI,$D30,MATCH(T$8,REPORT_DATA_BY_ZONE!$A$1:$AI$1,0)), "")</f>
        <v>1</v>
      </c>
      <c r="U30" s="10">
        <f>IFERROR(INDEX(REPORT_DATA_BY_ZONE!$A:$AI,$D30,MATCH(U$8,REPORT_DATA_BY_ZONE!$A$1:$AI$1,0)), "")</f>
        <v>86</v>
      </c>
    </row>
    <row r="31" spans="1:21" ht="15" customHeight="1">
      <c r="C31" s="64" t="str">
        <f>CONCATENATE(YEAR,":",MONTH,":3:",WEEKLY_REPORT_DAY,":", $A$1)</f>
        <v>2016:6:3:7:XINZHU</v>
      </c>
      <c r="D31" s="64" t="e">
        <f>MATCH($C31,REPORT_DATA_BY_ZONE!$A:$A, 0)</f>
        <v>#N/A</v>
      </c>
      <c r="E31" s="19" t="s">
        <v>782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47"/>
      <c r="N31" s="47"/>
      <c r="O31" s="10" t="str">
        <f>IFERROR(INDEX(REPORT_DATA_BY_ZONE!$A:$AI,$D31,MATCH(O$8,REPORT_DATA_BY_ZONE!$A$1:$AI$1,0)), "")</f>
        <v/>
      </c>
      <c r="P31" s="5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  <c r="T31" s="10" t="str">
        <f>IFERROR(INDEX(REPORT_DATA_BY_ZONE!$A:$AI,$D31,MATCH(T$8,REPORT_DATA_BY_ZONE!$A$1:$AI$1,0)), "")</f>
        <v/>
      </c>
      <c r="U31" s="10" t="str">
        <f>IFERROR(INDEX(REPORT_DATA_BY_ZONE!$A:$AI,$D31,MATCH(U$8,REPORT_DATA_BY_ZONE!$A$1:$AI$1,0)), "")</f>
        <v/>
      </c>
    </row>
    <row r="32" spans="1:21" ht="15" customHeight="1">
      <c r="C32" s="64" t="str">
        <f>CONCATENATE(YEAR,":",MONTH,":4:",WEEKLY_REPORT_DAY,":", $A$1)</f>
        <v>2016:6:4:7:XINZHU</v>
      </c>
      <c r="D32" s="64" t="e">
        <f>MATCH($C32,REPORT_DATA_BY_ZONE!$A:$A, 0)</f>
        <v>#N/A</v>
      </c>
      <c r="E32" s="19" t="s">
        <v>783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47"/>
      <c r="N32" s="47"/>
      <c r="O32" s="10" t="str">
        <f>IFERROR(INDEX(REPORT_DATA_BY_ZONE!$A:$AI,$D32,MATCH(O$8,REPORT_DATA_BY_ZONE!$A$1:$AI$1,0)), "")</f>
        <v/>
      </c>
      <c r="P32" s="5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  <c r="T32" s="10" t="str">
        <f>IFERROR(INDEX(REPORT_DATA_BY_ZONE!$A:$AI,$D32,MATCH(T$8,REPORT_DATA_BY_ZONE!$A$1:$AI$1,0)), "")</f>
        <v/>
      </c>
      <c r="U32" s="10" t="str">
        <f>IFERROR(INDEX(REPORT_DATA_BY_ZONE!$A:$AI,$D32,MATCH(U$8,REPORT_DATA_BY_ZONE!$A$1:$AI$1,0)), "")</f>
        <v/>
      </c>
    </row>
    <row r="33" spans="3:21" ht="15" customHeight="1">
      <c r="C33" s="64" t="str">
        <f>CONCATENATE(YEAR,":",MONTH,":5:",WEEKLY_REPORT_DAY,":", $A$1)</f>
        <v>2016:6:5:7:XINZHU</v>
      </c>
      <c r="D33" s="64" t="e">
        <f>MATCH($C33,REPORT_DATA_BY_ZONE!$A:$A, 0)</f>
        <v>#N/A</v>
      </c>
      <c r="E33" s="19" t="s">
        <v>784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47"/>
      <c r="N33" s="47"/>
      <c r="O33" s="10" t="str">
        <f>IFERROR(INDEX(REPORT_DATA_BY_ZONE!$A:$AI,$D33,MATCH(O$8,REPORT_DATA_BY_ZONE!$A$1:$AI$1,0)), "")</f>
        <v/>
      </c>
      <c r="P33" s="5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  <c r="T33" s="10" t="str">
        <f>IFERROR(INDEX(REPORT_DATA_BY_ZONE!$A:$AI,$D33,MATCH(T$8,REPORT_DATA_BY_ZONE!$A$1:$AI$1,0)), "")</f>
        <v/>
      </c>
      <c r="U33" s="10" t="str">
        <f>IFERROR(INDEX(REPORT_DATA_BY_ZONE!$A:$AI,$D33,MATCH(U$8,REPORT_DATA_BY_ZONE!$A$1:$AI$1,0)), "")</f>
        <v/>
      </c>
    </row>
    <row r="34" spans="3:21" ht="15" customHeight="1">
      <c r="E34" s="16" t="s">
        <v>804</v>
      </c>
      <c r="F34" s="14"/>
      <c r="G34" s="14"/>
      <c r="H34" s="17">
        <f>SUM(H29:H33)</f>
        <v>3</v>
      </c>
      <c r="I34" s="17">
        <f t="shared" ref="I34:T34" si="3">SUM(I29:I33)</f>
        <v>4</v>
      </c>
      <c r="J34" s="17">
        <f t="shared" si="3"/>
        <v>32</v>
      </c>
      <c r="K34" s="17">
        <f t="shared" si="3"/>
        <v>44</v>
      </c>
      <c r="L34" s="49">
        <f t="shared" si="3"/>
        <v>5</v>
      </c>
      <c r="M34" s="49"/>
      <c r="N34" s="49"/>
      <c r="O34" s="17">
        <f t="shared" si="3"/>
        <v>2</v>
      </c>
      <c r="P34" s="52">
        <f t="shared" si="3"/>
        <v>105</v>
      </c>
      <c r="Q34" s="17">
        <f t="shared" si="3"/>
        <v>52</v>
      </c>
      <c r="R34" s="17">
        <f t="shared" si="3"/>
        <v>118</v>
      </c>
      <c r="S34" s="17">
        <f t="shared" si="3"/>
        <v>105</v>
      </c>
      <c r="T34" s="17">
        <f t="shared" si="3"/>
        <v>3</v>
      </c>
      <c r="U34" s="17">
        <f>SUM(U29:U33)</f>
        <v>146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19 O22:U25">
    <cfRule type="expression" dxfId="78" priority="101">
      <formula>O12=""</formula>
    </cfRule>
    <cfRule type="expression" dxfId="77" priority="102">
      <formula>AND(O$9&lt;&gt;"",O12&gt;=O$9)</formula>
    </cfRule>
    <cfRule type="expression" dxfId="76" priority="103">
      <formula>AND(O$10&lt;&gt;"",O12&gt;=O$10)</formula>
    </cfRule>
    <cfRule type="expression" dxfId="75" priority="104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BA109"/>
  <sheetViews>
    <sheetView tabSelected="1" topLeftCell="A10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2016:3:4:7:XINZHU</v>
      </c>
      <c r="AP77" s="27">
        <f t="shared" ref="AP77:AP88" ca="1" si="12">MATCH(AO77,INDIRECT(CONCATENATE($X$93,"$A:$A")),0)</f>
        <v>119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45</v>
      </c>
      <c r="AS77" s="21">
        <f t="shared" ca="1" si="13"/>
        <v>29</v>
      </c>
      <c r="AT77" s="21">
        <f t="shared" ca="1" si="13"/>
        <v>62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2016:4:1:7:XINZHU</v>
      </c>
      <c r="AP78" s="27">
        <f t="shared" ca="1" si="12"/>
        <v>129</v>
      </c>
      <c r="AQ78" s="21">
        <f t="shared" ca="1" si="13"/>
        <v>1</v>
      </c>
      <c r="AR78" s="21">
        <f t="shared" ca="1" si="13"/>
        <v>52</v>
      </c>
      <c r="AS78" s="21">
        <f t="shared" ca="1" si="13"/>
        <v>17</v>
      </c>
      <c r="AT78" s="21">
        <f t="shared" ca="1" si="13"/>
        <v>45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2016:4:2:7:XINZHU</v>
      </c>
      <c r="AP79" s="27">
        <f t="shared" ca="1" si="12"/>
        <v>139</v>
      </c>
      <c r="AQ79" s="21">
        <f t="shared" ca="1" si="13"/>
        <v>0</v>
      </c>
      <c r="AR79" s="21">
        <f t="shared" ca="1" si="13"/>
        <v>48</v>
      </c>
      <c r="AS79" s="21">
        <f t="shared" ca="1" si="13"/>
        <v>11</v>
      </c>
      <c r="AT79" s="21">
        <f t="shared" ca="1" si="13"/>
        <v>39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5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2016:4:3:7:XINZHU</v>
      </c>
      <c r="AP80" s="27">
        <f t="shared" ca="1" si="12"/>
        <v>149</v>
      </c>
      <c r="AQ80" s="21">
        <f t="shared" ca="1" si="13"/>
        <v>3</v>
      </c>
      <c r="AR80" s="21">
        <f t="shared" ca="1" si="13"/>
        <v>24</v>
      </c>
      <c r="AS80" s="21">
        <f t="shared" ca="1" si="13"/>
        <v>18</v>
      </c>
      <c r="AT80" s="21">
        <f t="shared" ca="1" si="13"/>
        <v>44</v>
      </c>
      <c r="AU80" s="21">
        <f t="shared" ca="1" si="13"/>
        <v>8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266</v>
      </c>
      <c r="AC81" s="21">
        <f t="shared" ca="1" si="4"/>
        <v>4</v>
      </c>
      <c r="AD81" s="21">
        <f t="shared" si="5"/>
        <v>5</v>
      </c>
      <c r="AE81" s="27">
        <f t="shared" ca="1" si="6"/>
        <v>51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2016:4:4:7:XINZHU</v>
      </c>
      <c r="AP81" s="27">
        <f t="shared" ca="1" si="12"/>
        <v>159</v>
      </c>
      <c r="AQ81" s="21">
        <f t="shared" ca="1" si="13"/>
        <v>1</v>
      </c>
      <c r="AR81" s="21">
        <f t="shared" ca="1" si="13"/>
        <v>34</v>
      </c>
      <c r="AS81" s="21">
        <f t="shared" ca="1" si="13"/>
        <v>20</v>
      </c>
      <c r="AT81" s="21">
        <f t="shared" ca="1" si="13"/>
        <v>51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276</v>
      </c>
      <c r="AC82" s="21">
        <f t="shared" ca="1" si="4"/>
        <v>2</v>
      </c>
      <c r="AD82" s="21">
        <f t="shared" si="5"/>
        <v>5</v>
      </c>
      <c r="AE82" s="27">
        <f t="shared" ca="1" si="6"/>
        <v>60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2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2016:5:1:7:XINZHU</v>
      </c>
      <c r="AP82" s="27">
        <f t="shared" ca="1" si="12"/>
        <v>169</v>
      </c>
      <c r="AQ82" s="21">
        <f t="shared" ca="1" si="13"/>
        <v>1</v>
      </c>
      <c r="AR82" s="21">
        <f t="shared" ca="1" si="13"/>
        <v>44</v>
      </c>
      <c r="AS82" s="21">
        <f t="shared" ca="1" si="13"/>
        <v>19</v>
      </c>
      <c r="AT82" s="21">
        <f t="shared" ca="1" si="13"/>
        <v>56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2016:5:2:7:XINZHU</v>
      </c>
      <c r="AP83" s="27">
        <f t="shared" ca="1" si="12"/>
        <v>179</v>
      </c>
      <c r="AQ83" s="21">
        <f t="shared" ca="1" si="13"/>
        <v>0</v>
      </c>
      <c r="AR83" s="21">
        <f t="shared" ca="1" si="13"/>
        <v>47</v>
      </c>
      <c r="AS83" s="21">
        <f t="shared" ca="1" si="13"/>
        <v>20</v>
      </c>
      <c r="AT83" s="21">
        <f t="shared" ca="1" si="13"/>
        <v>51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2016:5:3:7:XINZHU</v>
      </c>
      <c r="AP84" s="27">
        <f t="shared" ca="1" si="12"/>
        <v>190</v>
      </c>
      <c r="AQ84" s="21">
        <f t="shared" ca="1" si="13"/>
        <v>2</v>
      </c>
      <c r="AR84" s="21">
        <f t="shared" ca="1" si="13"/>
        <v>48</v>
      </c>
      <c r="AS84" s="21">
        <f t="shared" ca="1" si="13"/>
        <v>15</v>
      </c>
      <c r="AT84" s="21">
        <f t="shared" ca="1" si="13"/>
        <v>58</v>
      </c>
      <c r="AU84" s="21">
        <f t="shared" ca="1" si="13"/>
        <v>6</v>
      </c>
      <c r="AV84" s="21">
        <f t="shared" ca="1" si="13"/>
        <v>10</v>
      </c>
      <c r="AW84" s="21">
        <f t="shared" ca="1" si="15"/>
        <v>3</v>
      </c>
      <c r="AX84" s="21">
        <f t="shared" ca="1" si="16"/>
        <v>60</v>
      </c>
      <c r="AY84" s="21">
        <f t="shared" ca="1" si="17"/>
        <v>30</v>
      </c>
      <c r="AZ84" s="21">
        <f t="shared" ca="1" si="18"/>
        <v>50</v>
      </c>
      <c r="BA84" s="21">
        <f t="shared" ca="1" si="19"/>
        <v>10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2016:5:4:7:XINZHU</v>
      </c>
      <c r="AP85" s="27">
        <f t="shared" ca="1" si="12"/>
        <v>201</v>
      </c>
      <c r="AQ85" s="21">
        <f t="shared" ca="1" si="13"/>
        <v>1</v>
      </c>
      <c r="AR85" s="21">
        <f t="shared" ca="1" si="13"/>
        <v>52</v>
      </c>
      <c r="AS85" s="21">
        <f t="shared" ca="1" si="13"/>
        <v>24</v>
      </c>
      <c r="AT85" s="21">
        <f t="shared" ca="1" si="13"/>
        <v>54</v>
      </c>
      <c r="AU85" s="21">
        <f t="shared" ca="1" si="13"/>
        <v>0</v>
      </c>
      <c r="AV85" s="21">
        <f t="shared" ca="1" si="13"/>
        <v>10</v>
      </c>
      <c r="AW85" s="21">
        <f t="shared" ca="1" si="15"/>
        <v>3</v>
      </c>
      <c r="AX85" s="21">
        <f t="shared" ca="1" si="16"/>
        <v>60</v>
      </c>
      <c r="AY85" s="21">
        <f t="shared" ca="1" si="17"/>
        <v>30</v>
      </c>
      <c r="AZ85" s="21">
        <f t="shared" ca="1" si="18"/>
        <v>50</v>
      </c>
      <c r="BA85" s="21">
        <f t="shared" ca="1" si="19"/>
        <v>10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2016:5:5:7:XINZHU</v>
      </c>
      <c r="AP86" s="27">
        <f t="shared" ca="1" si="12"/>
        <v>211</v>
      </c>
      <c r="AQ86" s="21">
        <f t="shared" ca="1" si="13"/>
        <v>0</v>
      </c>
      <c r="AR86" s="21">
        <f t="shared" ca="1" si="13"/>
        <v>46</v>
      </c>
      <c r="AS86" s="21">
        <f t="shared" ca="1" si="13"/>
        <v>18</v>
      </c>
      <c r="AT86" s="21">
        <f t="shared" ca="1" si="13"/>
        <v>50</v>
      </c>
      <c r="AU86" s="21">
        <f t="shared" ca="1" si="13"/>
        <v>2</v>
      </c>
      <c r="AV86" s="21">
        <f t="shared" ca="1" si="13"/>
        <v>10</v>
      </c>
      <c r="AW86" s="21">
        <f t="shared" ca="1" si="15"/>
        <v>3</v>
      </c>
      <c r="AX86" s="21">
        <f t="shared" ca="1" si="16"/>
        <v>60</v>
      </c>
      <c r="AY86" s="21">
        <f t="shared" ca="1" si="17"/>
        <v>30</v>
      </c>
      <c r="AZ86" s="21">
        <f t="shared" ca="1" si="18"/>
        <v>50</v>
      </c>
      <c r="BA86" s="21">
        <f t="shared" ca="1" si="19"/>
        <v>10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2016:6:1:7:XINZHU</v>
      </c>
      <c r="AP87" s="27">
        <f t="shared" ca="1" si="12"/>
        <v>222</v>
      </c>
      <c r="AQ87" s="21">
        <f t="shared" ca="1" si="13"/>
        <v>1</v>
      </c>
      <c r="AR87" s="21">
        <f t="shared" ca="1" si="13"/>
        <v>52</v>
      </c>
      <c r="AS87" s="21">
        <f t="shared" ca="1" si="13"/>
        <v>26</v>
      </c>
      <c r="AT87" s="21">
        <f t="shared" ca="1" si="13"/>
        <v>47</v>
      </c>
      <c r="AU87" s="21">
        <f t="shared" ca="1" si="13"/>
        <v>2</v>
      </c>
      <c r="AV87" s="21">
        <f t="shared" ca="1" si="13"/>
        <v>10</v>
      </c>
      <c r="AW87" s="21">
        <f t="shared" ca="1" si="15"/>
        <v>3</v>
      </c>
      <c r="AX87" s="21">
        <f t="shared" ca="1" si="16"/>
        <v>60</v>
      </c>
      <c r="AY87" s="21">
        <f t="shared" ca="1" si="17"/>
        <v>30</v>
      </c>
      <c r="AZ87" s="21">
        <f t="shared" ca="1" si="18"/>
        <v>50</v>
      </c>
      <c r="BA87" s="21">
        <f t="shared" ca="1" si="19"/>
        <v>10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2016:6:2:7:XINZHU</v>
      </c>
      <c r="AP88" s="27">
        <f t="shared" ca="1" si="12"/>
        <v>232</v>
      </c>
      <c r="AQ88" s="21">
        <f t="shared" ca="1" si="13"/>
        <v>1</v>
      </c>
      <c r="AR88" s="21">
        <f t="shared" ca="1" si="13"/>
        <v>53</v>
      </c>
      <c r="AS88" s="21">
        <f t="shared" ca="1" si="13"/>
        <v>26</v>
      </c>
      <c r="AT88" s="21">
        <f t="shared" ca="1" si="13"/>
        <v>58</v>
      </c>
      <c r="AU88" s="21">
        <f t="shared" ca="1" si="13"/>
        <v>1</v>
      </c>
      <c r="AV88" s="21">
        <f t="shared" ca="1" si="13"/>
        <v>10</v>
      </c>
      <c r="AW88" s="21">
        <f t="shared" ca="1" si="15"/>
        <v>3</v>
      </c>
      <c r="AX88" s="21">
        <f t="shared" ca="1" si="16"/>
        <v>60</v>
      </c>
      <c r="AY88" s="21">
        <f t="shared" ca="1" si="17"/>
        <v>30</v>
      </c>
      <c r="AZ88" s="21">
        <f t="shared" ca="1" si="18"/>
        <v>50</v>
      </c>
      <c r="BA88" s="21">
        <f t="shared" ca="1" si="19"/>
        <v>10</v>
      </c>
    </row>
    <row r="89" spans="23:53">
      <c r="AC89" s="7">
        <f ca="1">SUMIFS(AC53:AC88, $X53:$X88,YEAR,AC53:AC88,"&lt;&gt;#N/A")</f>
        <v>24</v>
      </c>
      <c r="AD89" s="27"/>
      <c r="AF89" s="7">
        <f t="shared" ref="AF89:AK89" ca="1" si="21">SUM(AF53:AF88)</f>
        <v>5</v>
      </c>
      <c r="AG89" s="7">
        <f t="shared" ca="1" si="21"/>
        <v>2</v>
      </c>
      <c r="AH89" s="7">
        <f t="shared" ca="1" si="21"/>
        <v>1</v>
      </c>
      <c r="AI89" s="7">
        <f t="shared" ca="1" si="21"/>
        <v>13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2079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16</v>
      </c>
      <c r="AN100" s="27"/>
    </row>
    <row r="101" spans="23:51">
      <c r="W101" s="7" t="s">
        <v>439</v>
      </c>
      <c r="X101" s="7">
        <f ca="1">SUM($AF$89:$AH$89)</f>
        <v>8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2014  86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2015  37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2016  24</v>
      </c>
    </row>
    <row r="107" spans="23:51" ht="23.25">
      <c r="W107" s="7" t="s">
        <v>1449</v>
      </c>
      <c r="X107" s="42" t="str">
        <f>$X$91</f>
        <v>Xinzhu Zone</v>
      </c>
    </row>
    <row r="108" spans="23:51">
      <c r="X108" s="40" t="str">
        <f>$X$92</f>
        <v>新竹地帶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U24"/>
  <sheetViews>
    <sheetView topLeftCell="E6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1969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2255</v>
      </c>
      <c r="E2" s="82" t="str">
        <f>$A$3</f>
        <v>新竹地區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2256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2074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2075</v>
      </c>
      <c r="E5" s="90"/>
      <c r="F5" s="5" t="s">
        <v>790</v>
      </c>
      <c r="G5" s="6"/>
      <c r="H5" s="94">
        <f ca="1">XINZHU_DISTRICT_GRAPH!$AC$89</f>
        <v>7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1975</v>
      </c>
      <c r="C12" s="64" t="str">
        <f>CONCATENATE(YEAR,":",MONTH,":",WEEK,":",WEEKDAY,":",$B12)</f>
        <v>2016:6:2:7:XINZHU_3_ZL</v>
      </c>
      <c r="D12" s="64">
        <f>MATCH($C12,REPORT_DATA_BY_COMP!$A:$A,0)</f>
        <v>2115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2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2</v>
      </c>
      <c r="M12" s="10" t="str">
        <f>IFERROR(""&amp;INDEX(BAPTISM_HISTORY!$A:$C,MATCH("0:0:0:0:"&amp;$B12,BAPTISM_HISTORY!$A:$A,0),MATCH(M$8,BAPTISM_HISTORY!$A$1:$AI$1,0)), "")</f>
        <v>2016:6:1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12</v>
      </c>
      <c r="S12" s="10">
        <f>IFERROR(INDEX(REPORT_DATA_BY_COMP!$A:$AI,$D12,MATCH(S$8,REPORT_DATA_BY_COMP!$A$1:$AI$1,0)), "")</f>
        <v>11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22</v>
      </c>
    </row>
    <row r="13" spans="1:21" ht="15" customHeight="1">
      <c r="A13" s="1"/>
      <c r="B13" s="1" t="s">
        <v>1968</v>
      </c>
      <c r="C13" s="64" t="str">
        <f>CONCATENATE(YEAR,":",MONTH,":",WEEK,":",WEEKDAY,":",$B13)</f>
        <v>2016:6:2:7:XINZHU_1_E</v>
      </c>
      <c r="D13" s="64">
        <f>MATCH($C13,REPORT_DATA_BY_COMP!$A:$A,0)</f>
        <v>2112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2016:5:3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2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4</v>
      </c>
    </row>
    <row r="14" spans="1:21" ht="15" customHeight="1">
      <c r="A14" s="1"/>
      <c r="B14" s="1" t="s">
        <v>1973</v>
      </c>
      <c r="C14" s="64" t="str">
        <f>CONCATENATE(YEAR,":",MONTH,":",WEEK,":",WEEKDAY,":",$B14)</f>
        <v>2016:6:2:7:XINZHU_1_S</v>
      </c>
      <c r="D14" s="64">
        <f>MATCH($C14,REPORT_DATA_BY_COMP!$A:$A,0)</f>
        <v>2113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2</v>
      </c>
      <c r="M14" s="10" t="str">
        <f>IFERROR(""&amp;INDEX(BAPTISM_HISTORY!$A:$C,MATCH("0:0:0:0:"&amp;$B14,BAPTISM_HISTORY!$A:$A,0),MATCH(M$8,BAPTISM_HISTORY!$A$1:$AI$1,0)), "")</f>
        <v>2016:4:1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8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7</v>
      </c>
    </row>
    <row r="15" spans="1:21" ht="15" customHeight="1">
      <c r="A15" s="1"/>
      <c r="B15" s="1" t="s">
        <v>1979</v>
      </c>
      <c r="C15" s="64" t="str">
        <f>CONCATENATE(YEAR,":",MONTH,":",WEEK,":",WEEKDAY,":",$B15)</f>
        <v>2016:6:2:7:XINZHU_3_S</v>
      </c>
      <c r="D15" s="64">
        <f>MATCH($C15,REPORT_DATA_BY_COMP!$A:$A,0)</f>
        <v>2114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2016:5:3</v>
      </c>
      <c r="N15" s="47" t="str">
        <f>IFERROR(INDEX(BAPTISM_HISTORY!$A:$C,MATCH("0:0:0:0:"&amp;$B15,BAPTISM_HISTORY!$A:$A,0),MATCH(N$8,BAPTISM_HISTORY!$A$1:$AI$1,0)), "")</f>
        <v>1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6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12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3</v>
      </c>
      <c r="I16" s="11">
        <f t="shared" si="0"/>
        <v>1</v>
      </c>
      <c r="J16" s="11">
        <f t="shared" si="0"/>
        <v>5</v>
      </c>
      <c r="K16" s="11">
        <f t="shared" si="0"/>
        <v>8</v>
      </c>
      <c r="L16" s="48">
        <f t="shared" si="0"/>
        <v>4</v>
      </c>
      <c r="M16" s="11"/>
      <c r="N16" s="48"/>
      <c r="O16" s="57">
        <f t="shared" si="0"/>
        <v>0</v>
      </c>
      <c r="P16" s="51">
        <f t="shared" si="0"/>
        <v>22</v>
      </c>
      <c r="Q16" s="11">
        <f t="shared" si="0"/>
        <v>11</v>
      </c>
      <c r="R16" s="11">
        <f t="shared" si="0"/>
        <v>28</v>
      </c>
      <c r="S16" s="11">
        <f t="shared" si="0"/>
        <v>24</v>
      </c>
      <c r="T16" s="11">
        <f t="shared" si="0"/>
        <v>0</v>
      </c>
      <c r="U16" s="11">
        <f t="shared" si="0"/>
        <v>45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2016:6:1:7:XINZHU</v>
      </c>
      <c r="D19" s="64">
        <f>MATCH($C19,REPORT_DATA_BY_DISTRICT!$A:$A, 0)</f>
        <v>629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8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20</v>
      </c>
      <c r="Q19" s="10">
        <f>IFERROR(INDEX(REPORT_DATA_BY_DISTRICT!$A:$AI,$D19,MATCH(Q$8,REPORT_DATA_BY_DISTRICT!$A$1:$AI$1,0)), "")</f>
        <v>11</v>
      </c>
      <c r="R19" s="10">
        <f>IFERROR(INDEX(REPORT_DATA_BY_DISTRICT!$A:$AI,$D19,MATCH(R$8,REPORT_DATA_BY_DISTRICT!$A$1:$AI$1,0)), "")</f>
        <v>26</v>
      </c>
      <c r="S19" s="10">
        <f>IFERROR(INDEX(REPORT_DATA_BY_DISTRICT!$A:$AI,$D19,MATCH(S$8,REPORT_DATA_BY_DISTRICT!$A$1:$AI$1,0)), "")</f>
        <v>22</v>
      </c>
      <c r="T19" s="10">
        <f>IFERROR(INDEX(REPORT_DATA_BY_DISTRICT!$A:$AI,$D19,MATCH(T$8,REPORT_DATA_BY_DISTRICT!$A$1:$AI$1,0)), "")</f>
        <v>1</v>
      </c>
      <c r="U19" s="10">
        <f>IFERROR(INDEX(REPORT_DATA_BY_DISTRICT!$A:$AI,$D19,MATCH(U$8,REPORT_DATA_BY_DISTRICT!$A$1:$AI$1,0)), "")</f>
        <v>28</v>
      </c>
    </row>
    <row r="20" spans="3:21" ht="15" customHeight="1">
      <c r="C20" s="64" t="str">
        <f>CONCATENATE(YEAR,":",MONTH,":2:",WEEKLY_REPORT_DAY,":", $A$1)</f>
        <v>2016:6:2:7:XINZHU</v>
      </c>
      <c r="D20" s="64">
        <f>MATCH($C20,REPORT_DATA_BY_DISTRICT!$A:$A, 0)</f>
        <v>658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3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4</v>
      </c>
      <c r="M20" s="47"/>
      <c r="N20" s="47"/>
      <c r="O20" s="10">
        <f>IFERROR(INDEX(REPORT_DATA_BY_DISTRICT!$A:$AI,$D20,MATCH(O$8,REPORT_DATA_BY_DISTRICT!$A$1:$AI$1,0)), "")</f>
        <v>0</v>
      </c>
      <c r="P20" s="10">
        <f>IFERROR(INDEX(REPORT_DATA_BY_DISTRICT!$A:$AI,$D20,MATCH(P$8,REPORT_DATA_BY_DISTRICT!$A$1:$AI$1,0)), "")</f>
        <v>22</v>
      </c>
      <c r="Q20" s="10">
        <f>IFERROR(INDEX(REPORT_DATA_BY_DISTRICT!$A:$AI,$D20,MATCH(Q$8,REPORT_DATA_BY_DISTRICT!$A$1:$AI$1,0)), "")</f>
        <v>11</v>
      </c>
      <c r="R20" s="10">
        <f>IFERROR(INDEX(REPORT_DATA_BY_DISTRICT!$A:$AI,$D20,MATCH(R$8,REPORT_DATA_BY_DISTRICT!$A$1:$AI$1,0)), "")</f>
        <v>28</v>
      </c>
      <c r="S20" s="10">
        <f>IFERROR(INDEX(REPORT_DATA_BY_DISTRICT!$A:$AI,$D20,MATCH(S$8,REPORT_DATA_BY_DISTRICT!$A$1:$AI$1,0)), "")</f>
        <v>24</v>
      </c>
      <c r="T20" s="10">
        <f>IFERROR(INDEX(REPORT_DATA_BY_DISTRICT!$A:$AI,$D20,MATCH(T$8,REPORT_DATA_BY_DISTRICT!$A$1:$AI$1,0)), "")</f>
        <v>0</v>
      </c>
      <c r="U20" s="10">
        <f>IFERROR(INDEX(REPORT_DATA_BY_DISTRICT!$A:$AI,$D20,MATCH(U$8,REPORT_DATA_BY_DISTRICT!$A$1:$AI$1,0)), "")</f>
        <v>45</v>
      </c>
    </row>
    <row r="21" spans="3:21" ht="15" customHeight="1">
      <c r="C21" s="64" t="str">
        <f>CONCATENATE(YEAR,":",MONTH,":3:",WEEKLY_REPORT_DAY,":", $A$1)</f>
        <v>2016:6:3:7:XINZHU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2016:6:4:7:XINZHU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2016:6:5:7:XINZHU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3</v>
      </c>
      <c r="I24" s="17">
        <f t="shared" ref="I24:T24" si="1">SUM(I19:I23)</f>
        <v>1</v>
      </c>
      <c r="J24" s="17">
        <f t="shared" si="1"/>
        <v>13</v>
      </c>
      <c r="K24" s="17">
        <f t="shared" si="1"/>
        <v>15</v>
      </c>
      <c r="L24" s="49">
        <f t="shared" si="1"/>
        <v>4</v>
      </c>
      <c r="M24" s="49"/>
      <c r="N24" s="49"/>
      <c r="O24" s="17">
        <f t="shared" si="1"/>
        <v>1</v>
      </c>
      <c r="P24" s="52">
        <f t="shared" si="1"/>
        <v>42</v>
      </c>
      <c r="Q24" s="17">
        <f t="shared" si="1"/>
        <v>22</v>
      </c>
      <c r="R24" s="17">
        <f t="shared" si="1"/>
        <v>54</v>
      </c>
      <c r="S24" s="17">
        <f t="shared" si="1"/>
        <v>46</v>
      </c>
      <c r="T24" s="17">
        <f t="shared" si="1"/>
        <v>1</v>
      </c>
      <c r="U24" s="17">
        <f>SUM(U19:U23)</f>
        <v>73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74" priority="97">
      <formula>O12=""</formula>
    </cfRule>
    <cfRule type="expression" dxfId="73" priority="98">
      <formula>AND(O$9&lt;&gt;"",O12&gt;=O$9)</formula>
    </cfRule>
    <cfRule type="expression" dxfId="72" priority="99">
      <formula>AND(O$10&lt;&gt;"",O12&gt;=O$10)</formula>
    </cfRule>
    <cfRule type="expression" dxfId="71" priority="100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2016:3:4:7:XINZHU</v>
      </c>
      <c r="AP77" s="27">
        <f t="shared" ref="AP77:AP88" ca="1" si="11">MATCH(AO77,INDIRECT(CONCATENATE($X$93,"$A:$A")),0)</f>
        <v>335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14</v>
      </c>
      <c r="AT77" s="21">
        <f t="shared" ca="1" si="12"/>
        <v>39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2016:4:1:7:XINZHU</v>
      </c>
      <c r="AP78" s="27">
        <f t="shared" ca="1" si="11"/>
        <v>364</v>
      </c>
      <c r="AQ78" s="21">
        <f t="shared" ca="1" si="12"/>
        <v>1</v>
      </c>
      <c r="AR78" s="21">
        <f t="shared" ca="1" si="12"/>
        <v>26</v>
      </c>
      <c r="AS78" s="21">
        <f t="shared" ca="1" si="12"/>
        <v>12</v>
      </c>
      <c r="AT78" s="21">
        <f t="shared" ca="1" si="12"/>
        <v>21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2016:4:2:7:XINZHU</v>
      </c>
      <c r="AP79" s="27">
        <f t="shared" ca="1" si="11"/>
        <v>393</v>
      </c>
      <c r="AQ79" s="21">
        <f t="shared" ca="1" si="12"/>
        <v>0</v>
      </c>
      <c r="AR79" s="21">
        <f t="shared" ca="1" si="12"/>
        <v>22</v>
      </c>
      <c r="AS79" s="21">
        <f t="shared" ca="1" si="12"/>
        <v>7</v>
      </c>
      <c r="AT79" s="21">
        <f t="shared" ca="1" si="12"/>
        <v>28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2016:4:3:7:XINZHU</v>
      </c>
      <c r="AP80" s="27">
        <f t="shared" ca="1" si="11"/>
        <v>422</v>
      </c>
      <c r="AQ80" s="21">
        <f t="shared" ca="1" si="12"/>
        <v>0</v>
      </c>
      <c r="AR80" s="21">
        <f t="shared" ca="1" si="12"/>
        <v>10</v>
      </c>
      <c r="AS80" s="21">
        <f t="shared" ca="1" si="12"/>
        <v>8</v>
      </c>
      <c r="AT80" s="21">
        <f t="shared" ca="1" si="12"/>
        <v>20</v>
      </c>
      <c r="AU80" s="21">
        <f t="shared" ca="1" si="12"/>
        <v>5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153</v>
      </c>
      <c r="AC81" s="21">
        <f t="shared" ca="1" si="4"/>
        <v>2</v>
      </c>
      <c r="AD81" s="21">
        <f t="shared" si="5"/>
        <v>0</v>
      </c>
      <c r="AE81" s="27">
        <f t="shared" ca="1" si="6"/>
        <v>76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2016:4:4:7:XINZHU</v>
      </c>
      <c r="AP81" s="27">
        <f t="shared" ca="1" si="11"/>
        <v>451</v>
      </c>
      <c r="AQ81" s="21">
        <f t="shared" ca="1" si="12"/>
        <v>0</v>
      </c>
      <c r="AR81" s="21">
        <f t="shared" ca="1" si="12"/>
        <v>18</v>
      </c>
      <c r="AS81" s="21">
        <f t="shared" ca="1" si="12"/>
        <v>10</v>
      </c>
      <c r="AT81" s="21">
        <f t="shared" ca="1" si="12"/>
        <v>28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182</v>
      </c>
      <c r="AC82" s="21">
        <f t="shared" ca="1" si="4"/>
        <v>1</v>
      </c>
      <c r="AD82" s="21">
        <f t="shared" si="5"/>
        <v>0</v>
      </c>
      <c r="AE82" s="27">
        <f t="shared" ca="1" si="6"/>
        <v>96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2016:5:1:7:XINZHU</v>
      </c>
      <c r="AP82" s="27">
        <f t="shared" ca="1" si="11"/>
        <v>480</v>
      </c>
      <c r="AQ82" s="21">
        <f t="shared" ca="1" si="12"/>
        <v>0</v>
      </c>
      <c r="AR82" s="21">
        <f t="shared" ca="1" si="12"/>
        <v>20</v>
      </c>
      <c r="AS82" s="21">
        <f t="shared" ca="1" si="12"/>
        <v>8</v>
      </c>
      <c r="AT82" s="21">
        <f t="shared" ca="1" si="12"/>
        <v>22</v>
      </c>
      <c r="AU82" s="21">
        <f t="shared" ca="1" si="12"/>
        <v>4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2016:5:2:7:XINZHU</v>
      </c>
      <c r="AP83" s="27">
        <f t="shared" ca="1" si="11"/>
        <v>509</v>
      </c>
      <c r="AQ83" s="21">
        <f t="shared" ca="1" si="12"/>
        <v>0</v>
      </c>
      <c r="AR83" s="21">
        <f t="shared" ca="1" si="12"/>
        <v>27</v>
      </c>
      <c r="AS83" s="21">
        <f t="shared" ca="1" si="12"/>
        <v>9</v>
      </c>
      <c r="AT83" s="21">
        <f t="shared" ca="1" si="12"/>
        <v>26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2016:5:3:7:XINZHU</v>
      </c>
      <c r="AP84" s="27">
        <f t="shared" ca="1" si="11"/>
        <v>539</v>
      </c>
      <c r="AQ84" s="21">
        <f t="shared" ca="1" si="12"/>
        <v>2</v>
      </c>
      <c r="AR84" s="21">
        <f t="shared" ca="1" si="12"/>
        <v>22</v>
      </c>
      <c r="AS84" s="21">
        <f t="shared" ca="1" si="12"/>
        <v>7</v>
      </c>
      <c r="AT84" s="21">
        <f t="shared" ca="1" si="12"/>
        <v>21</v>
      </c>
      <c r="AU84" s="21">
        <f t="shared" ca="1" si="12"/>
        <v>3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2016:5:4:7:XINZHU</v>
      </c>
      <c r="AP85" s="27">
        <f t="shared" ca="1" si="11"/>
        <v>570</v>
      </c>
      <c r="AQ85" s="21">
        <f t="shared" ca="1" si="12"/>
        <v>0</v>
      </c>
      <c r="AR85" s="21">
        <f t="shared" ca="1" si="12"/>
        <v>15</v>
      </c>
      <c r="AS85" s="21">
        <f t="shared" ca="1" si="12"/>
        <v>9</v>
      </c>
      <c r="AT85" s="21">
        <f t="shared" ca="1" si="12"/>
        <v>18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2016:5:5:7:XINZHU</v>
      </c>
      <c r="AP86" s="27">
        <f t="shared" ca="1" si="11"/>
        <v>599</v>
      </c>
      <c r="AQ86" s="21">
        <f t="shared" ca="1" si="12"/>
        <v>0</v>
      </c>
      <c r="AR86" s="21">
        <f t="shared" ca="1" si="12"/>
        <v>22</v>
      </c>
      <c r="AS86" s="21">
        <f t="shared" ca="1" si="12"/>
        <v>7</v>
      </c>
      <c r="AT86" s="21">
        <f t="shared" ca="1" si="12"/>
        <v>18</v>
      </c>
      <c r="AU86" s="21">
        <f t="shared" ca="1" si="12"/>
        <v>2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2016:6:1:7:XINZHU</v>
      </c>
      <c r="AP87" s="27">
        <f t="shared" ca="1" si="11"/>
        <v>629</v>
      </c>
      <c r="AQ87" s="21">
        <f t="shared" ca="1" si="12"/>
        <v>1</v>
      </c>
      <c r="AR87" s="21">
        <f t="shared" ca="1" si="12"/>
        <v>20</v>
      </c>
      <c r="AS87" s="21">
        <f t="shared" ca="1" si="12"/>
        <v>11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2016:6:2:7:XINZHU</v>
      </c>
      <c r="AP88" s="27">
        <f t="shared" ca="1" si="11"/>
        <v>658</v>
      </c>
      <c r="AQ88" s="21">
        <f t="shared" ca="1" si="12"/>
        <v>0</v>
      </c>
      <c r="AR88" s="21">
        <f t="shared" ca="1" si="12"/>
        <v>22</v>
      </c>
      <c r="AS88" s="21">
        <f t="shared" ca="1" si="12"/>
        <v>11</v>
      </c>
      <c r="AT88" s="21">
        <f t="shared" ca="1" si="12"/>
        <v>24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1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Xinzhu District</v>
      </c>
    </row>
    <row r="108" spans="23:51">
      <c r="X108" s="40" t="str">
        <f>$X$92</f>
        <v>新竹地區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U22"/>
  <sheetViews>
    <sheetView topLeftCell="E7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2038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2257</v>
      </c>
      <c r="E2" s="82" t="str">
        <f>$A$3</f>
        <v>竹東地區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2258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2074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2075</v>
      </c>
      <c r="E5" s="90"/>
      <c r="F5" s="5" t="s">
        <v>790</v>
      </c>
      <c r="G5" s="6"/>
      <c r="H5" s="94">
        <f ca="1">ZHUDONG_DISTRICT_GRAPH!$AC$89</f>
        <v>4</v>
      </c>
      <c r="I5" s="95"/>
      <c r="J5" s="95"/>
      <c r="K5" s="96"/>
      <c r="L5" s="45">
        <f>$O$22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2081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2037</v>
      </c>
      <c r="C12" s="64" t="str">
        <f>CONCATENATE(YEAR,":",MONTH,":",WEEK,":",WEEKDAY,":",$B12)</f>
        <v>2016:6:2:7:ZHUDONG_E</v>
      </c>
      <c r="D12" s="64">
        <f>MATCH($C12,REPORT_DATA_BY_COMP!$A:$A,0)</f>
        <v>2134</v>
      </c>
      <c r="E12" s="65" t="str">
        <f>SUBSTITUTE(VLOOKUP($B12,COMP_LIST!$A:$AD,5,FALSE),"EL","")</f>
        <v>E. Wadsworth DL / Wu</v>
      </c>
      <c r="F12" s="4" t="str">
        <f>VLOOKUP($B12,COMP_LIST!$A:$AD,3,FALSE)</f>
        <v>Zhudong E</v>
      </c>
      <c r="G12" s="4" t="str">
        <f>VLOOKUP($B12,COMP_LIST!$A:$AD,4,FALSE)</f>
        <v>竹東長老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3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3</v>
      </c>
    </row>
    <row r="13" spans="1:21" ht="15" customHeight="1">
      <c r="A13" s="1"/>
      <c r="B13" s="1" t="s">
        <v>2041</v>
      </c>
      <c r="C13" s="64" t="str">
        <f>CONCATENATE(YEAR,":",MONTH,":",WEEK,":",WEEKDAY,":",$B13)</f>
        <v>2016:6:2:7:ZHUDONG_S</v>
      </c>
      <c r="D13" s="64">
        <f>MATCH($C13,REPORT_DATA_BY_COMP!$A:$A,0)</f>
        <v>2135</v>
      </c>
      <c r="E13" s="65" t="str">
        <f>SUBSTITUTE(VLOOKUP($B13,COMP_LIST!$A:$AD,5,FALSE),"EL","")</f>
        <v>S. Wong / Zang</v>
      </c>
      <c r="F13" s="4" t="str">
        <f>VLOOKUP($B13,COMP_LIST!$A:$AD,3,FALSE)</f>
        <v>Zhudong S</v>
      </c>
      <c r="G13" s="4" t="str">
        <f>VLOOKUP($B13,COMP_LIST!$A:$AD,4,FALSE)</f>
        <v>竹東姐妹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2016:2:3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6</v>
      </c>
      <c r="S13" s="10">
        <f>IFERROR(INDEX(REPORT_DATA_BY_COMP!$A:$AI,$D13,MATCH(S$8,REPORT_DATA_BY_COMP!$A$1:$AI$1,0)), "")</f>
        <v>3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U14" si="0">SUM(H12:H13)</f>
        <v>0</v>
      </c>
      <c r="I14" s="11">
        <f t="shared" si="0"/>
        <v>1</v>
      </c>
      <c r="J14" s="11">
        <f t="shared" si="0"/>
        <v>4</v>
      </c>
      <c r="K14" s="11">
        <f t="shared" si="0"/>
        <v>5</v>
      </c>
      <c r="L14" s="48">
        <f t="shared" si="0"/>
        <v>0</v>
      </c>
      <c r="M14" s="11"/>
      <c r="N14" s="48"/>
      <c r="O14" s="57">
        <f t="shared" si="0"/>
        <v>0</v>
      </c>
      <c r="P14" s="51">
        <f t="shared" si="0"/>
        <v>14</v>
      </c>
      <c r="Q14" s="11">
        <f t="shared" si="0"/>
        <v>6</v>
      </c>
      <c r="R14" s="11">
        <f t="shared" si="0"/>
        <v>14</v>
      </c>
      <c r="S14" s="11">
        <f t="shared" si="0"/>
        <v>6</v>
      </c>
      <c r="T14" s="11">
        <f t="shared" si="0"/>
        <v>0</v>
      </c>
      <c r="U14" s="11">
        <f t="shared" si="0"/>
        <v>8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2016:6:1:7:ZHUDONG</v>
      </c>
      <c r="D17" s="64">
        <f>MATCH($C17,REPORT_DATA_BY_DISTRICT!$A:$A, 0)</f>
        <v>636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5</v>
      </c>
      <c r="K17" s="10">
        <f>IFERROR(INDEX(REPORT_DATA_BY_DISTRICT!$A:$AI,$D17,MATCH(K$8,REPORT_DATA_BY_DISTRICT!$A$1:$AI$1,0)), "")</f>
        <v>7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12</v>
      </c>
      <c r="Q17" s="10">
        <f>IFERROR(INDEX(REPORT_DATA_BY_DISTRICT!$A:$AI,$D17,MATCH(Q$8,REPORT_DATA_BY_DISTRICT!$A$1:$AI$1,0)), "")</f>
        <v>11</v>
      </c>
      <c r="R17" s="10">
        <f>IFERROR(INDEX(REPORT_DATA_BY_DISTRICT!$A:$AI,$D17,MATCH(R$8,REPORT_DATA_BY_DISTRICT!$A$1:$AI$1,0)), "")</f>
        <v>15</v>
      </c>
      <c r="S17" s="10">
        <f>IFERROR(INDEX(REPORT_DATA_BY_DISTRICT!$A:$AI,$D17,MATCH(S$8,REPORT_DATA_BY_DISTRICT!$A$1:$AI$1,0)), "")</f>
        <v>8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9</v>
      </c>
    </row>
    <row r="18" spans="3:21" ht="15" customHeight="1">
      <c r="C18" s="64" t="str">
        <f>CONCATENATE(YEAR,":",MONTH,":2:",WEEKLY_REPORT_DAY,":", $A$1)</f>
        <v>2016:6:2:7:ZHUDONG</v>
      </c>
      <c r="D18" s="64">
        <f>MATCH($C18,REPORT_DATA_BY_DISTRICT!$A:$A, 0)</f>
        <v>665</v>
      </c>
      <c r="E18" s="19" t="s">
        <v>780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14</v>
      </c>
      <c r="Q18" s="10">
        <f>IFERROR(INDEX(REPORT_DATA_BY_DISTRICT!$A:$AI,$D18,MATCH(Q$8,REPORT_DATA_BY_DISTRICT!$A$1:$AI$1,0)), "")</f>
        <v>6</v>
      </c>
      <c r="R18" s="10">
        <f>IFERROR(INDEX(REPORT_DATA_BY_DISTRICT!$A:$AI,$D18,MATCH(R$8,REPORT_DATA_BY_DISTRICT!$A$1:$AI$1,0)), "")</f>
        <v>14</v>
      </c>
      <c r="S18" s="10">
        <f>IFERROR(INDEX(REPORT_DATA_BY_DISTRICT!$A:$AI,$D18,MATCH(S$8,REPORT_DATA_BY_DISTRICT!$A$1:$AI$1,0)), "")</f>
        <v>6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8</v>
      </c>
    </row>
    <row r="19" spans="3:21" ht="15" customHeight="1">
      <c r="C19" s="64" t="str">
        <f>CONCATENATE(YEAR,":",MONTH,":3:",WEEKLY_REPORT_DAY,":", $A$1)</f>
        <v>2016:6:3:7:ZHUDONG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2016:6:4:7:ZHUDONG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2016:6:5:7:ZHUDONG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1">SUM(I17:I21)</f>
        <v>2</v>
      </c>
      <c r="J22" s="17">
        <f t="shared" si="1"/>
        <v>9</v>
      </c>
      <c r="K22" s="17">
        <f t="shared" si="1"/>
        <v>12</v>
      </c>
      <c r="L22" s="49">
        <f t="shared" si="1"/>
        <v>0</v>
      </c>
      <c r="M22" s="49"/>
      <c r="N22" s="49"/>
      <c r="O22" s="17">
        <f t="shared" si="1"/>
        <v>0</v>
      </c>
      <c r="P22" s="52">
        <f t="shared" si="1"/>
        <v>26</v>
      </c>
      <c r="Q22" s="17">
        <f t="shared" si="1"/>
        <v>17</v>
      </c>
      <c r="R22" s="17">
        <f t="shared" si="1"/>
        <v>29</v>
      </c>
      <c r="S22" s="17">
        <f t="shared" si="1"/>
        <v>14</v>
      </c>
      <c r="T22" s="17">
        <f t="shared" si="1"/>
        <v>0</v>
      </c>
      <c r="U22" s="17">
        <f>SUM(U17:U21)</f>
        <v>17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70" priority="93">
      <formula>O12=""</formula>
    </cfRule>
    <cfRule type="expression" dxfId="69" priority="94">
      <formula>AND(O$9&lt;&gt;"",O12&gt;=O$9)</formula>
    </cfRule>
    <cfRule type="expression" dxfId="68" priority="95">
      <formula>AND(O$10&lt;&gt;"",O12&gt;=O$10)</formula>
    </cfRule>
    <cfRule type="expression" dxfId="67" priority="96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2016:3:4:7:ZHUDONG</v>
      </c>
      <c r="AP77" s="27">
        <f t="shared" ref="AP77:AP88" ca="1" si="11">MATCH(AO77,INDIRECT(CONCATENATE($X$93,"$A:$A")),0)</f>
        <v>342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7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2016:4:1:7:ZHUDONG</v>
      </c>
      <c r="AP78" s="27">
        <f t="shared" ca="1" si="11"/>
        <v>371</v>
      </c>
      <c r="AQ78" s="21">
        <f t="shared" ca="1" si="12"/>
        <v>0</v>
      </c>
      <c r="AR78" s="21">
        <f t="shared" ca="1" si="12"/>
        <v>9</v>
      </c>
      <c r="AS78" s="21">
        <f t="shared" ca="1" si="12"/>
        <v>2</v>
      </c>
      <c r="AT78" s="21">
        <f t="shared" ca="1" si="12"/>
        <v>5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2016:4:2:7:ZHUDONG</v>
      </c>
      <c r="AP79" s="27">
        <f t="shared" ca="1" si="11"/>
        <v>400</v>
      </c>
      <c r="AQ79" s="21">
        <f t="shared" ca="1" si="12"/>
        <v>0</v>
      </c>
      <c r="AR79" s="21">
        <f t="shared" ca="1" si="12"/>
        <v>10</v>
      </c>
      <c r="AS79" s="21">
        <f t="shared" ca="1" si="12"/>
        <v>1</v>
      </c>
      <c r="AT79" s="21">
        <f t="shared" ca="1" si="12"/>
        <v>2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1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2016:4:3:7:ZHUDONG</v>
      </c>
      <c r="AP80" s="27">
        <f t="shared" ca="1" si="11"/>
        <v>429</v>
      </c>
      <c r="AQ80" s="21">
        <f t="shared" ca="1" si="12"/>
        <v>0</v>
      </c>
      <c r="AR80" s="21">
        <f t="shared" ca="1" si="12"/>
        <v>11</v>
      </c>
      <c r="AS80" s="21">
        <f t="shared" ca="1" si="12"/>
        <v>7</v>
      </c>
      <c r="AT80" s="21">
        <f t="shared" ca="1" si="12"/>
        <v>6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>
        <f t="shared" ca="1" si="3"/>
        <v>160</v>
      </c>
      <c r="AC81" s="21">
        <f t="shared" ca="1" si="4"/>
        <v>1</v>
      </c>
      <c r="AD81" s="21">
        <f t="shared" si="5"/>
        <v>0</v>
      </c>
      <c r="AE81" s="27">
        <f t="shared" ca="1" si="6"/>
        <v>81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2016:4:4:7:ZHUDONG</v>
      </c>
      <c r="AP81" s="27">
        <f t="shared" ca="1" si="11"/>
        <v>458</v>
      </c>
      <c r="AQ81" s="21">
        <f t="shared" ca="1" si="12"/>
        <v>1</v>
      </c>
      <c r="AR81" s="21">
        <f t="shared" ca="1" si="12"/>
        <v>9</v>
      </c>
      <c r="AS81" s="21">
        <f t="shared" ca="1" si="12"/>
        <v>5</v>
      </c>
      <c r="AT81" s="21">
        <f t="shared" ca="1" si="12"/>
        <v>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>
        <f t="shared" ca="1" si="3"/>
        <v>189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2016:5:1:7:ZHUDONG</v>
      </c>
      <c r="AP82" s="27">
        <f t="shared" ca="1" si="11"/>
        <v>487</v>
      </c>
      <c r="AQ82" s="21">
        <f t="shared" ca="1" si="12"/>
        <v>0</v>
      </c>
      <c r="AR82" s="21">
        <f t="shared" ca="1" si="12"/>
        <v>10</v>
      </c>
      <c r="AS82" s="21">
        <f t="shared" ca="1" si="12"/>
        <v>2</v>
      </c>
      <c r="AT82" s="21">
        <f t="shared" ca="1" si="12"/>
        <v>11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2016:5:2:7:ZHUDONG</v>
      </c>
      <c r="AP83" s="27">
        <f t="shared" ca="1" si="11"/>
        <v>516</v>
      </c>
      <c r="AQ83" s="21">
        <f t="shared" ca="1" si="12"/>
        <v>0</v>
      </c>
      <c r="AR83" s="21">
        <f t="shared" ca="1" si="12"/>
        <v>9</v>
      </c>
      <c r="AS83" s="21">
        <f t="shared" ca="1" si="12"/>
        <v>6</v>
      </c>
      <c r="AT83" s="21">
        <f t="shared" ca="1" si="12"/>
        <v>11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2016:5:3:7:ZHUDONG</v>
      </c>
      <c r="AP84" s="27">
        <f t="shared" ca="1" si="11"/>
        <v>546</v>
      </c>
      <c r="AQ84" s="21">
        <f t="shared" ca="1" si="12"/>
        <v>0</v>
      </c>
      <c r="AR84" s="21">
        <f t="shared" ca="1" si="12"/>
        <v>11</v>
      </c>
      <c r="AS84" s="21">
        <f t="shared" ca="1" si="12"/>
        <v>6</v>
      </c>
      <c r="AT84" s="21">
        <f t="shared" ca="1" si="12"/>
        <v>6</v>
      </c>
      <c r="AU84" s="21">
        <f t="shared" ca="1" si="12"/>
        <v>1</v>
      </c>
      <c r="AV84" s="21">
        <f t="shared" ca="1" si="12"/>
        <v>2</v>
      </c>
      <c r="AW84" s="21">
        <f t="shared" ca="1" si="14"/>
        <v>1</v>
      </c>
      <c r="AX84" s="21">
        <f t="shared" ca="1" si="15"/>
        <v>12</v>
      </c>
      <c r="AY84" s="21">
        <f t="shared" ca="1" si="16"/>
        <v>6</v>
      </c>
      <c r="AZ84" s="21">
        <f t="shared" ca="1" si="17"/>
        <v>10</v>
      </c>
      <c r="BA84" s="21">
        <f t="shared" ca="1" si="18"/>
        <v>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2016:5:4:7:ZHUDONG</v>
      </c>
      <c r="AP85" s="27">
        <f t="shared" ca="1" si="11"/>
        <v>577</v>
      </c>
      <c r="AQ85" s="21">
        <f t="shared" ca="1" si="12"/>
        <v>1</v>
      </c>
      <c r="AR85" s="21">
        <f t="shared" ca="1" si="12"/>
        <v>8</v>
      </c>
      <c r="AS85" s="21">
        <f t="shared" ca="1" si="12"/>
        <v>6</v>
      </c>
      <c r="AT85" s="21">
        <f t="shared" ca="1" si="12"/>
        <v>9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2016:5:5:7:ZHUDONG</v>
      </c>
      <c r="AP86" s="27">
        <f t="shared" ca="1" si="11"/>
        <v>606</v>
      </c>
      <c r="AQ86" s="21">
        <f t="shared" ca="1" si="12"/>
        <v>0</v>
      </c>
      <c r="AR86" s="21">
        <f t="shared" ca="1" si="12"/>
        <v>8</v>
      </c>
      <c r="AS86" s="21">
        <f t="shared" ca="1" si="12"/>
        <v>3</v>
      </c>
      <c r="AT86" s="21">
        <f t="shared" ca="1" si="12"/>
        <v>15</v>
      </c>
      <c r="AU86" s="21">
        <f t="shared" ca="1" si="12"/>
        <v>0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2016:6:1:7:ZHUDONG</v>
      </c>
      <c r="AP87" s="27">
        <f t="shared" ca="1" si="11"/>
        <v>636</v>
      </c>
      <c r="AQ87" s="21">
        <f t="shared" ca="1" si="12"/>
        <v>0</v>
      </c>
      <c r="AR87" s="21">
        <f t="shared" ca="1" si="12"/>
        <v>12</v>
      </c>
      <c r="AS87" s="21">
        <f t="shared" ca="1" si="12"/>
        <v>11</v>
      </c>
      <c r="AT87" s="21">
        <f t="shared" ca="1" si="12"/>
        <v>8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2016:6:2:7:ZHUDONG</v>
      </c>
      <c r="AP88" s="27">
        <f t="shared" ca="1" si="11"/>
        <v>665</v>
      </c>
      <c r="AQ88" s="21">
        <f t="shared" ca="1" si="12"/>
        <v>0</v>
      </c>
      <c r="AR88" s="21">
        <f t="shared" ca="1" si="12"/>
        <v>14</v>
      </c>
      <c r="AS88" s="21">
        <f t="shared" ca="1" si="12"/>
        <v>6</v>
      </c>
      <c r="AT88" s="21">
        <f t="shared" ca="1" si="12"/>
        <v>6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2038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Zhudong District</v>
      </c>
    </row>
    <row r="108" spans="23:51">
      <c r="X108" s="40" t="str">
        <f>$X$92</f>
        <v>竹東地區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U24"/>
  <sheetViews>
    <sheetView topLeftCell="E1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2024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2259</v>
      </c>
      <c r="E2" s="82" t="str">
        <f>$A$3</f>
        <v>竹北地區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2260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2074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2075</v>
      </c>
      <c r="E5" s="90"/>
      <c r="F5" s="5" t="s">
        <v>790</v>
      </c>
      <c r="G5" s="6"/>
      <c r="H5" s="94">
        <f ca="1">ZHUBEI_DISTRICT_GRAPH!$AC$89</f>
        <v>12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2082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3130</v>
      </c>
      <c r="C12" s="64" t="str">
        <f>CONCATENATE(YEAR,":",MONTH,":",WEEK,":",WEEKDAY,":",$B12)</f>
        <v>2016:6:2:7:ZHUBEI_1_E</v>
      </c>
      <c r="D12" s="64">
        <f>MATCH($C12,REPORT_DATA_BY_COMP!$A:$A,0)</f>
        <v>2130</v>
      </c>
      <c r="E12" s="65" t="str">
        <f>SUBSTITUTE(VLOOKUP($B12,COMP_LIST!$A:$AD,5,FALSE),"EL","")</f>
        <v>E. McNeil / Rushton</v>
      </c>
      <c r="F12" s="4" t="str">
        <f>VLOOKUP($B12,COMP_LIST!$A:$AD,3,FALSE)</f>
        <v>Zhubei 1 E</v>
      </c>
      <c r="G12" s="4" t="str">
        <f>VLOOKUP($B12,COMP_LIST!$A:$AD,4,FALSE)</f>
        <v>竹北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2016:6:2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9</v>
      </c>
      <c r="S12" s="10">
        <f>IFERROR(INDEX(REPORT_DATA_BY_COMP!$A:$AI,$D12,MATCH(S$8,REPORT_DATA_BY_COMP!$A$1:$AI$1,0)), "")</f>
        <v>6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9</v>
      </c>
    </row>
    <row r="13" spans="1:21" ht="15" customHeight="1">
      <c r="A13" s="1"/>
      <c r="B13" s="1" t="s">
        <v>2028</v>
      </c>
      <c r="C13" s="64" t="str">
        <f>CONCATENATE(YEAR,":",MONTH,":",WEEK,":",WEEKDAY,":",$B13)</f>
        <v>2016:6:2:7:ZHUBEI_2_E</v>
      </c>
      <c r="D13" s="64">
        <f>MATCH($C13,REPORT_DATA_BY_COMP!$A:$A,0)</f>
        <v>2131</v>
      </c>
      <c r="E13" s="65" t="str">
        <f>SUBSTITUTE(VLOOKUP($B13,COMP_LIST!$A:$AD,5,FALSE),"EL","")</f>
        <v>E. Anderson / James</v>
      </c>
      <c r="F13" s="4" t="str">
        <f>VLOOKUP($B13,COMP_LIST!$A:$AD,3,FALSE)</f>
        <v>Zhubei 2 E</v>
      </c>
      <c r="G13" s="4" t="str">
        <f>VLOOKUP($B13,COMP_LIST!$A:$AD,4,FALSE)</f>
        <v>竹北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2016:5:1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12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14</v>
      </c>
    </row>
    <row r="14" spans="1:21" ht="15" customHeight="1">
      <c r="A14" s="1"/>
      <c r="B14" s="1" t="s">
        <v>2032</v>
      </c>
      <c r="C14" s="64" t="str">
        <f>CONCATENATE(YEAR,":",MONTH,":",WEEK,":",WEEKDAY,":",$B14)</f>
        <v>2016:6:2:7:ZHUBEI_2_S</v>
      </c>
      <c r="D14" s="64">
        <f>MATCH($C14,REPORT_DATA_BY_COMP!$A:$A,0)</f>
        <v>2132</v>
      </c>
      <c r="E14" s="65" t="str">
        <f>SUBSTITUTE(VLOOKUP($B14,COMP_LIST!$A:$AD,5,FALSE),"EL","")</f>
        <v>S. Toronto / Simmons</v>
      </c>
      <c r="F14" s="4" t="str">
        <f>VLOOKUP($B14,COMP_LIST!$A:$AD,3,FALSE)</f>
        <v>Zhubei 2 S</v>
      </c>
      <c r="G14" s="4" t="str">
        <f>VLOOKUP($B14,COMP_LIST!$A:$AD,4,FALSE)</f>
        <v>竹北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2016:2:4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4</v>
      </c>
    </row>
    <row r="15" spans="1:21" ht="15" customHeight="1">
      <c r="A15" s="1"/>
      <c r="B15" s="1" t="s">
        <v>3133</v>
      </c>
      <c r="C15" s="64" t="str">
        <f>CONCATENATE(YEAR,":",MONTH,":",WEEK,":",WEEKDAY,":",$B15)</f>
        <v>2016:6:2:7:ZHUBEI_3_S</v>
      </c>
      <c r="D15" s="64">
        <f>MATCH($C15,REPORT_DATA_BY_COMP!$A:$A,0)</f>
        <v>2133</v>
      </c>
      <c r="E15" s="65" t="str">
        <f>SUBSTITUTE(VLOOKUP($B15,COMP_LIST!$A:$AD,5,FALSE),"EL","")</f>
        <v>S. Harvey / Tadd</v>
      </c>
      <c r="F15" s="4" t="str">
        <f>VLOOKUP($B15,COMP_LIST!$A:$AD,3,FALSE)</f>
        <v>Zhubei 3 S</v>
      </c>
      <c r="G15" s="4" t="str">
        <f>VLOOKUP($B15,COMP_LIST!$A:$AD,4,FALSE)</f>
        <v>竹北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2016:4:3</v>
      </c>
      <c r="N15" s="47" t="str">
        <f>IFERROR(INDEX(BAPTISM_HISTORY!$A:$C,MATCH("0:0:0:0:"&amp;$B15,BAPTISM_HISTORY!$A:$A,0),MATCH(N$8,BAPTISM_HISTORY!$A$1:$AI$1,0)), "")</f>
        <v>6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7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6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9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17</v>
      </c>
      <c r="Q16" s="11">
        <f t="shared" si="0"/>
        <v>9</v>
      </c>
      <c r="R16" s="11">
        <f t="shared" si="0"/>
        <v>17</v>
      </c>
      <c r="S16" s="11">
        <f t="shared" si="0"/>
        <v>28</v>
      </c>
      <c r="T16" s="11">
        <f t="shared" si="0"/>
        <v>1</v>
      </c>
      <c r="U16" s="11">
        <f t="shared" si="0"/>
        <v>33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2016:6:1:7:ZHUBEI</v>
      </c>
      <c r="D19" s="64">
        <f>MATCH($C19,REPORT_DATA_BY_DISTRICT!$A:$A, 0)</f>
        <v>635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20</v>
      </c>
      <c r="Q19" s="10">
        <f>IFERROR(INDEX(REPORT_DATA_BY_DISTRICT!$A:$AI,$D19,MATCH(Q$8,REPORT_DATA_BY_DISTRICT!$A$1:$AI$1,0)), "")</f>
        <v>4</v>
      </c>
      <c r="R19" s="10">
        <f>IFERROR(INDEX(REPORT_DATA_BY_DISTRICT!$A:$AI,$D19,MATCH(R$8,REPORT_DATA_BY_DISTRICT!$A$1:$AI$1,0)), "")</f>
        <v>18</v>
      </c>
      <c r="S19" s="10">
        <f>IFERROR(INDEX(REPORT_DATA_BY_DISTRICT!$A:$AI,$D19,MATCH(S$8,REPORT_DATA_BY_DISTRICT!$A$1:$AI$1,0)), "")</f>
        <v>17</v>
      </c>
      <c r="T19" s="10">
        <f>IFERROR(INDEX(REPORT_DATA_BY_DISTRICT!$A:$AI,$D19,MATCH(T$8,REPORT_DATA_BY_DISTRICT!$A$1:$AI$1,0)), "")</f>
        <v>1</v>
      </c>
      <c r="U19" s="10">
        <f>IFERROR(INDEX(REPORT_DATA_BY_DISTRICT!$A:$AI,$D19,MATCH(U$8,REPORT_DATA_BY_DISTRICT!$A$1:$AI$1,0)), "")</f>
        <v>23</v>
      </c>
    </row>
    <row r="20" spans="3:21" ht="15" customHeight="1">
      <c r="C20" s="64" t="str">
        <f>CONCATENATE(YEAR,":",MONTH,":2:",WEEKLY_REPORT_DAY,":", $A$1)</f>
        <v>2016:6:2:7:ZHUBEI</v>
      </c>
      <c r="D20" s="64">
        <f>MATCH($C20,REPORT_DATA_BY_DISTRICT!$A:$A, 0)</f>
        <v>664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9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17</v>
      </c>
      <c r="Q20" s="10">
        <f>IFERROR(INDEX(REPORT_DATA_BY_DISTRICT!$A:$AI,$D20,MATCH(Q$8,REPORT_DATA_BY_DISTRICT!$A$1:$AI$1,0)), "")</f>
        <v>9</v>
      </c>
      <c r="R20" s="10">
        <f>IFERROR(INDEX(REPORT_DATA_BY_DISTRICT!$A:$AI,$D20,MATCH(R$8,REPORT_DATA_BY_DISTRICT!$A$1:$AI$1,0)), "")</f>
        <v>17</v>
      </c>
      <c r="S20" s="10">
        <f>IFERROR(INDEX(REPORT_DATA_BY_DISTRICT!$A:$AI,$D20,MATCH(S$8,REPORT_DATA_BY_DISTRICT!$A$1:$AI$1,0)), "")</f>
        <v>28</v>
      </c>
      <c r="T20" s="10">
        <f>IFERROR(INDEX(REPORT_DATA_BY_DISTRICT!$A:$AI,$D20,MATCH(T$8,REPORT_DATA_BY_DISTRICT!$A$1:$AI$1,0)), "")</f>
        <v>1</v>
      </c>
      <c r="U20" s="10">
        <f>IFERROR(INDEX(REPORT_DATA_BY_DISTRICT!$A:$AI,$D20,MATCH(U$8,REPORT_DATA_BY_DISTRICT!$A$1:$AI$1,0)), "")</f>
        <v>33</v>
      </c>
    </row>
    <row r="21" spans="3:21" ht="15" customHeight="1">
      <c r="C21" s="64" t="str">
        <f>CONCATENATE(YEAR,":",MONTH,":3:",WEEKLY_REPORT_DAY,":", $A$1)</f>
        <v>2016:6:3:7:ZHUBEI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2016:6:4:7:ZHUBEI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2016:6:5:7:ZHUBEI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10</v>
      </c>
      <c r="K24" s="17">
        <f t="shared" si="1"/>
        <v>17</v>
      </c>
      <c r="L24" s="49">
        <f t="shared" si="1"/>
        <v>1</v>
      </c>
      <c r="M24" s="49"/>
      <c r="N24" s="49"/>
      <c r="O24" s="17">
        <f t="shared" si="1"/>
        <v>1</v>
      </c>
      <c r="P24" s="52">
        <f t="shared" si="1"/>
        <v>37</v>
      </c>
      <c r="Q24" s="17">
        <f t="shared" si="1"/>
        <v>13</v>
      </c>
      <c r="R24" s="17">
        <f t="shared" si="1"/>
        <v>35</v>
      </c>
      <c r="S24" s="17">
        <f t="shared" si="1"/>
        <v>45</v>
      </c>
      <c r="T24" s="17">
        <f t="shared" si="1"/>
        <v>2</v>
      </c>
      <c r="U24" s="17">
        <f>SUM(U19:U23)</f>
        <v>56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66" priority="89">
      <formula>O12=""</formula>
    </cfRule>
    <cfRule type="expression" dxfId="65" priority="90">
      <formula>AND(O$9&lt;&gt;"",O12&gt;=O$9)</formula>
    </cfRule>
    <cfRule type="expression" dxfId="64" priority="91">
      <formula>AND(O$10&lt;&gt;"",O12&gt;=O$10)</formula>
    </cfRule>
    <cfRule type="expression" dxfId="63" priority="92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2016:3:4:7:ZHUBEI</v>
      </c>
      <c r="AP77" s="27">
        <f t="shared" ref="AP77:AP88" ca="1" si="11">MATCH(AO77,INDIRECT(CONCATENATE($X$93,"$A:$A")),0)</f>
        <v>341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8</v>
      </c>
      <c r="AS77" s="21">
        <f t="shared" ca="1" si="12"/>
        <v>8</v>
      </c>
      <c r="AT77" s="21">
        <f t="shared" ca="1" si="12"/>
        <v>16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2016:4:1:7:ZHUBEI</v>
      </c>
      <c r="AP78" s="27">
        <f t="shared" ca="1" si="11"/>
        <v>370</v>
      </c>
      <c r="AQ78" s="21">
        <f t="shared" ca="1" si="12"/>
        <v>0</v>
      </c>
      <c r="AR78" s="21">
        <f t="shared" ca="1" si="12"/>
        <v>17</v>
      </c>
      <c r="AS78" s="21">
        <f t="shared" ca="1" si="12"/>
        <v>3</v>
      </c>
      <c r="AT78" s="21">
        <f t="shared" ca="1" si="12"/>
        <v>19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2016:4:2:7:ZHUBEI</v>
      </c>
      <c r="AP79" s="27">
        <f t="shared" ca="1" si="11"/>
        <v>399</v>
      </c>
      <c r="AQ79" s="21">
        <f t="shared" ca="1" si="12"/>
        <v>0</v>
      </c>
      <c r="AR79" s="21">
        <f t="shared" ca="1" si="12"/>
        <v>16</v>
      </c>
      <c r="AS79" s="21">
        <f t="shared" ca="1" si="12"/>
        <v>3</v>
      </c>
      <c r="AT79" s="21">
        <f t="shared" ca="1" si="12"/>
        <v>9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2016:4:3:7:ZHUBEI</v>
      </c>
      <c r="AP80" s="27">
        <f t="shared" ca="1" si="11"/>
        <v>428</v>
      </c>
      <c r="AQ80" s="21">
        <f t="shared" ca="1" si="12"/>
        <v>3</v>
      </c>
      <c r="AR80" s="21">
        <f t="shared" ca="1" si="12"/>
        <v>3</v>
      </c>
      <c r="AS80" s="21">
        <f t="shared" ca="1" si="12"/>
        <v>3</v>
      </c>
      <c r="AT80" s="21">
        <f t="shared" ca="1" si="12"/>
        <v>18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>
        <f t="shared" ca="1" si="3"/>
        <v>159</v>
      </c>
      <c r="AC81" s="21">
        <f t="shared" ca="1" si="4"/>
        <v>1</v>
      </c>
      <c r="AD81" s="21">
        <f t="shared" si="5"/>
        <v>0</v>
      </c>
      <c r="AE81" s="27">
        <f t="shared" ca="1" si="6"/>
        <v>80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2016:4:4:7:ZHUBEI</v>
      </c>
      <c r="AP81" s="27">
        <f t="shared" ca="1" si="11"/>
        <v>457</v>
      </c>
      <c r="AQ81" s="21">
        <f t="shared" ca="1" si="12"/>
        <v>0</v>
      </c>
      <c r="AR81" s="21">
        <f t="shared" ca="1" si="12"/>
        <v>7</v>
      </c>
      <c r="AS81" s="21">
        <f t="shared" ca="1" si="12"/>
        <v>5</v>
      </c>
      <c r="AT81" s="21">
        <f t="shared" ca="1" si="12"/>
        <v>19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>
        <f t="shared" ca="1" si="3"/>
        <v>188</v>
      </c>
      <c r="AC82" s="21">
        <f t="shared" ca="1" si="4"/>
        <v>1</v>
      </c>
      <c r="AD82" s="21">
        <f t="shared" si="5"/>
        <v>0</v>
      </c>
      <c r="AE82" s="27">
        <f t="shared" ca="1" si="6"/>
        <v>99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2016:5:1:7:ZHUBEI</v>
      </c>
      <c r="AP82" s="27">
        <f t="shared" ca="1" si="11"/>
        <v>486</v>
      </c>
      <c r="AQ82" s="21">
        <f t="shared" ca="1" si="12"/>
        <v>1</v>
      </c>
      <c r="AR82" s="21">
        <f t="shared" ca="1" si="12"/>
        <v>14</v>
      </c>
      <c r="AS82" s="21">
        <f t="shared" ca="1" si="12"/>
        <v>9</v>
      </c>
      <c r="AT82" s="21">
        <f t="shared" ca="1" si="12"/>
        <v>23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2016:5:2:7:ZHUBEI</v>
      </c>
      <c r="AP83" s="27">
        <f t="shared" ca="1" si="11"/>
        <v>515</v>
      </c>
      <c r="AQ83" s="21">
        <f t="shared" ca="1" si="12"/>
        <v>0</v>
      </c>
      <c r="AR83" s="21">
        <f t="shared" ca="1" si="12"/>
        <v>11</v>
      </c>
      <c r="AS83" s="21">
        <f t="shared" ca="1" si="12"/>
        <v>5</v>
      </c>
      <c r="AT83" s="21">
        <f t="shared" ca="1" si="12"/>
        <v>14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2016:5:3:7:ZHUBEI</v>
      </c>
      <c r="AP84" s="27">
        <f t="shared" ca="1" si="11"/>
        <v>545</v>
      </c>
      <c r="AQ84" s="21">
        <f t="shared" ca="1" si="12"/>
        <v>0</v>
      </c>
      <c r="AR84" s="21">
        <f t="shared" ca="1" si="12"/>
        <v>15</v>
      </c>
      <c r="AS84" s="21">
        <f t="shared" ca="1" si="12"/>
        <v>2</v>
      </c>
      <c r="AT84" s="21">
        <f t="shared" ca="1" si="12"/>
        <v>31</v>
      </c>
      <c r="AU84" s="21">
        <f t="shared" ca="1" si="12"/>
        <v>2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2016:5:4:7:ZHUBEI</v>
      </c>
      <c r="AP85" s="27">
        <f t="shared" ca="1" si="11"/>
        <v>576</v>
      </c>
      <c r="AQ85" s="21">
        <f t="shared" ca="1" si="12"/>
        <v>0</v>
      </c>
      <c r="AR85" s="21">
        <f t="shared" ca="1" si="12"/>
        <v>24</v>
      </c>
      <c r="AS85" s="21">
        <f t="shared" ca="1" si="12"/>
        <v>4</v>
      </c>
      <c r="AT85" s="21">
        <f t="shared" ca="1" si="12"/>
        <v>25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2016:5:5:7:ZHUBEI</v>
      </c>
      <c r="AP86" s="27">
        <f t="shared" ca="1" si="11"/>
        <v>605</v>
      </c>
      <c r="AQ86" s="21">
        <f t="shared" ca="1" si="12"/>
        <v>0</v>
      </c>
      <c r="AR86" s="21">
        <f t="shared" ca="1" si="12"/>
        <v>16</v>
      </c>
      <c r="AS86" s="21">
        <f t="shared" ca="1" si="12"/>
        <v>8</v>
      </c>
      <c r="AT86" s="21">
        <f t="shared" ca="1" si="12"/>
        <v>17</v>
      </c>
      <c r="AU86" s="21">
        <f t="shared" ca="1" si="12"/>
        <v>0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2016:6:1:7:ZHUBEI</v>
      </c>
      <c r="AP87" s="27">
        <f t="shared" ca="1" si="11"/>
        <v>635</v>
      </c>
      <c r="AQ87" s="21">
        <f t="shared" ca="1" si="12"/>
        <v>0</v>
      </c>
      <c r="AR87" s="21">
        <f t="shared" ca="1" si="12"/>
        <v>20</v>
      </c>
      <c r="AS87" s="21">
        <f t="shared" ca="1" si="12"/>
        <v>4</v>
      </c>
      <c r="AT87" s="21">
        <f t="shared" ca="1" si="12"/>
        <v>17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2016:6:2:7:ZHUBEI</v>
      </c>
      <c r="AP88" s="27">
        <f t="shared" ca="1" si="11"/>
        <v>664</v>
      </c>
      <c r="AQ88" s="21">
        <f t="shared" ca="1" si="12"/>
        <v>1</v>
      </c>
      <c r="AR88" s="21">
        <f t="shared" ca="1" si="12"/>
        <v>17</v>
      </c>
      <c r="AS88" s="21">
        <f t="shared" ca="1" si="12"/>
        <v>9</v>
      </c>
      <c r="AT88" s="21">
        <f t="shared" ca="1" si="12"/>
        <v>28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12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5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2016  12</v>
      </c>
    </row>
    <row r="107" spans="23:51" ht="23.25">
      <c r="W107" s="7" t="s">
        <v>1449</v>
      </c>
      <c r="X107" s="42" t="str">
        <f>$X$91</f>
        <v>Zhubei District</v>
      </c>
    </row>
    <row r="108" spans="23:51">
      <c r="X108" s="40" t="str">
        <f>$X$92</f>
        <v>竹北地區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U35"/>
  <sheetViews>
    <sheetView tabSelected="1" topLeftCell="E4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1755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2083</v>
      </c>
      <c r="E2" s="82" t="str">
        <f>$A$3</f>
        <v>中臺北地帶</v>
      </c>
      <c r="F2" s="26" t="s">
        <v>791</v>
      </c>
      <c r="G2" s="84">
        <f>$A$6</f>
        <v>89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2084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2085</v>
      </c>
      <c r="E4" s="89">
        <f>DATE</f>
        <v>42533</v>
      </c>
      <c r="F4" s="23" t="s">
        <v>789</v>
      </c>
      <c r="G4" s="24"/>
      <c r="H4" s="91">
        <f>ROUND($G$2/12*MONTH,0)</f>
        <v>45</v>
      </c>
      <c r="I4" s="92"/>
      <c r="J4" s="92"/>
      <c r="K4" s="93"/>
      <c r="L4" s="44">
        <f>ROUND($G$2/12,0)</f>
        <v>7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2086</v>
      </c>
      <c r="E5" s="90"/>
      <c r="F5" s="5" t="s">
        <v>790</v>
      </c>
      <c r="G5" s="6"/>
      <c r="H5" s="94">
        <f ca="1">CENTRAL_ZONE_GRAPH!$AC$89</f>
        <v>28</v>
      </c>
      <c r="I5" s="95"/>
      <c r="J5" s="95"/>
      <c r="K5" s="96"/>
      <c r="L5" s="45">
        <f>$O$35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89</v>
      </c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1864</v>
      </c>
      <c r="C12" s="64" t="str">
        <f>CONCATENATE(YEAR,":",MONTH,":",WEEK,":",WEEKDAY,":",$B12)</f>
        <v>2016:6:2:7:JINHUA_ZL</v>
      </c>
      <c r="D12" s="64">
        <f>MATCH($C12,REPORT_DATA_BY_COMP!$A:$A,0)</f>
        <v>2065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20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12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19</v>
      </c>
    </row>
    <row r="13" spans="1:21" ht="15" customHeight="1">
      <c r="A13" s="1"/>
      <c r="B13" s="1" t="s">
        <v>1939</v>
      </c>
      <c r="C13" s="64" t="str">
        <f>CONCATENATE(YEAR,":",MONTH,":",WEEK,":",WEEKDAY,":",$B13)</f>
        <v>2016:6:2:7:TOUR_S</v>
      </c>
      <c r="D13" s="64">
        <f>MATCH($C13,REPORT_DATA_BY_COMP!$A:$A,0)</f>
        <v>2102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2016:4:3</v>
      </c>
      <c r="N13" s="47" t="str">
        <f>IFERROR(INDEX(BAPTISM_HISTORY!$A:$C,MATCH("0:0:0:0:"&amp;$B13,BAPTISM_HISTORY!$A:$A,0),MATCH(N$8,BAPTISM_HISTORY!$A$1:$AI$1,0)), "")</f>
        <v>3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10</v>
      </c>
    </row>
    <row r="14" spans="1:21" ht="15" customHeight="1">
      <c r="A14" s="1"/>
      <c r="B14" s="1" t="s">
        <v>1867</v>
      </c>
      <c r="C14" s="64" t="str">
        <f>CONCATENATE(YEAR,":",MONTH,":",WEEK,":",WEEKDAY,":",$B14)</f>
        <v>2016:6:2:7:OFFICE_E</v>
      </c>
      <c r="D14" s="64">
        <f>MATCH($C14,REPORT_DATA_BY_COMP!$A:$A,0)</f>
        <v>2076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2016:3:3</v>
      </c>
      <c r="N14" s="47" t="str">
        <f>IFERROR(INDEX(BAPTISM_HISTORY!$A:$C,MATCH("0:0:0:0:"&amp;$B14,BAPTISM_HISTORY!$A:$A,0),MATCH(N$8,BAPTISM_HISTORY!$A$1:$AI$1,0)), "")</f>
        <v>1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0</v>
      </c>
    </row>
    <row r="15" spans="1:21" ht="15" customHeight="1">
      <c r="A15" s="1"/>
      <c r="B15" s="1"/>
      <c r="E15" s="8" t="s">
        <v>804</v>
      </c>
      <c r="F15" s="9"/>
      <c r="G15" s="9"/>
      <c r="H15" s="11">
        <f t="shared" ref="H15:U15" si="0">SUM(H12:H14)</f>
        <v>0</v>
      </c>
      <c r="I15" s="11">
        <f t="shared" si="0"/>
        <v>1</v>
      </c>
      <c r="J15" s="11">
        <f t="shared" si="0"/>
        <v>6</v>
      </c>
      <c r="K15" s="11">
        <f t="shared" si="0"/>
        <v>6</v>
      </c>
      <c r="L15" s="48">
        <f t="shared" si="0"/>
        <v>1</v>
      </c>
      <c r="M15" s="77"/>
      <c r="N15" s="79"/>
      <c r="O15" s="57">
        <f t="shared" si="0"/>
        <v>0</v>
      </c>
      <c r="P15" s="51">
        <f t="shared" si="0"/>
        <v>25</v>
      </c>
      <c r="Q15" s="11">
        <f t="shared" si="0"/>
        <v>8</v>
      </c>
      <c r="R15" s="11">
        <f t="shared" si="0"/>
        <v>12</v>
      </c>
      <c r="S15" s="11">
        <f t="shared" si="0"/>
        <v>17</v>
      </c>
      <c r="T15" s="11">
        <f t="shared" si="0"/>
        <v>0</v>
      </c>
      <c r="U15" s="11">
        <f t="shared" si="0"/>
        <v>29</v>
      </c>
    </row>
    <row r="16" spans="1:21" ht="15" customHeight="1">
      <c r="A16" s="1" t="s">
        <v>2088</v>
      </c>
      <c r="B16" s="1"/>
      <c r="E16" s="5" t="str">
        <f>$A16</f>
        <v>Xin'an 信安</v>
      </c>
      <c r="F16" s="6"/>
      <c r="G16" s="6"/>
      <c r="H16" s="6"/>
      <c r="I16" s="6"/>
      <c r="J16" s="6"/>
      <c r="K16" s="6"/>
      <c r="L16" s="6"/>
      <c r="M16" s="6"/>
      <c r="N16" s="6"/>
      <c r="O16" s="55"/>
      <c r="P16" s="6"/>
      <c r="Q16" s="6"/>
      <c r="R16" s="6"/>
      <c r="S16" s="6"/>
      <c r="T16" s="6"/>
      <c r="U16" s="6"/>
    </row>
    <row r="17" spans="1:21" ht="15" customHeight="1">
      <c r="A17" s="1"/>
      <c r="B17" s="1" t="s">
        <v>1753</v>
      </c>
      <c r="C17" s="64" t="str">
        <f>CONCATENATE(YEAR,":",MONTH,":",WEEK,":",WEEKDAY,":",$B17)</f>
        <v>2016:6:2:7:ASSISTANTS</v>
      </c>
      <c r="D17" s="64">
        <f>MATCH($C17,REPORT_DATA_BY_COMP!$A:$A,0)</f>
        <v>2045</v>
      </c>
      <c r="E17" s="65" t="str">
        <f>SUBSTITUTE(VLOOKUP($B17,COMP_LIST!$A:$AD,5,FALSE),"EL","")</f>
        <v>E. Roe / Liston AP</v>
      </c>
      <c r="F17" s="4" t="str">
        <f>VLOOKUP($B17,COMP_LIST!$A:$AD,3,FALSE)</f>
        <v>Assistants</v>
      </c>
      <c r="G17" s="4" t="str">
        <f>VLOOKUP($B17,COMP_LIST!$A:$AD,4,FALSE)</f>
        <v>助理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1</v>
      </c>
      <c r="J17" s="10">
        <f>IFERROR(INDEX(REPORT_DATA_BY_COMP!$A:$AI,$D17,MATCH(J$8,REPORT_DATA_BY_COMP!$A$1:$AI$1,0)), "")</f>
        <v>5</v>
      </c>
      <c r="K17" s="10">
        <f>IFERROR(INDEX(REPORT_DATA_BY_COMP!$A:$AI,$D17,MATCH(K$8,REPORT_DATA_BY_COMP!$A$1:$AI$1,0)), "")</f>
        <v>7</v>
      </c>
      <c r="L17" s="47">
        <f>IFERROR(INDEX(REPORT_DATA_BY_COMP!$A:$AI,$D17,MATCH(L$8,REPORT_DATA_BY_COMP!$A$1:$AI$1,0)), "")</f>
        <v>0</v>
      </c>
      <c r="M17" s="10" t="str">
        <f>IFERROR(""&amp;INDEX(BAPTISM_HISTORY!$A:$C,MATCH("0:0:0:0:"&amp;$B17,BAPTISM_HISTORY!$A:$A,0),MATCH(M$8,BAPTISM_HISTORY!$A$1:$AI$1,0)), "")</f>
        <v>2016:4:3</v>
      </c>
      <c r="N17" s="47" t="str">
        <f>IFERROR(INDEX(BAPTISM_HISTORY!$A:$C,MATCH("0:0:0:0:"&amp;$B17,BAPTISM_HISTORY!$A:$A,0),MATCH(N$8,BAPTISM_HISTORY!$A$1:$AI$1,0)), "")</f>
        <v>3</v>
      </c>
      <c r="O17" s="56">
        <f>IFERROR(INDEX(REPORT_DATA_BY_COMP!$A:$AI,$D17,MATCH(O$8,REPORT_DATA_BY_COMP!$A$1:$AI$1,0)), "")</f>
        <v>0</v>
      </c>
      <c r="P17" s="50">
        <f>IFERROR(INDEX(REPORT_DATA_BY_COMP!$A:$AI,$D17,MATCH(P$8,REPORT_DATA_BY_COMP!$A$1:$AI$1,0)), "")</f>
        <v>15</v>
      </c>
      <c r="Q17" s="10">
        <f>IFERROR(INDEX(REPORT_DATA_BY_COMP!$A:$AI,$D17,MATCH(Q$8,REPORT_DATA_BY_COMP!$A$1:$AI$1,0)), "")</f>
        <v>4</v>
      </c>
      <c r="R17" s="10">
        <f>IFERROR(INDEX(REPORT_DATA_BY_COMP!$A:$AI,$D17,MATCH(R$8,REPORT_DATA_BY_COMP!$A$1:$AI$1,0)), "")</f>
        <v>8</v>
      </c>
      <c r="S17" s="10">
        <f>IFERROR(INDEX(REPORT_DATA_BY_COMP!$A:$AI,$D17,MATCH(S$8,REPORT_DATA_BY_COMP!$A$1:$AI$1,0)), "")</f>
        <v>5</v>
      </c>
      <c r="T17" s="10">
        <f>IFERROR(INDEX(REPORT_DATA_BY_COMP!$A:$AI,$D17,MATCH(T$8,REPORT_DATA_BY_COMP!$A$1:$AI$1,0)), "")</f>
        <v>0</v>
      </c>
      <c r="U17" s="10">
        <f>IFERROR(INDEX(REPORT_DATA_BY_COMP!$A:$AI,$D17,MATCH(U$8,REPORT_DATA_BY_COMP!$A$1:$AI$1,0)), "")</f>
        <v>5</v>
      </c>
    </row>
    <row r="18" spans="1:21" ht="15" customHeight="1">
      <c r="A18" s="1"/>
      <c r="B18" s="1" t="s">
        <v>1947</v>
      </c>
      <c r="C18" s="64" t="str">
        <f>CONCATENATE(YEAR,":",MONTH,":",WEEK,":",WEEKDAY,":",$B18)</f>
        <v>2016:6:2:7:WANDA_E</v>
      </c>
      <c r="D18" s="64">
        <f>MATCH($C18,REPORT_DATA_BY_COMP!$A:$A,0)</f>
        <v>2105</v>
      </c>
      <c r="E18" s="65" t="str">
        <f>SUBSTITUTE(VLOOKUP($B18,COMP_LIST!$A:$AD,5,FALSE),"EL","")</f>
        <v>E. Lin DL / Holloway</v>
      </c>
      <c r="F18" s="4" t="str">
        <f>VLOOKUP($B18,COMP_LIST!$A:$AD,3,FALSE)</f>
        <v>Wanda E</v>
      </c>
      <c r="G18" s="4" t="str">
        <f>VLOOKUP($B18,COMP_LIST!$A:$AD,4,FALSE)</f>
        <v>萬大長老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2016:5:4</v>
      </c>
      <c r="N18" s="47" t="str">
        <f>IFERROR(INDEX(BAPTISM_HISTORY!$A:$C,MATCH("0:0:0:0:"&amp;$B18,BAPTISM_HISTORY!$A:$A,0),MATCH(N$8,BAPTISM_HISTORY!$A$1:$AI$1,0)), "")</f>
        <v>3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9</v>
      </c>
      <c r="Q18" s="10">
        <f>IFERROR(INDEX(REPORT_DATA_BY_COMP!$A:$AI,$D18,MATCH(Q$8,REPORT_DATA_BY_COMP!$A$1:$AI$1,0)), "")</f>
        <v>6</v>
      </c>
      <c r="R18" s="10">
        <f>IFERROR(INDEX(REPORT_DATA_BY_COMP!$A:$AI,$D18,MATCH(R$8,REPORT_DATA_BY_COMP!$A$1:$AI$1,0)), "")</f>
        <v>8</v>
      </c>
      <c r="S18" s="10">
        <f>IFERROR(INDEX(REPORT_DATA_BY_COMP!$A:$AI,$D18,MATCH(S$8,REPORT_DATA_BY_COMP!$A$1:$AI$1,0)), "")</f>
        <v>5</v>
      </c>
      <c r="T18" s="10">
        <f>IFERROR(INDEX(REPORT_DATA_BY_COMP!$A:$AI,$D18,MATCH(T$8,REPORT_DATA_BY_COMP!$A$1:$AI$1,0)), "")</f>
        <v>3</v>
      </c>
      <c r="U18" s="10">
        <f>IFERROR(INDEX(REPORT_DATA_BY_COMP!$A:$AI,$D18,MATCH(U$8,REPORT_DATA_BY_COMP!$A$1:$AI$1,0)), "")</f>
        <v>10</v>
      </c>
    </row>
    <row r="19" spans="1:21" ht="15" customHeight="1">
      <c r="A19" s="1"/>
      <c r="B19" s="1" t="s">
        <v>1949</v>
      </c>
      <c r="C19" s="64" t="str">
        <f>CONCATENATE(YEAR,":",MONTH,":",WEEK,":",WEEKDAY,":",$B19)</f>
        <v>2016:6:2:7:WANDA_S</v>
      </c>
      <c r="D19" s="64" t="e">
        <f>MATCH($C19,REPORT_DATA_BY_COMP!$A:$A,0)</f>
        <v>#N/A</v>
      </c>
      <c r="E19" s="65" t="str">
        <f>SUBSTITUTE(VLOOKUP($B19,COMP_LIST!$A:$AD,5,FALSE),"EL","")</f>
        <v>S. Davis / Scharman</v>
      </c>
      <c r="F19" s="4" t="str">
        <f>VLOOKUP($B19,COMP_LIST!$A:$AD,3,FALSE)</f>
        <v>Wanda S</v>
      </c>
      <c r="G19" s="4" t="str">
        <f>VLOOKUP($B19,COMP_LIST!$A:$AD,4,FALSE)</f>
        <v>萬大姐妹</v>
      </c>
      <c r="H19" s="10" t="str">
        <f>IFERROR(INDEX(REPORT_DATA_BY_COMP!$A:$AI,$D19,MATCH(H$8,REPORT_DATA_BY_COMP!$A$1:$AI$1,0)), "")</f>
        <v/>
      </c>
      <c r="I19" s="10" t="str">
        <f>IFERROR(INDEX(REPORT_DATA_BY_COMP!$A:$AI,$D19,MATCH(I$8,REPORT_DATA_BY_COMP!$A$1:$AI$1,0)), "")</f>
        <v/>
      </c>
      <c r="J19" s="10" t="str">
        <f>IFERROR(INDEX(REPORT_DATA_BY_COMP!$A:$AI,$D19,MATCH(J$8,REPORT_DATA_BY_COMP!$A$1:$AI$1,0)), "")</f>
        <v/>
      </c>
      <c r="K19" s="10" t="str">
        <f>IFERROR(INDEX(REPORT_DATA_BY_COMP!$A:$AI,$D19,MATCH(K$8,REPORT_DATA_BY_COMP!$A$1:$AI$1,0)), "")</f>
        <v/>
      </c>
      <c r="L19" s="47" t="str">
        <f>IFERROR(INDEX(REPORT_DATA_BY_COMP!$A:$AI,$D19,MATCH(L$8,REPORT_DATA_BY_COMP!$A$1:$AI$1,0)), "")</f>
        <v/>
      </c>
      <c r="M19" s="10" t="str">
        <f>IFERROR(""&amp;INDEX(BAPTISM_HISTORY!$A:$C,MATCH("0:0:0:0:"&amp;$B19,BAPTISM_HISTORY!$A:$A,0),MATCH(M$8,BAPTISM_HISTORY!$A$1:$AI$1,0)), "")</f>
        <v>2016:3:3</v>
      </c>
      <c r="N19" s="47" t="str">
        <f>IFERROR(INDEX(BAPTISM_HISTORY!$A:$C,MATCH("0:0:0:0:"&amp;$B19,BAPTISM_HISTORY!$A:$A,0),MATCH(N$8,BAPTISM_HISTORY!$A$1:$AI$1,0)), "")</f>
        <v>1</v>
      </c>
      <c r="O19" s="56" t="str">
        <f>IFERROR(INDEX(REPORT_DATA_BY_COMP!$A:$AI,$D19,MATCH(O$8,REPORT_DATA_BY_COMP!$A$1:$AI$1,0)), "")</f>
        <v/>
      </c>
      <c r="P19" s="50" t="str">
        <f>IFERROR(INDEX(REPORT_DATA_BY_COMP!$A:$AI,$D19,MATCH(P$8,REPORT_DATA_BY_COMP!$A$1:$AI$1,0)), "")</f>
        <v/>
      </c>
      <c r="Q19" s="10" t="str">
        <f>IFERROR(INDEX(REPORT_DATA_BY_COMP!$A:$AI,$D19,MATCH(Q$8,REPORT_DATA_BY_COMP!$A$1:$AI$1,0)), "")</f>
        <v/>
      </c>
      <c r="R19" s="10" t="str">
        <f>IFERROR(INDEX(REPORT_DATA_BY_COMP!$A:$AI,$D19,MATCH(R$8,REPORT_DATA_BY_COMP!$A$1:$AI$1,0)), "")</f>
        <v/>
      </c>
      <c r="S19" s="10" t="str">
        <f>IFERROR(INDEX(REPORT_DATA_BY_COMP!$A:$AI,$D19,MATCH(S$8,REPORT_DATA_BY_COMP!$A$1:$AI$1,0)), "")</f>
        <v/>
      </c>
      <c r="T19" s="10" t="str">
        <f>IFERROR(INDEX(REPORT_DATA_BY_COMP!$A:$AI,$D19,MATCH(T$8,REPORT_DATA_BY_COMP!$A$1:$AI$1,0)), "")</f>
        <v/>
      </c>
      <c r="U19" s="10" t="str">
        <f>IFERROR(INDEX(REPORT_DATA_BY_COMP!$A:$AI,$D19,MATCH(U$8,REPORT_DATA_BY_COMP!$A$1:$AI$1,0)), "")</f>
        <v/>
      </c>
    </row>
    <row r="20" spans="1:21" ht="15" customHeight="1">
      <c r="A20" s="1"/>
      <c r="B20" s="1" t="s">
        <v>1955</v>
      </c>
      <c r="C20" s="64" t="str">
        <f>CONCATENATE(YEAR,":",MONTH,":",WEEK,":",WEEKDAY,":",$B20)</f>
        <v>2016:6:2:7:XINAN_S</v>
      </c>
      <c r="D20" s="64">
        <f>MATCH($C20,REPORT_DATA_BY_COMP!$A:$A,0)</f>
        <v>2107</v>
      </c>
      <c r="E20" s="65" t="str">
        <f>SUBSTITUTE(VLOOKUP($B20,COMP_LIST!$A:$AD,5,FALSE),"EL","")</f>
        <v>S. Sylvester / Hickman</v>
      </c>
      <c r="F20" s="4" t="str">
        <f>VLOOKUP($B20,COMP_LIST!$A:$AD,3,FALSE)</f>
        <v>Xinan S</v>
      </c>
      <c r="G20" s="4" t="str">
        <f>VLOOKUP($B20,COMP_LIST!$A:$AD,4,FALSE)</f>
        <v>信安姐妹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2</v>
      </c>
      <c r="J20" s="10">
        <f>IFERROR(INDEX(REPORT_DATA_BY_COMP!$A:$AI,$D20,MATCH(J$8,REPORT_DATA_BY_COMP!$A$1:$AI$1,0)), "")</f>
        <v>5</v>
      </c>
      <c r="K20" s="10">
        <f>IFERROR(INDEX(REPORT_DATA_BY_COMP!$A:$AI,$D20,MATCH(K$8,REPORT_DATA_BY_COMP!$A$1:$AI$1,0)), "")</f>
        <v>0</v>
      </c>
      <c r="L20" s="47">
        <f>IFERROR(INDEX(REPORT_DATA_BY_COMP!$A:$AI,$D20,MATCH(L$8,REPORT_DATA_BY_COMP!$A$1:$AI$1,0)), "")</f>
        <v>0</v>
      </c>
      <c r="M20" s="10" t="str">
        <f>IFERROR(""&amp;INDEX(BAPTISM_HISTORY!$A:$C,MATCH("0:0:0:0:"&amp;$B20,BAPTISM_HISTORY!$A:$A,0),MATCH(M$8,BAPTISM_HISTORY!$A$1:$AI$1,0)), "")</f>
        <v>2016:5:4</v>
      </c>
      <c r="N20" s="47" t="str">
        <f>IFERROR(INDEX(BAPTISM_HISTORY!$A:$C,MATCH("0:0:0:0:"&amp;$B20,BAPTISM_HISTORY!$A:$A,0),MATCH(N$8,BAPTISM_HISTORY!$A$1:$AI$1,0)), "")</f>
        <v>2</v>
      </c>
      <c r="O20" s="56">
        <f>IFERROR(INDEX(REPORT_DATA_BY_COMP!$A:$AI,$D20,MATCH(O$8,REPORT_DATA_BY_COMP!$A$1:$AI$1,0)), "")</f>
        <v>0</v>
      </c>
      <c r="P20" s="50">
        <f>IFERROR(INDEX(REPORT_DATA_BY_COMP!$A:$AI,$D20,MATCH(P$8,REPORT_DATA_BY_COMP!$A$1:$AI$1,0)), "")</f>
        <v>7</v>
      </c>
      <c r="Q20" s="10">
        <f>IFERROR(INDEX(REPORT_DATA_BY_COMP!$A:$AI,$D20,MATCH(Q$8,REPORT_DATA_BY_COMP!$A$1:$AI$1,0)), "")</f>
        <v>5</v>
      </c>
      <c r="R20" s="10">
        <f>IFERROR(INDEX(REPORT_DATA_BY_COMP!$A:$AI,$D20,MATCH(R$8,REPORT_DATA_BY_COMP!$A$1:$AI$1,0)), "")</f>
        <v>9</v>
      </c>
      <c r="S20" s="10">
        <f>IFERROR(INDEX(REPORT_DATA_BY_COMP!$A:$AI,$D20,MATCH(S$8,REPORT_DATA_BY_COMP!$A$1:$AI$1,0)), "")</f>
        <v>11</v>
      </c>
      <c r="T20" s="10">
        <f>IFERROR(INDEX(REPORT_DATA_BY_COMP!$A:$AI,$D20,MATCH(T$8,REPORT_DATA_BY_COMP!$A$1:$AI$1,0)), "")</f>
        <v>0</v>
      </c>
      <c r="U20" s="10">
        <f>IFERROR(INDEX(REPORT_DATA_BY_COMP!$A:$AI,$D20,MATCH(U$8,REPORT_DATA_BY_COMP!$A$1:$AI$1,0)), "")</f>
        <v>16</v>
      </c>
    </row>
    <row r="21" spans="1:21" ht="15" customHeight="1">
      <c r="A21" s="1"/>
      <c r="B21" s="1"/>
      <c r="E21" s="8" t="s">
        <v>804</v>
      </c>
      <c r="F21" s="9"/>
      <c r="G21" s="9"/>
      <c r="H21" s="11">
        <f t="shared" ref="H21:T21" si="1">SUM(H17:H20)</f>
        <v>0</v>
      </c>
      <c r="I21" s="11">
        <f t="shared" si="1"/>
        <v>3</v>
      </c>
      <c r="J21" s="11">
        <f t="shared" si="1"/>
        <v>11</v>
      </c>
      <c r="K21" s="11">
        <f t="shared" si="1"/>
        <v>10</v>
      </c>
      <c r="L21" s="48">
        <f t="shared" si="1"/>
        <v>0</v>
      </c>
      <c r="M21" s="77"/>
      <c r="N21" s="79"/>
      <c r="O21" s="71">
        <f t="shared" si="1"/>
        <v>0</v>
      </c>
      <c r="P21" s="51">
        <f t="shared" si="1"/>
        <v>31</v>
      </c>
      <c r="Q21" s="11">
        <f t="shared" si="1"/>
        <v>15</v>
      </c>
      <c r="R21" s="11">
        <f t="shared" si="1"/>
        <v>25</v>
      </c>
      <c r="S21" s="11">
        <f t="shared" si="1"/>
        <v>21</v>
      </c>
      <c r="T21" s="11">
        <f t="shared" si="1"/>
        <v>3</v>
      </c>
      <c r="U21" s="11">
        <f>SUM(U17:U20)</f>
        <v>31</v>
      </c>
    </row>
    <row r="22" spans="1:21" ht="15" customHeight="1">
      <c r="A22" s="1" t="s">
        <v>2089</v>
      </c>
      <c r="B22" s="1"/>
      <c r="E22" s="5" t="str">
        <f>$A22</f>
        <v>Sanchong 三重</v>
      </c>
      <c r="F22" s="6"/>
      <c r="G22" s="6"/>
      <c r="H22" s="6"/>
      <c r="I22" s="6"/>
      <c r="J22" s="6"/>
      <c r="K22" s="6"/>
      <c r="L22" s="6"/>
      <c r="M22" s="6"/>
      <c r="N22" s="6"/>
      <c r="O22" s="60"/>
      <c r="P22" s="6"/>
      <c r="Q22" s="6"/>
      <c r="R22" s="6"/>
      <c r="S22" s="6"/>
      <c r="T22" s="6"/>
      <c r="U22" s="6"/>
    </row>
    <row r="23" spans="1:21" ht="15" customHeight="1">
      <c r="A23" s="1"/>
      <c r="B23" s="1" t="s">
        <v>1870</v>
      </c>
      <c r="C23" s="64" t="str">
        <f>CONCATENATE(YEAR,":",MONTH,":",WEEK,":",WEEKDAY,":",$B23)</f>
        <v>2016:6:2:7:SANCHONG_E</v>
      </c>
      <c r="D23" s="64">
        <f>MATCH($C23,REPORT_DATA_BY_COMP!$A:$A,0)</f>
        <v>2077</v>
      </c>
      <c r="E23" s="65" t="str">
        <f>SUBSTITUTE(VLOOKUP($B23,COMP_LIST!$A:$AD,5,FALSE),"EL","")</f>
        <v>E. Gwilliam / Smith</v>
      </c>
      <c r="F23" s="4" t="str">
        <f>VLOOKUP($B23,COMP_LIST!$A:$AD,3,FALSE)</f>
        <v>Sanchong E</v>
      </c>
      <c r="G23" s="4" t="str">
        <f>VLOOKUP($B23,COMP_LIST!$A:$AD,4,FALSE)</f>
        <v>三重長老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0</v>
      </c>
      <c r="M23" s="10" t="str">
        <f>IFERROR(""&amp;INDEX(BAPTISM_HISTORY!$A:$C,MATCH("0:0:0:0:"&amp;$B23,BAPTISM_HISTORY!$A:$A,0),MATCH(M$8,BAPTISM_HISTORY!$A$1:$AI$1,0)), "")</f>
        <v>2016:5:5</v>
      </c>
      <c r="N23" s="47" t="str">
        <f>IFERROR(INDEX(BAPTISM_HISTORY!$A:$C,MATCH("0:0:0:0:"&amp;$B23,BAPTISM_HISTORY!$A:$A,0),MATCH(N$8,BAPTISM_HISTORY!$A$1:$AI$1,0)), "")</f>
        <v>2</v>
      </c>
      <c r="O23" s="59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6</v>
      </c>
      <c r="Q23" s="10">
        <f>IFERROR(INDEX(REPORT_DATA_BY_COMP!$A:$AI,$D23,MATCH(Q$8,REPORT_DATA_BY_COMP!$A$1:$AI$1,0)), "")</f>
        <v>4</v>
      </c>
      <c r="R23" s="10">
        <f>IFERROR(INDEX(REPORT_DATA_BY_COMP!$A:$AI,$D23,MATCH(R$8,REPORT_DATA_BY_COMP!$A$1:$AI$1,0)), "")</f>
        <v>9</v>
      </c>
      <c r="S23" s="10">
        <f>IFERROR(INDEX(REPORT_DATA_BY_COMP!$A:$AI,$D23,MATCH(S$8,REPORT_DATA_BY_COMP!$A$1:$AI$1,0)), "")</f>
        <v>11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10</v>
      </c>
    </row>
    <row r="24" spans="1:21" ht="15" customHeight="1">
      <c r="A24" s="1"/>
      <c r="B24" s="1" t="s">
        <v>1873</v>
      </c>
      <c r="C24" s="64" t="str">
        <f>CONCATENATE(YEAR,":",MONTH,":",WEEK,":",WEEKDAY,":",$B24)</f>
        <v>2016:6:2:7:SANCHONG_S</v>
      </c>
      <c r="D24" s="64">
        <f>MATCH($C24,REPORT_DATA_BY_COMP!$A:$A,0)</f>
        <v>2078</v>
      </c>
      <c r="E24" s="65" t="str">
        <f>SUBSTITUTE(VLOOKUP($B24,COMP_LIST!$A:$AD,5,FALSE),"EL","")</f>
        <v>S. Li / Austad</v>
      </c>
      <c r="F24" s="4" t="str">
        <f>VLOOKUP($B24,COMP_LIST!$A:$AD,3,FALSE)</f>
        <v>Sanchong S</v>
      </c>
      <c r="G24" s="4" t="str">
        <f>VLOOKUP($B24,COMP_LIST!$A:$AD,4,FALSE)</f>
        <v>三重姐妹</v>
      </c>
      <c r="H24" s="10">
        <f>IFERROR(INDEX(REPORT_DATA_BY_COMP!$A:$AI,$D24,MATCH(H$8,REPORT_DATA_BY_COMP!$A$1:$AI$1,0)), "")</f>
        <v>1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1</v>
      </c>
      <c r="M24" s="10" t="str">
        <f>IFERROR(""&amp;INDEX(BAPTISM_HISTORY!$A:$C,MATCH("0:0:0:0:"&amp;$B24,BAPTISM_HISTORY!$A:$A,0),MATCH(M$8,BAPTISM_HISTORY!$A$1:$AI$1,0)), "")</f>
        <v/>
      </c>
      <c r="N24" s="47" t="str">
        <f>IFERROR(INDEX(BAPTISM_HISTORY!$A:$C,MATCH("0:0:0:0:"&amp;$B24,BAPTISM_HISTORY!$A:$A,0),MATCH(N$8,BAPTISM_HISTORY!$A$1:$AI$1,0)), "")</f>
        <v>0</v>
      </c>
      <c r="O24" s="56">
        <f>IFERROR(INDEX(REPORT_DATA_BY_COMP!$A:$AI,$D24,MATCH(O$8,REPORT_DATA_BY_COMP!$A$1:$AI$1,0)), "")</f>
        <v>0</v>
      </c>
      <c r="P24" s="50">
        <f>IFERROR(INDEX(REPORT_DATA_BY_COMP!$A:$AI,$D24,MATCH(P$8,REPORT_DATA_BY_COMP!$A$1:$AI$1,0)), "")</f>
        <v>6</v>
      </c>
      <c r="Q24" s="10">
        <f>IFERROR(INDEX(REPORT_DATA_BY_COMP!$A:$AI,$D24,MATCH(Q$8,REPORT_DATA_BY_COMP!$A$1:$AI$1,0)), "")</f>
        <v>0</v>
      </c>
      <c r="R24" s="10">
        <f>IFERROR(INDEX(REPORT_DATA_BY_COMP!$A:$AI,$D24,MATCH(R$8,REPORT_DATA_BY_COMP!$A$1:$AI$1,0)), "")</f>
        <v>6</v>
      </c>
      <c r="S24" s="10">
        <f>IFERROR(INDEX(REPORT_DATA_BY_COMP!$A:$AI,$D24,MATCH(S$8,REPORT_DATA_BY_COMP!$A$1:$AI$1,0)), "")</f>
        <v>12</v>
      </c>
      <c r="T24" s="10">
        <f>IFERROR(INDEX(REPORT_DATA_BY_COMP!$A:$AI,$D24,MATCH(T$8,REPORT_DATA_BY_COMP!$A$1:$AI$1,0)), "")</f>
        <v>0</v>
      </c>
      <c r="U24" s="10">
        <f>IFERROR(INDEX(REPORT_DATA_BY_COMP!$A:$AI,$D24,MATCH(U$8,REPORT_DATA_BY_COMP!$A$1:$AI$1,0)), "")</f>
        <v>24</v>
      </c>
    </row>
    <row r="25" spans="1:21" ht="15" customHeight="1">
      <c r="A25" s="1"/>
      <c r="B25" s="1" t="s">
        <v>1838</v>
      </c>
      <c r="C25" s="64" t="str">
        <f>CONCATENATE(YEAR,":",MONTH,":",WEEK,":",WEEKDAY,":",$B25)</f>
        <v>2016:6:2:7:LUZHOU_A_E</v>
      </c>
      <c r="D25" s="64">
        <f>MATCH($C25,REPORT_DATA_BY_COMP!$A:$A,0)</f>
        <v>2069</v>
      </c>
      <c r="E25" s="65" t="str">
        <f>SUBSTITUTE(VLOOKUP($B25,COMP_LIST!$A:$AD,5,FALSE),"EL","")</f>
        <v>E. Rasmussen / Gomm</v>
      </c>
      <c r="F25" s="4" t="str">
        <f>VLOOKUP($B25,COMP_LIST!$A:$AD,3,FALSE)</f>
        <v>Luzhou A E</v>
      </c>
      <c r="G25" s="4" t="str">
        <f>VLOOKUP($B25,COMP_LIST!$A:$AD,4,FALSE)</f>
        <v>蘆洲 A 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1</v>
      </c>
      <c r="J25" s="10">
        <f>IFERROR(INDEX(REPORT_DATA_BY_COMP!$A:$AI,$D25,MATCH(J$8,REPORT_DATA_BY_COMP!$A$1:$AI$1,0)), "")</f>
        <v>4</v>
      </c>
      <c r="K25" s="10">
        <f>IFERROR(INDEX(REPORT_DATA_BY_COMP!$A:$AI,$D25,MATCH(K$8,REPORT_DATA_BY_COMP!$A$1:$AI$1,0)), "")</f>
        <v>4</v>
      </c>
      <c r="L25" s="47">
        <f>IFERROR(INDEX(REPORT_DATA_BY_COMP!$A:$AI,$D25,MATCH(L$8,REPORT_DATA_BY_COMP!$A$1:$AI$1,0)), "")</f>
        <v>0</v>
      </c>
      <c r="M25" s="10" t="str">
        <f>IFERROR(""&amp;INDEX(BAPTISM_HISTORY!$A:$C,MATCH("0:0:0:0:"&amp;$B25,BAPTISM_HISTORY!$A:$A,0),MATCH(M$8,BAPTISM_HISTORY!$A$1:$AI$1,0)), "")</f>
        <v>2016:5:5</v>
      </c>
      <c r="N25" s="47" t="str">
        <f>IFERROR(INDEX(BAPTISM_HISTORY!$A:$C,MATCH("0:0:0:0:"&amp;$B25,BAPTISM_HISTORY!$A:$A,0),MATCH(N$8,BAPTISM_HISTORY!$A$1:$AI$1,0)), "")</f>
        <v>2</v>
      </c>
      <c r="O25" s="56">
        <f>IFERROR(INDEX(REPORT_DATA_BY_COMP!$A:$AI,$D25,MATCH(O$8,REPORT_DATA_BY_COMP!$A$1:$AI$1,0)), "")</f>
        <v>0</v>
      </c>
      <c r="P25" s="50">
        <f>IFERROR(INDEX(REPORT_DATA_BY_COMP!$A:$AI,$D25,MATCH(P$8,REPORT_DATA_BY_COMP!$A$1:$AI$1,0)), "")</f>
        <v>9</v>
      </c>
      <c r="Q25" s="10">
        <f>IFERROR(INDEX(REPORT_DATA_BY_COMP!$A:$AI,$D25,MATCH(Q$8,REPORT_DATA_BY_COMP!$A$1:$AI$1,0)), "")</f>
        <v>7</v>
      </c>
      <c r="R25" s="10">
        <f>IFERROR(INDEX(REPORT_DATA_BY_COMP!$A:$AI,$D25,MATCH(R$8,REPORT_DATA_BY_COMP!$A$1:$AI$1,0)), "")</f>
        <v>7</v>
      </c>
      <c r="S25" s="10">
        <f>IFERROR(INDEX(REPORT_DATA_BY_COMP!$A:$AI,$D25,MATCH(S$8,REPORT_DATA_BY_COMP!$A$1:$AI$1,0)), "")</f>
        <v>9</v>
      </c>
      <c r="T25" s="10">
        <f>IFERROR(INDEX(REPORT_DATA_BY_COMP!$A:$AI,$D25,MATCH(T$8,REPORT_DATA_BY_COMP!$A$1:$AI$1,0)), "")</f>
        <v>0</v>
      </c>
      <c r="U25" s="10">
        <f>IFERROR(INDEX(REPORT_DATA_BY_COMP!$A:$AI,$D25,MATCH(U$8,REPORT_DATA_BY_COMP!$A$1:$AI$1,0)), "")</f>
        <v>15</v>
      </c>
    </row>
    <row r="26" spans="1:21" ht="15" customHeight="1">
      <c r="A26" s="1"/>
      <c r="B26" s="1" t="s">
        <v>1843</v>
      </c>
      <c r="C26" s="64" t="str">
        <f>CONCATENATE(YEAR,":",MONTH,":",WEEK,":",WEEKDAY,":",$B26)</f>
        <v>2016:6:2:7:LUZHOU_B_E</v>
      </c>
      <c r="D26" s="64">
        <f>MATCH($C26,REPORT_DATA_BY_COMP!$A:$A,0)</f>
        <v>2070</v>
      </c>
      <c r="E26" s="65" t="str">
        <f>SUBSTITUTE(VLOOKUP($B26,COMP_LIST!$A:$AD,5,FALSE),"EL","")</f>
        <v>E. King DL / Johnson</v>
      </c>
      <c r="F26" s="4" t="str">
        <f>VLOOKUP($B26,COMP_LIST!$A:$AD,3,FALSE)</f>
        <v>Luzhou B E</v>
      </c>
      <c r="G26" s="4" t="str">
        <f>VLOOKUP($B26,COMP_LIST!$A:$AD,4,FALSE)</f>
        <v>蘆洲 B 長老</v>
      </c>
      <c r="H26" s="10">
        <f>IFERROR(INDEX(REPORT_DATA_BY_COMP!$A:$AI,$D26,MATCH(H$8,REPORT_DATA_BY_COMP!$A$1:$AI$1,0)), "")</f>
        <v>1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5</v>
      </c>
      <c r="K26" s="10">
        <f>IFERROR(INDEX(REPORT_DATA_BY_COMP!$A:$AI,$D26,MATCH(K$8,REPORT_DATA_BY_COMP!$A$1:$AI$1,0)), "")</f>
        <v>1</v>
      </c>
      <c r="L26" s="47">
        <f>IFERROR(INDEX(REPORT_DATA_BY_COMP!$A:$AI,$D26,MATCH(L$8,REPORT_DATA_BY_COMP!$A$1:$AI$1,0)), "")</f>
        <v>0</v>
      </c>
      <c r="M26" s="10" t="str">
        <f>IFERROR(""&amp;INDEX(BAPTISM_HISTORY!$A:$C,MATCH("0:0:0:0:"&amp;$B26,BAPTISM_HISTORY!$A:$A,0),MATCH(M$8,BAPTISM_HISTORY!$A$1:$AI$1,0)), "")</f>
        <v>2016:5:4</v>
      </c>
      <c r="N26" s="47" t="str">
        <f>IFERROR(INDEX(BAPTISM_HISTORY!$A:$C,MATCH("0:0:0:0:"&amp;$B26,BAPTISM_HISTORY!$A:$A,0),MATCH(N$8,BAPTISM_HISTORY!$A$1:$AI$1,0)), "")</f>
        <v>2</v>
      </c>
      <c r="O26" s="56">
        <f>IFERROR(INDEX(REPORT_DATA_BY_COMP!$A:$AI,$D26,MATCH(O$8,REPORT_DATA_BY_COMP!$A$1:$AI$1,0)), "")</f>
        <v>0</v>
      </c>
      <c r="P26" s="50">
        <f>IFERROR(INDEX(REPORT_DATA_BY_COMP!$A:$AI,$D26,MATCH(P$8,REPORT_DATA_BY_COMP!$A$1:$AI$1,0)), "")</f>
        <v>7</v>
      </c>
      <c r="Q26" s="10">
        <f>IFERROR(INDEX(REPORT_DATA_BY_COMP!$A:$AI,$D26,MATCH(Q$8,REPORT_DATA_BY_COMP!$A$1:$AI$1,0)), "")</f>
        <v>4</v>
      </c>
      <c r="R26" s="10">
        <f>IFERROR(INDEX(REPORT_DATA_BY_COMP!$A:$AI,$D26,MATCH(R$8,REPORT_DATA_BY_COMP!$A$1:$AI$1,0)), "")</f>
        <v>7</v>
      </c>
      <c r="S26" s="10">
        <f>IFERROR(INDEX(REPORT_DATA_BY_COMP!$A:$AI,$D26,MATCH(S$8,REPORT_DATA_BY_COMP!$A$1:$AI$1,0)), "")</f>
        <v>3</v>
      </c>
      <c r="T26" s="10">
        <f>IFERROR(INDEX(REPORT_DATA_BY_COMP!$A:$AI,$D26,MATCH(T$8,REPORT_DATA_BY_COMP!$A$1:$AI$1,0)), "")</f>
        <v>0</v>
      </c>
      <c r="U26" s="10">
        <f>IFERROR(INDEX(REPORT_DATA_BY_COMP!$A:$AI,$D26,MATCH(U$8,REPORT_DATA_BY_COMP!$A$1:$AI$1,0)), "")</f>
        <v>0</v>
      </c>
    </row>
    <row r="27" spans="1:21" ht="15" customHeight="1" thickBot="1">
      <c r="A27" s="1"/>
      <c r="B27" s="1"/>
      <c r="E27" s="8" t="s">
        <v>804</v>
      </c>
      <c r="F27" s="9"/>
      <c r="G27" s="9"/>
      <c r="H27" s="11">
        <f t="shared" ref="H27:U27" si="2">SUM(H23:H26)</f>
        <v>2</v>
      </c>
      <c r="I27" s="11">
        <f t="shared" si="2"/>
        <v>1</v>
      </c>
      <c r="J27" s="11">
        <f t="shared" si="2"/>
        <v>13</v>
      </c>
      <c r="K27" s="11">
        <f t="shared" si="2"/>
        <v>7</v>
      </c>
      <c r="L27" s="48">
        <f t="shared" si="2"/>
        <v>1</v>
      </c>
      <c r="M27" s="77"/>
      <c r="N27" s="79"/>
      <c r="O27" s="69">
        <f t="shared" si="2"/>
        <v>0</v>
      </c>
      <c r="P27" s="51">
        <f t="shared" si="2"/>
        <v>28</v>
      </c>
      <c r="Q27" s="11">
        <f t="shared" si="2"/>
        <v>15</v>
      </c>
      <c r="R27" s="11">
        <f t="shared" si="2"/>
        <v>29</v>
      </c>
      <c r="S27" s="11">
        <f t="shared" si="2"/>
        <v>35</v>
      </c>
      <c r="T27" s="11">
        <f t="shared" si="2"/>
        <v>0</v>
      </c>
      <c r="U27" s="11">
        <f t="shared" si="2"/>
        <v>49</v>
      </c>
    </row>
    <row r="28" spans="1:21" ht="15" customHeight="1" thickTop="1">
      <c r="E28" s="31"/>
      <c r="F28" s="22"/>
      <c r="G28" s="22"/>
      <c r="H28" s="22"/>
      <c r="I28" s="22"/>
      <c r="J28" s="22"/>
      <c r="K28" s="22"/>
      <c r="L28" s="22"/>
      <c r="M28" s="22"/>
      <c r="N28" s="22"/>
      <c r="O28" s="70"/>
      <c r="P28" s="22"/>
      <c r="Q28" s="22"/>
      <c r="R28" s="22"/>
      <c r="S28" s="22"/>
      <c r="T28" s="22"/>
      <c r="U28" s="22"/>
    </row>
    <row r="29" spans="1:21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</row>
    <row r="30" spans="1:21" ht="15" customHeight="1">
      <c r="C30" s="64" t="str">
        <f>CONCATENATE(YEAR,":",MONTH,":1:",WEEKLY_REPORT_DAY,":", $A$1)</f>
        <v>2016:6:1:7:CENTRAL</v>
      </c>
      <c r="D30" s="64">
        <f>MATCH($C30,REPORT_DATA_BY_ZONE!$A:$A, 0)</f>
        <v>214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35</v>
      </c>
      <c r="K30" s="10">
        <f>IFERROR(INDEX(REPORT_DATA_BY_ZONE!$A:$AI,$D30,MATCH(K$8,REPORT_DATA_BY_ZONE!$A$1:$AI$1,0)), "")</f>
        <v>22</v>
      </c>
      <c r="L30" s="47">
        <f>IFERROR(INDEX(REPORT_DATA_BY_ZONE!$A:$AI,$D30,MATCH(L$8,REPORT_DATA_BY_ZONE!$A$1:$AI$1,0)), "")</f>
        <v>0</v>
      </c>
      <c r="M30" s="47"/>
      <c r="N30" s="47"/>
      <c r="O30" s="10">
        <f>IFERROR(INDEX(REPORT_DATA_BY_ZONE!$A:$AI,$D30,MATCH(O$8,REPORT_DATA_BY_ZONE!$A$1:$AI$1,0)), "")</f>
        <v>0</v>
      </c>
      <c r="P30" s="50">
        <f>IFERROR(INDEX(REPORT_DATA_BY_ZONE!$A:$AI,$D30,MATCH(P$8,REPORT_DATA_BY_ZONE!$A$1:$AI$1,0)), "")</f>
        <v>72</v>
      </c>
      <c r="Q30" s="10">
        <f>IFERROR(INDEX(REPORT_DATA_BY_ZONE!$A:$AI,$D30,MATCH(Q$8,REPORT_DATA_BY_ZONE!$A$1:$AI$1,0)), "")</f>
        <v>27</v>
      </c>
      <c r="R30" s="10">
        <f>IFERROR(INDEX(REPORT_DATA_BY_ZONE!$A:$AI,$D30,MATCH(R$8,REPORT_DATA_BY_ZONE!$A$1:$AI$1,0)), "")</f>
        <v>67</v>
      </c>
      <c r="S30" s="10">
        <f>IFERROR(INDEX(REPORT_DATA_BY_ZONE!$A:$AI,$D30,MATCH(S$8,REPORT_DATA_BY_ZONE!$A$1:$AI$1,0)), "")</f>
        <v>48</v>
      </c>
      <c r="T30" s="10">
        <f>IFERROR(INDEX(REPORT_DATA_BY_ZONE!$A:$AI,$D30,MATCH(T$8,REPORT_DATA_BY_ZONE!$A$1:$AI$1,0)), "")</f>
        <v>5</v>
      </c>
      <c r="U30" s="10">
        <f>IFERROR(INDEX(REPORT_DATA_BY_ZONE!$A:$AI,$D30,MATCH(U$8,REPORT_DATA_BY_ZONE!$A$1:$AI$1,0)), "")</f>
        <v>92</v>
      </c>
    </row>
    <row r="31" spans="1:21" ht="15" customHeight="1">
      <c r="C31" s="64" t="str">
        <f>CONCATENATE(YEAR,":",MONTH,":2:",WEEKLY_REPORT_DAY,":", $A$1)</f>
        <v>2016:6:2:7:CENTRAL</v>
      </c>
      <c r="D31" s="64">
        <f>MATCH($C31,REPORT_DATA_BY_ZONE!$A:$A, 0)</f>
        <v>224</v>
      </c>
      <c r="E31" s="19" t="s">
        <v>780</v>
      </c>
      <c r="F31" s="13"/>
      <c r="G31" s="13"/>
      <c r="H31" s="10">
        <f>IFERROR(INDEX(REPORT_DATA_BY_ZONE!$A:$AI,$D31,MATCH(H$8,REPORT_DATA_BY_ZONE!$A$1:$AI$1,0)), "")</f>
        <v>2</v>
      </c>
      <c r="I31" s="10">
        <f>IFERROR(INDEX(REPORT_DATA_BY_ZONE!$A:$AI,$D31,MATCH(I$8,REPORT_DATA_BY_ZONE!$A$1:$AI$1,0)), "")</f>
        <v>5</v>
      </c>
      <c r="J31" s="10">
        <f>IFERROR(INDEX(REPORT_DATA_BY_ZONE!$A:$AI,$D31,MATCH(J$8,REPORT_DATA_BY_ZONE!$A$1:$AI$1,0)), "")</f>
        <v>30</v>
      </c>
      <c r="K31" s="10">
        <f>IFERROR(INDEX(REPORT_DATA_BY_ZONE!$A:$AI,$D31,MATCH(K$8,REPORT_DATA_BY_ZONE!$A$1:$AI$1,0)), "")</f>
        <v>23</v>
      </c>
      <c r="L31" s="47">
        <f>IFERROR(INDEX(REPORT_DATA_BY_ZONE!$A:$AI,$D31,MATCH(L$8,REPORT_DATA_BY_ZONE!$A$1:$AI$1,0)), "")</f>
        <v>2</v>
      </c>
      <c r="M31" s="47"/>
      <c r="N31" s="47"/>
      <c r="O31" s="10">
        <f>IFERROR(INDEX(REPORT_DATA_BY_ZONE!$A:$AI,$D31,MATCH(O$8,REPORT_DATA_BY_ZONE!$A$1:$AI$1,0)), "")</f>
        <v>0</v>
      </c>
      <c r="P31" s="50">
        <f>IFERROR(INDEX(REPORT_DATA_BY_ZONE!$A:$AI,$D31,MATCH(P$8,REPORT_DATA_BY_ZONE!$A$1:$AI$1,0)), "")</f>
        <v>84</v>
      </c>
      <c r="Q31" s="10">
        <f>IFERROR(INDEX(REPORT_DATA_BY_ZONE!$A:$AI,$D31,MATCH(Q$8,REPORT_DATA_BY_ZONE!$A$1:$AI$1,0)), "")</f>
        <v>38</v>
      </c>
      <c r="R31" s="10">
        <f>IFERROR(INDEX(REPORT_DATA_BY_ZONE!$A:$AI,$D31,MATCH(R$8,REPORT_DATA_BY_ZONE!$A$1:$AI$1,0)), "")</f>
        <v>66</v>
      </c>
      <c r="S31" s="10">
        <f>IFERROR(INDEX(REPORT_DATA_BY_ZONE!$A:$AI,$D31,MATCH(S$8,REPORT_DATA_BY_ZONE!$A$1:$AI$1,0)), "")</f>
        <v>73</v>
      </c>
      <c r="T31" s="10">
        <f>IFERROR(INDEX(REPORT_DATA_BY_ZONE!$A:$AI,$D31,MATCH(T$8,REPORT_DATA_BY_ZONE!$A$1:$AI$1,0)), "")</f>
        <v>3</v>
      </c>
      <c r="U31" s="10">
        <f>IFERROR(INDEX(REPORT_DATA_BY_ZONE!$A:$AI,$D31,MATCH(U$8,REPORT_DATA_BY_ZONE!$A$1:$AI$1,0)), "")</f>
        <v>109</v>
      </c>
    </row>
    <row r="32" spans="1:21" ht="15" customHeight="1">
      <c r="C32" s="64" t="str">
        <f>CONCATENATE(YEAR,":",MONTH,":3:",WEEKLY_REPORT_DAY,":", $A$1)</f>
        <v>2016:6:3:7:CENTRAL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47"/>
      <c r="N32" s="47"/>
      <c r="O32" s="10" t="str">
        <f>IFERROR(INDEX(REPORT_DATA_BY_ZONE!$A:$AI,$D32,MATCH(O$8,REPORT_DATA_BY_ZONE!$A$1:$AI$1,0)), "")</f>
        <v/>
      </c>
      <c r="P32" s="5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  <c r="T32" s="10" t="str">
        <f>IFERROR(INDEX(REPORT_DATA_BY_ZONE!$A:$AI,$D32,MATCH(T$8,REPORT_DATA_BY_ZONE!$A$1:$AI$1,0)), "")</f>
        <v/>
      </c>
      <c r="U32" s="10" t="str">
        <f>IFERROR(INDEX(REPORT_DATA_BY_ZONE!$A:$AI,$D32,MATCH(U$8,REPORT_DATA_BY_ZONE!$A$1:$AI$1,0)), "")</f>
        <v/>
      </c>
    </row>
    <row r="33" spans="3:21" ht="15" customHeight="1">
      <c r="C33" s="64" t="str">
        <f>CONCATENATE(YEAR,":",MONTH,":4:",WEEKLY_REPORT_DAY,":", $A$1)</f>
        <v>2016:6:4:7:CENTRAL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47"/>
      <c r="N33" s="47"/>
      <c r="O33" s="10" t="str">
        <f>IFERROR(INDEX(REPORT_DATA_BY_ZONE!$A:$AI,$D33,MATCH(O$8,REPORT_DATA_BY_ZONE!$A$1:$AI$1,0)), "")</f>
        <v/>
      </c>
      <c r="P33" s="5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  <c r="T33" s="10" t="str">
        <f>IFERROR(INDEX(REPORT_DATA_BY_ZONE!$A:$AI,$D33,MATCH(T$8,REPORT_DATA_BY_ZONE!$A$1:$AI$1,0)), "")</f>
        <v/>
      </c>
      <c r="U33" s="10" t="str">
        <f>IFERROR(INDEX(REPORT_DATA_BY_ZONE!$A:$AI,$D33,MATCH(U$8,REPORT_DATA_BY_ZONE!$A$1:$AI$1,0)), "")</f>
        <v/>
      </c>
    </row>
    <row r="34" spans="3:21" ht="15" customHeight="1">
      <c r="C34" s="64" t="str">
        <f>CONCATENATE(YEAR,":",MONTH,":5:",WEEKLY_REPORT_DAY,":", $A$1)</f>
        <v>2016:6:5:7:CENTRAL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47"/>
      <c r="N34" s="47"/>
      <c r="O34" s="10" t="str">
        <f>IFERROR(INDEX(REPORT_DATA_BY_ZONE!$A:$AI,$D34,MATCH(O$8,REPORT_DATA_BY_ZONE!$A$1:$AI$1,0)), "")</f>
        <v/>
      </c>
      <c r="P34" s="5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  <c r="T34" s="10" t="str">
        <f>IFERROR(INDEX(REPORT_DATA_BY_ZONE!$A:$AI,$D34,MATCH(T$8,REPORT_DATA_BY_ZONE!$A$1:$AI$1,0)), "")</f>
        <v/>
      </c>
      <c r="U34" s="10" t="str">
        <f>IFERROR(INDEX(REPORT_DATA_BY_ZONE!$A:$AI,$D34,MATCH(U$8,REPORT_DATA_BY_ZONE!$A$1:$AI$1,0)), "")</f>
        <v/>
      </c>
    </row>
    <row r="35" spans="3:21" ht="15" customHeight="1">
      <c r="E35" s="16" t="s">
        <v>804</v>
      </c>
      <c r="F35" s="14"/>
      <c r="G35" s="14"/>
      <c r="H35" s="17">
        <f>SUM(H30:H34)</f>
        <v>2</v>
      </c>
      <c r="I35" s="17">
        <f t="shared" ref="I35:T35" si="3">SUM(I30:I34)</f>
        <v>7</v>
      </c>
      <c r="J35" s="17">
        <f t="shared" si="3"/>
        <v>65</v>
      </c>
      <c r="K35" s="17">
        <f t="shared" si="3"/>
        <v>45</v>
      </c>
      <c r="L35" s="49">
        <f t="shared" si="3"/>
        <v>2</v>
      </c>
      <c r="M35" s="49"/>
      <c r="N35" s="49"/>
      <c r="O35" s="17">
        <f t="shared" si="3"/>
        <v>0</v>
      </c>
      <c r="P35" s="52">
        <f t="shared" si="3"/>
        <v>156</v>
      </c>
      <c r="Q35" s="17">
        <f t="shared" si="3"/>
        <v>65</v>
      </c>
      <c r="R35" s="17">
        <f t="shared" si="3"/>
        <v>133</v>
      </c>
      <c r="S35" s="17">
        <f t="shared" si="3"/>
        <v>121</v>
      </c>
      <c r="T35" s="17">
        <f t="shared" si="3"/>
        <v>8</v>
      </c>
      <c r="U35" s="17">
        <f>SUM(U30:U34)</f>
        <v>201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 O17:U20 O23:U26">
    <cfRule type="expression" dxfId="62" priority="85">
      <formula>O12=""</formula>
    </cfRule>
    <cfRule type="expression" dxfId="61" priority="86">
      <formula>AND(O$9&lt;&gt;"",O12&gt;=O$9)</formula>
    </cfRule>
    <cfRule type="expression" dxfId="60" priority="87">
      <formula>AND(O$10&lt;&gt;"",O12&gt;=O$10)</formula>
    </cfRule>
    <cfRule type="expression" dxfId="59" priority="88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BA109"/>
  <sheetViews>
    <sheetView tabSelected="1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2016:3:4:7:CENTRAL</v>
      </c>
      <c r="AP77" s="27">
        <f t="shared" ref="AP77:AP88" ca="1" si="12">MATCH(AO77,INDIRECT(CONCATENATE($X$93,"$A:$A")),0)</f>
        <v>111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69</v>
      </c>
      <c r="AS77" s="21">
        <f t="shared" ca="1" si="13"/>
        <v>28</v>
      </c>
      <c r="AT77" s="21">
        <f t="shared" ca="1" si="13"/>
        <v>65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2016:4:1:7:CENTRAL</v>
      </c>
      <c r="AP78" s="27">
        <f t="shared" ca="1" si="12"/>
        <v>121</v>
      </c>
      <c r="AQ78" s="21">
        <f t="shared" ca="1" si="13"/>
        <v>0</v>
      </c>
      <c r="AR78" s="21">
        <f t="shared" ca="1" si="13"/>
        <v>55</v>
      </c>
      <c r="AS78" s="21">
        <f t="shared" ca="1" si="13"/>
        <v>22</v>
      </c>
      <c r="AT78" s="21">
        <f t="shared" ca="1" si="13"/>
        <v>52</v>
      </c>
      <c r="AU78" s="21">
        <f t="shared" ca="1" si="13"/>
        <v>9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2016:4:2:7:CENTRAL</v>
      </c>
      <c r="AP79" s="27">
        <f t="shared" ca="1" si="12"/>
        <v>131</v>
      </c>
      <c r="AQ79" s="21">
        <f t="shared" ca="1" si="13"/>
        <v>0</v>
      </c>
      <c r="AR79" s="21">
        <f t="shared" ca="1" si="13"/>
        <v>78</v>
      </c>
      <c r="AS79" s="21">
        <f t="shared" ca="1" si="13"/>
        <v>25</v>
      </c>
      <c r="AT79" s="21">
        <f t="shared" ca="1" si="13"/>
        <v>56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2016:4:3:7:CENTRAL</v>
      </c>
      <c r="AP80" s="27">
        <f t="shared" ca="1" si="12"/>
        <v>141</v>
      </c>
      <c r="AQ80" s="21">
        <f t="shared" ca="1" si="13"/>
        <v>4</v>
      </c>
      <c r="AR80" s="21">
        <f t="shared" ca="1" si="13"/>
        <v>92</v>
      </c>
      <c r="AS80" s="21">
        <f t="shared" ca="1" si="13"/>
        <v>29</v>
      </c>
      <c r="AT80" s="21">
        <f t="shared" ca="1" si="13"/>
        <v>58</v>
      </c>
      <c r="AU80" s="21">
        <f t="shared" ca="1" si="13"/>
        <v>12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>
        <f t="shared" ca="1" si="3"/>
        <v>257</v>
      </c>
      <c r="AC81" s="21">
        <f t="shared" ca="1" si="4"/>
        <v>10</v>
      </c>
      <c r="AD81" s="21">
        <f t="shared" si="5"/>
        <v>7</v>
      </c>
      <c r="AE81" s="27">
        <f t="shared" ca="1" si="6"/>
        <v>43</v>
      </c>
      <c r="AF81" s="10">
        <f t="shared" ca="1" si="9"/>
        <v>0</v>
      </c>
      <c r="AG81" s="10">
        <f t="shared" ca="1" si="9"/>
        <v>0</v>
      </c>
      <c r="AH81" s="10">
        <f t="shared" ca="1" si="9"/>
        <v>2</v>
      </c>
      <c r="AI81" s="10">
        <f t="shared" ca="1" si="9"/>
        <v>3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2016:4:4:7:CENTRAL</v>
      </c>
      <c r="AP81" s="27">
        <f t="shared" ca="1" si="12"/>
        <v>151</v>
      </c>
      <c r="AQ81" s="21">
        <f t="shared" ca="1" si="13"/>
        <v>0</v>
      </c>
      <c r="AR81" s="21">
        <f t="shared" ca="1" si="13"/>
        <v>90</v>
      </c>
      <c r="AS81" s="21">
        <f t="shared" ca="1" si="13"/>
        <v>26</v>
      </c>
      <c r="AT81" s="21">
        <f t="shared" ca="1" si="13"/>
        <v>68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>
        <f t="shared" ca="1" si="3"/>
        <v>268</v>
      </c>
      <c r="AC82" s="21">
        <f t="shared" ca="1" si="4"/>
        <v>0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2016:5:1:7:CENTRAL</v>
      </c>
      <c r="AP82" s="27">
        <f t="shared" ca="1" si="12"/>
        <v>161</v>
      </c>
      <c r="AQ82" s="21">
        <f t="shared" ca="1" si="13"/>
        <v>0</v>
      </c>
      <c r="AR82" s="21">
        <f t="shared" ca="1" si="13"/>
        <v>88</v>
      </c>
      <c r="AS82" s="21">
        <f t="shared" ca="1" si="13"/>
        <v>21</v>
      </c>
      <c r="AT82" s="21">
        <f t="shared" ca="1" si="13"/>
        <v>65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2016:5:2:7:CENTRAL</v>
      </c>
      <c r="AP83" s="27">
        <f t="shared" ca="1" si="12"/>
        <v>171</v>
      </c>
      <c r="AQ83" s="21">
        <f t="shared" ca="1" si="13"/>
        <v>0</v>
      </c>
      <c r="AR83" s="21">
        <f t="shared" ca="1" si="13"/>
        <v>85</v>
      </c>
      <c r="AS83" s="21">
        <f t="shared" ca="1" si="13"/>
        <v>32</v>
      </c>
      <c r="AT83" s="21">
        <f t="shared" ca="1" si="13"/>
        <v>49</v>
      </c>
      <c r="AU83" s="21">
        <f t="shared" ca="1" si="13"/>
        <v>5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2016:5:3:7:CENTRAL</v>
      </c>
      <c r="AP84" s="27">
        <f t="shared" ca="1" si="12"/>
        <v>181</v>
      </c>
      <c r="AQ84" s="21">
        <f t="shared" ca="1" si="13"/>
        <v>0</v>
      </c>
      <c r="AR84" s="21">
        <f t="shared" ca="1" si="13"/>
        <v>89</v>
      </c>
      <c r="AS84" s="21">
        <f t="shared" ca="1" si="13"/>
        <v>26</v>
      </c>
      <c r="AT84" s="21">
        <f t="shared" ca="1" si="13"/>
        <v>62</v>
      </c>
      <c r="AU84" s="21">
        <f t="shared" ca="1" si="13"/>
        <v>3</v>
      </c>
      <c r="AV84" s="21">
        <f t="shared" ca="1" si="13"/>
        <v>12</v>
      </c>
      <c r="AW84" s="21">
        <f t="shared" ca="1" si="15"/>
        <v>3</v>
      </c>
      <c r="AX84" s="21">
        <f t="shared" ca="1" si="16"/>
        <v>72</v>
      </c>
      <c r="AY84" s="21">
        <f t="shared" ca="1" si="17"/>
        <v>36</v>
      </c>
      <c r="AZ84" s="21">
        <f t="shared" ca="1" si="18"/>
        <v>60</v>
      </c>
      <c r="BA84" s="21">
        <f t="shared" ca="1" si="19"/>
        <v>12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2016:5:4:7:CENTRAL</v>
      </c>
      <c r="AP85" s="27">
        <f t="shared" ca="1" si="12"/>
        <v>193</v>
      </c>
      <c r="AQ85" s="21">
        <f t="shared" ca="1" si="13"/>
        <v>7</v>
      </c>
      <c r="AR85" s="21">
        <f t="shared" ca="1" si="13"/>
        <v>72</v>
      </c>
      <c r="AS85" s="21">
        <f t="shared" ca="1" si="13"/>
        <v>68</v>
      </c>
      <c r="AT85" s="21">
        <f t="shared" ca="1" si="13"/>
        <v>64</v>
      </c>
      <c r="AU85" s="21">
        <f t="shared" ca="1" si="13"/>
        <v>7</v>
      </c>
      <c r="AV85" s="21">
        <f t="shared" ca="1" si="13"/>
        <v>12</v>
      </c>
      <c r="AW85" s="21">
        <f t="shared" ca="1" si="15"/>
        <v>3</v>
      </c>
      <c r="AX85" s="21">
        <f t="shared" ca="1" si="16"/>
        <v>72</v>
      </c>
      <c r="AY85" s="21">
        <f t="shared" ca="1" si="17"/>
        <v>36</v>
      </c>
      <c r="AZ85" s="21">
        <f t="shared" ca="1" si="18"/>
        <v>60</v>
      </c>
      <c r="BA85" s="21">
        <f t="shared" ca="1" si="19"/>
        <v>12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2016:5:5:7:CENTRAL</v>
      </c>
      <c r="AP86" s="27">
        <f t="shared" ca="1" si="12"/>
        <v>203</v>
      </c>
      <c r="AQ86" s="21">
        <f t="shared" ca="1" si="13"/>
        <v>3</v>
      </c>
      <c r="AR86" s="21">
        <f t="shared" ca="1" si="13"/>
        <v>72</v>
      </c>
      <c r="AS86" s="21">
        <f t="shared" ca="1" si="13"/>
        <v>36</v>
      </c>
      <c r="AT86" s="21">
        <f t="shared" ca="1" si="13"/>
        <v>50</v>
      </c>
      <c r="AU86" s="21">
        <f t="shared" ca="1" si="13"/>
        <v>4</v>
      </c>
      <c r="AV86" s="21">
        <f t="shared" ca="1" si="13"/>
        <v>12</v>
      </c>
      <c r="AW86" s="21">
        <f t="shared" ca="1" si="15"/>
        <v>3</v>
      </c>
      <c r="AX86" s="21">
        <f t="shared" ca="1" si="16"/>
        <v>72</v>
      </c>
      <c r="AY86" s="21">
        <f t="shared" ca="1" si="17"/>
        <v>36</v>
      </c>
      <c r="AZ86" s="21">
        <f t="shared" ca="1" si="18"/>
        <v>60</v>
      </c>
      <c r="BA86" s="21">
        <f t="shared" ca="1" si="19"/>
        <v>12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2016:6:1:7:CENTRAL</v>
      </c>
      <c r="AP87" s="27">
        <f t="shared" ca="1" si="12"/>
        <v>214</v>
      </c>
      <c r="AQ87" s="21">
        <f t="shared" ca="1" si="13"/>
        <v>0</v>
      </c>
      <c r="AR87" s="21">
        <f t="shared" ca="1" si="13"/>
        <v>72</v>
      </c>
      <c r="AS87" s="21">
        <f t="shared" ca="1" si="13"/>
        <v>27</v>
      </c>
      <c r="AT87" s="21">
        <f t="shared" ca="1" si="13"/>
        <v>48</v>
      </c>
      <c r="AU87" s="21">
        <f t="shared" ca="1" si="13"/>
        <v>5</v>
      </c>
      <c r="AV87" s="21">
        <f t="shared" ca="1" si="13"/>
        <v>11</v>
      </c>
      <c r="AW87" s="21">
        <f t="shared" ca="1" si="15"/>
        <v>3</v>
      </c>
      <c r="AX87" s="21">
        <f t="shared" ca="1" si="16"/>
        <v>66</v>
      </c>
      <c r="AY87" s="21">
        <f t="shared" ca="1" si="17"/>
        <v>33</v>
      </c>
      <c r="AZ87" s="21">
        <f t="shared" ca="1" si="18"/>
        <v>55</v>
      </c>
      <c r="BA87" s="21">
        <f t="shared" ca="1" si="19"/>
        <v>11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2016:6:2:7:CENTRAL</v>
      </c>
      <c r="AP88" s="27">
        <f t="shared" ca="1" si="12"/>
        <v>224</v>
      </c>
      <c r="AQ88" s="21">
        <f t="shared" ca="1" si="13"/>
        <v>0</v>
      </c>
      <c r="AR88" s="21">
        <f t="shared" ca="1" si="13"/>
        <v>84</v>
      </c>
      <c r="AS88" s="21">
        <f t="shared" ca="1" si="13"/>
        <v>38</v>
      </c>
      <c r="AT88" s="21">
        <f t="shared" ca="1" si="13"/>
        <v>73</v>
      </c>
      <c r="AU88" s="21">
        <f t="shared" ca="1" si="13"/>
        <v>3</v>
      </c>
      <c r="AV88" s="21">
        <f t="shared" ca="1" si="13"/>
        <v>10</v>
      </c>
      <c r="AW88" s="21">
        <f t="shared" ca="1" si="15"/>
        <v>3</v>
      </c>
      <c r="AX88" s="21">
        <f t="shared" ca="1" si="16"/>
        <v>60</v>
      </c>
      <c r="AY88" s="21">
        <f t="shared" ca="1" si="17"/>
        <v>30</v>
      </c>
      <c r="AZ88" s="21">
        <f t="shared" ca="1" si="18"/>
        <v>50</v>
      </c>
      <c r="BA88" s="21">
        <f t="shared" ca="1" si="19"/>
        <v>10</v>
      </c>
    </row>
    <row r="89" spans="23:53">
      <c r="AC89" s="7">
        <f ca="1">SUMIFS(AC53:AC88, $X53:$X88,YEAR,AC53:AC88,"&lt;&gt;#N/A")</f>
        <v>28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3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2083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30">
        <f ca="1">IFERROR(X101/SUM(X100:X101),"0")</f>
        <v>0.46153846153846156</v>
      </c>
      <c r="Z102" s="7" t="str">
        <f ca="1">TEXT(Y102,"00%")</f>
        <v>46%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28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2014  68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2016  28</v>
      </c>
    </row>
    <row r="107" spans="23:51" ht="23.25">
      <c r="W107" s="7" t="s">
        <v>1449</v>
      </c>
      <c r="X107" s="42" t="str">
        <f>$X$91</f>
        <v>Central Zone</v>
      </c>
    </row>
    <row r="108" spans="23:51">
      <c r="X108" s="40" t="str">
        <f>$X$92</f>
        <v>中台北地帶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U23"/>
  <sheetViews>
    <sheetView topLeftCell="E6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1826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2261</v>
      </c>
      <c r="E2" s="82" t="str">
        <f>$A$3</f>
        <v>金華地區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2262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2085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2086</v>
      </c>
      <c r="E5" s="90"/>
      <c r="F5" s="5" t="s">
        <v>790</v>
      </c>
      <c r="G5" s="6"/>
      <c r="H5" s="94">
        <f ca="1">JINHUA_DISTRICT_GRAPH!$AC$89</f>
        <v>8</v>
      </c>
      <c r="I5" s="95"/>
      <c r="J5" s="95"/>
      <c r="K5" s="96"/>
      <c r="L5" s="45">
        <f>$O$23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1864</v>
      </c>
      <c r="C12" s="64" t="str">
        <f>CONCATENATE(YEAR,":",MONTH,":",WEEK,":",WEEKDAY,":",$B12)</f>
        <v>2016:6:2:7:JINHUA_ZL</v>
      </c>
      <c r="D12" s="64">
        <f>MATCH($C12,REPORT_DATA_BY_COMP!$A:$A,0)</f>
        <v>2065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4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20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7</v>
      </c>
      <c r="S12" s="10">
        <f>IFERROR(INDEX(REPORT_DATA_BY_COMP!$A:$AI,$D12,MATCH(S$8,REPORT_DATA_BY_COMP!$A$1:$AI$1,0)), "")</f>
        <v>12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19</v>
      </c>
    </row>
    <row r="13" spans="1:21" ht="15" customHeight="1">
      <c r="A13" s="1"/>
      <c r="B13" s="1" t="s">
        <v>1939</v>
      </c>
      <c r="C13" s="64" t="str">
        <f>CONCATENATE(YEAR,":",MONTH,":",WEEK,":",WEEKDAY,":",$B13)</f>
        <v>2016:6:2:7:TOUR_S</v>
      </c>
      <c r="D13" s="64">
        <f>MATCH($C13,REPORT_DATA_BY_COMP!$A:$A,0)</f>
        <v>2102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2016:4:3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10</v>
      </c>
    </row>
    <row r="14" spans="1:21" ht="15" customHeight="1">
      <c r="A14" s="1"/>
      <c r="B14" s="1" t="s">
        <v>1867</v>
      </c>
      <c r="C14" s="64" t="str">
        <f>CONCATENATE(YEAR,":",MONTH,":",WEEK,":",WEEKDAY,":",$B14)</f>
        <v>2016:6:2:7:OFFICE_E</v>
      </c>
      <c r="D14" s="64">
        <f>MATCH($C14,REPORT_DATA_BY_COMP!$A:$A,0)</f>
        <v>2076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2016:3:3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0</v>
      </c>
    </row>
    <row r="15" spans="1:21" ht="15" customHeight="1">
      <c r="A15" s="1"/>
      <c r="B15" s="1"/>
      <c r="E15" s="8" t="s">
        <v>804</v>
      </c>
      <c r="F15" s="9"/>
      <c r="G15" s="9"/>
      <c r="H15" s="11">
        <f t="shared" ref="H15:U15" si="0">SUM(H12:H14)</f>
        <v>0</v>
      </c>
      <c r="I15" s="11">
        <f t="shared" si="0"/>
        <v>1</v>
      </c>
      <c r="J15" s="11">
        <f t="shared" si="0"/>
        <v>6</v>
      </c>
      <c r="K15" s="11">
        <f t="shared" si="0"/>
        <v>6</v>
      </c>
      <c r="L15" s="48">
        <f t="shared" si="0"/>
        <v>1</v>
      </c>
      <c r="M15" s="11"/>
      <c r="N15" s="48"/>
      <c r="O15" s="57">
        <f t="shared" si="0"/>
        <v>0</v>
      </c>
      <c r="P15" s="51">
        <f t="shared" si="0"/>
        <v>25</v>
      </c>
      <c r="Q15" s="11">
        <f t="shared" si="0"/>
        <v>8</v>
      </c>
      <c r="R15" s="11">
        <f t="shared" si="0"/>
        <v>12</v>
      </c>
      <c r="S15" s="11">
        <f t="shared" si="0"/>
        <v>17</v>
      </c>
      <c r="T15" s="11">
        <f t="shared" si="0"/>
        <v>0</v>
      </c>
      <c r="U15" s="11">
        <f t="shared" si="0"/>
        <v>29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2016:6:1:7:JINHUA</v>
      </c>
      <c r="D18" s="64">
        <f>MATCH($C18,REPORT_DATA_BY_DISTRICT!$A:$A, 0)</f>
        <v>616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16</v>
      </c>
      <c r="Q18" s="10">
        <f>IFERROR(INDEX(REPORT_DATA_BY_DISTRICT!$A:$AI,$D18,MATCH(Q$8,REPORT_DATA_BY_DISTRICT!$A$1:$AI$1,0)), "")</f>
        <v>6</v>
      </c>
      <c r="R18" s="10">
        <f>IFERROR(INDEX(REPORT_DATA_BY_DISTRICT!$A:$AI,$D18,MATCH(R$8,REPORT_DATA_BY_DISTRICT!$A$1:$AI$1,0)), "")</f>
        <v>10</v>
      </c>
      <c r="S18" s="10">
        <f>IFERROR(INDEX(REPORT_DATA_BY_DISTRICT!$A:$AI,$D18,MATCH(S$8,REPORT_DATA_BY_DISTRICT!$A$1:$AI$1,0)), "")</f>
        <v>9</v>
      </c>
      <c r="T18" s="10">
        <f>IFERROR(INDEX(REPORT_DATA_BY_DISTRICT!$A:$AI,$D18,MATCH(T$8,REPORT_DATA_BY_DISTRICT!$A$1:$AI$1,0)), "")</f>
        <v>3</v>
      </c>
      <c r="U18" s="10">
        <f>IFERROR(INDEX(REPORT_DATA_BY_DISTRICT!$A:$AI,$D18,MATCH(U$8,REPORT_DATA_BY_DISTRICT!$A$1:$AI$1,0)), "")</f>
        <v>20</v>
      </c>
    </row>
    <row r="19" spans="3:21" ht="15" customHeight="1">
      <c r="C19" s="64" t="str">
        <f>CONCATENATE(YEAR,":",MONTH,":2:",WEEKLY_REPORT_DAY,":", $A$1)</f>
        <v>2016:6:2:7:JINHUA</v>
      </c>
      <c r="D19" s="64">
        <f>MATCH($C19,REPORT_DATA_BY_DISTRICT!$A:$A, 0)</f>
        <v>645</v>
      </c>
      <c r="E19" s="19" t="s">
        <v>780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8</v>
      </c>
      <c r="R19" s="10">
        <f>IFERROR(INDEX(REPORT_DATA_BY_DISTRICT!$A:$AI,$D19,MATCH(R$8,REPORT_DATA_BY_DISTRICT!$A$1:$AI$1,0)), "")</f>
        <v>12</v>
      </c>
      <c r="S19" s="10">
        <f>IFERROR(INDEX(REPORT_DATA_BY_DISTRICT!$A:$AI,$D19,MATCH(S$8,REPORT_DATA_BY_DISTRICT!$A$1:$AI$1,0)), "")</f>
        <v>17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29</v>
      </c>
    </row>
    <row r="20" spans="3:21" ht="15" customHeight="1">
      <c r="C20" s="64" t="str">
        <f>CONCATENATE(YEAR,":",MONTH,":3:",WEEKLY_REPORT_DAY,":", $A$1)</f>
        <v>2016:6:3:7:JINHUA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2016:6:4:7:JINHUA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2016:6:5:7:JINHUA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2</v>
      </c>
      <c r="J23" s="17">
        <f t="shared" si="1"/>
        <v>13</v>
      </c>
      <c r="K23" s="17">
        <f t="shared" si="1"/>
        <v>11</v>
      </c>
      <c r="L23" s="49">
        <f t="shared" si="1"/>
        <v>1</v>
      </c>
      <c r="M23" s="49"/>
      <c r="N23" s="49"/>
      <c r="O23" s="17">
        <f t="shared" si="1"/>
        <v>0</v>
      </c>
      <c r="P23" s="52">
        <f t="shared" si="1"/>
        <v>41</v>
      </c>
      <c r="Q23" s="17">
        <f t="shared" si="1"/>
        <v>14</v>
      </c>
      <c r="R23" s="17">
        <f t="shared" si="1"/>
        <v>22</v>
      </c>
      <c r="S23" s="17">
        <f t="shared" si="1"/>
        <v>26</v>
      </c>
      <c r="T23" s="17">
        <f t="shared" si="1"/>
        <v>3</v>
      </c>
      <c r="U23" s="17">
        <f>SUM(U18:U22)</f>
        <v>49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58" priority="81">
      <formula>O12=""</formula>
    </cfRule>
    <cfRule type="expression" dxfId="57" priority="82">
      <formula>AND(O$9&lt;&gt;"",O12&gt;=O$9)</formula>
    </cfRule>
    <cfRule type="expression" dxfId="56" priority="83">
      <formula>AND(O$10&lt;&gt;"",O12&lt;O$10)</formula>
    </cfRule>
    <cfRule type="expression" dxfId="55" priority="84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BA109"/>
  <sheetViews>
    <sheetView topLeftCell="A16"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2016:3:4:7:JINHUA</v>
      </c>
      <c r="AP77" s="27">
        <f t="shared" ref="AP77:AP88" ca="1" si="11">MATCH(AO77,INDIRECT(CONCATENATE($X$93,"$A:$A")),0)</f>
        <v>322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4</v>
      </c>
      <c r="AT77" s="21">
        <f t="shared" ca="1" si="12"/>
        <v>22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2016:4:1:7:JINHUA</v>
      </c>
      <c r="AP78" s="27">
        <f t="shared" ca="1" si="11"/>
        <v>351</v>
      </c>
      <c r="AQ78" s="21">
        <f t="shared" ca="1" si="12"/>
        <v>0</v>
      </c>
      <c r="AR78" s="21">
        <f t="shared" ca="1" si="12"/>
        <v>19</v>
      </c>
      <c r="AS78" s="21">
        <f t="shared" ca="1" si="12"/>
        <v>5</v>
      </c>
      <c r="AT78" s="21">
        <f t="shared" ca="1" si="12"/>
        <v>15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2016:4:2:7:JINHUA</v>
      </c>
      <c r="AP79" s="27">
        <f t="shared" ca="1" si="11"/>
        <v>380</v>
      </c>
      <c r="AQ79" s="21">
        <f t="shared" ca="1" si="12"/>
        <v>0</v>
      </c>
      <c r="AR79" s="21">
        <f t="shared" ca="1" si="12"/>
        <v>20</v>
      </c>
      <c r="AS79" s="21">
        <f t="shared" ca="1" si="12"/>
        <v>7</v>
      </c>
      <c r="AT79" s="21">
        <f t="shared" ca="1" si="12"/>
        <v>14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2016:4:3:7:JINHUA</v>
      </c>
      <c r="AP80" s="27">
        <f t="shared" ca="1" si="11"/>
        <v>409</v>
      </c>
      <c r="AQ80" s="21">
        <f t="shared" ca="1" si="12"/>
        <v>1</v>
      </c>
      <c r="AR80" s="21">
        <f t="shared" ca="1" si="12"/>
        <v>21</v>
      </c>
      <c r="AS80" s="21">
        <f t="shared" ca="1" si="12"/>
        <v>5</v>
      </c>
      <c r="AT80" s="21">
        <f t="shared" ca="1" si="12"/>
        <v>18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>
        <f t="shared" ca="1" si="3"/>
        <v>139</v>
      </c>
      <c r="AC81" s="21">
        <f t="shared" ca="1" si="4"/>
        <v>3</v>
      </c>
      <c r="AD81" s="21">
        <f t="shared" si="5"/>
        <v>0</v>
      </c>
      <c r="AE81" s="27">
        <f t="shared" ca="1" si="6"/>
        <v>64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2016:4:4:7:JINHUA</v>
      </c>
      <c r="AP81" s="27">
        <f t="shared" ca="1" si="11"/>
        <v>438</v>
      </c>
      <c r="AQ81" s="21">
        <f t="shared" ca="1" si="12"/>
        <v>0</v>
      </c>
      <c r="AR81" s="21">
        <f t="shared" ca="1" si="12"/>
        <v>18</v>
      </c>
      <c r="AS81" s="21">
        <f t="shared" ca="1" si="12"/>
        <v>2</v>
      </c>
      <c r="AT81" s="21">
        <f t="shared" ca="1" si="12"/>
        <v>22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>
        <f t="shared" ca="1" si="3"/>
        <v>169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2016:5:1:7:JINHUA</v>
      </c>
      <c r="AP82" s="27">
        <f t="shared" ca="1" si="11"/>
        <v>467</v>
      </c>
      <c r="AQ82" s="21">
        <f t="shared" ca="1" si="12"/>
        <v>0</v>
      </c>
      <c r="AR82" s="21">
        <f t="shared" ca="1" si="12"/>
        <v>21</v>
      </c>
      <c r="AS82" s="21">
        <f t="shared" ca="1" si="12"/>
        <v>4</v>
      </c>
      <c r="AT82" s="21">
        <f t="shared" ca="1" si="12"/>
        <v>20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2016:5:2:7:JINHUA</v>
      </c>
      <c r="AP83" s="27">
        <f t="shared" ca="1" si="11"/>
        <v>496</v>
      </c>
      <c r="AQ83" s="21">
        <f t="shared" ca="1" si="12"/>
        <v>0</v>
      </c>
      <c r="AR83" s="21">
        <f t="shared" ca="1" si="12"/>
        <v>22</v>
      </c>
      <c r="AS83" s="21">
        <f t="shared" ca="1" si="12"/>
        <v>4</v>
      </c>
      <c r="AT83" s="21">
        <f t="shared" ca="1" si="12"/>
        <v>15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2016:5:3:7:JINHUA</v>
      </c>
      <c r="AP84" s="27">
        <f t="shared" ca="1" si="11"/>
        <v>525</v>
      </c>
      <c r="AQ84" s="21">
        <f t="shared" ca="1" si="12"/>
        <v>0</v>
      </c>
      <c r="AR84" s="21">
        <f t="shared" ca="1" si="12"/>
        <v>29</v>
      </c>
      <c r="AS84" s="21">
        <f t="shared" ca="1" si="12"/>
        <v>8</v>
      </c>
      <c r="AT84" s="21">
        <f t="shared" ca="1" si="12"/>
        <v>15</v>
      </c>
      <c r="AU84" s="21">
        <f t="shared" ca="1" si="12"/>
        <v>0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2016:5:4:7:JINHUA</v>
      </c>
      <c r="AP85" s="27">
        <f t="shared" ca="1" si="11"/>
        <v>557</v>
      </c>
      <c r="AQ85" s="21">
        <f t="shared" ca="1" si="12"/>
        <v>2</v>
      </c>
      <c r="AR85" s="21">
        <f t="shared" ca="1" si="12"/>
        <v>22</v>
      </c>
      <c r="AS85" s="21">
        <f t="shared" ca="1" si="12"/>
        <v>8</v>
      </c>
      <c r="AT85" s="21">
        <f t="shared" ca="1" si="12"/>
        <v>12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2016:5:5:7:JINHUA</v>
      </c>
      <c r="AP86" s="27">
        <f t="shared" ca="1" si="11"/>
        <v>586</v>
      </c>
      <c r="AQ86" s="21">
        <f t="shared" ca="1" si="12"/>
        <v>1</v>
      </c>
      <c r="AR86" s="21">
        <f t="shared" ca="1" si="12"/>
        <v>15</v>
      </c>
      <c r="AS86" s="21">
        <f t="shared" ca="1" si="12"/>
        <v>7</v>
      </c>
      <c r="AT86" s="21">
        <f t="shared" ca="1" si="12"/>
        <v>15</v>
      </c>
      <c r="AU86" s="21">
        <f t="shared" ca="1" si="12"/>
        <v>1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2016:6:1:7:JINHUA</v>
      </c>
      <c r="AP87" s="27">
        <f t="shared" ca="1" si="11"/>
        <v>616</v>
      </c>
      <c r="AQ87" s="21">
        <f t="shared" ca="1" si="12"/>
        <v>0</v>
      </c>
      <c r="AR87" s="21">
        <f t="shared" ca="1" si="12"/>
        <v>16</v>
      </c>
      <c r="AS87" s="21">
        <f t="shared" ca="1" si="12"/>
        <v>6</v>
      </c>
      <c r="AT87" s="21">
        <f t="shared" ca="1" si="12"/>
        <v>9</v>
      </c>
      <c r="AU87" s="21">
        <f t="shared" ca="1" si="12"/>
        <v>3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2016:6:2:7:JINHUA</v>
      </c>
      <c r="AP88" s="27">
        <f t="shared" ca="1" si="11"/>
        <v>645</v>
      </c>
      <c r="AQ88" s="21">
        <f t="shared" ca="1" si="12"/>
        <v>0</v>
      </c>
      <c r="AR88" s="21">
        <f t="shared" ca="1" si="12"/>
        <v>25</v>
      </c>
      <c r="AS88" s="21">
        <f t="shared" ca="1" si="12"/>
        <v>8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3</v>
      </c>
      <c r="AI89" s="7">
        <f t="shared" ca="1" si="20"/>
        <v>3</v>
      </c>
      <c r="AJ89" s="7">
        <f t="shared" ca="1" si="20"/>
        <v>1</v>
      </c>
      <c r="AK89" s="7">
        <f t="shared" ca="1" si="20"/>
        <v>1</v>
      </c>
      <c r="AN89" s="27"/>
    </row>
    <row r="90" spans="23:53">
      <c r="W90" s="7" t="s">
        <v>1454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Jinhua District</v>
      </c>
    </row>
    <row r="108" spans="23:51">
      <c r="X108" s="40" t="str">
        <f>$X$92</f>
        <v>金華地區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U24"/>
  <sheetViews>
    <sheetView topLeftCell="E7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1754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2263</v>
      </c>
      <c r="E2" s="82" t="str">
        <f>$A$3</f>
        <v>信安地區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2264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2085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2086</v>
      </c>
      <c r="E5" s="90"/>
      <c r="F5" s="5" t="s">
        <v>790</v>
      </c>
      <c r="G5" s="6"/>
      <c r="H5" s="94">
        <f ca="1">XINAN_DISTRICT_GRAPH!$AC$89</f>
        <v>10</v>
      </c>
      <c r="I5" s="95"/>
      <c r="J5" s="95"/>
      <c r="K5" s="96"/>
      <c r="L5" s="45">
        <f>$O$24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2088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1753</v>
      </c>
      <c r="C12" s="64" t="str">
        <f>CONCATENATE(YEAR,":",MONTH,":",WEEK,":",WEEKDAY,":",$B12)</f>
        <v>2016:6:2:7:ASSISTANTS</v>
      </c>
      <c r="D12" s="64">
        <f>MATCH($C12,REPORT_DATA_BY_COMP!$A:$A,0)</f>
        <v>2045</v>
      </c>
      <c r="E12" s="65" t="str">
        <f>SUBSTITUTE(VLOOKUP($B12,COMP_LIST!$A:$AD,5,FALSE),"EL","")</f>
        <v>E. Roe / Liston AP</v>
      </c>
      <c r="F12" s="4" t="str">
        <f>VLOOKUP($B12,COMP_LIST!$A:$AD,3,FALSE)</f>
        <v>Assistants</v>
      </c>
      <c r="G12" s="4" t="str">
        <f>VLOOKUP($B12,COMP_LIST!$A:$AD,4,FALSE)</f>
        <v>助理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7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2016:4:3</v>
      </c>
      <c r="N12" s="47" t="str">
        <f>IFERROR(INDEX(BAPTISM_HISTORY!$A:$C,MATCH("0:0:0:0:"&amp;$B12,BAPTISM_HISTORY!$A:$A,0),MATCH(N$8,BAPTISM_HISTORY!$A$1:$AI$1,0)), "")</f>
        <v>3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8</v>
      </c>
      <c r="S12" s="10">
        <f>IFERROR(INDEX(REPORT_DATA_BY_COMP!$A:$AI,$D12,MATCH(S$8,REPORT_DATA_BY_COMP!$A$1:$AI$1,0)), "")</f>
        <v>5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1947</v>
      </c>
      <c r="C13" s="64" t="str">
        <f>CONCATENATE(YEAR,":",MONTH,":",WEEK,":",WEEKDAY,":",$B13)</f>
        <v>2016:6:2:7:WANDA_E</v>
      </c>
      <c r="D13" s="64">
        <f>MATCH($C13,REPORT_DATA_BY_COMP!$A:$A,0)</f>
        <v>2105</v>
      </c>
      <c r="E13" s="65" t="str">
        <f>SUBSTITUTE(VLOOKUP($B13,COMP_LIST!$A:$AD,5,FALSE),"EL","")</f>
        <v>E. Lin DL / Holloway</v>
      </c>
      <c r="F13" s="4" t="str">
        <f>VLOOKUP($B13,COMP_LIST!$A:$AD,3,FALSE)</f>
        <v>Wanda E</v>
      </c>
      <c r="G13" s="4" t="str">
        <f>VLOOKUP($B13,COMP_LIST!$A:$AD,4,FALSE)</f>
        <v>萬大長老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2016:5:4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8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3</v>
      </c>
      <c r="U13" s="10">
        <f>IFERROR(INDEX(REPORT_DATA_BY_COMP!$A:$AI,$D13,MATCH(U$8,REPORT_DATA_BY_COMP!$A$1:$AI$1,0)), "")</f>
        <v>10</v>
      </c>
    </row>
    <row r="14" spans="1:21" ht="15" customHeight="1">
      <c r="A14" s="1"/>
      <c r="B14" s="1" t="s">
        <v>1949</v>
      </c>
      <c r="C14" s="64" t="str">
        <f>CONCATENATE(YEAR,":",MONTH,":",WEEK,":",WEEKDAY,":",$B14)</f>
        <v>2016:6:2:7:WANDA_S</v>
      </c>
      <c r="D14" s="64" t="e">
        <f>MATCH($C14,REPORT_DATA_BY_COMP!$A:$A,0)</f>
        <v>#N/A</v>
      </c>
      <c r="E14" s="65" t="str">
        <f>SUBSTITUTE(VLOOKUP($B14,COMP_LIST!$A:$AD,5,FALSE),"EL","")</f>
        <v>S. Davis / Scharman</v>
      </c>
      <c r="F14" s="4" t="str">
        <f>VLOOKUP($B14,COMP_LIST!$A:$AD,3,FALSE)</f>
        <v>Wanda S</v>
      </c>
      <c r="G14" s="4" t="str">
        <f>VLOOKUP($B14,COMP_LIST!$A:$AD,4,FALSE)</f>
        <v>萬大姐妹</v>
      </c>
      <c r="H14" s="10" t="str">
        <f>IFERROR(INDEX(REPORT_DATA_BY_COMP!$A:$AI,$D14,MATCH(H$8,REPORT_DATA_BY_COMP!$A$1:$AI$1,0)), "")</f>
        <v/>
      </c>
      <c r="I14" s="10" t="str">
        <f>IFERROR(INDEX(REPORT_DATA_BY_COMP!$A:$AI,$D14,MATCH(I$8,REPORT_DATA_BY_COMP!$A$1:$AI$1,0)), "")</f>
        <v/>
      </c>
      <c r="J14" s="10" t="str">
        <f>IFERROR(INDEX(REPORT_DATA_BY_COMP!$A:$AI,$D14,MATCH(J$8,REPORT_DATA_BY_COMP!$A$1:$AI$1,0)), "")</f>
        <v/>
      </c>
      <c r="K14" s="10" t="str">
        <f>IFERROR(INDEX(REPORT_DATA_BY_COMP!$A:$AI,$D14,MATCH(K$8,REPORT_DATA_BY_COMP!$A$1:$AI$1,0)), "")</f>
        <v/>
      </c>
      <c r="L14" s="47" t="str">
        <f>IFERROR(INDEX(REPORT_DATA_BY_COMP!$A:$AI,$D14,MATCH(L$8,REPORT_DATA_BY_COMP!$A$1:$AI$1,0)), "")</f>
        <v/>
      </c>
      <c r="M14" s="10" t="str">
        <f>IFERROR(""&amp;INDEX(BAPTISM_HISTORY!$A:$C,MATCH("0:0:0:0:"&amp;$B14,BAPTISM_HISTORY!$A:$A,0),MATCH(M$8,BAPTISM_HISTORY!$A$1:$AI$1,0)), "")</f>
        <v>2016:3:3</v>
      </c>
      <c r="N14" s="47" t="str">
        <f>IFERROR(INDEX(BAPTISM_HISTORY!$A:$C,MATCH("0:0:0:0:"&amp;$B14,BAPTISM_HISTORY!$A:$A,0),MATCH(N$8,BAPTISM_HISTORY!$A$1:$AI$1,0)), "")</f>
        <v>1</v>
      </c>
      <c r="O14" s="59" t="str">
        <f>IFERROR(INDEX(REPORT_DATA_BY_COMP!$A:$AI,$D14,MATCH(O$8,REPORT_DATA_BY_COMP!$A$1:$AI$1,0)), "")</f>
        <v/>
      </c>
      <c r="P14" s="50" t="str">
        <f>IFERROR(INDEX(REPORT_DATA_BY_COMP!$A:$AI,$D14,MATCH(P$8,REPORT_DATA_BY_COMP!$A$1:$AI$1,0)), "")</f>
        <v/>
      </c>
      <c r="Q14" s="10" t="str">
        <f>IFERROR(INDEX(REPORT_DATA_BY_COMP!$A:$AI,$D14,MATCH(Q$8,REPORT_DATA_BY_COMP!$A$1:$AI$1,0)), "")</f>
        <v/>
      </c>
      <c r="R14" s="10" t="str">
        <f>IFERROR(INDEX(REPORT_DATA_BY_COMP!$A:$AI,$D14,MATCH(R$8,REPORT_DATA_BY_COMP!$A$1:$AI$1,0)), "")</f>
        <v/>
      </c>
      <c r="S14" s="10" t="str">
        <f>IFERROR(INDEX(REPORT_DATA_BY_COMP!$A:$AI,$D14,MATCH(S$8,REPORT_DATA_BY_COMP!$A$1:$AI$1,0)), "")</f>
        <v/>
      </c>
      <c r="T14" s="10" t="str">
        <f>IFERROR(INDEX(REPORT_DATA_BY_COMP!$A:$AI,$D14,MATCH(T$8,REPORT_DATA_BY_COMP!$A$1:$AI$1,0)), "")</f>
        <v/>
      </c>
      <c r="U14" s="10" t="str">
        <f>IFERROR(INDEX(REPORT_DATA_BY_COMP!$A:$AI,$D14,MATCH(U$8,REPORT_DATA_BY_COMP!$A$1:$AI$1,0)), "")</f>
        <v/>
      </c>
    </row>
    <row r="15" spans="1:21" ht="15" customHeight="1">
      <c r="A15" s="1"/>
      <c r="B15" s="1" t="s">
        <v>1955</v>
      </c>
      <c r="C15" s="64" t="str">
        <f>CONCATENATE(YEAR,":",MONTH,":",WEEK,":",WEEKDAY,":",$B15)</f>
        <v>2016:6:2:7:XINAN_S</v>
      </c>
      <c r="D15" s="64">
        <f>MATCH($C15,REPORT_DATA_BY_COMP!$A:$A,0)</f>
        <v>2107</v>
      </c>
      <c r="E15" s="65" t="str">
        <f>SUBSTITUTE(VLOOKUP($B15,COMP_LIST!$A:$AD,5,FALSE),"EL","")</f>
        <v>S. Sylvester / Hickman</v>
      </c>
      <c r="F15" s="4" t="str">
        <f>VLOOKUP($B15,COMP_LIST!$A:$AD,3,FALSE)</f>
        <v>Xinan S</v>
      </c>
      <c r="G15" s="4" t="str">
        <f>VLOOKUP($B15,COMP_LIST!$A:$AD,4,FALSE)</f>
        <v>信安姐妹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2</v>
      </c>
      <c r="J15" s="10">
        <f>IFERROR(INDEX(REPORT_DATA_BY_COMP!$A:$AI,$D15,MATCH(J$8,REPORT_DATA_BY_COMP!$A$1:$AI$1,0)), "")</f>
        <v>5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2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9</v>
      </c>
      <c r="S15" s="10">
        <f>IFERROR(INDEX(REPORT_DATA_BY_COMP!$A:$AI,$D15,MATCH(S$8,REPORT_DATA_BY_COMP!$A$1:$AI$1,0)), "")</f>
        <v>11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16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3</v>
      </c>
      <c r="J16" s="11">
        <f t="shared" si="0"/>
        <v>11</v>
      </c>
      <c r="K16" s="11">
        <f t="shared" si="0"/>
        <v>10</v>
      </c>
      <c r="L16" s="48">
        <f t="shared" si="0"/>
        <v>0</v>
      </c>
      <c r="M16" s="11"/>
      <c r="N16" s="48"/>
      <c r="O16" s="57">
        <f t="shared" si="0"/>
        <v>0</v>
      </c>
      <c r="P16" s="51">
        <f t="shared" si="0"/>
        <v>31</v>
      </c>
      <c r="Q16" s="11">
        <f t="shared" si="0"/>
        <v>15</v>
      </c>
      <c r="R16" s="11">
        <f t="shared" si="0"/>
        <v>25</v>
      </c>
      <c r="S16" s="11">
        <f t="shared" si="0"/>
        <v>21</v>
      </c>
      <c r="T16" s="11">
        <f t="shared" si="0"/>
        <v>3</v>
      </c>
      <c r="U16" s="11">
        <f t="shared" si="0"/>
        <v>31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2016:6:1:7:XINAN</v>
      </c>
      <c r="D19" s="64">
        <f>MATCH($C19,REPORT_DATA_BY_DISTRICT!$A:$A, 0)</f>
        <v>627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12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31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29</v>
      </c>
      <c r="S19" s="10">
        <f>IFERROR(INDEX(REPORT_DATA_BY_DISTRICT!$A:$AI,$D19,MATCH(S$8,REPORT_DATA_BY_DISTRICT!$A$1:$AI$1,0)), "")</f>
        <v>22</v>
      </c>
      <c r="T19" s="10">
        <f>IFERROR(INDEX(REPORT_DATA_BY_DISTRICT!$A:$AI,$D19,MATCH(T$8,REPORT_DATA_BY_DISTRICT!$A$1:$AI$1,0)), "")</f>
        <v>2</v>
      </c>
      <c r="U19" s="10">
        <f>IFERROR(INDEX(REPORT_DATA_BY_DISTRICT!$A:$AI,$D19,MATCH(U$8,REPORT_DATA_BY_DISTRICT!$A$1:$AI$1,0)), "")</f>
        <v>42</v>
      </c>
    </row>
    <row r="20" spans="3:21" ht="15" customHeight="1">
      <c r="C20" s="64" t="str">
        <f>CONCATENATE(YEAR,":",MONTH,":2:",WEEKLY_REPORT_DAY,":", $A$1)</f>
        <v>2016:6:2:7:XINAN</v>
      </c>
      <c r="D20" s="64">
        <f>MATCH($C20,REPORT_DATA_BY_DISTRICT!$A:$A, 0)</f>
        <v>656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3</v>
      </c>
      <c r="J20" s="10">
        <f>IFERROR(INDEX(REPORT_DATA_BY_DISTRICT!$A:$AI,$D20,MATCH(J$8,REPORT_DATA_BY_DISTRICT!$A$1:$AI$1,0)), "")</f>
        <v>11</v>
      </c>
      <c r="K20" s="10">
        <f>IFERROR(INDEX(REPORT_DATA_BY_DISTRICT!$A:$AI,$D20,MATCH(K$8,REPORT_DATA_BY_DISTRICT!$A$1:$AI$1,0)), "")</f>
        <v>10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0</v>
      </c>
      <c r="P20" s="10">
        <f>IFERROR(INDEX(REPORT_DATA_BY_DISTRICT!$A:$AI,$D20,MATCH(P$8,REPORT_DATA_BY_DISTRICT!$A$1:$AI$1,0)), "")</f>
        <v>31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25</v>
      </c>
      <c r="S20" s="10">
        <f>IFERROR(INDEX(REPORT_DATA_BY_DISTRICT!$A:$AI,$D20,MATCH(S$8,REPORT_DATA_BY_DISTRICT!$A$1:$AI$1,0)), "")</f>
        <v>21</v>
      </c>
      <c r="T20" s="10">
        <f>IFERROR(INDEX(REPORT_DATA_BY_DISTRICT!$A:$AI,$D20,MATCH(T$8,REPORT_DATA_BY_DISTRICT!$A$1:$AI$1,0)), "")</f>
        <v>3</v>
      </c>
      <c r="U20" s="10">
        <f>IFERROR(INDEX(REPORT_DATA_BY_DISTRICT!$A:$AI,$D20,MATCH(U$8,REPORT_DATA_BY_DISTRICT!$A$1:$AI$1,0)), "")</f>
        <v>31</v>
      </c>
    </row>
    <row r="21" spans="3:21" ht="15" customHeight="1">
      <c r="C21" s="64" t="str">
        <f>CONCATENATE(YEAR,":",MONTH,":3:",WEEKLY_REPORT_DAY,":", $A$1)</f>
        <v>2016:6:3:7:XINAN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2016:6:4:7:XINAN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2016:6:5:7:XINAN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4</v>
      </c>
      <c r="J24" s="17">
        <f t="shared" si="1"/>
        <v>23</v>
      </c>
      <c r="K24" s="17">
        <f t="shared" si="1"/>
        <v>20</v>
      </c>
      <c r="L24" s="49">
        <f t="shared" si="1"/>
        <v>0</v>
      </c>
      <c r="M24" s="49"/>
      <c r="N24" s="49"/>
      <c r="O24" s="17">
        <f t="shared" si="1"/>
        <v>0</v>
      </c>
      <c r="P24" s="52">
        <f t="shared" si="1"/>
        <v>62</v>
      </c>
      <c r="Q24" s="17">
        <f t="shared" si="1"/>
        <v>29</v>
      </c>
      <c r="R24" s="17">
        <f t="shared" si="1"/>
        <v>54</v>
      </c>
      <c r="S24" s="17">
        <f t="shared" si="1"/>
        <v>43</v>
      </c>
      <c r="T24" s="17">
        <f t="shared" si="1"/>
        <v>5</v>
      </c>
      <c r="U24" s="17">
        <f>SUM(U19:U23)</f>
        <v>73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54" priority="77">
      <formula>O12=""</formula>
    </cfRule>
    <cfRule type="expression" dxfId="53" priority="78">
      <formula>AND(O$9&lt;&gt;"",O12&gt;=O$9)</formula>
    </cfRule>
    <cfRule type="expression" dxfId="52" priority="79">
      <formula>AND(O$10&lt;&gt;"",O12&lt;O$10)</formula>
    </cfRule>
    <cfRule type="expression" dxfId="51" priority="80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2016:3:4:7:XINAN</v>
      </c>
      <c r="AP77" s="27">
        <f t="shared" ref="AP77:AP88" ca="1" si="11">MATCH(AO77,INDIRECT(CONCATENATE($X$93,"$A:$A")),0)</f>
        <v>333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26</v>
      </c>
      <c r="AS77" s="21">
        <f t="shared" ca="1" si="12"/>
        <v>11</v>
      </c>
      <c r="AT77" s="21">
        <f t="shared" ca="1" si="12"/>
        <v>23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2016:4:1:7:XINAN</v>
      </c>
      <c r="AP78" s="27">
        <f t="shared" ca="1" si="11"/>
        <v>362</v>
      </c>
      <c r="AQ78" s="21">
        <f t="shared" ca="1" si="12"/>
        <v>0</v>
      </c>
      <c r="AR78" s="21">
        <f t="shared" ca="1" si="12"/>
        <v>12</v>
      </c>
      <c r="AS78" s="21">
        <f t="shared" ca="1" si="12"/>
        <v>12</v>
      </c>
      <c r="AT78" s="21">
        <f t="shared" ca="1" si="12"/>
        <v>13</v>
      </c>
      <c r="AU78" s="21">
        <f t="shared" ca="1" si="12"/>
        <v>8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2016:4:2:7:XINAN</v>
      </c>
      <c r="AP79" s="27">
        <f t="shared" ca="1" si="11"/>
        <v>391</v>
      </c>
      <c r="AQ79" s="21">
        <f t="shared" ca="1" si="12"/>
        <v>0</v>
      </c>
      <c r="AR79" s="21">
        <f t="shared" ca="1" si="12"/>
        <v>32</v>
      </c>
      <c r="AS79" s="21">
        <f t="shared" ca="1" si="12"/>
        <v>12</v>
      </c>
      <c r="AT79" s="21">
        <f t="shared" ca="1" si="12"/>
        <v>25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2016:4:3:7:XINAN</v>
      </c>
      <c r="AP80" s="27">
        <f t="shared" ca="1" si="11"/>
        <v>420</v>
      </c>
      <c r="AQ80" s="21">
        <f t="shared" ca="1" si="12"/>
        <v>3</v>
      </c>
      <c r="AR80" s="21">
        <f t="shared" ca="1" si="12"/>
        <v>40</v>
      </c>
      <c r="AS80" s="21">
        <f t="shared" ca="1" si="12"/>
        <v>14</v>
      </c>
      <c r="AT80" s="21">
        <f t="shared" ca="1" si="12"/>
        <v>18</v>
      </c>
      <c r="AU80" s="21">
        <f t="shared" ca="1" si="12"/>
        <v>8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>
        <f t="shared" ca="1" si="3"/>
        <v>151</v>
      </c>
      <c r="AC81" s="21">
        <f t="shared" ca="1" si="4"/>
        <v>3</v>
      </c>
      <c r="AD81" s="21">
        <f t="shared" si="5"/>
        <v>0</v>
      </c>
      <c r="AE81" s="27">
        <f t="shared" ca="1" si="6"/>
        <v>74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2016:4:4:7:XINAN</v>
      </c>
      <c r="AP81" s="27">
        <f t="shared" ca="1" si="11"/>
        <v>449</v>
      </c>
      <c r="AQ81" s="21">
        <f t="shared" ca="1" si="12"/>
        <v>0</v>
      </c>
      <c r="AR81" s="21">
        <f t="shared" ca="1" si="12"/>
        <v>43</v>
      </c>
      <c r="AS81" s="21">
        <f t="shared" ca="1" si="12"/>
        <v>14</v>
      </c>
      <c r="AT81" s="21">
        <f t="shared" ca="1" si="12"/>
        <v>25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>
        <f t="shared" ca="1" si="3"/>
        <v>180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2016:5:1:7:XINAN</v>
      </c>
      <c r="AP82" s="27">
        <f t="shared" ca="1" si="11"/>
        <v>478</v>
      </c>
      <c r="AQ82" s="21">
        <f t="shared" ca="1" si="12"/>
        <v>0</v>
      </c>
      <c r="AR82" s="21">
        <f t="shared" ca="1" si="12"/>
        <v>41</v>
      </c>
      <c r="AS82" s="21">
        <f t="shared" ca="1" si="12"/>
        <v>10</v>
      </c>
      <c r="AT82" s="21">
        <f t="shared" ca="1" si="12"/>
        <v>23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2016:5:2:7:XINAN</v>
      </c>
      <c r="AP83" s="27">
        <f t="shared" ca="1" si="11"/>
        <v>507</v>
      </c>
      <c r="AQ83" s="21">
        <f t="shared" ca="1" si="12"/>
        <v>0</v>
      </c>
      <c r="AR83" s="21">
        <f t="shared" ca="1" si="12"/>
        <v>38</v>
      </c>
      <c r="AS83" s="21">
        <f t="shared" ca="1" si="12"/>
        <v>12</v>
      </c>
      <c r="AT83" s="21">
        <f t="shared" ca="1" si="12"/>
        <v>15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2016:5:3:7:XINAN</v>
      </c>
      <c r="AP84" s="27">
        <f t="shared" ca="1" si="11"/>
        <v>537</v>
      </c>
      <c r="AQ84" s="21">
        <f t="shared" ca="1" si="12"/>
        <v>0</v>
      </c>
      <c r="AR84" s="21">
        <f t="shared" ca="1" si="12"/>
        <v>39</v>
      </c>
      <c r="AS84" s="21">
        <f t="shared" ca="1" si="12"/>
        <v>10</v>
      </c>
      <c r="AT84" s="21">
        <f t="shared" ca="1" si="12"/>
        <v>24</v>
      </c>
      <c r="AU84" s="21">
        <f t="shared" ca="1" si="12"/>
        <v>2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2016:5:4:7:XINAN</v>
      </c>
      <c r="AP85" s="27">
        <f t="shared" ca="1" si="11"/>
        <v>568</v>
      </c>
      <c r="AQ85" s="21">
        <f t="shared" ca="1" si="12"/>
        <v>3</v>
      </c>
      <c r="AR85" s="21">
        <f t="shared" ca="1" si="12"/>
        <v>38</v>
      </c>
      <c r="AS85" s="21">
        <f t="shared" ca="1" si="12"/>
        <v>49</v>
      </c>
      <c r="AT85" s="21">
        <f t="shared" ca="1" si="12"/>
        <v>32</v>
      </c>
      <c r="AU85" s="21">
        <f t="shared" ca="1" si="12"/>
        <v>4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2016:5:5:7:XINAN</v>
      </c>
      <c r="AP86" s="27">
        <f t="shared" ca="1" si="11"/>
        <v>597</v>
      </c>
      <c r="AQ86" s="21">
        <f t="shared" ca="1" si="12"/>
        <v>0</v>
      </c>
      <c r="AR86" s="21">
        <f t="shared" ca="1" si="12"/>
        <v>37</v>
      </c>
      <c r="AS86" s="21">
        <f t="shared" ca="1" si="12"/>
        <v>17</v>
      </c>
      <c r="AT86" s="21">
        <f t="shared" ca="1" si="12"/>
        <v>24</v>
      </c>
      <c r="AU86" s="21">
        <f t="shared" ca="1" si="12"/>
        <v>2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2016:6:1:7:XINAN</v>
      </c>
      <c r="AP87" s="27">
        <f t="shared" ca="1" si="11"/>
        <v>627</v>
      </c>
      <c r="AQ87" s="21">
        <f t="shared" ca="1" si="12"/>
        <v>0</v>
      </c>
      <c r="AR87" s="21">
        <f t="shared" ca="1" si="12"/>
        <v>31</v>
      </c>
      <c r="AS87" s="21">
        <f t="shared" ca="1" si="12"/>
        <v>14</v>
      </c>
      <c r="AT87" s="21">
        <f t="shared" ca="1" si="12"/>
        <v>22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2016:6:2:7:XINAN</v>
      </c>
      <c r="AP88" s="27">
        <f t="shared" ca="1" si="11"/>
        <v>656</v>
      </c>
      <c r="AQ88" s="21">
        <f t="shared" ca="1" si="12"/>
        <v>0</v>
      </c>
      <c r="AR88" s="21">
        <f t="shared" ca="1" si="12"/>
        <v>31</v>
      </c>
      <c r="AS88" s="21">
        <f t="shared" ca="1" si="12"/>
        <v>15</v>
      </c>
      <c r="AT88" s="21">
        <f t="shared" ca="1" si="12"/>
        <v>21</v>
      </c>
      <c r="AU88" s="21">
        <f t="shared" ca="1" si="12"/>
        <v>3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1754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Xinan District</v>
      </c>
    </row>
    <row r="108" spans="23:51">
      <c r="X108" s="40" t="str">
        <f>$X$92</f>
        <v>信安地區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U24"/>
  <sheetViews>
    <sheetView topLeftCell="E7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1839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2266</v>
      </c>
      <c r="E2" s="82" t="str">
        <f>$A$3</f>
        <v>三重地區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2267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2085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2086</v>
      </c>
      <c r="E5" s="90"/>
      <c r="F5" s="5" t="s">
        <v>790</v>
      </c>
      <c r="G5" s="6"/>
      <c r="H5" s="94">
        <f ca="1">SANCHONG_DISTRICT_GRAPH!$AC$89</f>
        <v>6</v>
      </c>
      <c r="I5" s="95"/>
      <c r="J5" s="95"/>
      <c r="K5" s="96"/>
      <c r="L5" s="45">
        <f>$O$24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2089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1870</v>
      </c>
      <c r="C12" s="64" t="str">
        <f>CONCATENATE(YEAR,":",MONTH,":",WEEK,":",WEEKDAY,":",$B12)</f>
        <v>2016:6:2:7:SANCHONG_E</v>
      </c>
      <c r="D12" s="64">
        <f>MATCH($C12,REPORT_DATA_BY_COMP!$A:$A,0)</f>
        <v>2077</v>
      </c>
      <c r="E12" s="65" t="str">
        <f>SUBSTITUTE(VLOOKUP($B12,COMP_LIST!$A:$AD,5,FALSE),"EL","")</f>
        <v>E. Gwilliam / Smith</v>
      </c>
      <c r="F12" s="4" t="str">
        <f>VLOOKUP($B12,COMP_LIST!$A:$AD,3,FALSE)</f>
        <v>Sanchong E</v>
      </c>
      <c r="G12" s="4" t="str">
        <f>VLOOKUP($B12,COMP_LIST!$A:$AD,4,FALSE)</f>
        <v>三重長老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9</v>
      </c>
      <c r="S12" s="10">
        <f>IFERROR(INDEX(REPORT_DATA_BY_COMP!$A:$AI,$D12,MATCH(S$8,REPORT_DATA_BY_COMP!$A$1:$AI$1,0)), "")</f>
        <v>11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10</v>
      </c>
    </row>
    <row r="13" spans="1:21" ht="15" customHeight="1">
      <c r="A13" s="1"/>
      <c r="B13" s="1" t="s">
        <v>1873</v>
      </c>
      <c r="C13" s="64" t="str">
        <f>CONCATENATE(YEAR,":",MONTH,":",WEEK,":",WEEKDAY,":",$B13)</f>
        <v>2016:6:2:7:SANCHONG_S</v>
      </c>
      <c r="D13" s="64">
        <f>MATCH($C13,REPORT_DATA_BY_COMP!$A:$A,0)</f>
        <v>2078</v>
      </c>
      <c r="E13" s="65" t="str">
        <f>SUBSTITUTE(VLOOKUP($B13,COMP_LIST!$A:$AD,5,FALSE),"EL","")</f>
        <v>S. Li / Austad</v>
      </c>
      <c r="F13" s="4" t="str">
        <f>VLOOKUP($B13,COMP_LIST!$A:$AD,3,FALSE)</f>
        <v>Sanchong S</v>
      </c>
      <c r="G13" s="4" t="str">
        <f>VLOOKUP($B13,COMP_LIST!$A:$AD,4,FALSE)</f>
        <v>三重姐妹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6</v>
      </c>
      <c r="S13" s="10">
        <f>IFERROR(INDEX(REPORT_DATA_BY_COMP!$A:$AI,$D13,MATCH(S$8,REPORT_DATA_BY_COMP!$A$1:$AI$1,0)), "")</f>
        <v>12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24</v>
      </c>
    </row>
    <row r="14" spans="1:21" ht="15" customHeight="1">
      <c r="A14" s="1"/>
      <c r="B14" s="1" t="s">
        <v>1838</v>
      </c>
      <c r="C14" s="64" t="str">
        <f>CONCATENATE(YEAR,":",MONTH,":",WEEK,":",WEEKDAY,":",$B14)</f>
        <v>2016:6:2:7:LUZHOU_A_E</v>
      </c>
      <c r="D14" s="64">
        <f>MATCH($C14,REPORT_DATA_BY_COMP!$A:$A,0)</f>
        <v>2069</v>
      </c>
      <c r="E14" s="65" t="str">
        <f>SUBSTITUTE(VLOOKUP($B14,COMP_LIST!$A:$AD,5,FALSE),"EL","")</f>
        <v>E. Rasmussen / Gomm</v>
      </c>
      <c r="F14" s="4" t="str">
        <f>VLOOKUP($B14,COMP_LIST!$A:$AD,3,FALSE)</f>
        <v>Luzhou A E</v>
      </c>
      <c r="G14" s="4" t="str">
        <f>VLOOKUP($B14,COMP_LIST!$A:$AD,4,FALSE)</f>
        <v>蘆洲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2016:5:5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7</v>
      </c>
      <c r="S14" s="10">
        <f>IFERROR(INDEX(REPORT_DATA_BY_COMP!$A:$AI,$D14,MATCH(S$8,REPORT_DATA_BY_COMP!$A$1:$AI$1,0)), "")</f>
        <v>9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15</v>
      </c>
    </row>
    <row r="15" spans="1:21" ht="15" customHeight="1">
      <c r="A15" s="1"/>
      <c r="B15" s="1" t="s">
        <v>1843</v>
      </c>
      <c r="C15" s="64" t="str">
        <f>CONCATENATE(YEAR,":",MONTH,":",WEEK,":",WEEKDAY,":",$B15)</f>
        <v>2016:6:2:7:LUZHOU_B_E</v>
      </c>
      <c r="D15" s="64">
        <f>MATCH($C15,REPORT_DATA_BY_COMP!$A:$A,0)</f>
        <v>2070</v>
      </c>
      <c r="E15" s="65" t="str">
        <f>SUBSTITUTE(VLOOKUP($B15,COMP_LIST!$A:$AD,5,FALSE),"EL","")</f>
        <v>E. King DL / Johnson</v>
      </c>
      <c r="F15" s="4" t="str">
        <f>VLOOKUP($B15,COMP_LIST!$A:$AD,3,FALSE)</f>
        <v>Luzhou B E</v>
      </c>
      <c r="G15" s="4" t="str">
        <f>VLOOKUP($B15,COMP_LIST!$A:$AD,4,FALSE)</f>
        <v>蘆洲 B 長老</v>
      </c>
      <c r="H15" s="10">
        <f>IFERROR(INDEX(REPORT_DATA_BY_COMP!$A:$AI,$D15,MATCH(H$8,REPORT_DATA_BY_COMP!$A$1:$AI$1,0)), "")</f>
        <v>1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5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2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7</v>
      </c>
      <c r="S15" s="10">
        <f>IFERROR(INDEX(REPORT_DATA_BY_COMP!$A:$AI,$D15,MATCH(S$8,REPORT_DATA_BY_COMP!$A$1:$AI$1,0)), "")</f>
        <v>3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0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2</v>
      </c>
      <c r="I16" s="11">
        <f t="shared" si="0"/>
        <v>1</v>
      </c>
      <c r="J16" s="11">
        <f t="shared" si="0"/>
        <v>13</v>
      </c>
      <c r="K16" s="11">
        <f t="shared" si="0"/>
        <v>7</v>
      </c>
      <c r="L16" s="48">
        <f t="shared" si="0"/>
        <v>1</v>
      </c>
      <c r="M16" s="11"/>
      <c r="N16" s="48"/>
      <c r="O16" s="57">
        <f t="shared" si="0"/>
        <v>0</v>
      </c>
      <c r="P16" s="51">
        <f t="shared" si="0"/>
        <v>28</v>
      </c>
      <c r="Q16" s="11">
        <f t="shared" si="0"/>
        <v>15</v>
      </c>
      <c r="R16" s="11">
        <f t="shared" si="0"/>
        <v>29</v>
      </c>
      <c r="S16" s="11">
        <f t="shared" si="0"/>
        <v>35</v>
      </c>
      <c r="T16" s="11">
        <f t="shared" si="0"/>
        <v>0</v>
      </c>
      <c r="U16" s="11">
        <f t="shared" si="0"/>
        <v>49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2016:6:1:7:SANCHONG</v>
      </c>
      <c r="D19" s="64">
        <f>MATCH($C19,REPORT_DATA_BY_DISTRICT!$A:$A, 0)</f>
        <v>617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16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7</v>
      </c>
      <c r="R19" s="10">
        <f>IFERROR(INDEX(REPORT_DATA_BY_DISTRICT!$A:$AI,$D19,MATCH(R$8,REPORT_DATA_BY_DISTRICT!$A$1:$AI$1,0)), "")</f>
        <v>28</v>
      </c>
      <c r="S19" s="10">
        <f>IFERROR(INDEX(REPORT_DATA_BY_DISTRICT!$A:$AI,$D19,MATCH(S$8,REPORT_DATA_BY_DISTRICT!$A$1:$AI$1,0)), "")</f>
        <v>17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30</v>
      </c>
    </row>
    <row r="20" spans="3:21" ht="15" customHeight="1">
      <c r="C20" s="64" t="str">
        <f>CONCATENATE(YEAR,":",MONTH,":2:",WEEKLY_REPORT_DAY,":", $A$1)</f>
        <v>2016:6:2:7:SANCHONG</v>
      </c>
      <c r="D20" s="64">
        <f>MATCH($C20,REPORT_DATA_BY_DISTRICT!$A:$A, 0)</f>
        <v>646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2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13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1</v>
      </c>
      <c r="M20" s="47"/>
      <c r="N20" s="47"/>
      <c r="O20" s="10">
        <f>IFERROR(INDEX(REPORT_DATA_BY_DISTRICT!$A:$AI,$D20,MATCH(O$8,REPORT_DATA_BY_DISTRICT!$A$1:$AI$1,0)), "")</f>
        <v>0</v>
      </c>
      <c r="P20" s="10">
        <f>IFERROR(INDEX(REPORT_DATA_BY_DISTRICT!$A:$AI,$D20,MATCH(P$8,REPORT_DATA_BY_DISTRICT!$A$1:$AI$1,0)), "")</f>
        <v>28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29</v>
      </c>
      <c r="S20" s="10">
        <f>IFERROR(INDEX(REPORT_DATA_BY_DISTRICT!$A:$AI,$D20,MATCH(S$8,REPORT_DATA_BY_DISTRICT!$A$1:$AI$1,0)), "")</f>
        <v>35</v>
      </c>
      <c r="T20" s="10">
        <f>IFERROR(INDEX(REPORT_DATA_BY_DISTRICT!$A:$AI,$D20,MATCH(T$8,REPORT_DATA_BY_DISTRICT!$A$1:$AI$1,0)), "")</f>
        <v>0</v>
      </c>
      <c r="U20" s="10">
        <f>IFERROR(INDEX(REPORT_DATA_BY_DISTRICT!$A:$AI,$D20,MATCH(U$8,REPORT_DATA_BY_DISTRICT!$A$1:$AI$1,0)), "")</f>
        <v>49</v>
      </c>
    </row>
    <row r="21" spans="3:21" ht="15" customHeight="1">
      <c r="C21" s="64" t="str">
        <f>CONCATENATE(YEAR,":",MONTH,":3:",WEEKLY_REPORT_DAY,":", $A$1)</f>
        <v>2016:6:3:7:SANCHONG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2016:6:4:7:SANCHONG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2016:6:5:7:SANCHONG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2</v>
      </c>
      <c r="I24" s="17">
        <f t="shared" ref="I24:T24" si="1">SUM(I19:I23)</f>
        <v>1</v>
      </c>
      <c r="J24" s="17">
        <f t="shared" si="1"/>
        <v>29</v>
      </c>
      <c r="K24" s="17">
        <f t="shared" si="1"/>
        <v>14</v>
      </c>
      <c r="L24" s="49">
        <f t="shared" si="1"/>
        <v>1</v>
      </c>
      <c r="M24" s="49"/>
      <c r="N24" s="49"/>
      <c r="O24" s="17">
        <f t="shared" si="1"/>
        <v>0</v>
      </c>
      <c r="P24" s="52">
        <f t="shared" si="1"/>
        <v>53</v>
      </c>
      <c r="Q24" s="17">
        <f t="shared" si="1"/>
        <v>22</v>
      </c>
      <c r="R24" s="17">
        <f t="shared" si="1"/>
        <v>57</v>
      </c>
      <c r="S24" s="17">
        <f t="shared" si="1"/>
        <v>52</v>
      </c>
      <c r="T24" s="17">
        <f t="shared" si="1"/>
        <v>0</v>
      </c>
      <c r="U24" s="17">
        <f>SUM(U19:U23)</f>
        <v>79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50" priority="73">
      <formula>O12=""</formula>
    </cfRule>
    <cfRule type="expression" dxfId="49" priority="74">
      <formula>AND(O$9&lt;&gt;"",O12&gt;=O$9)</formula>
    </cfRule>
    <cfRule type="expression" dxfId="48" priority="75">
      <formula>AND(O$10&lt;&gt;"",O12&lt;O$10)</formula>
    </cfRule>
    <cfRule type="expression" dxfId="47" priority="76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2016:3:4:7:SANCHONG</v>
      </c>
      <c r="AP77" s="27">
        <f t="shared" ref="AP77:AP88" ca="1" si="11">MATCH(AO77,INDIRECT(CONCATENATE($X$93,"$A:$A")),0)</f>
        <v>323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23</v>
      </c>
      <c r="AS77" s="21">
        <f t="shared" ca="1" si="12"/>
        <v>13</v>
      </c>
      <c r="AT77" s="21">
        <f t="shared" ca="1" si="12"/>
        <v>20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2016:4:1:7:SANCHONG</v>
      </c>
      <c r="AP78" s="27">
        <f t="shared" ca="1" si="11"/>
        <v>352</v>
      </c>
      <c r="AQ78" s="21">
        <f t="shared" ca="1" si="12"/>
        <v>0</v>
      </c>
      <c r="AR78" s="21">
        <f t="shared" ca="1" si="12"/>
        <v>24</v>
      </c>
      <c r="AS78" s="21">
        <f t="shared" ca="1" si="12"/>
        <v>5</v>
      </c>
      <c r="AT78" s="21">
        <f t="shared" ca="1" si="12"/>
        <v>24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2016:4:2:7:SANCHONG</v>
      </c>
      <c r="AP79" s="27">
        <f t="shared" ca="1" si="11"/>
        <v>381</v>
      </c>
      <c r="AQ79" s="21">
        <f t="shared" ca="1" si="12"/>
        <v>0</v>
      </c>
      <c r="AR79" s="21">
        <f t="shared" ca="1" si="12"/>
        <v>26</v>
      </c>
      <c r="AS79" s="21">
        <f t="shared" ca="1" si="12"/>
        <v>6</v>
      </c>
      <c r="AT79" s="21">
        <f t="shared" ca="1" si="12"/>
        <v>17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2016:4:3:7:SANCHONG</v>
      </c>
      <c r="AP80" s="27">
        <f t="shared" ca="1" si="11"/>
        <v>410</v>
      </c>
      <c r="AQ80" s="21">
        <f t="shared" ca="1" si="12"/>
        <v>0</v>
      </c>
      <c r="AR80" s="21">
        <f t="shared" ca="1" si="12"/>
        <v>31</v>
      </c>
      <c r="AS80" s="21">
        <f t="shared" ca="1" si="12"/>
        <v>10</v>
      </c>
      <c r="AT80" s="21">
        <f t="shared" ca="1" si="12"/>
        <v>22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>
        <f t="shared" ca="1" si="3"/>
        <v>140</v>
      </c>
      <c r="AC81" s="21">
        <f t="shared" ca="1" si="4"/>
        <v>4</v>
      </c>
      <c r="AD81" s="21">
        <f t="shared" si="5"/>
        <v>0</v>
      </c>
      <c r="AE81" s="27">
        <f t="shared" ca="1" si="6"/>
        <v>65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2016:4:4:7:SANCHONG</v>
      </c>
      <c r="AP81" s="27">
        <f t="shared" ca="1" si="11"/>
        <v>439</v>
      </c>
      <c r="AQ81" s="21">
        <f t="shared" ca="1" si="12"/>
        <v>0</v>
      </c>
      <c r="AR81" s="21">
        <f t="shared" ca="1" si="12"/>
        <v>29</v>
      </c>
      <c r="AS81" s="21">
        <f t="shared" ca="1" si="12"/>
        <v>10</v>
      </c>
      <c r="AT81" s="21">
        <f t="shared" ca="1" si="12"/>
        <v>21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>
        <f t="shared" ca="1" si="3"/>
        <v>170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2016:5:1:7:SANCHONG</v>
      </c>
      <c r="AP82" s="27">
        <f t="shared" ca="1" si="11"/>
        <v>468</v>
      </c>
      <c r="AQ82" s="21">
        <f t="shared" ca="1" si="12"/>
        <v>0</v>
      </c>
      <c r="AR82" s="21">
        <f t="shared" ca="1" si="12"/>
        <v>26</v>
      </c>
      <c r="AS82" s="21">
        <f t="shared" ca="1" si="12"/>
        <v>7</v>
      </c>
      <c r="AT82" s="21">
        <f t="shared" ca="1" si="12"/>
        <v>22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2016:5:2:7:SANCHONG</v>
      </c>
      <c r="AP83" s="27">
        <f t="shared" ca="1" si="11"/>
        <v>497</v>
      </c>
      <c r="AQ83" s="21">
        <f t="shared" ca="1" si="12"/>
        <v>0</v>
      </c>
      <c r="AR83" s="21">
        <f t="shared" ca="1" si="12"/>
        <v>25</v>
      </c>
      <c r="AS83" s="21">
        <f t="shared" ca="1" si="12"/>
        <v>16</v>
      </c>
      <c r="AT83" s="21">
        <f t="shared" ca="1" si="12"/>
        <v>19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2016:5:3:7:SANCHONG</v>
      </c>
      <c r="AP84" s="27">
        <f t="shared" ca="1" si="11"/>
        <v>526</v>
      </c>
      <c r="AQ84" s="21">
        <f t="shared" ca="1" si="12"/>
        <v>0</v>
      </c>
      <c r="AR84" s="21">
        <f t="shared" ca="1" si="12"/>
        <v>21</v>
      </c>
      <c r="AS84" s="21">
        <f t="shared" ca="1" si="12"/>
        <v>8</v>
      </c>
      <c r="AT84" s="21">
        <f t="shared" ca="1" si="12"/>
        <v>23</v>
      </c>
      <c r="AU84" s="21">
        <f t="shared" ca="1" si="12"/>
        <v>1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2016:5:4:7:SANCHONG</v>
      </c>
      <c r="AP85" s="27">
        <f t="shared" ca="1" si="11"/>
        <v>558</v>
      </c>
      <c r="AQ85" s="21">
        <f t="shared" ca="1" si="12"/>
        <v>2</v>
      </c>
      <c r="AR85" s="21">
        <f t="shared" ca="1" si="12"/>
        <v>12</v>
      </c>
      <c r="AS85" s="21">
        <f t="shared" ca="1" si="12"/>
        <v>11</v>
      </c>
      <c r="AT85" s="21">
        <f t="shared" ca="1" si="12"/>
        <v>20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2016:5:5:7:SANCHONG</v>
      </c>
      <c r="AP86" s="27">
        <f t="shared" ca="1" si="11"/>
        <v>587</v>
      </c>
      <c r="AQ86" s="21">
        <f t="shared" ca="1" si="12"/>
        <v>2</v>
      </c>
      <c r="AR86" s="21">
        <f t="shared" ca="1" si="12"/>
        <v>20</v>
      </c>
      <c r="AS86" s="21">
        <f t="shared" ca="1" si="12"/>
        <v>12</v>
      </c>
      <c r="AT86" s="21">
        <f t="shared" ca="1" si="12"/>
        <v>11</v>
      </c>
      <c r="AU86" s="21">
        <f t="shared" ca="1" si="12"/>
        <v>1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2016:6:1:7:SANCHONG</v>
      </c>
      <c r="AP87" s="27">
        <f t="shared" ca="1" si="11"/>
        <v>617</v>
      </c>
      <c r="AQ87" s="21">
        <f t="shared" ca="1" si="12"/>
        <v>0</v>
      </c>
      <c r="AR87" s="21">
        <f t="shared" ca="1" si="12"/>
        <v>25</v>
      </c>
      <c r="AS87" s="21">
        <f t="shared" ca="1" si="12"/>
        <v>7</v>
      </c>
      <c r="AT87" s="21">
        <f t="shared" ca="1" si="12"/>
        <v>17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2016:6:2:7:SANCHONG</v>
      </c>
      <c r="AP88" s="27">
        <f t="shared" ca="1" si="11"/>
        <v>646</v>
      </c>
      <c r="AQ88" s="21">
        <f t="shared" ca="1" si="12"/>
        <v>0</v>
      </c>
      <c r="AR88" s="21">
        <f t="shared" ca="1" si="12"/>
        <v>28</v>
      </c>
      <c r="AS88" s="21">
        <f t="shared" ca="1" si="12"/>
        <v>15</v>
      </c>
      <c r="AT88" s="21">
        <f t="shared" ca="1" si="12"/>
        <v>35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1839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Sanchong District</v>
      </c>
    </row>
    <row r="108" spans="23:51">
      <c r="X108" s="40" t="str">
        <f>$X$92</f>
        <v>三重地區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U30"/>
  <sheetViews>
    <sheetView tabSelected="1" topLeftCell="E2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1771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2090</v>
      </c>
      <c r="E2" s="82" t="str">
        <f>$A$3</f>
        <v>北臺北地帶</v>
      </c>
      <c r="F2" s="26" t="s">
        <v>791</v>
      </c>
      <c r="G2" s="84">
        <f>$A$6</f>
        <v>60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2091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2092</v>
      </c>
      <c r="E4" s="89">
        <f>DATE</f>
        <v>42533</v>
      </c>
      <c r="F4" s="23" t="s">
        <v>789</v>
      </c>
      <c r="G4" s="24"/>
      <c r="H4" s="91">
        <f>ROUND($G$2/12*MONTH,0)</f>
        <v>30</v>
      </c>
      <c r="I4" s="92"/>
      <c r="J4" s="92"/>
      <c r="K4" s="93"/>
      <c r="L4" s="44">
        <f>ROUND($G$2/12,0)</f>
        <v>5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2056</v>
      </c>
      <c r="E5" s="90"/>
      <c r="F5" s="5" t="s">
        <v>790</v>
      </c>
      <c r="G5" s="6"/>
      <c r="H5" s="94">
        <f ca="1">NORTH_ZONE_GRAPH!$AC$89</f>
        <v>13</v>
      </c>
      <c r="I5" s="95"/>
      <c r="J5" s="95"/>
      <c r="K5" s="96"/>
      <c r="L5" s="45">
        <f>$O$30</f>
        <v>3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60</v>
      </c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1882</v>
      </c>
      <c r="C12" s="64" t="str">
        <f>CONCATENATE(YEAR,":",MONTH,":",WEEK,":",WEEKDAY,":",$B12)</f>
        <v>2016:6:2:7:SHILIN_ZL</v>
      </c>
      <c r="D12" s="64">
        <f>MATCH($C12,REPORT_DATA_BY_COMP!$A:$A,0)</f>
        <v>2082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2016:6:2</v>
      </c>
      <c r="N12" s="47" t="str">
        <f>IFERROR(INDEX(BAPTISM_HISTORY!$A:$C,MATCH("0:0:0:0:"&amp;$B12,BAPTISM_HISTORY!$A:$A,0),MATCH(N$8,BAPTISM_HISTORY!$A$1:$AI$1,0)), "")</f>
        <v>2</v>
      </c>
      <c r="O12" s="59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11</v>
      </c>
      <c r="S12" s="10">
        <f>IFERROR(INDEX(REPORT_DATA_BY_COMP!$A:$AI,$D12,MATCH(S$8,REPORT_DATA_BY_COMP!$A$1:$AI$1,0)), "")</f>
        <v>13</v>
      </c>
      <c r="T12" s="10">
        <f>IFERROR(INDEX(REPORT_DATA_BY_COMP!$A:$AI,$D12,MATCH(T$8,REPORT_DATA_BY_COMP!$A$1:$AI$1,0)), "")</f>
        <v>4</v>
      </c>
      <c r="U12" s="10">
        <f>IFERROR(INDEX(REPORT_DATA_BY_COMP!$A:$AI,$D12,MATCH(U$8,REPORT_DATA_BY_COMP!$A$1:$AI$1,0)), "")</f>
        <v>13</v>
      </c>
    </row>
    <row r="13" spans="1:21" ht="15" customHeight="1">
      <c r="A13" s="1"/>
      <c r="B13" s="1" t="s">
        <v>1929</v>
      </c>
      <c r="C13" s="64" t="str">
        <f>CONCATENATE(YEAR,":",MONTH,":",WEEK,":",WEEKDAY,":",$B13)</f>
        <v>2016:6:2:7:TIANMU_A_E</v>
      </c>
      <c r="D13" s="64">
        <f>MATCH($C13,REPORT_DATA_BY_COMP!$A:$A,0)</f>
        <v>2099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6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1933</v>
      </c>
      <c r="C14" s="64" t="str">
        <f>CONCATENATE(YEAR,":",MONTH,":",WEEK,":",WEEKDAY,":",$B14)</f>
        <v>2016:6:2:7:TIANMU_B_E</v>
      </c>
      <c r="D14" s="64">
        <f>MATCH($C14,REPORT_DATA_BY_COMP!$A:$A,0)</f>
        <v>2100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1</v>
      </c>
      <c r="M14" s="10" t="str">
        <f>IFERROR(""&amp;INDEX(BAPTISM_HISTORY!$A:$C,MATCH("0:0:0:0:"&amp;$B14,BAPTISM_HISTORY!$A:$A,0),MATCH(M$8,BAPTISM_HISTORY!$A$1:$AI$1,0)), "")</f>
        <v>2016:6:2</v>
      </c>
      <c r="N14" s="47" t="str">
        <f>IFERROR(INDEX(BAPTISM_HISTORY!$A:$C,MATCH("0:0:0:0:"&amp;$B14,BAPTISM_HISTORY!$A:$A,0),MATCH(N$8,BAPTISM_HISTORY!$A$1:$AI$1,0)), "")</f>
        <v>1</v>
      </c>
      <c r="O14" s="56">
        <f>IFERROR(INDEX(REPORT_DATA_BY_COMP!$A:$AI,$D14,MATCH(O$8,REPORT_DATA_BY_COMP!$A$1:$AI$1,0)), "")</f>
        <v>1</v>
      </c>
      <c r="P14" s="5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12</v>
      </c>
      <c r="S14" s="10">
        <f>IFERROR(INDEX(REPORT_DATA_BY_COMP!$A:$AI,$D14,MATCH(S$8,REPORT_DATA_BY_COMP!$A$1:$AI$1,0)), "")</f>
        <v>12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21</v>
      </c>
    </row>
    <row r="15" spans="1:21" ht="15" customHeight="1">
      <c r="A15" s="1"/>
      <c r="B15" s="1" t="s">
        <v>1886</v>
      </c>
      <c r="C15" s="64" t="str">
        <f>CONCATENATE(YEAR,":",MONTH,":",WEEK,":",WEEKDAY,":",$B15)</f>
        <v>2016:6:2:7:SHILIN_S</v>
      </c>
      <c r="D15" s="64">
        <f>MATCH($C15,REPORT_DATA_BY_COMP!$A:$A,0)</f>
        <v>2081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/>
      </c>
      <c r="N15" s="47" t="str">
        <f>IFERROR(INDEX(BAPTISM_HISTORY!$A:$C,MATCH("0:0:0:0:"&amp;$B15,BAPTISM_HISTORY!$A:$A,0),MATCH(N$8,BAPTISM_HISTORY!$A$1:$AI$1,0)), "")</f>
        <v>0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3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4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1</v>
      </c>
      <c r="I16" s="11">
        <f t="shared" si="0"/>
        <v>2</v>
      </c>
      <c r="J16" s="11">
        <f t="shared" si="0"/>
        <v>9</v>
      </c>
      <c r="K16" s="11">
        <f t="shared" si="0"/>
        <v>12</v>
      </c>
      <c r="L16" s="48">
        <f t="shared" si="0"/>
        <v>1</v>
      </c>
      <c r="M16" s="11"/>
      <c r="N16" s="48"/>
      <c r="O16" s="57">
        <f t="shared" si="0"/>
        <v>2</v>
      </c>
      <c r="P16" s="51">
        <f t="shared" si="0"/>
        <v>32</v>
      </c>
      <c r="Q16" s="11">
        <f t="shared" si="0"/>
        <v>12</v>
      </c>
      <c r="R16" s="11">
        <f t="shared" si="0"/>
        <v>32</v>
      </c>
      <c r="S16" s="11">
        <f t="shared" si="0"/>
        <v>34</v>
      </c>
      <c r="T16" s="11">
        <f t="shared" si="0"/>
        <v>5</v>
      </c>
      <c r="U16" s="11">
        <f t="shared" si="0"/>
        <v>43</v>
      </c>
    </row>
    <row r="17" spans="1:21" ht="15" customHeight="1">
      <c r="A17" s="1" t="s">
        <v>2094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1769</v>
      </c>
      <c r="C18" s="64" t="str">
        <f>CONCATENATE(YEAR,":",MONTH,":",WEEK,":",WEEKDAY,":",$B18)</f>
        <v>2016:6:2:7:BEITOU_E</v>
      </c>
      <c r="D18" s="64">
        <f>MATCH($C18,REPORT_DATA_BY_COMP!$A:$A,0)</f>
        <v>2049</v>
      </c>
      <c r="E18" s="65" t="str">
        <f>SUBSTITUTE(VLOOKUP($B18,COMP_LIST!$A:$AD,5,FALSE),"EL","")</f>
        <v>E. Facer DL / Conover</v>
      </c>
      <c r="F18" s="4" t="str">
        <f>VLOOKUP($B18,COMP_LIST!$A:$AD,3,FALSE)</f>
        <v>Beitou E</v>
      </c>
      <c r="G18" s="4" t="str">
        <f>VLOOKUP($B18,COMP_LIST!$A:$AD,4,FALSE)</f>
        <v>北投長老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3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2016:5:4</v>
      </c>
      <c r="N18" s="47" t="str">
        <f>IFERROR(INDEX(BAPTISM_HISTORY!$A:$C,MATCH("0:0:0:0:"&amp;$B18,BAPTISM_HISTORY!$A:$A,0),MATCH(N$8,BAPTISM_HISTORY!$A$1:$AI$1,0)), "")</f>
        <v>3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6</v>
      </c>
      <c r="Q18" s="10">
        <f>IFERROR(INDEX(REPORT_DATA_BY_COMP!$A:$AI,$D18,MATCH(Q$8,REPORT_DATA_BY_COMP!$A$1:$AI$1,0)), "")</f>
        <v>2</v>
      </c>
      <c r="R18" s="10">
        <f>IFERROR(INDEX(REPORT_DATA_BY_COMP!$A:$AI,$D18,MATCH(R$8,REPORT_DATA_BY_COMP!$A$1:$AI$1,0)), "")</f>
        <v>9</v>
      </c>
      <c r="S18" s="10">
        <f>IFERROR(INDEX(REPORT_DATA_BY_COMP!$A:$AI,$D18,MATCH(S$8,REPORT_DATA_BY_COMP!$A$1:$AI$1,0)), "")</f>
        <v>7</v>
      </c>
      <c r="T18" s="10">
        <f>IFERROR(INDEX(REPORT_DATA_BY_COMP!$A:$AI,$D18,MATCH(T$8,REPORT_DATA_BY_COMP!$A$1:$AI$1,0)), "")</f>
        <v>0</v>
      </c>
      <c r="U18" s="10">
        <f>IFERROR(INDEX(REPORT_DATA_BY_COMP!$A:$AI,$D18,MATCH(U$8,REPORT_DATA_BY_COMP!$A$1:$AI$1,0)), "")</f>
        <v>11</v>
      </c>
    </row>
    <row r="19" spans="1:21" ht="15" customHeight="1">
      <c r="A19" s="1"/>
      <c r="B19" s="1" t="s">
        <v>1774</v>
      </c>
      <c r="C19" s="64" t="str">
        <f>CONCATENATE(YEAR,":",MONTH,":",WEEK,":",WEEKDAY,":",$B19)</f>
        <v>2016:6:2:7:BEITOU_S</v>
      </c>
      <c r="D19" s="64">
        <f>MATCH($C19,REPORT_DATA_BY_COMP!$A:$A,0)</f>
        <v>2050</v>
      </c>
      <c r="E19" s="65" t="str">
        <f>SUBSTITUTE(VLOOKUP($B19,COMP_LIST!$A:$AD,5,FALSE),"EL","")</f>
        <v>S. Maxwell / Westover STL</v>
      </c>
      <c r="F19" s="4" t="str">
        <f>VLOOKUP($B19,COMP_LIST!$A:$AD,3,FALSE)</f>
        <v>Beitou S</v>
      </c>
      <c r="G19" s="4" t="str">
        <f>VLOOKUP($B19,COMP_LIST!$A:$AD,4,FALSE)</f>
        <v>北頭姐妹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2016:5:4</v>
      </c>
      <c r="N19" s="47" t="str">
        <f>IFERROR(INDEX(BAPTISM_HISTORY!$A:$C,MATCH("0:0:0:0:"&amp;$B19,BAPTISM_HISTORY!$A:$A,0),MATCH(N$8,BAPTISM_HISTORY!$A$1:$AI$1,0)), "")</f>
        <v>2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9</v>
      </c>
      <c r="Q19" s="10">
        <f>IFERROR(INDEX(REPORT_DATA_BY_COMP!$A:$AI,$D19,MATCH(Q$8,REPORT_DATA_BY_COMP!$A$1:$AI$1,0)), "")</f>
        <v>1</v>
      </c>
      <c r="R19" s="10">
        <f>IFERROR(INDEX(REPORT_DATA_BY_COMP!$A:$AI,$D19,MATCH(R$8,REPORT_DATA_BY_COMP!$A$1:$AI$1,0)), "")</f>
        <v>9</v>
      </c>
      <c r="S19" s="10">
        <f>IFERROR(INDEX(REPORT_DATA_BY_COMP!$A:$AI,$D19,MATCH(S$8,REPORT_DATA_BY_COMP!$A$1:$AI$1,0)), "")</f>
        <v>5</v>
      </c>
      <c r="T19" s="10">
        <f>IFERROR(INDEX(REPORT_DATA_BY_COMP!$A:$AI,$D19,MATCH(T$8,REPORT_DATA_BY_COMP!$A$1:$AI$1,0)), "")</f>
        <v>1</v>
      </c>
      <c r="U19" s="10">
        <f>IFERROR(INDEX(REPORT_DATA_BY_COMP!$A:$AI,$D19,MATCH(U$8,REPORT_DATA_BY_COMP!$A$1:$AI$1,0)), "")</f>
        <v>5</v>
      </c>
    </row>
    <row r="20" spans="1:21" ht="15" customHeight="1">
      <c r="A20" s="1"/>
      <c r="B20" s="1" t="s">
        <v>1781</v>
      </c>
      <c r="C20" s="64" t="str">
        <f>CONCATENATE(YEAR,":",MONTH,":",WEEK,":",WEEKDAY,":",$B20)</f>
        <v>2016:6:2:7:DANSHUI_A_E</v>
      </c>
      <c r="D20" s="64">
        <f>MATCH($C20,REPORT_DATA_BY_COMP!$A:$A,0)</f>
        <v>2052</v>
      </c>
      <c r="E20" s="65" t="str">
        <f>SUBSTITUTE(VLOOKUP($B20,COMP_LIST!$A:$AD,5,FALSE),"EL","")</f>
        <v>E. Francis / Coletti</v>
      </c>
      <c r="F20" s="4" t="str">
        <f>VLOOKUP($B20,COMP_LIST!$A:$AD,3,FALSE)</f>
        <v>Danshui A E</v>
      </c>
      <c r="G20" s="4" t="str">
        <f>VLOOKUP($B20,COMP_LIST!$A:$AD,4,FALSE)</f>
        <v>淡水 A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1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3</v>
      </c>
      <c r="L20" s="47">
        <f>IFERROR(INDEX(REPORT_DATA_BY_COMP!$A:$AI,$D20,MATCH(L$8,REPORT_DATA_BY_COMP!$A$1:$AI$1,0)), "")</f>
        <v>0</v>
      </c>
      <c r="M20" s="10" t="str">
        <f>IFERROR(""&amp;INDEX(BAPTISM_HISTORY!$A:$C,MATCH("0:0:0:0:"&amp;$B20,BAPTISM_HISTORY!$A:$A,0),MATCH(M$8,BAPTISM_HISTORY!$A$1:$AI$1,0)), "")</f>
        <v>2016:5:1</v>
      </c>
      <c r="N20" s="47" t="str">
        <f>IFERROR(INDEX(BAPTISM_HISTORY!$A:$C,MATCH("0:0:0:0:"&amp;$B20,BAPTISM_HISTORY!$A:$A,0),MATCH(N$8,BAPTISM_HISTORY!$A$1:$AI$1,0)), "")</f>
        <v>1</v>
      </c>
      <c r="O20" s="56">
        <f>IFERROR(INDEX(REPORT_DATA_BY_COMP!$A:$AI,$D20,MATCH(O$8,REPORT_DATA_BY_COMP!$A$1:$AI$1,0)), "")</f>
        <v>0</v>
      </c>
      <c r="P20" s="50">
        <f>IFERROR(INDEX(REPORT_DATA_BY_COMP!$A:$AI,$D20,MATCH(P$8,REPORT_DATA_BY_COMP!$A$1:$AI$1,0)), "")</f>
        <v>10</v>
      </c>
      <c r="Q20" s="10">
        <f>IFERROR(INDEX(REPORT_DATA_BY_COMP!$A:$AI,$D20,MATCH(Q$8,REPORT_DATA_BY_COMP!$A$1:$AI$1,0)), "")</f>
        <v>7</v>
      </c>
      <c r="R20" s="10">
        <f>IFERROR(INDEX(REPORT_DATA_BY_COMP!$A:$AI,$D20,MATCH(R$8,REPORT_DATA_BY_COMP!$A$1:$AI$1,0)), "")</f>
        <v>10</v>
      </c>
      <c r="S20" s="10">
        <f>IFERROR(INDEX(REPORT_DATA_BY_COMP!$A:$AI,$D20,MATCH(S$8,REPORT_DATA_BY_COMP!$A$1:$AI$1,0)), "")</f>
        <v>5</v>
      </c>
      <c r="T20" s="10">
        <f>IFERROR(INDEX(REPORT_DATA_BY_COMP!$A:$AI,$D20,MATCH(T$8,REPORT_DATA_BY_COMP!$A$1:$AI$1,0)), "")</f>
        <v>1</v>
      </c>
      <c r="U20" s="10">
        <f>IFERROR(INDEX(REPORT_DATA_BY_COMP!$A:$AI,$D20,MATCH(U$8,REPORT_DATA_BY_COMP!$A$1:$AI$1,0)), "")</f>
        <v>4</v>
      </c>
    </row>
    <row r="21" spans="1:21" ht="15" customHeight="1">
      <c r="A21" s="1"/>
      <c r="B21" s="1" t="s">
        <v>1785</v>
      </c>
      <c r="C21" s="64" t="str">
        <f>CONCATENATE(YEAR,":",MONTH,":",WEEK,":",WEEKDAY,":",$B21)</f>
        <v>2016:6:2:7:DANSHUI_B_E</v>
      </c>
      <c r="D21" s="64">
        <f>MATCH($C21,REPORT_DATA_BY_COMP!$A:$A,0)</f>
        <v>2053</v>
      </c>
      <c r="E21" s="65" t="str">
        <f>SUBSTITUTE(VLOOKUP($B21,COMP_LIST!$A:$AD,5,FALSE),"EL","")</f>
        <v>E. Gray</v>
      </c>
      <c r="F21" s="4" t="str">
        <f>VLOOKUP($B21,COMP_LIST!$A:$AD,3,FALSE)</f>
        <v>Danshui B E</v>
      </c>
      <c r="G21" s="4" t="str">
        <f>VLOOKUP($B21,COMP_LIST!$A:$AD,4,FALSE)</f>
        <v>淡水 B 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0</v>
      </c>
      <c r="K21" s="10">
        <f>IFERROR(INDEX(REPORT_DATA_BY_COMP!$A:$AI,$D21,MATCH(K$8,REPORT_DATA_BY_COMP!$A$1:$AI$1,0)), "")</f>
        <v>1</v>
      </c>
      <c r="L21" s="47">
        <f>IFERROR(INDEX(REPORT_DATA_BY_COMP!$A:$AI,$D21,MATCH(L$8,REPORT_DATA_BY_COMP!$A$1:$AI$1,0)), "")</f>
        <v>0</v>
      </c>
      <c r="M21" s="10" t="str">
        <f>IFERROR(""&amp;INDEX(BAPTISM_HISTORY!$A:$C,MATCH("0:0:0:0:"&amp;$B21,BAPTISM_HISTORY!$A:$A,0),MATCH(M$8,BAPTISM_HISTORY!$A$1:$AI$1,0)), "")</f>
        <v>2016:6:1</v>
      </c>
      <c r="N21" s="47" t="str">
        <f>IFERROR(INDEX(BAPTISM_HISTORY!$A:$C,MATCH("0:0:0:0:"&amp;$B21,BAPTISM_HISTORY!$A:$A,0),MATCH(N$8,BAPTISM_HISTORY!$A$1:$AI$1,0)), "")</f>
        <v>3</v>
      </c>
      <c r="O21" s="56">
        <f>IFERROR(INDEX(REPORT_DATA_BY_COMP!$A:$AI,$D21,MATCH(O$8,REPORT_DATA_BY_COMP!$A$1:$AI$1,0)), "")</f>
        <v>0</v>
      </c>
      <c r="P21" s="50">
        <f>IFERROR(INDEX(REPORT_DATA_BY_COMP!$A:$AI,$D21,MATCH(P$8,REPORT_DATA_BY_COMP!$A$1:$AI$1,0)), "")</f>
        <v>2</v>
      </c>
      <c r="Q21" s="10">
        <f>IFERROR(INDEX(REPORT_DATA_BY_COMP!$A:$AI,$D21,MATCH(Q$8,REPORT_DATA_BY_COMP!$A$1:$AI$1,0)), "")</f>
        <v>1</v>
      </c>
      <c r="R21" s="10">
        <f>IFERROR(INDEX(REPORT_DATA_BY_COMP!$A:$AI,$D21,MATCH(R$8,REPORT_DATA_BY_COMP!$A$1:$AI$1,0)), "")</f>
        <v>2</v>
      </c>
      <c r="S21" s="10">
        <f>IFERROR(INDEX(REPORT_DATA_BY_COMP!$A:$AI,$D21,MATCH(S$8,REPORT_DATA_BY_COMP!$A$1:$AI$1,0)), "")</f>
        <v>0</v>
      </c>
      <c r="T21" s="10">
        <f>IFERROR(INDEX(REPORT_DATA_BY_COMP!$A:$AI,$D21,MATCH(T$8,REPORT_DATA_BY_COMP!$A$1:$AI$1,0)), "")</f>
        <v>1</v>
      </c>
      <c r="U21" s="10">
        <f>IFERROR(INDEX(REPORT_DATA_BY_COMP!$A:$AI,$D21,MATCH(U$8,REPORT_DATA_BY_COMP!$A$1:$AI$1,0)), "")</f>
        <v>5</v>
      </c>
    </row>
    <row r="22" spans="1:21" ht="15" customHeight="1" thickBot="1">
      <c r="A22" s="1"/>
      <c r="B22" s="1"/>
      <c r="E22" s="8" t="s">
        <v>804</v>
      </c>
      <c r="F22" s="9"/>
      <c r="G22" s="9"/>
      <c r="H22" s="11">
        <f>SUM(H18:H21)</f>
        <v>1</v>
      </c>
      <c r="I22" s="11">
        <f t="shared" ref="I22:U22" si="1">SUM(I18:I21)</f>
        <v>1</v>
      </c>
      <c r="J22" s="11">
        <f t="shared" si="1"/>
        <v>7</v>
      </c>
      <c r="K22" s="11">
        <f t="shared" si="1"/>
        <v>9</v>
      </c>
      <c r="L22" s="48">
        <f t="shared" si="1"/>
        <v>0</v>
      </c>
      <c r="M22" s="11"/>
      <c r="N22" s="48"/>
      <c r="O22" s="58">
        <f t="shared" si="1"/>
        <v>0</v>
      </c>
      <c r="P22" s="51">
        <f t="shared" si="1"/>
        <v>27</v>
      </c>
      <c r="Q22" s="11">
        <f t="shared" si="1"/>
        <v>11</v>
      </c>
      <c r="R22" s="11">
        <f t="shared" si="1"/>
        <v>30</v>
      </c>
      <c r="S22" s="11">
        <f t="shared" si="1"/>
        <v>17</v>
      </c>
      <c r="T22" s="11">
        <f t="shared" si="1"/>
        <v>3</v>
      </c>
      <c r="U22" s="11">
        <f t="shared" si="1"/>
        <v>25</v>
      </c>
    </row>
    <row r="23" spans="1:21" ht="15" customHeight="1" thickTop="1">
      <c r="E23" s="31"/>
      <c r="F23" s="22"/>
      <c r="G23" s="22"/>
      <c r="H23" s="22"/>
      <c r="I23" s="22"/>
      <c r="J23" s="22"/>
      <c r="K23" s="22"/>
      <c r="L23" s="22"/>
      <c r="M23" s="43"/>
      <c r="N23" s="43"/>
      <c r="O23" s="70"/>
      <c r="P23" s="22"/>
      <c r="Q23" s="22"/>
      <c r="R23" s="22"/>
      <c r="S23" s="22"/>
      <c r="T23" s="22"/>
      <c r="U23" s="22"/>
    </row>
    <row r="24" spans="1:21" ht="15" customHeight="1">
      <c r="E24" s="12" t="s">
        <v>803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</row>
    <row r="25" spans="1:21" ht="15" customHeight="1">
      <c r="C25" s="64" t="str">
        <f>CONCATENATE(YEAR,":",MONTH,":1:",WEEKLY_REPORT_DAY,":", $A$1)</f>
        <v>2016:6:1:7:NORTH</v>
      </c>
      <c r="D25" s="64">
        <f>MATCH($C25,REPORT_DATA_BY_ZONE!$A:$A, 0)</f>
        <v>217</v>
      </c>
      <c r="E25" s="19" t="s">
        <v>781</v>
      </c>
      <c r="F25" s="13"/>
      <c r="G25" s="13"/>
      <c r="H25" s="10">
        <f>IFERROR(INDEX(REPORT_DATA_BY_ZONE!$A:$AI,$D25,MATCH(H$8,REPORT_DATA_BY_ZONE!$A$1:$AI$1,0)), "")</f>
        <v>3</v>
      </c>
      <c r="I25" s="10">
        <f>IFERROR(INDEX(REPORT_DATA_BY_ZONE!$A:$AI,$D25,MATCH(I$8,REPORT_DATA_BY_ZONE!$A$1:$AI$1,0)), "")</f>
        <v>3</v>
      </c>
      <c r="J25" s="10">
        <f>IFERROR(INDEX(REPORT_DATA_BY_ZONE!$A:$AI,$D25,MATCH(J$8,REPORT_DATA_BY_ZONE!$A$1:$AI$1,0)), "")</f>
        <v>17</v>
      </c>
      <c r="K25" s="10">
        <f>IFERROR(INDEX(REPORT_DATA_BY_ZONE!$A:$AI,$D25,MATCH(K$8,REPORT_DATA_BY_ZONE!$A$1:$AI$1,0)), "")</f>
        <v>23</v>
      </c>
      <c r="L25" s="47">
        <f>IFERROR(INDEX(REPORT_DATA_BY_ZONE!$A:$AI,$D25,MATCH(L$8,REPORT_DATA_BY_ZONE!$A$1:$AI$1,0)), "")</f>
        <v>2</v>
      </c>
      <c r="M25" s="47"/>
      <c r="N25" s="47"/>
      <c r="O25" s="10">
        <f>IFERROR(INDEX(REPORT_DATA_BY_ZONE!$A:$AI,$D25,MATCH(O$8,REPORT_DATA_BY_ZONE!$A$1:$AI$1,0)), "")</f>
        <v>1</v>
      </c>
      <c r="P25" s="50">
        <f>IFERROR(INDEX(REPORT_DATA_BY_ZONE!$A:$AI,$D25,MATCH(P$8,REPORT_DATA_BY_ZONE!$A$1:$AI$1,0)), "")</f>
        <v>59</v>
      </c>
      <c r="Q25" s="10">
        <f>IFERROR(INDEX(REPORT_DATA_BY_ZONE!$A:$AI,$D25,MATCH(Q$8,REPORT_DATA_BY_ZONE!$A$1:$AI$1,0)), "")</f>
        <v>27</v>
      </c>
      <c r="R25" s="10">
        <f>IFERROR(INDEX(REPORT_DATA_BY_ZONE!$A:$AI,$D25,MATCH(R$8,REPORT_DATA_BY_ZONE!$A$1:$AI$1,0)), "")</f>
        <v>75</v>
      </c>
      <c r="S25" s="10">
        <f>IFERROR(INDEX(REPORT_DATA_BY_ZONE!$A:$AI,$D25,MATCH(S$8,REPORT_DATA_BY_ZONE!$A$1:$AI$1,0)), "")</f>
        <v>38</v>
      </c>
      <c r="T25" s="10">
        <f>IFERROR(INDEX(REPORT_DATA_BY_ZONE!$A:$AI,$D25,MATCH(T$8,REPORT_DATA_BY_ZONE!$A$1:$AI$1,0)), "")</f>
        <v>1</v>
      </c>
      <c r="U25" s="10">
        <f>IFERROR(INDEX(REPORT_DATA_BY_ZONE!$A:$AI,$D25,MATCH(U$8,REPORT_DATA_BY_ZONE!$A$1:$AI$1,0)), "")</f>
        <v>51</v>
      </c>
    </row>
    <row r="26" spans="1:21" ht="15" customHeight="1">
      <c r="C26" s="64" t="str">
        <f>CONCATENATE(YEAR,":",MONTH,":2:",WEEKLY_REPORT_DAY,":", $A$1)</f>
        <v>2016:6:2:7:NORTH</v>
      </c>
      <c r="D26" s="64">
        <f>MATCH($C26,REPORT_DATA_BY_ZONE!$A:$A, 0)</f>
        <v>227</v>
      </c>
      <c r="E26" s="19" t="s">
        <v>780</v>
      </c>
      <c r="F26" s="13"/>
      <c r="G26" s="13"/>
      <c r="H26" s="10">
        <f>IFERROR(INDEX(REPORT_DATA_BY_ZONE!$A:$AI,$D26,MATCH(H$8,REPORT_DATA_BY_ZONE!$A$1:$AI$1,0)), "")</f>
        <v>2</v>
      </c>
      <c r="I26" s="10">
        <f>IFERROR(INDEX(REPORT_DATA_BY_ZONE!$A:$AI,$D26,MATCH(I$8,REPORT_DATA_BY_ZONE!$A$1:$AI$1,0)), "")</f>
        <v>3</v>
      </c>
      <c r="J26" s="10">
        <f>IFERROR(INDEX(REPORT_DATA_BY_ZONE!$A:$AI,$D26,MATCH(J$8,REPORT_DATA_BY_ZONE!$A$1:$AI$1,0)), "")</f>
        <v>16</v>
      </c>
      <c r="K26" s="10">
        <f>IFERROR(INDEX(REPORT_DATA_BY_ZONE!$A:$AI,$D26,MATCH(K$8,REPORT_DATA_BY_ZONE!$A$1:$AI$1,0)), "")</f>
        <v>21</v>
      </c>
      <c r="L26" s="47">
        <f>IFERROR(INDEX(REPORT_DATA_BY_ZONE!$A:$AI,$D26,MATCH(L$8,REPORT_DATA_BY_ZONE!$A$1:$AI$1,0)), "")</f>
        <v>1</v>
      </c>
      <c r="M26" s="47"/>
      <c r="N26" s="47"/>
      <c r="O26" s="10">
        <f>IFERROR(INDEX(REPORT_DATA_BY_ZONE!$A:$AI,$D26,MATCH(O$8,REPORT_DATA_BY_ZONE!$A$1:$AI$1,0)), "")</f>
        <v>2</v>
      </c>
      <c r="P26" s="50">
        <f>IFERROR(INDEX(REPORT_DATA_BY_ZONE!$A:$AI,$D26,MATCH(P$8,REPORT_DATA_BY_ZONE!$A$1:$AI$1,0)), "")</f>
        <v>59</v>
      </c>
      <c r="Q26" s="10">
        <f>IFERROR(INDEX(REPORT_DATA_BY_ZONE!$A:$AI,$D26,MATCH(Q$8,REPORT_DATA_BY_ZONE!$A$1:$AI$1,0)), "")</f>
        <v>23</v>
      </c>
      <c r="R26" s="10">
        <f>IFERROR(INDEX(REPORT_DATA_BY_ZONE!$A:$AI,$D26,MATCH(R$8,REPORT_DATA_BY_ZONE!$A$1:$AI$1,0)), "")</f>
        <v>62</v>
      </c>
      <c r="S26" s="10">
        <f>IFERROR(INDEX(REPORT_DATA_BY_ZONE!$A:$AI,$D26,MATCH(S$8,REPORT_DATA_BY_ZONE!$A$1:$AI$1,0)), "")</f>
        <v>51</v>
      </c>
      <c r="T26" s="10">
        <f>IFERROR(INDEX(REPORT_DATA_BY_ZONE!$A:$AI,$D26,MATCH(T$8,REPORT_DATA_BY_ZONE!$A$1:$AI$1,0)), "")</f>
        <v>8</v>
      </c>
      <c r="U26" s="10">
        <f>IFERROR(INDEX(REPORT_DATA_BY_ZONE!$A:$AI,$D26,MATCH(U$8,REPORT_DATA_BY_ZONE!$A$1:$AI$1,0)), "")</f>
        <v>68</v>
      </c>
    </row>
    <row r="27" spans="1:21" ht="15" customHeight="1">
      <c r="C27" s="64" t="str">
        <f>CONCATENATE(YEAR,":",MONTH,":3:",WEEKLY_REPORT_DAY,":", $A$1)</f>
        <v>2016:6:3:7:NORTH</v>
      </c>
      <c r="D27" s="64" t="e">
        <f>MATCH($C27,REPORT_DATA_BY_ZONE!$A:$A, 0)</f>
        <v>#N/A</v>
      </c>
      <c r="E27" s="19" t="s">
        <v>782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47"/>
      <c r="N27" s="47"/>
      <c r="O27" s="10" t="str">
        <f>IFERROR(INDEX(REPORT_DATA_BY_ZONE!$A:$AI,$D27,MATCH(O$8,REPORT_DATA_BY_ZONE!$A$1:$AI$1,0)), "")</f>
        <v/>
      </c>
      <c r="P27" s="5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  <c r="T27" s="10" t="str">
        <f>IFERROR(INDEX(REPORT_DATA_BY_ZONE!$A:$AI,$D27,MATCH(T$8,REPORT_DATA_BY_ZONE!$A$1:$AI$1,0)), "")</f>
        <v/>
      </c>
      <c r="U27" s="10" t="str">
        <f>IFERROR(INDEX(REPORT_DATA_BY_ZONE!$A:$AI,$D27,MATCH(U$8,REPORT_DATA_BY_ZONE!$A$1:$AI$1,0)), "")</f>
        <v/>
      </c>
    </row>
    <row r="28" spans="1:21" ht="15" customHeight="1">
      <c r="C28" s="64" t="str">
        <f>CONCATENATE(YEAR,":",MONTH,":4:",WEEKLY_REPORT_DAY,":", $A$1)</f>
        <v>2016:6:4:7:NORTH</v>
      </c>
      <c r="D28" s="64" t="e">
        <f>MATCH($C28,REPORT_DATA_BY_ZONE!$A:$A, 0)</f>
        <v>#N/A</v>
      </c>
      <c r="E28" s="19" t="s">
        <v>783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47"/>
      <c r="N28" s="47"/>
      <c r="O28" s="10" t="str">
        <f>IFERROR(INDEX(REPORT_DATA_BY_ZONE!$A:$AI,$D28,MATCH(O$8,REPORT_DATA_BY_ZONE!$A$1:$AI$1,0)), "")</f>
        <v/>
      </c>
      <c r="P28" s="5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  <c r="T28" s="10" t="str">
        <f>IFERROR(INDEX(REPORT_DATA_BY_ZONE!$A:$AI,$D28,MATCH(T$8,REPORT_DATA_BY_ZONE!$A$1:$AI$1,0)), "")</f>
        <v/>
      </c>
      <c r="U28" s="10" t="str">
        <f>IFERROR(INDEX(REPORT_DATA_BY_ZONE!$A:$AI,$D28,MATCH(U$8,REPORT_DATA_BY_ZONE!$A$1:$AI$1,0)), "")</f>
        <v/>
      </c>
    </row>
    <row r="29" spans="1:21" ht="15" customHeight="1">
      <c r="C29" s="64" t="str">
        <f>CONCATENATE(YEAR,":",MONTH,":5:",WEEKLY_REPORT_DAY,":", $A$1)</f>
        <v>2016:6:5:7:NORTH</v>
      </c>
      <c r="D29" s="64" t="e">
        <f>MATCH($C29,REPORT_DATA_BY_ZONE!$A:$A, 0)</f>
        <v>#N/A</v>
      </c>
      <c r="E29" s="19" t="s">
        <v>784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47"/>
      <c r="N29" s="47"/>
      <c r="O29" s="10" t="str">
        <f>IFERROR(INDEX(REPORT_DATA_BY_ZONE!$A:$AI,$D29,MATCH(O$8,REPORT_DATA_BY_ZONE!$A$1:$AI$1,0)), "")</f>
        <v/>
      </c>
      <c r="P29" s="5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  <c r="T29" s="10" t="str">
        <f>IFERROR(INDEX(REPORT_DATA_BY_ZONE!$A:$AI,$D29,MATCH(T$8,REPORT_DATA_BY_ZONE!$A$1:$AI$1,0)), "")</f>
        <v/>
      </c>
      <c r="U29" s="10" t="str">
        <f>IFERROR(INDEX(REPORT_DATA_BY_ZONE!$A:$AI,$D29,MATCH(U$8,REPORT_DATA_BY_ZONE!$A$1:$AI$1,0)), "")</f>
        <v/>
      </c>
    </row>
    <row r="30" spans="1:21" ht="15" customHeight="1">
      <c r="E30" s="16" t="s">
        <v>804</v>
      </c>
      <c r="F30" s="14"/>
      <c r="G30" s="14"/>
      <c r="H30" s="17">
        <f>SUM(H25:H29)</f>
        <v>5</v>
      </c>
      <c r="I30" s="17">
        <f t="shared" ref="I30:T30" si="2">SUM(I25:I29)</f>
        <v>6</v>
      </c>
      <c r="J30" s="17">
        <f t="shared" si="2"/>
        <v>33</v>
      </c>
      <c r="K30" s="17">
        <f t="shared" si="2"/>
        <v>44</v>
      </c>
      <c r="L30" s="49">
        <f t="shared" si="2"/>
        <v>3</v>
      </c>
      <c r="M30" s="49"/>
      <c r="N30" s="49"/>
      <c r="O30" s="17">
        <f t="shared" si="2"/>
        <v>3</v>
      </c>
      <c r="P30" s="52">
        <f t="shared" si="2"/>
        <v>118</v>
      </c>
      <c r="Q30" s="17">
        <f t="shared" si="2"/>
        <v>50</v>
      </c>
      <c r="R30" s="17">
        <f t="shared" si="2"/>
        <v>137</v>
      </c>
      <c r="S30" s="17">
        <f t="shared" si="2"/>
        <v>89</v>
      </c>
      <c r="T30" s="17">
        <f t="shared" si="2"/>
        <v>9</v>
      </c>
      <c r="U30" s="17">
        <f>SUM(U25:U29)</f>
        <v>119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21">
    <cfRule type="expression" dxfId="46" priority="69">
      <formula>O12=""</formula>
    </cfRule>
    <cfRule type="expression" dxfId="45" priority="70">
      <formula>AND(O$9&lt;&gt;"",O12&gt;=O$9)</formula>
    </cfRule>
    <cfRule type="expression" dxfId="44" priority="71">
      <formula>AND(O$10&lt;&gt;"",O12&gt;=O$10)</formula>
    </cfRule>
    <cfRule type="expression" dxfId="43" priority="72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BA109"/>
  <sheetViews>
    <sheetView tabSelected="1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2016:3:4:7:NORTH</v>
      </c>
      <c r="AP77" s="27">
        <f t="shared" ref="AP77:AP88" ca="1" si="12">MATCH(AO77,INDIRECT(CONCATENATE($X$93,"$A:$A")),0)</f>
        <v>114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52</v>
      </c>
      <c r="AS77" s="21">
        <f t="shared" ca="1" si="13"/>
        <v>19</v>
      </c>
      <c r="AT77" s="21">
        <f t="shared" ca="1" si="13"/>
        <v>43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2016:4:1:7:NORTH</v>
      </c>
      <c r="AP78" s="27">
        <f t="shared" ca="1" si="12"/>
        <v>124</v>
      </c>
      <c r="AQ78" s="21">
        <f t="shared" ca="1" si="13"/>
        <v>0</v>
      </c>
      <c r="AR78" s="21">
        <f t="shared" ca="1" si="13"/>
        <v>45</v>
      </c>
      <c r="AS78" s="21">
        <f t="shared" ca="1" si="13"/>
        <v>17</v>
      </c>
      <c r="AT78" s="21">
        <f t="shared" ca="1" si="13"/>
        <v>35</v>
      </c>
      <c r="AU78" s="21">
        <f t="shared" ca="1" si="13"/>
        <v>10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2016:4:2:7:NORTH</v>
      </c>
      <c r="AP79" s="27">
        <f t="shared" ca="1" si="12"/>
        <v>134</v>
      </c>
      <c r="AQ79" s="21">
        <f t="shared" ca="1" si="13"/>
        <v>0</v>
      </c>
      <c r="AR79" s="21">
        <f t="shared" ca="1" si="13"/>
        <v>41</v>
      </c>
      <c r="AS79" s="21">
        <f t="shared" ca="1" si="13"/>
        <v>27</v>
      </c>
      <c r="AT79" s="21">
        <f t="shared" ca="1" si="13"/>
        <v>37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2016:4:3:7:NORTH</v>
      </c>
      <c r="AP80" s="27">
        <f t="shared" ca="1" si="12"/>
        <v>144</v>
      </c>
      <c r="AQ80" s="21">
        <f t="shared" ca="1" si="13"/>
        <v>0</v>
      </c>
      <c r="AR80" s="21">
        <f t="shared" ca="1" si="13"/>
        <v>46</v>
      </c>
      <c r="AS80" s="21">
        <f t="shared" ca="1" si="13"/>
        <v>18</v>
      </c>
      <c r="AT80" s="21">
        <f t="shared" ca="1" si="13"/>
        <v>38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>
        <f t="shared" ca="1" si="3"/>
        <v>260</v>
      </c>
      <c r="AC81" s="21">
        <f t="shared" ca="1" si="4"/>
        <v>5</v>
      </c>
      <c r="AD81" s="21">
        <f t="shared" si="5"/>
        <v>5</v>
      </c>
      <c r="AE81" s="27">
        <f t="shared" ca="1" si="6"/>
        <v>46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2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2016:4:4:7:NORTH</v>
      </c>
      <c r="AP81" s="27">
        <f t="shared" ca="1" si="12"/>
        <v>154</v>
      </c>
      <c r="AQ81" s="21">
        <f t="shared" ca="1" si="13"/>
        <v>1</v>
      </c>
      <c r="AR81" s="21">
        <f t="shared" ca="1" si="13"/>
        <v>56</v>
      </c>
      <c r="AS81" s="21">
        <f t="shared" ca="1" si="13"/>
        <v>24</v>
      </c>
      <c r="AT81" s="21">
        <f t="shared" ca="1" si="13"/>
        <v>53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>
        <f t="shared" ca="1" si="3"/>
        <v>271</v>
      </c>
      <c r="AC82" s="21">
        <f t="shared" ca="1" si="4"/>
        <v>3</v>
      </c>
      <c r="AD82" s="21">
        <f t="shared" si="5"/>
        <v>5</v>
      </c>
      <c r="AE82" s="27">
        <f t="shared" ca="1" si="6"/>
        <v>55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3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2016:5:1:7:NORTH</v>
      </c>
      <c r="AP82" s="27">
        <f t="shared" ca="1" si="12"/>
        <v>164</v>
      </c>
      <c r="AQ82" s="21">
        <f t="shared" ca="1" si="13"/>
        <v>1</v>
      </c>
      <c r="AR82" s="21">
        <f t="shared" ca="1" si="13"/>
        <v>48</v>
      </c>
      <c r="AS82" s="21">
        <f t="shared" ca="1" si="13"/>
        <v>17</v>
      </c>
      <c r="AT82" s="21">
        <f t="shared" ca="1" si="13"/>
        <v>35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2016:5:2:7:NORTH</v>
      </c>
      <c r="AP83" s="27">
        <f t="shared" ca="1" si="12"/>
        <v>174</v>
      </c>
      <c r="AQ83" s="21">
        <f t="shared" ca="1" si="13"/>
        <v>1</v>
      </c>
      <c r="AR83" s="21">
        <f t="shared" ca="1" si="13"/>
        <v>43</v>
      </c>
      <c r="AS83" s="21">
        <f t="shared" ca="1" si="13"/>
        <v>21</v>
      </c>
      <c r="AT83" s="21">
        <f t="shared" ca="1" si="13"/>
        <v>51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2016:5:3:7:NORTH</v>
      </c>
      <c r="AP84" s="27">
        <f t="shared" ca="1" si="12"/>
        <v>184</v>
      </c>
      <c r="AQ84" s="21">
        <f t="shared" ca="1" si="13"/>
        <v>1</v>
      </c>
      <c r="AR84" s="21">
        <f t="shared" ca="1" si="13"/>
        <v>45</v>
      </c>
      <c r="AS84" s="21">
        <f t="shared" ca="1" si="13"/>
        <v>25</v>
      </c>
      <c r="AT84" s="21">
        <f t="shared" ca="1" si="13"/>
        <v>51</v>
      </c>
      <c r="AU84" s="21">
        <f t="shared" ca="1" si="13"/>
        <v>1</v>
      </c>
      <c r="AV84" s="21">
        <f t="shared" ca="1" si="13"/>
        <v>8</v>
      </c>
      <c r="AW84" s="21">
        <f t="shared" ca="1" si="15"/>
        <v>2</v>
      </c>
      <c r="AX84" s="21">
        <f t="shared" ca="1" si="16"/>
        <v>48</v>
      </c>
      <c r="AY84" s="21">
        <f t="shared" ca="1" si="17"/>
        <v>24</v>
      </c>
      <c r="AZ84" s="21">
        <f t="shared" ca="1" si="18"/>
        <v>40</v>
      </c>
      <c r="BA84" s="21">
        <f t="shared" ca="1" si="19"/>
        <v>8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2016:5:4:7:NORTH</v>
      </c>
      <c r="AP85" s="27">
        <f t="shared" ca="1" si="12"/>
        <v>196</v>
      </c>
      <c r="AQ85" s="21">
        <f t="shared" ca="1" si="13"/>
        <v>2</v>
      </c>
      <c r="AR85" s="21">
        <f t="shared" ca="1" si="13"/>
        <v>34</v>
      </c>
      <c r="AS85" s="21">
        <f t="shared" ca="1" si="13"/>
        <v>30</v>
      </c>
      <c r="AT85" s="21">
        <f t="shared" ca="1" si="13"/>
        <v>49</v>
      </c>
      <c r="AU85" s="21">
        <f t="shared" ca="1" si="13"/>
        <v>4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2016:5:5:7:NORTH</v>
      </c>
      <c r="AP86" s="27">
        <f t="shared" ca="1" si="12"/>
        <v>206</v>
      </c>
      <c r="AQ86" s="21">
        <f t="shared" ca="1" si="13"/>
        <v>0</v>
      </c>
      <c r="AR86" s="21">
        <f t="shared" ca="1" si="13"/>
        <v>49</v>
      </c>
      <c r="AS86" s="21">
        <f t="shared" ca="1" si="13"/>
        <v>28</v>
      </c>
      <c r="AT86" s="21">
        <f t="shared" ca="1" si="13"/>
        <v>48</v>
      </c>
      <c r="AU86" s="21">
        <f t="shared" ca="1" si="13"/>
        <v>4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2016:6:1:7:NORTH</v>
      </c>
      <c r="AP87" s="27">
        <f t="shared" ca="1" si="12"/>
        <v>217</v>
      </c>
      <c r="AQ87" s="21">
        <f t="shared" ca="1" si="13"/>
        <v>1</v>
      </c>
      <c r="AR87" s="21">
        <f t="shared" ca="1" si="13"/>
        <v>59</v>
      </c>
      <c r="AS87" s="21">
        <f t="shared" ca="1" si="13"/>
        <v>27</v>
      </c>
      <c r="AT87" s="21">
        <f t="shared" ca="1" si="13"/>
        <v>38</v>
      </c>
      <c r="AU87" s="21">
        <f t="shared" ca="1" si="13"/>
        <v>1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2016:6:2:7:NORTH</v>
      </c>
      <c r="AP88" s="27">
        <f t="shared" ca="1" si="12"/>
        <v>227</v>
      </c>
      <c r="AQ88" s="21">
        <f t="shared" ca="1" si="13"/>
        <v>2</v>
      </c>
      <c r="AR88" s="21">
        <f t="shared" ca="1" si="13"/>
        <v>59</v>
      </c>
      <c r="AS88" s="21">
        <f t="shared" ca="1" si="13"/>
        <v>23</v>
      </c>
      <c r="AT88" s="21">
        <f t="shared" ca="1" si="13"/>
        <v>51</v>
      </c>
      <c r="AU88" s="21">
        <f t="shared" ca="1" si="13"/>
        <v>8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1</v>
      </c>
      <c r="AI89" s="7">
        <f t="shared" ca="1" si="21"/>
        <v>11</v>
      </c>
      <c r="AJ89" s="7">
        <f t="shared" ca="1" si="21"/>
        <v>2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2214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13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24%</v>
      </c>
      <c r="Y102" s="30">
        <f ca="1">IFERROR(X101/SUM(X100:X101),"0")</f>
        <v>0.23529411764705882</v>
      </c>
      <c r="Z102" s="7" t="str">
        <f ca="1">TEXT(Y102,"00%")</f>
        <v>24%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North Zone</v>
      </c>
    </row>
    <row r="108" spans="23:51">
      <c r="X108" s="40" t="str">
        <f>$X$92</f>
        <v>北台北地帶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U24"/>
  <sheetViews>
    <sheetView topLeftCell="E7" zoomScaleNormal="100" zoomScaleSheetLayoutView="115" workbookViewId="0">
      <selection activeCell="R34" sqref="R3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1883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2268</v>
      </c>
      <c r="E2" s="82" t="str">
        <f>$A$3</f>
        <v>士林地區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2269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2092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2056</v>
      </c>
      <c r="E5" s="90"/>
      <c r="F5" s="5" t="s">
        <v>790</v>
      </c>
      <c r="G5" s="6"/>
      <c r="H5" s="94">
        <f ca="1">SHILIN_DISTRICT_GRAPH!$AC$89</f>
        <v>3</v>
      </c>
      <c r="I5" s="95"/>
      <c r="J5" s="95"/>
      <c r="K5" s="96"/>
      <c r="L5" s="45">
        <f>$O$24</f>
        <v>2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1882</v>
      </c>
      <c r="C12" s="64" t="str">
        <f>CONCATENATE(YEAR,":",MONTH,":",WEEK,":",WEEKDAY,":",$B12)</f>
        <v>2016:6:2:7:SHILIN_ZL</v>
      </c>
      <c r="D12" s="64">
        <f>MATCH($C12,REPORT_DATA_BY_COMP!$A:$A,0)</f>
        <v>2082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2016:6:2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11</v>
      </c>
      <c r="S12" s="10">
        <f>IFERROR(INDEX(REPORT_DATA_BY_COMP!$A:$AI,$D12,MATCH(S$8,REPORT_DATA_BY_COMP!$A$1:$AI$1,0)), "")</f>
        <v>13</v>
      </c>
      <c r="T12" s="10">
        <f>IFERROR(INDEX(REPORT_DATA_BY_COMP!$A:$AI,$D12,MATCH(T$8,REPORT_DATA_BY_COMP!$A$1:$AI$1,0)), "")</f>
        <v>4</v>
      </c>
      <c r="U12" s="10">
        <f>IFERROR(INDEX(REPORT_DATA_BY_COMP!$A:$AI,$D12,MATCH(U$8,REPORT_DATA_BY_COMP!$A$1:$AI$1,0)), "")</f>
        <v>13</v>
      </c>
    </row>
    <row r="13" spans="1:21" ht="15" customHeight="1">
      <c r="A13" s="1"/>
      <c r="B13" s="1" t="s">
        <v>1929</v>
      </c>
      <c r="C13" s="64" t="str">
        <f>CONCATENATE(YEAR,":",MONTH,":",WEEK,":",WEEKDAY,":",$B13)</f>
        <v>2016:6:2:7:TIANMU_A_E</v>
      </c>
      <c r="D13" s="64">
        <f>MATCH($C13,REPORT_DATA_BY_COMP!$A:$A,0)</f>
        <v>2099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6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1933</v>
      </c>
      <c r="C14" s="64" t="str">
        <f>CONCATENATE(YEAR,":",MONTH,":",WEEK,":",WEEKDAY,":",$B14)</f>
        <v>2016:6:2:7:TIANMU_B_E</v>
      </c>
      <c r="D14" s="64">
        <f>MATCH($C14,REPORT_DATA_BY_COMP!$A:$A,0)</f>
        <v>2100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1</v>
      </c>
      <c r="M14" s="10" t="str">
        <f>IFERROR(""&amp;INDEX(BAPTISM_HISTORY!$A:$C,MATCH("0:0:0:0:"&amp;$B14,BAPTISM_HISTORY!$A:$A,0),MATCH(M$8,BAPTISM_HISTORY!$A$1:$AI$1,0)), "")</f>
        <v>2016:6:2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1</v>
      </c>
      <c r="P14" s="5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12</v>
      </c>
      <c r="S14" s="10">
        <f>IFERROR(INDEX(REPORT_DATA_BY_COMP!$A:$AI,$D14,MATCH(S$8,REPORT_DATA_BY_COMP!$A$1:$AI$1,0)), "")</f>
        <v>12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21</v>
      </c>
    </row>
    <row r="15" spans="1:21" ht="15" customHeight="1">
      <c r="A15" s="1"/>
      <c r="B15" s="1" t="s">
        <v>1886</v>
      </c>
      <c r="C15" s="64" t="str">
        <f>CONCATENATE(YEAR,":",MONTH,":",WEEK,":",WEEKDAY,":",$B15)</f>
        <v>2016:6:2:7:SHILIN_S</v>
      </c>
      <c r="D15" s="64">
        <f>MATCH($C15,REPORT_DATA_BY_COMP!$A:$A,0)</f>
        <v>2081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/>
      </c>
      <c r="N15" s="47" t="str">
        <f>IFERROR(INDEX(BAPTISM_HISTORY!$A:$C,MATCH("0:0:0:0:"&amp;$B15,BAPTISM_HISTORY!$A:$A,0),MATCH(N$8,BAPTISM_HISTORY!$A$1:$AI$1,0)), "")</f>
        <v>0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3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4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1</v>
      </c>
      <c r="I16" s="11">
        <f t="shared" si="0"/>
        <v>2</v>
      </c>
      <c r="J16" s="11">
        <f t="shared" si="0"/>
        <v>9</v>
      </c>
      <c r="K16" s="11">
        <f t="shared" si="0"/>
        <v>12</v>
      </c>
      <c r="L16" s="48">
        <f t="shared" si="0"/>
        <v>1</v>
      </c>
      <c r="M16" s="11"/>
      <c r="N16" s="48"/>
      <c r="O16" s="57">
        <f t="shared" si="0"/>
        <v>2</v>
      </c>
      <c r="P16" s="51">
        <f t="shared" si="0"/>
        <v>32</v>
      </c>
      <c r="Q16" s="11">
        <f t="shared" si="0"/>
        <v>12</v>
      </c>
      <c r="R16" s="11">
        <f t="shared" si="0"/>
        <v>32</v>
      </c>
      <c r="S16" s="11">
        <f t="shared" si="0"/>
        <v>34</v>
      </c>
      <c r="T16" s="11">
        <f t="shared" si="0"/>
        <v>5</v>
      </c>
      <c r="U16" s="11">
        <f t="shared" si="0"/>
        <v>43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2016:6:1:7:SHILIN</v>
      </c>
      <c r="D19" s="64">
        <f>MATCH($C19,REPORT_DATA_BY_DISTRICT!$A:$A, 0)</f>
        <v>618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2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13</v>
      </c>
      <c r="L19" s="10">
        <f>IFERROR(INDEX(REPORT_DATA_BY_DISTRICT!$A:$AI,$D19,MATCH(L$8,REPORT_DATA_BY_DISTRICT!$A$1:$AI$1,0)), "")</f>
        <v>2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35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42</v>
      </c>
      <c r="S19" s="10">
        <f>IFERROR(INDEX(REPORT_DATA_BY_DISTRICT!$A:$AI,$D19,MATCH(S$8,REPORT_DATA_BY_DISTRICT!$A$1:$AI$1,0)), "")</f>
        <v>26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34</v>
      </c>
    </row>
    <row r="20" spans="3:21" ht="15" customHeight="1">
      <c r="C20" s="64" t="str">
        <f>CONCATENATE(YEAR,":",MONTH,":2:",WEEKLY_REPORT_DAY,":", $A$1)</f>
        <v>2016:6:2:7:SHILIN</v>
      </c>
      <c r="D20" s="64">
        <f>MATCH($C20,REPORT_DATA_BY_DISTRICT!$A:$A, 0)</f>
        <v>647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9</v>
      </c>
      <c r="K20" s="10">
        <f>IFERROR(INDEX(REPORT_DATA_BY_DISTRICT!$A:$AI,$D20,MATCH(K$8,REPORT_DATA_BY_DISTRICT!$A$1:$AI$1,0)), "")</f>
        <v>12</v>
      </c>
      <c r="L20" s="10">
        <f>IFERROR(INDEX(REPORT_DATA_BY_DISTRICT!$A:$AI,$D20,MATCH(L$8,REPORT_DATA_BY_DISTRICT!$A$1:$AI$1,0)), "")</f>
        <v>1</v>
      </c>
      <c r="M20" s="47"/>
      <c r="N20" s="47"/>
      <c r="O20" s="10">
        <f>IFERROR(INDEX(REPORT_DATA_BY_DISTRICT!$A:$AI,$D20,MATCH(O$8,REPORT_DATA_BY_DISTRICT!$A$1:$AI$1,0)), "")</f>
        <v>2</v>
      </c>
      <c r="P20" s="10">
        <f>IFERROR(INDEX(REPORT_DATA_BY_DISTRICT!$A:$AI,$D20,MATCH(P$8,REPORT_DATA_BY_DISTRICT!$A$1:$AI$1,0)), "")</f>
        <v>32</v>
      </c>
      <c r="Q20" s="10">
        <f>IFERROR(INDEX(REPORT_DATA_BY_DISTRICT!$A:$AI,$D20,MATCH(Q$8,REPORT_DATA_BY_DISTRICT!$A$1:$AI$1,0)), "")</f>
        <v>12</v>
      </c>
      <c r="R20" s="10">
        <f>IFERROR(INDEX(REPORT_DATA_BY_DISTRICT!$A:$AI,$D20,MATCH(R$8,REPORT_DATA_BY_DISTRICT!$A$1:$AI$1,0)), "")</f>
        <v>32</v>
      </c>
      <c r="S20" s="10">
        <f>IFERROR(INDEX(REPORT_DATA_BY_DISTRICT!$A:$AI,$D20,MATCH(S$8,REPORT_DATA_BY_DISTRICT!$A$1:$AI$1,0)), "")</f>
        <v>34</v>
      </c>
      <c r="T20" s="10">
        <f>IFERROR(INDEX(REPORT_DATA_BY_DISTRICT!$A:$AI,$D20,MATCH(T$8,REPORT_DATA_BY_DISTRICT!$A$1:$AI$1,0)), "")</f>
        <v>5</v>
      </c>
      <c r="U20" s="10">
        <f>IFERROR(INDEX(REPORT_DATA_BY_DISTRICT!$A:$AI,$D20,MATCH(U$8,REPORT_DATA_BY_DISTRICT!$A$1:$AI$1,0)), "")</f>
        <v>43</v>
      </c>
    </row>
    <row r="21" spans="3:21" ht="15" customHeight="1">
      <c r="C21" s="64" t="str">
        <f>CONCATENATE(YEAR,":",MONTH,":3:",WEEKLY_REPORT_DAY,":", $A$1)</f>
        <v>2016:6:3:7:SHILIN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2016:6:4:7:SHILIN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2016:6:5:7:SHILIN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3</v>
      </c>
      <c r="I24" s="17">
        <f t="shared" ref="I24:T24" si="1">SUM(I19:I23)</f>
        <v>4</v>
      </c>
      <c r="J24" s="17">
        <f t="shared" si="1"/>
        <v>20</v>
      </c>
      <c r="K24" s="17">
        <f t="shared" si="1"/>
        <v>25</v>
      </c>
      <c r="L24" s="49">
        <f t="shared" si="1"/>
        <v>3</v>
      </c>
      <c r="M24" s="49"/>
      <c r="N24" s="49"/>
      <c r="O24" s="17">
        <f t="shared" si="1"/>
        <v>2</v>
      </c>
      <c r="P24" s="52">
        <f t="shared" si="1"/>
        <v>67</v>
      </c>
      <c r="Q24" s="17">
        <f t="shared" si="1"/>
        <v>24</v>
      </c>
      <c r="R24" s="17">
        <f t="shared" si="1"/>
        <v>74</v>
      </c>
      <c r="S24" s="17">
        <f t="shared" si="1"/>
        <v>60</v>
      </c>
      <c r="T24" s="17">
        <f t="shared" si="1"/>
        <v>5</v>
      </c>
      <c r="U24" s="17">
        <f>SUM(U19:U23)</f>
        <v>77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42" priority="65">
      <formula>O12=""</formula>
    </cfRule>
    <cfRule type="expression" dxfId="41" priority="66">
      <formula>AND(O$9&lt;&gt;"",O12&gt;=O$9)</formula>
    </cfRule>
    <cfRule type="expression" dxfId="40" priority="67">
      <formula>AND(O$10&lt;&gt;"",O12&gt;=O$10)</formula>
    </cfRule>
    <cfRule type="expression" dxfId="39" priority="68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BA109"/>
  <sheetViews>
    <sheetView zoomScale="85" zoomScaleNormal="85" workbookViewId="0">
      <selection activeCell="R34" sqref="R3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2016:3:4:7:SHILIN</v>
      </c>
      <c r="AP77" s="27">
        <f t="shared" ref="AP77:AP88" ca="1" si="11">MATCH(AO77,INDIRECT(CONCATENATE($X$93,"$A:$A")),0)</f>
        <v>324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29</v>
      </c>
      <c r="AS77" s="21">
        <f t="shared" ca="1" si="12"/>
        <v>9</v>
      </c>
      <c r="AT77" s="21">
        <f t="shared" ca="1" si="12"/>
        <v>23</v>
      </c>
      <c r="AU77" s="21">
        <f t="shared" ca="1" si="12"/>
        <v>4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2016:4:1:7:SHILIN</v>
      </c>
      <c r="AP78" s="27">
        <f t="shared" ca="1" si="11"/>
        <v>353</v>
      </c>
      <c r="AQ78" s="21">
        <f t="shared" ca="1" si="12"/>
        <v>0</v>
      </c>
      <c r="AR78" s="21">
        <f t="shared" ca="1" si="12"/>
        <v>27</v>
      </c>
      <c r="AS78" s="21">
        <f t="shared" ca="1" si="12"/>
        <v>11</v>
      </c>
      <c r="AT78" s="21">
        <f t="shared" ca="1" si="12"/>
        <v>22</v>
      </c>
      <c r="AU78" s="21">
        <f t="shared" ca="1" si="12"/>
        <v>5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2016:4:2:7:SHILIN</v>
      </c>
      <c r="AP79" s="27">
        <f t="shared" ca="1" si="11"/>
        <v>382</v>
      </c>
      <c r="AQ79" s="21">
        <f t="shared" ca="1" si="12"/>
        <v>0</v>
      </c>
      <c r="AR79" s="21">
        <f t="shared" ca="1" si="12"/>
        <v>26</v>
      </c>
      <c r="AS79" s="21">
        <f t="shared" ca="1" si="12"/>
        <v>17</v>
      </c>
      <c r="AT79" s="21">
        <f t="shared" ca="1" si="12"/>
        <v>21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2016:4:3:7:SHILIN</v>
      </c>
      <c r="AP80" s="27">
        <f t="shared" ca="1" si="11"/>
        <v>411</v>
      </c>
      <c r="AQ80" s="21">
        <f t="shared" ca="1" si="12"/>
        <v>0</v>
      </c>
      <c r="AR80" s="21">
        <f t="shared" ca="1" si="12"/>
        <v>30</v>
      </c>
      <c r="AS80" s="21">
        <f t="shared" ca="1" si="12"/>
        <v>11</v>
      </c>
      <c r="AT80" s="21">
        <f t="shared" ca="1" si="12"/>
        <v>24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>
        <f t="shared" ca="1" si="3"/>
        <v>141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2016:4:4:7:SHILIN</v>
      </c>
      <c r="AP81" s="27">
        <f t="shared" ca="1" si="11"/>
        <v>440</v>
      </c>
      <c r="AQ81" s="21">
        <f t="shared" ca="1" si="12"/>
        <v>0</v>
      </c>
      <c r="AR81" s="21">
        <f t="shared" ca="1" si="12"/>
        <v>33</v>
      </c>
      <c r="AS81" s="21">
        <f t="shared" ca="1" si="12"/>
        <v>15</v>
      </c>
      <c r="AT81" s="21">
        <f t="shared" ca="1" si="12"/>
        <v>21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>
        <f t="shared" ca="1" si="3"/>
        <v>171</v>
      </c>
      <c r="AC82" s="21">
        <f t="shared" ca="1" si="4"/>
        <v>2</v>
      </c>
      <c r="AD82" s="21">
        <f t="shared" si="5"/>
        <v>0</v>
      </c>
      <c r="AE82" s="27">
        <f t="shared" ca="1" si="6"/>
        <v>87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2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2016:5:1:7:SHILIN</v>
      </c>
      <c r="AP82" s="27">
        <f t="shared" ca="1" si="11"/>
        <v>469</v>
      </c>
      <c r="AQ82" s="21">
        <f t="shared" ca="1" si="12"/>
        <v>0</v>
      </c>
      <c r="AR82" s="21">
        <f t="shared" ca="1" si="12"/>
        <v>33</v>
      </c>
      <c r="AS82" s="21">
        <f t="shared" ca="1" si="12"/>
        <v>13</v>
      </c>
      <c r="AT82" s="21">
        <f t="shared" ca="1" si="12"/>
        <v>24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2016:5:2:7:SHILIN</v>
      </c>
      <c r="AP83" s="27">
        <f t="shared" ca="1" si="11"/>
        <v>498</v>
      </c>
      <c r="AQ83" s="21">
        <f t="shared" ca="1" si="12"/>
        <v>0</v>
      </c>
      <c r="AR83" s="21">
        <f t="shared" ca="1" si="12"/>
        <v>27</v>
      </c>
      <c r="AS83" s="21">
        <f t="shared" ca="1" si="12"/>
        <v>9</v>
      </c>
      <c r="AT83" s="21">
        <f t="shared" ca="1" si="12"/>
        <v>29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2016:5:3:7:SHILIN</v>
      </c>
      <c r="AP84" s="27">
        <f t="shared" ca="1" si="11"/>
        <v>527</v>
      </c>
      <c r="AQ84" s="21">
        <f t="shared" ca="1" si="12"/>
        <v>0</v>
      </c>
      <c r="AR84" s="21">
        <f t="shared" ca="1" si="12"/>
        <v>31</v>
      </c>
      <c r="AS84" s="21">
        <f t="shared" ca="1" si="12"/>
        <v>16</v>
      </c>
      <c r="AT84" s="21">
        <f t="shared" ca="1" si="12"/>
        <v>34</v>
      </c>
      <c r="AU84" s="21">
        <f t="shared" ca="1" si="12"/>
        <v>0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2016:5:4:7:SHILIN</v>
      </c>
      <c r="AP85" s="27">
        <f t="shared" ca="1" si="11"/>
        <v>559</v>
      </c>
      <c r="AQ85" s="21">
        <f t="shared" ca="1" si="12"/>
        <v>0</v>
      </c>
      <c r="AR85" s="21">
        <f t="shared" ca="1" si="12"/>
        <v>21</v>
      </c>
      <c r="AS85" s="21">
        <f t="shared" ca="1" si="12"/>
        <v>18</v>
      </c>
      <c r="AT85" s="21">
        <f t="shared" ca="1" si="12"/>
        <v>32</v>
      </c>
      <c r="AU85" s="21">
        <f t="shared" ca="1" si="12"/>
        <v>3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2016:5:5:7:SHILIN</v>
      </c>
      <c r="AP86" s="27">
        <f t="shared" ca="1" si="11"/>
        <v>588</v>
      </c>
      <c r="AQ86" s="21">
        <f t="shared" ca="1" si="12"/>
        <v>0</v>
      </c>
      <c r="AR86" s="21">
        <f t="shared" ca="1" si="12"/>
        <v>30</v>
      </c>
      <c r="AS86" s="21">
        <f t="shared" ca="1" si="12"/>
        <v>17</v>
      </c>
      <c r="AT86" s="21">
        <f t="shared" ca="1" si="12"/>
        <v>22</v>
      </c>
      <c r="AU86" s="21">
        <f t="shared" ca="1" si="12"/>
        <v>1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2016:6:1:7:SHILIN</v>
      </c>
      <c r="AP87" s="27">
        <f t="shared" ca="1" si="11"/>
        <v>618</v>
      </c>
      <c r="AQ87" s="21">
        <f t="shared" ca="1" si="12"/>
        <v>0</v>
      </c>
      <c r="AR87" s="21">
        <f t="shared" ca="1" si="12"/>
        <v>35</v>
      </c>
      <c r="AS87" s="21">
        <f t="shared" ca="1" si="12"/>
        <v>12</v>
      </c>
      <c r="AT87" s="21">
        <f t="shared" ca="1" si="12"/>
        <v>26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2016:6:2:7:SHILIN</v>
      </c>
      <c r="AP88" s="27">
        <f t="shared" ca="1" si="11"/>
        <v>647</v>
      </c>
      <c r="AQ88" s="21">
        <f t="shared" ca="1" si="12"/>
        <v>2</v>
      </c>
      <c r="AR88" s="21">
        <f t="shared" ca="1" si="12"/>
        <v>32</v>
      </c>
      <c r="AS88" s="21">
        <f t="shared" ca="1" si="12"/>
        <v>12</v>
      </c>
      <c r="AT88" s="21">
        <f t="shared" ca="1" si="12"/>
        <v>34</v>
      </c>
      <c r="AU88" s="21">
        <f t="shared" ca="1" si="12"/>
        <v>5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</v>
      </c>
    </row>
    <row r="107" spans="23:51" ht="23.25">
      <c r="W107" s="7" t="s">
        <v>1449</v>
      </c>
      <c r="X107" s="42" t="str">
        <f>$X$91</f>
        <v>Shilin District</v>
      </c>
    </row>
    <row r="108" spans="23:51">
      <c r="X108" s="40" t="str">
        <f>$X$92</f>
        <v>士林地區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U24"/>
  <sheetViews>
    <sheetView topLeftCell="E4" zoomScaleNormal="100" zoomScaleSheetLayoutView="115" workbookViewId="0">
      <selection activeCell="R34" sqref="R3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1770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2270</v>
      </c>
      <c r="E2" s="82" t="str">
        <f>$A$3</f>
        <v>北投地區</v>
      </c>
      <c r="F2" s="26" t="s">
        <v>791</v>
      </c>
      <c r="G2" s="84">
        <f>$A$6</f>
        <v>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2271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2092</v>
      </c>
      <c r="E4" s="89">
        <f>DATE</f>
        <v>42533</v>
      </c>
      <c r="F4" s="23" t="s">
        <v>789</v>
      </c>
      <c r="G4" s="24"/>
      <c r="H4" s="91">
        <f>ROUND($G$2/12*MONTH,0)</f>
        <v>0</v>
      </c>
      <c r="I4" s="92"/>
      <c r="J4" s="92"/>
      <c r="K4" s="93"/>
      <c r="L4" s="44">
        <f>ROUND($G$2/12,0)</f>
        <v>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2056</v>
      </c>
      <c r="E5" s="90"/>
      <c r="F5" s="5" t="s">
        <v>790</v>
      </c>
      <c r="G5" s="6"/>
      <c r="H5" s="94">
        <f ca="1">BEITOU_DISTRICT_GRAPH!$AC$89</f>
        <v>9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2094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1769</v>
      </c>
      <c r="C12" s="64" t="str">
        <f>CONCATENATE(YEAR,":",MONTH,":",WEEK,":",WEEKDAY,":",$B12)</f>
        <v>2016:6:2:7:BEITOU_E</v>
      </c>
      <c r="D12" s="64">
        <f>MATCH($C12,REPORT_DATA_BY_COMP!$A:$A,0)</f>
        <v>2049</v>
      </c>
      <c r="E12" s="65" t="str">
        <f>SUBSTITUTE(VLOOKUP($B12,COMP_LIST!$A:$AD,5,FALSE),"EL","")</f>
        <v>E. Facer DL / Conover</v>
      </c>
      <c r="F12" s="4" t="str">
        <f>VLOOKUP($B12,COMP_LIST!$A:$AD,3,FALSE)</f>
        <v>Beitou E</v>
      </c>
      <c r="G12" s="4" t="str">
        <f>VLOOKUP($B12,COMP_LIST!$A:$AD,4,FALSE)</f>
        <v>北投長老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3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9</v>
      </c>
      <c r="S12" s="10">
        <f>IFERROR(INDEX(REPORT_DATA_BY_COMP!$A:$AI,$D12,MATCH(S$8,REPORT_DATA_BY_COMP!$A$1:$AI$1,0)), "")</f>
        <v>7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11</v>
      </c>
    </row>
    <row r="13" spans="1:21" ht="15" customHeight="1">
      <c r="A13" s="1"/>
      <c r="B13" s="1" t="s">
        <v>1774</v>
      </c>
      <c r="C13" s="64" t="str">
        <f>CONCATENATE(YEAR,":",MONTH,":",WEEK,":",WEEKDAY,":",$B13)</f>
        <v>2016:6:2:7:BEITOU_S</v>
      </c>
      <c r="D13" s="64">
        <f>MATCH($C13,REPORT_DATA_BY_COMP!$A:$A,0)</f>
        <v>2050</v>
      </c>
      <c r="E13" s="65" t="str">
        <f>SUBSTITUTE(VLOOKUP($B13,COMP_LIST!$A:$AD,5,FALSE),"EL","")</f>
        <v>S. Maxwell / Westover STL</v>
      </c>
      <c r="F13" s="4" t="str">
        <f>VLOOKUP($B13,COMP_LIST!$A:$AD,3,FALSE)</f>
        <v>Beitou S</v>
      </c>
      <c r="G13" s="4" t="str">
        <f>VLOOKUP($B13,COMP_LIST!$A:$AD,4,FALSE)</f>
        <v>北頭姐妹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2016:5:4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9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1781</v>
      </c>
      <c r="C14" s="64" t="str">
        <f>CONCATENATE(YEAR,":",MONTH,":",WEEK,":",WEEKDAY,":",$B14)</f>
        <v>2016:6:2:7:DANSHUI_A_E</v>
      </c>
      <c r="D14" s="64">
        <f>MATCH($C14,REPORT_DATA_BY_COMP!$A:$A,0)</f>
        <v>2052</v>
      </c>
      <c r="E14" s="65" t="str">
        <f>SUBSTITUTE(VLOOKUP($B14,COMP_LIST!$A:$AD,5,FALSE),"EL","")</f>
        <v>E. Francis / Coletti</v>
      </c>
      <c r="F14" s="4" t="str">
        <f>VLOOKUP($B14,COMP_LIST!$A:$AD,3,FALSE)</f>
        <v>Danshui A E</v>
      </c>
      <c r="G14" s="4" t="str">
        <f>VLOOKUP($B14,COMP_LIST!$A:$AD,4,FALSE)</f>
        <v>淡水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2016:5:1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10</v>
      </c>
      <c r="S14" s="10">
        <f>IFERROR(INDEX(REPORT_DATA_BY_COMP!$A:$AI,$D14,MATCH(S$8,REPORT_DATA_BY_COMP!$A$1:$AI$1,0)), "")</f>
        <v>5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4</v>
      </c>
    </row>
    <row r="15" spans="1:21" ht="15" customHeight="1">
      <c r="A15" s="1"/>
      <c r="B15" s="1" t="s">
        <v>1785</v>
      </c>
      <c r="C15" s="64" t="str">
        <f>CONCATENATE(YEAR,":",MONTH,":",WEEK,":",WEEKDAY,":",$B15)</f>
        <v>2016:6:2:7:DANSHUI_B_E</v>
      </c>
      <c r="D15" s="64">
        <f>MATCH($C15,REPORT_DATA_BY_COMP!$A:$A,0)</f>
        <v>2053</v>
      </c>
      <c r="E15" s="65" t="str">
        <f>SUBSTITUTE(VLOOKUP($B15,COMP_LIST!$A:$AD,5,FALSE),"EL","")</f>
        <v>E. Gray</v>
      </c>
      <c r="F15" s="4" t="str">
        <f>VLOOKUP($B15,COMP_LIST!$A:$AD,3,FALSE)</f>
        <v>Danshui B E</v>
      </c>
      <c r="G15" s="4" t="str">
        <f>VLOOKUP($B15,COMP_LIST!$A:$AD,4,FALSE)</f>
        <v>淡水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2016:6:1</v>
      </c>
      <c r="N15" s="47" t="str">
        <f>IFERROR(INDEX(BAPTISM_HISTORY!$A:$C,MATCH("0:0:0:0:"&amp;$B15,BAPTISM_HISTORY!$A:$A,0),MATCH(N$8,BAPTISM_HISTORY!$A$1:$AI$1,0)), "")</f>
        <v>3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2</v>
      </c>
      <c r="S15" s="10">
        <f>IFERROR(INDEX(REPORT_DATA_BY_COMP!$A:$AI,$D15,MATCH(S$8,REPORT_DATA_BY_COMP!$A$1:$AI$1,0)), "")</f>
        <v>0</v>
      </c>
      <c r="T15" s="10">
        <f>IFERROR(INDEX(REPORT_DATA_BY_COMP!$A:$AI,$D15,MATCH(T$8,REPORT_DATA_BY_COMP!$A$1:$AI$1,0)), "")</f>
        <v>1</v>
      </c>
      <c r="U15" s="10">
        <f>IFERROR(INDEX(REPORT_DATA_BY_COMP!$A:$AI,$D15,MATCH(U$8,REPORT_DATA_BY_COMP!$A$1:$AI$1,0)), "")</f>
        <v>5</v>
      </c>
    </row>
    <row r="16" spans="1:21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U16" si="0">SUM(I12:I15)</f>
        <v>1</v>
      </c>
      <c r="J16" s="11">
        <f t="shared" si="0"/>
        <v>7</v>
      </c>
      <c r="K16" s="11">
        <f t="shared" si="0"/>
        <v>9</v>
      </c>
      <c r="L16" s="48">
        <f t="shared" si="0"/>
        <v>0</v>
      </c>
      <c r="M16" s="11"/>
      <c r="N16" s="48"/>
      <c r="O16" s="57">
        <f t="shared" si="0"/>
        <v>0</v>
      </c>
      <c r="P16" s="51">
        <f t="shared" si="0"/>
        <v>27</v>
      </c>
      <c r="Q16" s="11">
        <f t="shared" si="0"/>
        <v>11</v>
      </c>
      <c r="R16" s="11">
        <f t="shared" si="0"/>
        <v>30</v>
      </c>
      <c r="S16" s="11">
        <f t="shared" si="0"/>
        <v>17</v>
      </c>
      <c r="T16" s="11">
        <f t="shared" si="0"/>
        <v>3</v>
      </c>
      <c r="U16" s="11">
        <f t="shared" si="0"/>
        <v>25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2016:6:1:7:BEITOU</v>
      </c>
      <c r="D19" s="64">
        <f>MATCH($C19,REPORT_DATA_BY_DISTRICT!$A:$A, 0)</f>
        <v>611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24</v>
      </c>
      <c r="Q19" s="10">
        <f>IFERROR(INDEX(REPORT_DATA_BY_DISTRICT!$A:$AI,$D19,MATCH(Q$8,REPORT_DATA_BY_DISTRICT!$A$1:$AI$1,0)), "")</f>
        <v>15</v>
      </c>
      <c r="R19" s="10">
        <f>IFERROR(INDEX(REPORT_DATA_BY_DISTRICT!$A:$AI,$D19,MATCH(R$8,REPORT_DATA_BY_DISTRICT!$A$1:$AI$1,0)), "")</f>
        <v>33</v>
      </c>
      <c r="S19" s="10">
        <f>IFERROR(INDEX(REPORT_DATA_BY_DISTRICT!$A:$AI,$D19,MATCH(S$8,REPORT_DATA_BY_DISTRICT!$A$1:$AI$1,0)), "")</f>
        <v>12</v>
      </c>
      <c r="T19" s="10">
        <f>IFERROR(INDEX(REPORT_DATA_BY_DISTRICT!$A:$AI,$D19,MATCH(T$8,REPORT_DATA_BY_DISTRICT!$A$1:$AI$1,0)), "")</f>
        <v>1</v>
      </c>
      <c r="U19" s="10">
        <f>IFERROR(INDEX(REPORT_DATA_BY_DISTRICT!$A:$AI,$D19,MATCH(U$8,REPORT_DATA_BY_DISTRICT!$A$1:$AI$1,0)), "")</f>
        <v>17</v>
      </c>
    </row>
    <row r="20" spans="3:21" ht="15" customHeight="1">
      <c r="C20" s="64" t="str">
        <f>CONCATENATE(YEAR,":",MONTH,":2:",WEEKLY_REPORT_DAY,":", $A$1)</f>
        <v>2016:6:2:7:BEITOU</v>
      </c>
      <c r="D20" s="64">
        <f>MATCH($C20,REPORT_DATA_BY_DISTRICT!$A:$A, 0)</f>
        <v>640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7</v>
      </c>
      <c r="K20" s="10">
        <f>IFERROR(INDEX(REPORT_DATA_BY_DISTRICT!$A:$AI,$D20,MATCH(K$8,REPORT_DATA_BY_DISTRICT!$A$1:$AI$1,0)), "")</f>
        <v>9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0</v>
      </c>
      <c r="P20" s="10">
        <f>IFERROR(INDEX(REPORT_DATA_BY_DISTRICT!$A:$AI,$D20,MATCH(P$8,REPORT_DATA_BY_DISTRICT!$A$1:$AI$1,0)), "")</f>
        <v>27</v>
      </c>
      <c r="Q20" s="10">
        <f>IFERROR(INDEX(REPORT_DATA_BY_DISTRICT!$A:$AI,$D20,MATCH(Q$8,REPORT_DATA_BY_DISTRICT!$A$1:$AI$1,0)), "")</f>
        <v>11</v>
      </c>
      <c r="R20" s="10">
        <f>IFERROR(INDEX(REPORT_DATA_BY_DISTRICT!$A:$AI,$D20,MATCH(R$8,REPORT_DATA_BY_DISTRICT!$A$1:$AI$1,0)), "")</f>
        <v>30</v>
      </c>
      <c r="S20" s="10">
        <f>IFERROR(INDEX(REPORT_DATA_BY_DISTRICT!$A:$AI,$D20,MATCH(S$8,REPORT_DATA_BY_DISTRICT!$A$1:$AI$1,0)), "")</f>
        <v>17</v>
      </c>
      <c r="T20" s="10">
        <f>IFERROR(INDEX(REPORT_DATA_BY_DISTRICT!$A:$AI,$D20,MATCH(T$8,REPORT_DATA_BY_DISTRICT!$A$1:$AI$1,0)), "")</f>
        <v>3</v>
      </c>
      <c r="U20" s="10">
        <f>IFERROR(INDEX(REPORT_DATA_BY_DISTRICT!$A:$AI,$D20,MATCH(U$8,REPORT_DATA_BY_DISTRICT!$A$1:$AI$1,0)), "")</f>
        <v>25</v>
      </c>
    </row>
    <row r="21" spans="3:21" ht="15" customHeight="1">
      <c r="C21" s="64" t="str">
        <f>CONCATENATE(YEAR,":",MONTH,":3:",WEEKLY_REPORT_DAY,":", $A$1)</f>
        <v>2016:6:3:7:BEITOU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2016:6:4:7:BEITOU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2016:6:5:7:BEITOU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2</v>
      </c>
      <c r="I24" s="17">
        <f t="shared" ref="I24:T24" si="1">SUM(I19:I23)</f>
        <v>2</v>
      </c>
      <c r="J24" s="17">
        <f t="shared" si="1"/>
        <v>13</v>
      </c>
      <c r="K24" s="17">
        <f t="shared" si="1"/>
        <v>19</v>
      </c>
      <c r="L24" s="49">
        <f t="shared" si="1"/>
        <v>0</v>
      </c>
      <c r="M24" s="49"/>
      <c r="N24" s="49"/>
      <c r="O24" s="17">
        <f t="shared" si="1"/>
        <v>1</v>
      </c>
      <c r="P24" s="52">
        <f t="shared" si="1"/>
        <v>51</v>
      </c>
      <c r="Q24" s="17">
        <f t="shared" si="1"/>
        <v>26</v>
      </c>
      <c r="R24" s="17">
        <f t="shared" si="1"/>
        <v>63</v>
      </c>
      <c r="S24" s="17">
        <f t="shared" si="1"/>
        <v>29</v>
      </c>
      <c r="T24" s="17">
        <f t="shared" si="1"/>
        <v>4</v>
      </c>
      <c r="U24" s="17">
        <f>SUM(U19:U23)</f>
        <v>42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38" priority="61">
      <formula>O12=""</formula>
    </cfRule>
    <cfRule type="expression" dxfId="37" priority="62">
      <formula>AND(O$9&lt;&gt;"",O12&gt;=O$9)</formula>
    </cfRule>
    <cfRule type="expression" dxfId="36" priority="63">
      <formula>AND(O$10&lt;&gt;"",O12&gt;=O$10)</formula>
    </cfRule>
    <cfRule type="expression" dxfId="35" priority="64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BA109"/>
  <sheetViews>
    <sheetView zoomScale="85" zoomScaleNormal="85" workbookViewId="0">
      <selection activeCell="R34" sqref="R3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2016:3:4:7:BEITOU</v>
      </c>
      <c r="AP77" s="27">
        <f t="shared" ref="AP77:AP88" ca="1" si="11">MATCH(AO77,INDIRECT(CONCATENATE($X$93,"$A:$A")),0)</f>
        <v>317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23</v>
      </c>
      <c r="AS77" s="21">
        <f t="shared" ca="1" si="12"/>
        <v>10</v>
      </c>
      <c r="AT77" s="21">
        <f t="shared" ca="1" si="12"/>
        <v>20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2016:4:1:7:BEITOU</v>
      </c>
      <c r="AP78" s="27">
        <f t="shared" ca="1" si="11"/>
        <v>346</v>
      </c>
      <c r="AQ78" s="21">
        <f t="shared" ca="1" si="12"/>
        <v>0</v>
      </c>
      <c r="AR78" s="21">
        <f t="shared" ca="1" si="12"/>
        <v>18</v>
      </c>
      <c r="AS78" s="21">
        <f t="shared" ca="1" si="12"/>
        <v>6</v>
      </c>
      <c r="AT78" s="21">
        <f t="shared" ca="1" si="12"/>
        <v>13</v>
      </c>
      <c r="AU78" s="21">
        <f t="shared" ca="1" si="12"/>
        <v>5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2016:4:2:7:BEITOU</v>
      </c>
      <c r="AP79" s="27">
        <f t="shared" ca="1" si="11"/>
        <v>375</v>
      </c>
      <c r="AQ79" s="21">
        <f t="shared" ca="1" si="12"/>
        <v>0</v>
      </c>
      <c r="AR79" s="21">
        <f t="shared" ca="1" si="12"/>
        <v>15</v>
      </c>
      <c r="AS79" s="21">
        <f t="shared" ca="1" si="12"/>
        <v>10</v>
      </c>
      <c r="AT79" s="21">
        <f t="shared" ca="1" si="12"/>
        <v>16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2016:4:3:7:BEITOU</v>
      </c>
      <c r="AP80" s="27">
        <f t="shared" ca="1" si="11"/>
        <v>404</v>
      </c>
      <c r="AQ80" s="21">
        <f t="shared" ca="1" si="12"/>
        <v>0</v>
      </c>
      <c r="AR80" s="21">
        <f t="shared" ca="1" si="12"/>
        <v>16</v>
      </c>
      <c r="AS80" s="21">
        <f t="shared" ca="1" si="12"/>
        <v>7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>
        <f t="shared" ca="1" si="3"/>
        <v>134</v>
      </c>
      <c r="AC81" s="21">
        <f t="shared" ca="1" si="4"/>
        <v>5</v>
      </c>
      <c r="AD81" s="21">
        <f t="shared" si="5"/>
        <v>0</v>
      </c>
      <c r="AE81" s="27">
        <f t="shared" ca="1" si="6"/>
        <v>60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2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2016:4:4:7:BEITOU</v>
      </c>
      <c r="AP81" s="27">
        <f t="shared" ca="1" si="11"/>
        <v>433</v>
      </c>
      <c r="AQ81" s="21">
        <f t="shared" ca="1" si="12"/>
        <v>1</v>
      </c>
      <c r="AR81" s="21">
        <f t="shared" ca="1" si="12"/>
        <v>23</v>
      </c>
      <c r="AS81" s="21">
        <f t="shared" ca="1" si="12"/>
        <v>9</v>
      </c>
      <c r="AT81" s="21">
        <f t="shared" ca="1" si="12"/>
        <v>32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>
        <f t="shared" ca="1" si="3"/>
        <v>164</v>
      </c>
      <c r="AC82" s="21">
        <f t="shared" ca="1" si="4"/>
        <v>1</v>
      </c>
      <c r="AD82" s="21">
        <f t="shared" si="5"/>
        <v>0</v>
      </c>
      <c r="AE82" s="27">
        <f t="shared" ca="1" si="6"/>
        <v>84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2016:5:1:7:BEITOU</v>
      </c>
      <c r="AP82" s="27">
        <f t="shared" ca="1" si="11"/>
        <v>462</v>
      </c>
      <c r="AQ82" s="21">
        <f t="shared" ca="1" si="12"/>
        <v>1</v>
      </c>
      <c r="AR82" s="21">
        <f t="shared" ca="1" si="12"/>
        <v>15</v>
      </c>
      <c r="AS82" s="21">
        <f t="shared" ca="1" si="12"/>
        <v>4</v>
      </c>
      <c r="AT82" s="21">
        <f t="shared" ca="1" si="12"/>
        <v>11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2016:5:2:7:BEITOU</v>
      </c>
      <c r="AP83" s="27">
        <f t="shared" ca="1" si="11"/>
        <v>491</v>
      </c>
      <c r="AQ83" s="21">
        <f t="shared" ca="1" si="12"/>
        <v>1</v>
      </c>
      <c r="AR83" s="21">
        <f t="shared" ca="1" si="12"/>
        <v>16</v>
      </c>
      <c r="AS83" s="21">
        <f t="shared" ca="1" si="12"/>
        <v>12</v>
      </c>
      <c r="AT83" s="21">
        <f t="shared" ca="1" si="12"/>
        <v>22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2016:5:3:7:BEITOU</v>
      </c>
      <c r="AP84" s="27">
        <f t="shared" ca="1" si="11"/>
        <v>520</v>
      </c>
      <c r="AQ84" s="21">
        <f t="shared" ca="1" si="12"/>
        <v>1</v>
      </c>
      <c r="AR84" s="21">
        <f t="shared" ca="1" si="12"/>
        <v>14</v>
      </c>
      <c r="AS84" s="21">
        <f t="shared" ca="1" si="12"/>
        <v>9</v>
      </c>
      <c r="AT84" s="21">
        <f t="shared" ca="1" si="12"/>
        <v>17</v>
      </c>
      <c r="AU84" s="21">
        <f t="shared" ca="1" si="12"/>
        <v>1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2016:5:4:7:BEITOU</v>
      </c>
      <c r="AP85" s="27">
        <f t="shared" ca="1" si="11"/>
        <v>552</v>
      </c>
      <c r="AQ85" s="21">
        <f t="shared" ca="1" si="12"/>
        <v>2</v>
      </c>
      <c r="AR85" s="21">
        <f t="shared" ca="1" si="12"/>
        <v>13</v>
      </c>
      <c r="AS85" s="21">
        <f t="shared" ca="1" si="12"/>
        <v>12</v>
      </c>
      <c r="AT85" s="21">
        <f t="shared" ca="1" si="12"/>
        <v>17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2016:5:5:7:BEITOU</v>
      </c>
      <c r="AP86" s="27">
        <f t="shared" ca="1" si="11"/>
        <v>581</v>
      </c>
      <c r="AQ86" s="21">
        <f t="shared" ca="1" si="12"/>
        <v>0</v>
      </c>
      <c r="AR86" s="21">
        <f t="shared" ca="1" si="12"/>
        <v>19</v>
      </c>
      <c r="AS86" s="21">
        <f t="shared" ca="1" si="12"/>
        <v>11</v>
      </c>
      <c r="AT86" s="21">
        <f t="shared" ca="1" si="12"/>
        <v>26</v>
      </c>
      <c r="AU86" s="21">
        <f t="shared" ca="1" si="12"/>
        <v>3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2016:6:1:7:BEITOU</v>
      </c>
      <c r="AP87" s="27">
        <f t="shared" ca="1" si="11"/>
        <v>611</v>
      </c>
      <c r="AQ87" s="21">
        <f t="shared" ca="1" si="12"/>
        <v>1</v>
      </c>
      <c r="AR87" s="21">
        <f t="shared" ca="1" si="12"/>
        <v>24</v>
      </c>
      <c r="AS87" s="21">
        <f t="shared" ca="1" si="12"/>
        <v>15</v>
      </c>
      <c r="AT87" s="21">
        <f t="shared" ca="1" si="12"/>
        <v>12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2016:6:2:7:BEITOU</v>
      </c>
      <c r="AP88" s="27">
        <f t="shared" ca="1" si="11"/>
        <v>640</v>
      </c>
      <c r="AQ88" s="21">
        <f t="shared" ca="1" si="12"/>
        <v>0</v>
      </c>
      <c r="AR88" s="21">
        <f t="shared" ca="1" si="12"/>
        <v>27</v>
      </c>
      <c r="AS88" s="21">
        <f t="shared" ca="1" si="12"/>
        <v>11</v>
      </c>
      <c r="AT88" s="21">
        <f t="shared" ca="1" si="12"/>
        <v>17</v>
      </c>
      <c r="AU88" s="21">
        <f t="shared" ca="1" si="12"/>
        <v>3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6</v>
      </c>
      <c r="AJ89" s="7">
        <f t="shared" ca="1" si="20"/>
        <v>2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8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11%</v>
      </c>
      <c r="Y102" s="30">
        <f ca="1">IFERROR(X101/SUM(X100:X101),"0")</f>
        <v>0.1111111111111111</v>
      </c>
      <c r="Z102" s="7" t="str">
        <f ca="1">TEXT(Y102,"00%")</f>
        <v>11%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Beitou District</v>
      </c>
    </row>
    <row r="108" spans="23:51">
      <c r="X108" s="40" t="str">
        <f>$X$92</f>
        <v>北投地區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U35"/>
  <sheetViews>
    <sheetView tabSelected="1" topLeftCell="E4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1749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2095</v>
      </c>
      <c r="E2" s="82" t="str">
        <f>$A$3</f>
        <v>南臺北地帶</v>
      </c>
      <c r="F2" s="26" t="s">
        <v>791</v>
      </c>
      <c r="G2" s="84">
        <f>$A$6</f>
        <v>120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2096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2097</v>
      </c>
      <c r="E4" s="89">
        <f>DATE</f>
        <v>42533</v>
      </c>
      <c r="F4" s="23" t="s">
        <v>789</v>
      </c>
      <c r="G4" s="24"/>
      <c r="H4" s="91">
        <f>ROUND($G$2/12*MONTH,0)</f>
        <v>60</v>
      </c>
      <c r="I4" s="92"/>
      <c r="J4" s="92"/>
      <c r="K4" s="93"/>
      <c r="L4" s="44">
        <f>ROUND($G$2/12,0)</f>
        <v>10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2098</v>
      </c>
      <c r="E5" s="90"/>
      <c r="F5" s="5" t="s">
        <v>790</v>
      </c>
      <c r="G5" s="6"/>
      <c r="H5" s="94">
        <f ca="1">SOUTH_ZONE_GRAPH!$AC$89</f>
        <v>29</v>
      </c>
      <c r="I5" s="95"/>
      <c r="J5" s="95"/>
      <c r="K5" s="96"/>
      <c r="L5" s="45">
        <f>$O$35</f>
        <v>4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1821</v>
      </c>
      <c r="C12" s="64" t="str">
        <f>CONCATENATE(YEAR,":",MONTH,":",WEEK,":",WEEKDAY,":",$B12)</f>
        <v>2016:6:2:7:JINGXIN_ZL</v>
      </c>
      <c r="D12" s="64">
        <f>MATCH($C12,REPORT_DATA_BY_COMP!$A:$A,0)</f>
        <v>2064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4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13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1825</v>
      </c>
      <c r="C13" s="64" t="str">
        <f>CONCATENATE(YEAR,":",MONTH,":",WEEK,":",WEEKDAY,":",$B13)</f>
        <v>2016:6:2:7:JINGXIN_S</v>
      </c>
      <c r="D13" s="64">
        <f>MATCH($C13,REPORT_DATA_BY_COMP!$A:$A,0)</f>
        <v>2063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3</v>
      </c>
      <c r="O13" s="56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7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1852</v>
      </c>
      <c r="C14" s="64" t="str">
        <f>CONCATENATE(YEAR,":",MONTH,":",WEEK,":",WEEKDAY,":",$B14)</f>
        <v>2016:6:2:7:MUZHA_E</v>
      </c>
      <c r="D14" s="64">
        <f>MATCH($C14,REPORT_DATA_BY_COMP!$A:$A,0)</f>
        <v>2072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2016:6:1</v>
      </c>
      <c r="N14" s="47" t="str">
        <f>IFERROR(INDEX(BAPTISM_HISTORY!$A:$C,MATCH("0:0:0:0:"&amp;$B14,BAPTISM_HISTORY!$A:$A,0),MATCH(N$8,BAPTISM_HISTORY!$A$1:$AI$1,0)), "")</f>
        <v>4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7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 t="s">
        <v>1855</v>
      </c>
      <c r="C15" s="64" t="str">
        <f>CONCATENATE(YEAR,":",MONTH,":",WEEK,":",WEEKDAY,":",$B15)</f>
        <v>2016:6:2:7:MUZHA_S</v>
      </c>
      <c r="D15" s="64">
        <f>MATCH($C15,REPORT_DATA_BY_COMP!$A:$A,0)</f>
        <v>2073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2016:6:2</v>
      </c>
      <c r="N15" s="47" t="str">
        <f>IFERROR(INDEX(BAPTISM_HISTORY!$A:$C,MATCH("0:0:0:0:"&amp;$B15,BAPTISM_HISTORY!$A:$A,0),MATCH(N$8,BAPTISM_HISTORY!$A$1:$AI$1,0)), "")</f>
        <v>3</v>
      </c>
      <c r="O15" s="56">
        <f>IFERROR(INDEX(REPORT_DATA_BY_COMP!$A:$AI,$D15,MATCH(O$8,REPORT_DATA_BY_COMP!$A$1:$AI$1,0)), "")</f>
        <v>1</v>
      </c>
      <c r="P15" s="50">
        <f>IFERROR(INDEX(REPORT_DATA_BY_COMP!$A:$AI,$D15,MATCH(P$8,REPORT_DATA_BY_COMP!$A$1:$AI$1,0)), "")</f>
        <v>1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10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14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3</v>
      </c>
      <c r="K16" s="11">
        <f t="shared" si="0"/>
        <v>9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17</v>
      </c>
      <c r="Q16" s="11">
        <f t="shared" si="0"/>
        <v>16</v>
      </c>
      <c r="R16" s="11">
        <f t="shared" si="0"/>
        <v>39</v>
      </c>
      <c r="S16" s="11">
        <f t="shared" si="0"/>
        <v>28</v>
      </c>
      <c r="T16" s="11">
        <f t="shared" si="0"/>
        <v>1</v>
      </c>
      <c r="U16" s="11">
        <f t="shared" si="0"/>
        <v>35</v>
      </c>
    </row>
    <row r="17" spans="1:21" ht="15" customHeight="1">
      <c r="A17" s="1" t="s">
        <v>2100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1960</v>
      </c>
      <c r="C18" s="64" t="str">
        <f>CONCATENATE(YEAR,":",MONTH,":",WEEK,":",WEEKDAY,":",$B18)</f>
        <v>2016:6:2:7:XINDIAN_E</v>
      </c>
      <c r="D18" s="64">
        <f>MATCH($C18,REPORT_DATA_BY_COMP!$A:$A,0)</f>
        <v>2109</v>
      </c>
      <c r="E18" s="65" t="str">
        <f>SUBSTITUTE(VLOOKUP($B18,COMP_LIST!$A:$AD,5,FALSE),"EL","")</f>
        <v>E. Sumsion / Mertz</v>
      </c>
      <c r="F18" s="4" t="str">
        <f>VLOOKUP($B18,COMP_LIST!$A:$AD,3,FALSE)</f>
        <v>Xindian E</v>
      </c>
      <c r="G18" s="4" t="str">
        <f>VLOOKUP($B18,COMP_LIST!$A:$AD,4,FALSE)</f>
        <v>新店長老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2016:6:2</v>
      </c>
      <c r="N18" s="47" t="str">
        <f>IFERROR(INDEX(BAPTISM_HISTORY!$A:$C,MATCH("0:0:0:0:"&amp;$B18,BAPTISM_HISTORY!$A:$A,0),MATCH(N$8,BAPTISM_HISTORY!$A$1:$AI$1,0)), "")</f>
        <v>1</v>
      </c>
      <c r="O18" s="56">
        <f>IFERROR(INDEX(REPORT_DATA_BY_COMP!$A:$AI,$D18,MATCH(O$8,REPORT_DATA_BY_COMP!$A$1:$AI$1,0)), "")</f>
        <v>1</v>
      </c>
      <c r="P18" s="50">
        <f>IFERROR(INDEX(REPORT_DATA_BY_COMP!$A:$AI,$D18,MATCH(P$8,REPORT_DATA_BY_COMP!$A$1:$AI$1,0)), "")</f>
        <v>6</v>
      </c>
      <c r="Q18" s="10">
        <f>IFERROR(INDEX(REPORT_DATA_BY_COMP!$A:$AI,$D18,MATCH(Q$8,REPORT_DATA_BY_COMP!$A$1:$AI$1,0)), "")</f>
        <v>2</v>
      </c>
      <c r="R18" s="10">
        <f>IFERROR(INDEX(REPORT_DATA_BY_COMP!$A:$AI,$D18,MATCH(R$8,REPORT_DATA_BY_COMP!$A$1:$AI$1,0)), "")</f>
        <v>12</v>
      </c>
      <c r="S18" s="10">
        <f>IFERROR(INDEX(REPORT_DATA_BY_COMP!$A:$AI,$D18,MATCH(S$8,REPORT_DATA_BY_COMP!$A$1:$AI$1,0)), "")</f>
        <v>8</v>
      </c>
      <c r="T18" s="10">
        <f>IFERROR(INDEX(REPORT_DATA_BY_COMP!$A:$AI,$D18,MATCH(T$8,REPORT_DATA_BY_COMP!$A$1:$AI$1,0)), "")</f>
        <v>1</v>
      </c>
      <c r="U18" s="10">
        <f>IFERROR(INDEX(REPORT_DATA_BY_COMP!$A:$AI,$D18,MATCH(U$8,REPORT_DATA_BY_COMP!$A$1:$AI$1,0)), "")</f>
        <v>7</v>
      </c>
    </row>
    <row r="19" spans="1:21" ht="15" customHeight="1">
      <c r="A19" s="1"/>
      <c r="B19" s="1" t="s">
        <v>1747</v>
      </c>
      <c r="C19" s="64" t="str">
        <f>CONCATENATE(YEAR,":",MONTH,":",WEEK,":",WEEKDAY,":",$B19)</f>
        <v>2016:6:2:7:ANKANG_E</v>
      </c>
      <c r="D19" s="64">
        <f>MATCH($C19,REPORT_DATA_BY_COMP!$A:$A,0)</f>
        <v>2044</v>
      </c>
      <c r="E19" s="65" t="str">
        <f>SUBSTITUTE(VLOOKUP($B19,COMP_LIST!$A:$AD,5,FALSE),"EL","")</f>
        <v>E. Griffin DL / Clegg</v>
      </c>
      <c r="F19" s="4" t="str">
        <f>VLOOKUP($B19,COMP_LIST!$A:$AD,3,FALSE)</f>
        <v>Ankang E</v>
      </c>
      <c r="G19" s="4" t="str">
        <f>VLOOKUP($B19,COMP_LIST!$A:$AD,4,FALSE)</f>
        <v>安康長老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>2016:5:5</v>
      </c>
      <c r="N19" s="47" t="str">
        <f>IFERROR(INDEX(BAPTISM_HISTORY!$A:$C,MATCH("0:0:0:0:"&amp;$B19,BAPTISM_HISTORY!$A:$A,0),MATCH(N$8,BAPTISM_HISTORY!$A$1:$AI$1,0)), "")</f>
        <v>4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6</v>
      </c>
      <c r="Q19" s="10">
        <f>IFERROR(INDEX(REPORT_DATA_BY_COMP!$A:$AI,$D19,MATCH(Q$8,REPORT_DATA_BY_COMP!$A$1:$AI$1,0)), "")</f>
        <v>4</v>
      </c>
      <c r="R19" s="10">
        <f>IFERROR(INDEX(REPORT_DATA_BY_COMP!$A:$AI,$D19,MATCH(R$8,REPORT_DATA_BY_COMP!$A$1:$AI$1,0)), "")</f>
        <v>10</v>
      </c>
      <c r="S19" s="10">
        <f>IFERROR(INDEX(REPORT_DATA_BY_COMP!$A:$AI,$D19,MATCH(S$8,REPORT_DATA_BY_COMP!$A$1:$AI$1,0)), "")</f>
        <v>11</v>
      </c>
      <c r="T19" s="10">
        <f>IFERROR(INDEX(REPORT_DATA_BY_COMP!$A:$AI,$D19,MATCH(T$8,REPORT_DATA_BY_COMP!$A$1:$AI$1,0)), "")</f>
        <v>1</v>
      </c>
      <c r="U19" s="10">
        <f>IFERROR(INDEX(REPORT_DATA_BY_COMP!$A:$AI,$D19,MATCH(U$8,REPORT_DATA_BY_COMP!$A$1:$AI$1,0)), "")</f>
        <v>17</v>
      </c>
    </row>
    <row r="20" spans="1:21" ht="15" customHeight="1">
      <c r="A20" s="1"/>
      <c r="B20" s="1" t="s">
        <v>1963</v>
      </c>
      <c r="C20" s="64" t="str">
        <f>CONCATENATE(YEAR,":",MONTH,":",WEEK,":",WEEKDAY,":",$B20)</f>
        <v>2016:6:2:7:XINDIAN_S</v>
      </c>
      <c r="D20" s="64">
        <f>MATCH($C20,REPORT_DATA_BY_COMP!$A:$A,0)</f>
        <v>2110</v>
      </c>
      <c r="E20" s="65" t="str">
        <f>SUBSTITUTE(VLOOKUP($B20,COMP_LIST!$A:$AD,5,FALSE),"EL","")</f>
        <v>S. Nau / Xie</v>
      </c>
      <c r="F20" s="4" t="str">
        <f>VLOOKUP($B20,COMP_LIST!$A:$AD,3,FALSE)</f>
        <v>Xindian S</v>
      </c>
      <c r="G20" s="4" t="str">
        <f>VLOOKUP($B20,COMP_LIST!$A:$AD,4,FALSE)</f>
        <v>新店姐妹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1</v>
      </c>
      <c r="K20" s="10">
        <f>IFERROR(INDEX(REPORT_DATA_BY_COMP!$A:$AI,$D20,MATCH(K$8,REPORT_DATA_BY_COMP!$A$1:$AI$1,0)), "")</f>
        <v>4</v>
      </c>
      <c r="L20" s="47">
        <f>IFERROR(INDEX(REPORT_DATA_BY_COMP!$A:$AI,$D20,MATCH(L$8,REPORT_DATA_BY_COMP!$A$1:$AI$1,0)), "")</f>
        <v>0</v>
      </c>
      <c r="M20" s="10" t="str">
        <f>IFERROR(""&amp;INDEX(BAPTISM_HISTORY!$A:$C,MATCH("0:0:0:0:"&amp;$B20,BAPTISM_HISTORY!$A:$A,0),MATCH(M$8,BAPTISM_HISTORY!$A$1:$AI$1,0)), "")</f>
        <v>2016:2:3</v>
      </c>
      <c r="N20" s="47" t="str">
        <f>IFERROR(INDEX(BAPTISM_HISTORY!$A:$C,MATCH("0:0:0:0:"&amp;$B20,BAPTISM_HISTORY!$A:$A,0),MATCH(N$8,BAPTISM_HISTORY!$A$1:$AI$1,0)), "")</f>
        <v>1</v>
      </c>
      <c r="O20" s="56">
        <f>IFERROR(INDEX(REPORT_DATA_BY_COMP!$A:$AI,$D20,MATCH(O$8,REPORT_DATA_BY_COMP!$A$1:$AI$1,0)), "")</f>
        <v>0</v>
      </c>
      <c r="P20" s="50">
        <f>IFERROR(INDEX(REPORT_DATA_BY_COMP!$A:$AI,$D20,MATCH(P$8,REPORT_DATA_BY_COMP!$A$1:$AI$1,0)), "")</f>
        <v>6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6</v>
      </c>
      <c r="S20" s="10">
        <f>IFERROR(INDEX(REPORT_DATA_BY_COMP!$A:$AI,$D20,MATCH(S$8,REPORT_DATA_BY_COMP!$A$1:$AI$1,0)), "")</f>
        <v>4</v>
      </c>
      <c r="T20" s="10">
        <f>IFERROR(INDEX(REPORT_DATA_BY_COMP!$A:$AI,$D20,MATCH(T$8,REPORT_DATA_BY_COMP!$A$1:$AI$1,0)), "")</f>
        <v>0</v>
      </c>
      <c r="U20" s="10">
        <f>IFERROR(INDEX(REPORT_DATA_BY_COMP!$A:$AI,$D20,MATCH(U$8,REPORT_DATA_BY_COMP!$A$1:$AI$1,0)), "")</f>
        <v>6</v>
      </c>
    </row>
    <row r="21" spans="1:21" ht="15" customHeight="1">
      <c r="A21" s="1"/>
      <c r="B21" s="1"/>
      <c r="E21" s="8" t="s">
        <v>804</v>
      </c>
      <c r="F21" s="9"/>
      <c r="G21" s="9"/>
      <c r="H21" s="11">
        <f>SUM(H18:H20)</f>
        <v>0</v>
      </c>
      <c r="I21" s="11">
        <f t="shared" ref="I21:U21" si="1">SUM(I18:I20)</f>
        <v>1</v>
      </c>
      <c r="J21" s="11">
        <f t="shared" si="1"/>
        <v>4</v>
      </c>
      <c r="K21" s="11">
        <f t="shared" si="1"/>
        <v>10</v>
      </c>
      <c r="L21" s="11">
        <f t="shared" si="1"/>
        <v>0</v>
      </c>
      <c r="M21" s="11"/>
      <c r="N21" s="48"/>
      <c r="O21" s="57">
        <f t="shared" si="1"/>
        <v>1</v>
      </c>
      <c r="P21" s="11">
        <f t="shared" si="1"/>
        <v>18</v>
      </c>
      <c r="Q21" s="11">
        <f t="shared" si="1"/>
        <v>9</v>
      </c>
      <c r="R21" s="11">
        <f t="shared" si="1"/>
        <v>28</v>
      </c>
      <c r="S21" s="11">
        <f t="shared" si="1"/>
        <v>23</v>
      </c>
      <c r="T21" s="11">
        <f t="shared" si="1"/>
        <v>2</v>
      </c>
      <c r="U21" s="11">
        <f t="shared" si="1"/>
        <v>30</v>
      </c>
    </row>
    <row r="22" spans="1:21" ht="15" customHeight="1">
      <c r="A22" s="1" t="s">
        <v>2101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"/>
      <c r="N22" s="6"/>
      <c r="O22" s="60"/>
      <c r="P22" s="6"/>
      <c r="Q22" s="6"/>
      <c r="R22" s="6"/>
      <c r="S22" s="6"/>
      <c r="T22" s="6"/>
      <c r="U22" s="6"/>
    </row>
    <row r="23" spans="1:21" ht="15" customHeight="1">
      <c r="A23" s="1"/>
      <c r="B23" s="1" t="s">
        <v>2008</v>
      </c>
      <c r="C23" s="64" t="str">
        <f>CONCATENATE(YEAR,":",MONTH,":",WEEK,":",WEEKDAY,":",$B23)</f>
        <v>2016:6:2:7:ZHONGHE_1_E</v>
      </c>
      <c r="D23" s="64">
        <f>MATCH($C23,REPORT_DATA_BY_COMP!$A:$A,0)</f>
        <v>2124</v>
      </c>
      <c r="E23" s="65" t="str">
        <f>SUBSTITUTE(VLOOKUP($B23,COMP_LIST!$A:$AD,5,FALSE),"EL","")</f>
        <v>E. Bellingham / Van de Merwe</v>
      </c>
      <c r="F23" s="4" t="str">
        <f>VLOOKUP($B23,COMP_LIST!$A:$AD,3,FALSE)</f>
        <v>Zhonghe 1 E</v>
      </c>
      <c r="G23" s="4" t="str">
        <f>VLOOKUP($B23,COMP_LIST!$A:$AD,4,FALSE)</f>
        <v>中和 1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1</v>
      </c>
      <c r="L23" s="47">
        <f>IFERROR(INDEX(REPORT_DATA_BY_COMP!$A:$AI,$D23,MATCH(L$8,REPORT_DATA_BY_COMP!$A$1:$AI$1,0)), "")</f>
        <v>0</v>
      </c>
      <c r="M23" s="10" t="str">
        <f>IFERROR(""&amp;INDEX(BAPTISM_HISTORY!$A:$C,MATCH("0:0:0:0:"&amp;$B23,BAPTISM_HISTORY!$A:$A,0),MATCH(M$8,BAPTISM_HISTORY!$A$1:$AI$1,0)), "")</f>
        <v/>
      </c>
      <c r="N23" s="47" t="str">
        <f>IFERROR(INDEX(BAPTISM_HISTORY!$A:$C,MATCH("0:0:0:0:"&amp;$B23,BAPTISM_HISTORY!$A:$A,0),MATCH(N$8,BAPTISM_HISTORY!$A$1:$AI$1,0)), "")</f>
        <v>0</v>
      </c>
      <c r="O23" s="59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2</v>
      </c>
      <c r="R23" s="10">
        <f>IFERROR(INDEX(REPORT_DATA_BY_COMP!$A:$AI,$D23,MATCH(R$8,REPORT_DATA_BY_COMP!$A$1:$AI$1,0)), "")</f>
        <v>14</v>
      </c>
      <c r="S23" s="10">
        <f>IFERROR(INDEX(REPORT_DATA_BY_COMP!$A:$AI,$D23,MATCH(S$8,REPORT_DATA_BY_COMP!$A$1:$AI$1,0)), "")</f>
        <v>7</v>
      </c>
      <c r="T23" s="10">
        <f>IFERROR(INDEX(REPORT_DATA_BY_COMP!$A:$AI,$D23,MATCH(T$8,REPORT_DATA_BY_COMP!$A$1:$AI$1,0)), "")</f>
        <v>1</v>
      </c>
      <c r="U23" s="10">
        <f>IFERROR(INDEX(REPORT_DATA_BY_COMP!$A:$AI,$D23,MATCH(U$8,REPORT_DATA_BY_COMP!$A$1:$AI$1,0)), "")</f>
        <v>10</v>
      </c>
    </row>
    <row r="24" spans="1:21" ht="15" customHeight="1">
      <c r="A24" s="1"/>
      <c r="B24" s="1" t="s">
        <v>2012</v>
      </c>
      <c r="C24" s="64" t="str">
        <f>CONCATENATE(YEAR,":",MONTH,":",WEEK,":",WEEKDAY,":",$B24)</f>
        <v>2016:6:2:7:ZHONGHE_2_E</v>
      </c>
      <c r="D24" s="64">
        <f>MATCH($C24,REPORT_DATA_BY_COMP!$A:$A,0)</f>
        <v>2125</v>
      </c>
      <c r="E24" s="65" t="str">
        <f>SUBSTITUTE(VLOOKUP($B24,COMP_LIST!$A:$AD,5,FALSE),"EL","")</f>
        <v>E. Hamilton DL / Crawford</v>
      </c>
      <c r="F24" s="4" t="str">
        <f>VLOOKUP($B24,COMP_LIST!$A:$AD,3,FALSE)</f>
        <v>Zhonghe 2 E</v>
      </c>
      <c r="G24" s="4" t="str">
        <f>VLOOKUP($B24,COMP_LIST!$A:$AD,4,FALSE)</f>
        <v>中和 2 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0</v>
      </c>
      <c r="M24" s="10" t="str">
        <f>IFERROR(""&amp;INDEX(BAPTISM_HISTORY!$A:$C,MATCH("0:0:0:0:"&amp;$B24,BAPTISM_HISTORY!$A:$A,0),MATCH(M$8,BAPTISM_HISTORY!$A$1:$AI$1,0)), "")</f>
        <v>2016:6:2</v>
      </c>
      <c r="N24" s="47" t="str">
        <f>IFERROR(INDEX(BAPTISM_HISTORY!$A:$C,MATCH("0:0:0:0:"&amp;$B24,BAPTISM_HISTORY!$A:$A,0),MATCH(N$8,BAPTISM_HISTORY!$A$1:$AI$1,0)), "")</f>
        <v>3</v>
      </c>
      <c r="O24" s="56">
        <f>IFERROR(INDEX(REPORT_DATA_BY_COMP!$A:$AI,$D24,MATCH(O$8,REPORT_DATA_BY_COMP!$A$1:$AI$1,0)), "")</f>
        <v>1</v>
      </c>
      <c r="P24" s="50">
        <f>IFERROR(INDEX(REPORT_DATA_BY_COMP!$A:$AI,$D24,MATCH(P$8,REPORT_DATA_BY_COMP!$A$1:$AI$1,0)), "")</f>
        <v>4</v>
      </c>
      <c r="Q24" s="10">
        <f>IFERROR(INDEX(REPORT_DATA_BY_COMP!$A:$AI,$D24,MATCH(Q$8,REPORT_DATA_BY_COMP!$A$1:$AI$1,0)), "")</f>
        <v>0</v>
      </c>
      <c r="R24" s="10">
        <f>IFERROR(INDEX(REPORT_DATA_BY_COMP!$A:$AI,$D24,MATCH(R$8,REPORT_DATA_BY_COMP!$A$1:$AI$1,0)), "")</f>
        <v>5</v>
      </c>
      <c r="S24" s="10">
        <f>IFERROR(INDEX(REPORT_DATA_BY_COMP!$A:$AI,$D24,MATCH(S$8,REPORT_DATA_BY_COMP!$A$1:$AI$1,0)), "")</f>
        <v>6</v>
      </c>
      <c r="T24" s="10">
        <f>IFERROR(INDEX(REPORT_DATA_BY_COMP!$A:$AI,$D24,MATCH(T$8,REPORT_DATA_BY_COMP!$A$1:$AI$1,0)), "")</f>
        <v>0</v>
      </c>
      <c r="U24" s="10">
        <f>IFERROR(INDEX(REPORT_DATA_BY_COMP!$A:$AI,$D24,MATCH(U$8,REPORT_DATA_BY_COMP!$A$1:$AI$1,0)), "")</f>
        <v>7</v>
      </c>
    </row>
    <row r="25" spans="1:21" ht="15" customHeight="1">
      <c r="A25" s="1"/>
      <c r="B25" s="1" t="s">
        <v>2015</v>
      </c>
      <c r="C25" s="64" t="str">
        <f>CONCATENATE(YEAR,":",MONTH,":",WEEK,":",WEEKDAY,":",$B25)</f>
        <v>2016:6:2:7:ZHONGHE_2_S</v>
      </c>
      <c r="D25" s="64">
        <f>MATCH($C25,REPORT_DATA_BY_COMP!$A:$A,0)</f>
        <v>2126</v>
      </c>
      <c r="E25" s="65" t="str">
        <f>SUBSTITUTE(VLOOKUP($B25,COMP_LIST!$A:$AD,5,FALSE),"EL","")</f>
        <v>S. Bradley / Armstrong</v>
      </c>
      <c r="F25" s="4" t="str">
        <f>VLOOKUP($B25,COMP_LIST!$A:$AD,3,FALSE)</f>
        <v>Zhonghe 2 S</v>
      </c>
      <c r="G25" s="4" t="str">
        <f>VLOOKUP($B25,COMP_LIST!$A:$AD,4,FALSE)</f>
        <v>中和 2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10" t="str">
        <f>IFERROR(""&amp;INDEX(BAPTISM_HISTORY!$A:$C,MATCH("0:0:0:0:"&amp;$B25,BAPTISM_HISTORY!$A:$A,0),MATCH(M$8,BAPTISM_HISTORY!$A$1:$AI$1,0)), "")</f>
        <v>2016:4:1</v>
      </c>
      <c r="N25" s="47" t="str">
        <f>IFERROR(INDEX(BAPTISM_HISTORY!$A:$C,MATCH("0:0:0:0:"&amp;$B25,BAPTISM_HISTORY!$A:$A,0),MATCH(N$8,BAPTISM_HISTORY!$A$1:$AI$1,0)), "")</f>
        <v>2</v>
      </c>
      <c r="O25" s="56">
        <f>IFERROR(INDEX(REPORT_DATA_BY_COMP!$A:$AI,$D25,MATCH(O$8,REPORT_DATA_BY_COMP!$A$1:$AI$1,0)), "")</f>
        <v>0</v>
      </c>
      <c r="P25" s="50">
        <f>IFERROR(INDEX(REPORT_DATA_BY_COMP!$A:$AI,$D25,MATCH(P$8,REPORT_DATA_BY_COMP!$A$1:$AI$1,0)), "")</f>
        <v>0</v>
      </c>
      <c r="Q25" s="10">
        <f>IFERROR(INDEX(REPORT_DATA_BY_COMP!$A:$AI,$D25,MATCH(Q$8,REPORT_DATA_BY_COMP!$A$1:$AI$1,0)), "")</f>
        <v>0</v>
      </c>
      <c r="R25" s="10">
        <f>IFERROR(INDEX(REPORT_DATA_BY_COMP!$A:$AI,$D25,MATCH(R$8,REPORT_DATA_BY_COMP!$A$1:$AI$1,0)), "")</f>
        <v>4</v>
      </c>
      <c r="S25" s="10">
        <f>IFERROR(INDEX(REPORT_DATA_BY_COMP!$A:$AI,$D25,MATCH(S$8,REPORT_DATA_BY_COMP!$A$1:$AI$1,0)), "")</f>
        <v>3</v>
      </c>
      <c r="T25" s="10">
        <f>IFERROR(INDEX(REPORT_DATA_BY_COMP!$A:$AI,$D25,MATCH(T$8,REPORT_DATA_BY_COMP!$A$1:$AI$1,0)), "")</f>
        <v>0</v>
      </c>
      <c r="U25" s="10">
        <f>IFERROR(INDEX(REPORT_DATA_BY_COMP!$A:$AI,$D25,MATCH(U$8,REPORT_DATA_BY_COMP!$A$1:$AI$1,0)), "")</f>
        <v>2</v>
      </c>
    </row>
    <row r="26" spans="1:21" ht="15" customHeight="1">
      <c r="A26" s="1"/>
      <c r="B26" s="1" t="s">
        <v>1997</v>
      </c>
      <c r="C26" s="64" t="str">
        <f>CONCATENATE(YEAR,":",MONTH,":",WEEK,":",WEEKDAY,":",$B26)</f>
        <v>2016:6:2:7:YONGHE_S</v>
      </c>
      <c r="D26" s="64">
        <f>MATCH($C26,REPORT_DATA_BY_COMP!$A:$A,0)</f>
        <v>2121</v>
      </c>
      <c r="E26" s="65" t="str">
        <f>SUBSTITUTE(VLOOKUP($B26,COMP_LIST!$A:$AD,5,FALSE),"EL","")</f>
        <v>S. Coleman / Denison STL</v>
      </c>
      <c r="F26" s="4" t="str">
        <f>VLOOKUP($B26,COMP_LIST!$A:$AD,3,FALSE)</f>
        <v>Yonghe S</v>
      </c>
      <c r="G26" s="4" t="str">
        <f>VLOOKUP($B26,COMP_LIST!$A:$AD,4,FALSE)</f>
        <v>永和姐妹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2</v>
      </c>
      <c r="K26" s="10">
        <f>IFERROR(INDEX(REPORT_DATA_BY_COMP!$A:$AI,$D26,MATCH(K$8,REPORT_DATA_BY_COMP!$A$1:$AI$1,0)), "")</f>
        <v>2</v>
      </c>
      <c r="L26" s="47">
        <f>IFERROR(INDEX(REPORT_DATA_BY_COMP!$A:$AI,$D26,MATCH(L$8,REPORT_DATA_BY_COMP!$A$1:$AI$1,0)), "")</f>
        <v>0</v>
      </c>
      <c r="M26" s="10" t="str">
        <f>IFERROR(""&amp;INDEX(BAPTISM_HISTORY!$A:$C,MATCH("0:0:0:0:"&amp;$B26,BAPTISM_HISTORY!$A:$A,0),MATCH(M$8,BAPTISM_HISTORY!$A$1:$AI$1,0)), "")</f>
        <v>2016:4:2</v>
      </c>
      <c r="N26" s="47" t="str">
        <f>IFERROR(INDEX(BAPTISM_HISTORY!$A:$C,MATCH("0:0:0:0:"&amp;$B26,BAPTISM_HISTORY!$A:$A,0),MATCH(N$8,BAPTISM_HISTORY!$A$1:$AI$1,0)), "")</f>
        <v>3</v>
      </c>
      <c r="O26" s="56">
        <f>IFERROR(INDEX(REPORT_DATA_BY_COMP!$A:$AI,$D26,MATCH(O$8,REPORT_DATA_BY_COMP!$A$1:$AI$1,0)), "")</f>
        <v>0</v>
      </c>
      <c r="P26" s="50">
        <f>IFERROR(INDEX(REPORT_DATA_BY_COMP!$A:$AI,$D26,MATCH(P$8,REPORT_DATA_BY_COMP!$A$1:$AI$1,0)), "")</f>
        <v>6</v>
      </c>
      <c r="Q26" s="10">
        <f>IFERROR(INDEX(REPORT_DATA_BY_COMP!$A:$AI,$D26,MATCH(Q$8,REPORT_DATA_BY_COMP!$A$1:$AI$1,0)), "")</f>
        <v>3</v>
      </c>
      <c r="R26" s="10">
        <f>IFERROR(INDEX(REPORT_DATA_BY_COMP!$A:$AI,$D26,MATCH(R$8,REPORT_DATA_BY_COMP!$A$1:$AI$1,0)), "")</f>
        <v>8</v>
      </c>
      <c r="S26" s="10">
        <f>IFERROR(INDEX(REPORT_DATA_BY_COMP!$A:$AI,$D26,MATCH(S$8,REPORT_DATA_BY_COMP!$A$1:$AI$1,0)), "")</f>
        <v>9</v>
      </c>
      <c r="T26" s="10">
        <f>IFERROR(INDEX(REPORT_DATA_BY_COMP!$A:$AI,$D26,MATCH(T$8,REPORT_DATA_BY_COMP!$A$1:$AI$1,0)), "")</f>
        <v>1</v>
      </c>
      <c r="U26" s="10">
        <f>IFERROR(INDEX(REPORT_DATA_BY_COMP!$A:$AI,$D26,MATCH(U$8,REPORT_DATA_BY_COMP!$A$1:$AI$1,0)), "")</f>
        <v>10</v>
      </c>
    </row>
    <row r="27" spans="1:21" ht="15" customHeight="1" thickBot="1">
      <c r="A27" s="1"/>
      <c r="B27" s="1"/>
      <c r="E27" s="8" t="s">
        <v>804</v>
      </c>
      <c r="F27" s="9"/>
      <c r="G27" s="9"/>
      <c r="H27" s="11">
        <f t="shared" ref="H27:U27" si="2">SUM(H23:H26)</f>
        <v>0</v>
      </c>
      <c r="I27" s="11">
        <f t="shared" si="2"/>
        <v>0</v>
      </c>
      <c r="J27" s="11">
        <f t="shared" si="2"/>
        <v>6</v>
      </c>
      <c r="K27" s="11">
        <f t="shared" si="2"/>
        <v>3</v>
      </c>
      <c r="L27" s="48">
        <f t="shared" si="2"/>
        <v>0</v>
      </c>
      <c r="M27" s="11"/>
      <c r="N27" s="48"/>
      <c r="O27" s="69">
        <f t="shared" si="2"/>
        <v>1</v>
      </c>
      <c r="P27" s="51">
        <f t="shared" si="2"/>
        <v>17</v>
      </c>
      <c r="Q27" s="11">
        <f t="shared" si="2"/>
        <v>5</v>
      </c>
      <c r="R27" s="11">
        <f t="shared" si="2"/>
        <v>31</v>
      </c>
      <c r="S27" s="11">
        <f t="shared" si="2"/>
        <v>25</v>
      </c>
      <c r="T27" s="11">
        <f t="shared" si="2"/>
        <v>2</v>
      </c>
      <c r="U27" s="11">
        <f t="shared" si="2"/>
        <v>29</v>
      </c>
    </row>
    <row r="28" spans="1:21" ht="15" customHeight="1" thickTop="1">
      <c r="E28" s="31"/>
      <c r="F28" s="22"/>
      <c r="G28" s="22"/>
      <c r="H28" s="22"/>
      <c r="I28" s="22"/>
      <c r="J28" s="22"/>
      <c r="K28" s="22"/>
      <c r="L28" s="22"/>
      <c r="M28" s="43"/>
      <c r="N28" s="43"/>
      <c r="O28" s="70"/>
      <c r="P28" s="22"/>
      <c r="Q28" s="22"/>
      <c r="R28" s="22"/>
      <c r="S28" s="22"/>
      <c r="T28" s="22"/>
      <c r="U28" s="22"/>
    </row>
    <row r="29" spans="1:21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</row>
    <row r="30" spans="1:21" ht="15" customHeight="1">
      <c r="C30" s="64" t="str">
        <f>CONCATENATE(YEAR,":",MONTH,":1:",WEEKLY_REPORT_DAY,":", $A$1)</f>
        <v>2016:6:1:7:SOUTH</v>
      </c>
      <c r="D30" s="64">
        <f>MATCH($C30,REPORT_DATA_BY_ZONE!$A:$A, 0)</f>
        <v>218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3</v>
      </c>
      <c r="J30" s="10">
        <f>IFERROR(INDEX(REPORT_DATA_BY_ZONE!$A:$AI,$D30,MATCH(J$8,REPORT_DATA_BY_ZONE!$A$1:$AI$1,0)), "")</f>
        <v>14</v>
      </c>
      <c r="K30" s="10">
        <f>IFERROR(INDEX(REPORT_DATA_BY_ZONE!$A:$AI,$D30,MATCH(K$8,REPORT_DATA_BY_ZONE!$A$1:$AI$1,0)), "")</f>
        <v>25</v>
      </c>
      <c r="L30" s="47">
        <f>IFERROR(INDEX(REPORT_DATA_BY_ZONE!$A:$AI,$D30,MATCH(L$8,REPORT_DATA_BY_ZONE!$A$1:$AI$1,0)), "")</f>
        <v>4</v>
      </c>
      <c r="M30" s="47"/>
      <c r="N30" s="47"/>
      <c r="O30" s="10">
        <f>IFERROR(INDEX(REPORT_DATA_BY_ZONE!$A:$AI,$D30,MATCH(O$8,REPORT_DATA_BY_ZONE!$A$1:$AI$1,0)), "")</f>
        <v>1</v>
      </c>
      <c r="P30" s="50">
        <f>IFERROR(INDEX(REPORT_DATA_BY_ZONE!$A:$AI,$D30,MATCH(P$8,REPORT_DATA_BY_ZONE!$A$1:$AI$1,0)), "")</f>
        <v>56</v>
      </c>
      <c r="Q30" s="10">
        <f>IFERROR(INDEX(REPORT_DATA_BY_ZONE!$A:$AI,$D30,MATCH(Q$8,REPORT_DATA_BY_ZONE!$A$1:$AI$1,0)), "")</f>
        <v>35</v>
      </c>
      <c r="R30" s="10">
        <f>IFERROR(INDEX(REPORT_DATA_BY_ZONE!$A:$AI,$D30,MATCH(R$8,REPORT_DATA_BY_ZONE!$A$1:$AI$1,0)), "")</f>
        <v>90</v>
      </c>
      <c r="S30" s="10">
        <f>IFERROR(INDEX(REPORT_DATA_BY_ZONE!$A:$AI,$D30,MATCH(S$8,REPORT_DATA_BY_ZONE!$A$1:$AI$1,0)), "")</f>
        <v>58</v>
      </c>
      <c r="T30" s="10">
        <f>IFERROR(INDEX(REPORT_DATA_BY_ZONE!$A:$AI,$D30,MATCH(T$8,REPORT_DATA_BY_ZONE!$A$1:$AI$1,0)), "")</f>
        <v>3</v>
      </c>
      <c r="U30" s="10">
        <f>IFERROR(INDEX(REPORT_DATA_BY_ZONE!$A:$AI,$D30,MATCH(U$8,REPORT_DATA_BY_ZONE!$A$1:$AI$1,0)), "")</f>
        <v>80</v>
      </c>
    </row>
    <row r="31" spans="1:21" ht="15" customHeight="1">
      <c r="C31" s="64" t="str">
        <f>CONCATENATE(YEAR,":",MONTH,":2:",WEEKLY_REPORT_DAY,":", $A$1)</f>
        <v>2016:6:2:7:SOUTH</v>
      </c>
      <c r="D31" s="64">
        <f>MATCH($C31,REPORT_DATA_BY_ZONE!$A:$A, 0)</f>
        <v>228</v>
      </c>
      <c r="E31" s="19" t="s">
        <v>780</v>
      </c>
      <c r="F31" s="13"/>
      <c r="G31" s="13"/>
      <c r="H31" s="10">
        <f>IFERROR(INDEX(REPORT_DATA_BY_ZONE!$A:$AI,$D31,MATCH(H$8,REPORT_DATA_BY_ZONE!$A$1:$AI$1,0)), "")</f>
        <v>0</v>
      </c>
      <c r="I31" s="10">
        <f>IFERROR(INDEX(REPORT_DATA_BY_ZONE!$A:$AI,$D31,MATCH(I$8,REPORT_DATA_BY_ZONE!$A$1:$AI$1,0)), "")</f>
        <v>1</v>
      </c>
      <c r="J31" s="10">
        <f>IFERROR(INDEX(REPORT_DATA_BY_ZONE!$A:$AI,$D31,MATCH(J$8,REPORT_DATA_BY_ZONE!$A$1:$AI$1,0)), "")</f>
        <v>13</v>
      </c>
      <c r="K31" s="10">
        <f>IFERROR(INDEX(REPORT_DATA_BY_ZONE!$A:$AI,$D31,MATCH(K$8,REPORT_DATA_BY_ZONE!$A$1:$AI$1,0)), "")</f>
        <v>22</v>
      </c>
      <c r="L31" s="47">
        <f>IFERROR(INDEX(REPORT_DATA_BY_ZONE!$A:$AI,$D31,MATCH(L$8,REPORT_DATA_BY_ZONE!$A$1:$AI$1,0)), "")</f>
        <v>0</v>
      </c>
      <c r="M31" s="47"/>
      <c r="N31" s="47"/>
      <c r="O31" s="10">
        <f>IFERROR(INDEX(REPORT_DATA_BY_ZONE!$A:$AI,$D31,MATCH(O$8,REPORT_DATA_BY_ZONE!$A$1:$AI$1,0)), "")</f>
        <v>3</v>
      </c>
      <c r="P31" s="50">
        <f>IFERROR(INDEX(REPORT_DATA_BY_ZONE!$A:$AI,$D31,MATCH(P$8,REPORT_DATA_BY_ZONE!$A$1:$AI$1,0)), "")</f>
        <v>52</v>
      </c>
      <c r="Q31" s="10">
        <f>IFERROR(INDEX(REPORT_DATA_BY_ZONE!$A:$AI,$D31,MATCH(Q$8,REPORT_DATA_BY_ZONE!$A$1:$AI$1,0)), "")</f>
        <v>30</v>
      </c>
      <c r="R31" s="10">
        <f>IFERROR(INDEX(REPORT_DATA_BY_ZONE!$A:$AI,$D31,MATCH(R$8,REPORT_DATA_BY_ZONE!$A$1:$AI$1,0)), "")</f>
        <v>98</v>
      </c>
      <c r="S31" s="10">
        <f>IFERROR(INDEX(REPORT_DATA_BY_ZONE!$A:$AI,$D31,MATCH(S$8,REPORT_DATA_BY_ZONE!$A$1:$AI$1,0)), "")</f>
        <v>76</v>
      </c>
      <c r="T31" s="10">
        <f>IFERROR(INDEX(REPORT_DATA_BY_ZONE!$A:$AI,$D31,MATCH(T$8,REPORT_DATA_BY_ZONE!$A$1:$AI$1,0)), "")</f>
        <v>5</v>
      </c>
      <c r="U31" s="10">
        <f>IFERROR(INDEX(REPORT_DATA_BY_ZONE!$A:$AI,$D31,MATCH(U$8,REPORT_DATA_BY_ZONE!$A$1:$AI$1,0)), "")</f>
        <v>94</v>
      </c>
    </row>
    <row r="32" spans="1:21" ht="15" customHeight="1">
      <c r="C32" s="64" t="str">
        <f>CONCATENATE(YEAR,":",MONTH,":3:",WEEKLY_REPORT_DAY,":", $A$1)</f>
        <v>2016:6:3:7:SOUTH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47"/>
      <c r="N32" s="47"/>
      <c r="O32" s="10" t="str">
        <f>IFERROR(INDEX(REPORT_DATA_BY_ZONE!$A:$AI,$D32,MATCH(O$8,REPORT_DATA_BY_ZONE!$A$1:$AI$1,0)), "")</f>
        <v/>
      </c>
      <c r="P32" s="5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  <c r="T32" s="10" t="str">
        <f>IFERROR(INDEX(REPORT_DATA_BY_ZONE!$A:$AI,$D32,MATCH(T$8,REPORT_DATA_BY_ZONE!$A$1:$AI$1,0)), "")</f>
        <v/>
      </c>
      <c r="U32" s="10" t="str">
        <f>IFERROR(INDEX(REPORT_DATA_BY_ZONE!$A:$AI,$D32,MATCH(U$8,REPORT_DATA_BY_ZONE!$A$1:$AI$1,0)), "")</f>
        <v/>
      </c>
    </row>
    <row r="33" spans="3:21" ht="15" customHeight="1">
      <c r="C33" s="64" t="str">
        <f>CONCATENATE(YEAR,":",MONTH,":4:",WEEKLY_REPORT_DAY,":", $A$1)</f>
        <v>2016:6:4:7:SOUTH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47"/>
      <c r="N33" s="47"/>
      <c r="O33" s="10" t="str">
        <f>IFERROR(INDEX(REPORT_DATA_BY_ZONE!$A:$AI,$D33,MATCH(O$8,REPORT_DATA_BY_ZONE!$A$1:$AI$1,0)), "")</f>
        <v/>
      </c>
      <c r="P33" s="5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  <c r="T33" s="10" t="str">
        <f>IFERROR(INDEX(REPORT_DATA_BY_ZONE!$A:$AI,$D33,MATCH(T$8,REPORT_DATA_BY_ZONE!$A$1:$AI$1,0)), "")</f>
        <v/>
      </c>
      <c r="U33" s="10" t="str">
        <f>IFERROR(INDEX(REPORT_DATA_BY_ZONE!$A:$AI,$D33,MATCH(U$8,REPORT_DATA_BY_ZONE!$A$1:$AI$1,0)), "")</f>
        <v/>
      </c>
    </row>
    <row r="34" spans="3:21" ht="15" customHeight="1">
      <c r="C34" s="64" t="str">
        <f>CONCATENATE(YEAR,":",MONTH,":5:",WEEKLY_REPORT_DAY,":", $A$1)</f>
        <v>2016:6:5:7:SOUTH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47"/>
      <c r="N34" s="47"/>
      <c r="O34" s="10" t="str">
        <f>IFERROR(INDEX(REPORT_DATA_BY_ZONE!$A:$AI,$D34,MATCH(O$8,REPORT_DATA_BY_ZONE!$A$1:$AI$1,0)), "")</f>
        <v/>
      </c>
      <c r="P34" s="5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  <c r="T34" s="10" t="str">
        <f>IFERROR(INDEX(REPORT_DATA_BY_ZONE!$A:$AI,$D34,MATCH(T$8,REPORT_DATA_BY_ZONE!$A$1:$AI$1,0)), "")</f>
        <v/>
      </c>
      <c r="U34" s="10" t="str">
        <f>IFERROR(INDEX(REPORT_DATA_BY_ZONE!$A:$AI,$D34,MATCH(U$8,REPORT_DATA_BY_ZONE!$A$1:$AI$1,0)), "")</f>
        <v/>
      </c>
    </row>
    <row r="35" spans="3:21" ht="15" customHeight="1">
      <c r="E35" s="16" t="s">
        <v>804</v>
      </c>
      <c r="F35" s="14"/>
      <c r="G35" s="14"/>
      <c r="H35" s="17">
        <f>SUM(H30:H34)</f>
        <v>0</v>
      </c>
      <c r="I35" s="17">
        <f>SUM(I30:I34)</f>
        <v>4</v>
      </c>
      <c r="J35" s="17">
        <f>SUM(J30:J34)</f>
        <v>27</v>
      </c>
      <c r="K35" s="17">
        <f>SUM(K30:K34)</f>
        <v>47</v>
      </c>
      <c r="L35" s="49">
        <f>SUM(L30:L34)</f>
        <v>4</v>
      </c>
      <c r="M35" s="49"/>
      <c r="N35" s="49"/>
      <c r="O35" s="17">
        <f t="shared" ref="O35:U35" si="3">SUM(O30:O34)</f>
        <v>4</v>
      </c>
      <c r="P35" s="52">
        <f t="shared" si="3"/>
        <v>108</v>
      </c>
      <c r="Q35" s="17">
        <f t="shared" si="3"/>
        <v>65</v>
      </c>
      <c r="R35" s="17">
        <f t="shared" si="3"/>
        <v>188</v>
      </c>
      <c r="S35" s="17">
        <f t="shared" si="3"/>
        <v>134</v>
      </c>
      <c r="T35" s="17">
        <f t="shared" si="3"/>
        <v>8</v>
      </c>
      <c r="U35" s="17">
        <f t="shared" si="3"/>
        <v>174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20 O23:U26">
    <cfRule type="expression" dxfId="34" priority="57">
      <formula>O12=""</formula>
    </cfRule>
    <cfRule type="expression" dxfId="33" priority="58">
      <formula>AND(O$9&lt;&gt;"",O12&gt;=O$9)</formula>
    </cfRule>
    <cfRule type="expression" dxfId="32" priority="59">
      <formula>AND(O$10&lt;&gt;"",O12&gt;=O$10)</formula>
    </cfRule>
    <cfRule type="expression" dxfId="31" priority="60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BA109"/>
  <sheetViews>
    <sheetView tabSelected="1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2016:3:4:7:SOUTH</v>
      </c>
      <c r="AP77" s="27">
        <f t="shared" ref="AP77:AP88" ca="1" si="12">MATCH(AO77,INDIRECT(CONCATENATE($X$93,"$A:$A")),0)</f>
        <v>115</v>
      </c>
      <c r="AQ77" s="21">
        <f t="shared" ref="AQ77:AV88" ca="1" si="13">INDEX(INDIRECT(CONCATENATE($X$93,"$A:$AG")),$AP77,MATCH(AQ$52,INDIRECT(CONCATENATE($X$93,"$A1:$AG1")),0))</f>
        <v>3</v>
      </c>
      <c r="AR77" s="21">
        <f t="shared" ca="1" si="13"/>
        <v>62</v>
      </c>
      <c r="AS77" s="21">
        <f t="shared" ca="1" si="13"/>
        <v>28</v>
      </c>
      <c r="AT77" s="21">
        <f t="shared" ca="1" si="13"/>
        <v>36</v>
      </c>
      <c r="AU77" s="21">
        <f t="shared" ca="1" si="13"/>
        <v>6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2016:4:1:7:SOUTH</v>
      </c>
      <c r="AP78" s="27">
        <f t="shared" ca="1" si="12"/>
        <v>125</v>
      </c>
      <c r="AQ78" s="21">
        <f t="shared" ca="1" si="13"/>
        <v>1</v>
      </c>
      <c r="AR78" s="21">
        <f t="shared" ca="1" si="13"/>
        <v>61</v>
      </c>
      <c r="AS78" s="21">
        <f t="shared" ca="1" si="13"/>
        <v>21</v>
      </c>
      <c r="AT78" s="21">
        <f t="shared" ca="1" si="13"/>
        <v>65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2016:4:2:7:SOUTH</v>
      </c>
      <c r="AP79" s="27">
        <f t="shared" ca="1" si="12"/>
        <v>135</v>
      </c>
      <c r="AQ79" s="21">
        <f t="shared" ca="1" si="13"/>
        <v>1</v>
      </c>
      <c r="AR79" s="21">
        <f t="shared" ca="1" si="13"/>
        <v>61</v>
      </c>
      <c r="AS79" s="21">
        <f t="shared" ca="1" si="13"/>
        <v>26</v>
      </c>
      <c r="AT79" s="21">
        <f t="shared" ca="1" si="13"/>
        <v>54</v>
      </c>
      <c r="AU79" s="21">
        <f t="shared" ca="1" si="13"/>
        <v>7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2016:4:3:7:SOUTH</v>
      </c>
      <c r="AP80" s="27">
        <f t="shared" ca="1" si="12"/>
        <v>145</v>
      </c>
      <c r="AQ80" s="21">
        <f t="shared" ca="1" si="13"/>
        <v>1</v>
      </c>
      <c r="AR80" s="21">
        <f t="shared" ca="1" si="13"/>
        <v>61</v>
      </c>
      <c r="AS80" s="21">
        <f t="shared" ca="1" si="13"/>
        <v>22</v>
      </c>
      <c r="AT80" s="21">
        <f t="shared" ca="1" si="13"/>
        <v>73</v>
      </c>
      <c r="AU80" s="21">
        <f t="shared" ca="1" si="13"/>
        <v>6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>
        <f t="shared" ca="1" si="3"/>
        <v>261</v>
      </c>
      <c r="AC81" s="21">
        <f t="shared" ca="1" si="4"/>
        <v>9</v>
      </c>
      <c r="AD81" s="21">
        <f t="shared" si="5"/>
        <v>10</v>
      </c>
      <c r="AE81" s="27">
        <f t="shared" ca="1" si="6"/>
        <v>47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5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2016:4:4:7:SOUTH</v>
      </c>
      <c r="AP81" s="27">
        <f t="shared" ca="1" si="12"/>
        <v>155</v>
      </c>
      <c r="AQ81" s="21">
        <f t="shared" ca="1" si="13"/>
        <v>0</v>
      </c>
      <c r="AR81" s="21">
        <f t="shared" ca="1" si="13"/>
        <v>63</v>
      </c>
      <c r="AS81" s="21">
        <f t="shared" ca="1" si="13"/>
        <v>21</v>
      </c>
      <c r="AT81" s="21">
        <f t="shared" ca="1" si="13"/>
        <v>66</v>
      </c>
      <c r="AU81" s="21">
        <f t="shared" ca="1" si="13"/>
        <v>5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>
        <f t="shared" ca="1" si="3"/>
        <v>272</v>
      </c>
      <c r="AC82" s="21">
        <f t="shared" ca="1" si="4"/>
        <v>4</v>
      </c>
      <c r="AD82" s="21">
        <f t="shared" si="5"/>
        <v>10</v>
      </c>
      <c r="AE82" s="27">
        <f t="shared" ca="1" si="6"/>
        <v>56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3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2016:5:1:7:SOUTH</v>
      </c>
      <c r="AP82" s="27">
        <f t="shared" ca="1" si="12"/>
        <v>165</v>
      </c>
      <c r="AQ82" s="21">
        <f t="shared" ca="1" si="13"/>
        <v>1</v>
      </c>
      <c r="AR82" s="21">
        <f t="shared" ca="1" si="13"/>
        <v>71</v>
      </c>
      <c r="AS82" s="21">
        <f t="shared" ca="1" si="13"/>
        <v>23</v>
      </c>
      <c r="AT82" s="21">
        <f t="shared" ca="1" si="13"/>
        <v>77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2016:5:2:7:SOUTH</v>
      </c>
      <c r="AP83" s="27">
        <f t="shared" ca="1" si="12"/>
        <v>175</v>
      </c>
      <c r="AQ83" s="21">
        <f t="shared" ca="1" si="13"/>
        <v>1</v>
      </c>
      <c r="AR83" s="21">
        <f t="shared" ca="1" si="13"/>
        <v>66</v>
      </c>
      <c r="AS83" s="21">
        <f t="shared" ca="1" si="13"/>
        <v>19</v>
      </c>
      <c r="AT83" s="21">
        <f t="shared" ca="1" si="13"/>
        <v>71</v>
      </c>
      <c r="AU83" s="21">
        <f t="shared" ca="1" si="13"/>
        <v>5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2016:5:3:7:SOUTH</v>
      </c>
      <c r="AP84" s="27">
        <f t="shared" ca="1" si="12"/>
        <v>185</v>
      </c>
      <c r="AQ84" s="21">
        <f t="shared" ca="1" si="13"/>
        <v>1</v>
      </c>
      <c r="AR84" s="21">
        <f t="shared" ca="1" si="13"/>
        <v>62</v>
      </c>
      <c r="AS84" s="21">
        <f t="shared" ca="1" si="13"/>
        <v>33</v>
      </c>
      <c r="AT84" s="21">
        <f t="shared" ca="1" si="13"/>
        <v>65</v>
      </c>
      <c r="AU84" s="21">
        <f t="shared" ca="1" si="13"/>
        <v>1</v>
      </c>
      <c r="AV84" s="21">
        <f t="shared" ca="1" si="13"/>
        <v>11</v>
      </c>
      <c r="AW84" s="21">
        <f t="shared" ca="1" si="15"/>
        <v>3</v>
      </c>
      <c r="AX84" s="21">
        <f t="shared" ca="1" si="16"/>
        <v>66</v>
      </c>
      <c r="AY84" s="21">
        <f t="shared" ca="1" si="17"/>
        <v>33</v>
      </c>
      <c r="AZ84" s="21">
        <f t="shared" ca="1" si="18"/>
        <v>55</v>
      </c>
      <c r="BA84" s="21">
        <f t="shared" ca="1" si="19"/>
        <v>11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2016:5:4:7:SOUTH</v>
      </c>
      <c r="AP85" s="27">
        <f t="shared" ca="1" si="12"/>
        <v>197</v>
      </c>
      <c r="AQ85" s="21">
        <f t="shared" ca="1" si="13"/>
        <v>2</v>
      </c>
      <c r="AR85" s="21">
        <f t="shared" ca="1" si="13"/>
        <v>65</v>
      </c>
      <c r="AS85" s="21">
        <f t="shared" ca="1" si="13"/>
        <v>27</v>
      </c>
      <c r="AT85" s="21">
        <f t="shared" ca="1" si="13"/>
        <v>60</v>
      </c>
      <c r="AU85" s="21">
        <f t="shared" ca="1" si="13"/>
        <v>3</v>
      </c>
      <c r="AV85" s="21">
        <f t="shared" ca="1" si="13"/>
        <v>11</v>
      </c>
      <c r="AW85" s="21">
        <f t="shared" ca="1" si="15"/>
        <v>3</v>
      </c>
      <c r="AX85" s="21">
        <f t="shared" ca="1" si="16"/>
        <v>66</v>
      </c>
      <c r="AY85" s="21">
        <f t="shared" ca="1" si="17"/>
        <v>33</v>
      </c>
      <c r="AZ85" s="21">
        <f t="shared" ca="1" si="18"/>
        <v>55</v>
      </c>
      <c r="BA85" s="21">
        <f t="shared" ca="1" si="19"/>
        <v>11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2016:5:5:7:SOUTH</v>
      </c>
      <c r="AP86" s="27">
        <f t="shared" ca="1" si="12"/>
        <v>207</v>
      </c>
      <c r="AQ86" s="21">
        <f t="shared" ca="1" si="13"/>
        <v>4</v>
      </c>
      <c r="AR86" s="21">
        <f t="shared" ca="1" si="13"/>
        <v>62</v>
      </c>
      <c r="AS86" s="21">
        <f t="shared" ca="1" si="13"/>
        <v>35</v>
      </c>
      <c r="AT86" s="21">
        <f t="shared" ca="1" si="13"/>
        <v>68</v>
      </c>
      <c r="AU86" s="21">
        <f t="shared" ca="1" si="13"/>
        <v>2</v>
      </c>
      <c r="AV86" s="21">
        <f t="shared" ca="1" si="13"/>
        <v>11</v>
      </c>
      <c r="AW86" s="21">
        <f t="shared" ca="1" si="15"/>
        <v>3</v>
      </c>
      <c r="AX86" s="21">
        <f t="shared" ca="1" si="16"/>
        <v>66</v>
      </c>
      <c r="AY86" s="21">
        <f t="shared" ca="1" si="17"/>
        <v>33</v>
      </c>
      <c r="AZ86" s="21">
        <f t="shared" ca="1" si="18"/>
        <v>55</v>
      </c>
      <c r="BA86" s="21">
        <f t="shared" ca="1" si="19"/>
        <v>11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2016:6:1:7:SOUTH</v>
      </c>
      <c r="AP87" s="27">
        <f t="shared" ca="1" si="12"/>
        <v>218</v>
      </c>
      <c r="AQ87" s="21">
        <f t="shared" ca="1" si="13"/>
        <v>1</v>
      </c>
      <c r="AR87" s="21">
        <f t="shared" ca="1" si="13"/>
        <v>56</v>
      </c>
      <c r="AS87" s="21">
        <f t="shared" ca="1" si="13"/>
        <v>35</v>
      </c>
      <c r="AT87" s="21">
        <f t="shared" ca="1" si="13"/>
        <v>58</v>
      </c>
      <c r="AU87" s="21">
        <f t="shared" ca="1" si="13"/>
        <v>3</v>
      </c>
      <c r="AV87" s="21">
        <f t="shared" ca="1" si="13"/>
        <v>11</v>
      </c>
      <c r="AW87" s="21">
        <f t="shared" ca="1" si="15"/>
        <v>3</v>
      </c>
      <c r="AX87" s="21">
        <f t="shared" ca="1" si="16"/>
        <v>66</v>
      </c>
      <c r="AY87" s="21">
        <f t="shared" ca="1" si="17"/>
        <v>33</v>
      </c>
      <c r="AZ87" s="21">
        <f t="shared" ca="1" si="18"/>
        <v>55</v>
      </c>
      <c r="BA87" s="21">
        <f t="shared" ca="1" si="19"/>
        <v>11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2016:6:2:7:SOUTH</v>
      </c>
      <c r="AP88" s="27">
        <f t="shared" ca="1" si="12"/>
        <v>228</v>
      </c>
      <c r="AQ88" s="21">
        <f t="shared" ca="1" si="13"/>
        <v>3</v>
      </c>
      <c r="AR88" s="21">
        <f t="shared" ca="1" si="13"/>
        <v>52</v>
      </c>
      <c r="AS88" s="21">
        <f t="shared" ca="1" si="13"/>
        <v>30</v>
      </c>
      <c r="AT88" s="21">
        <f t="shared" ca="1" si="13"/>
        <v>76</v>
      </c>
      <c r="AU88" s="21">
        <f t="shared" ca="1" si="13"/>
        <v>5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29</v>
      </c>
      <c r="AD89" s="27"/>
      <c r="AF89" s="7">
        <f t="shared" ref="AF89:AK89" ca="1" si="21">SUM(AF53:AF88)</f>
        <v>8</v>
      </c>
      <c r="AG89" s="7">
        <f t="shared" ca="1" si="21"/>
        <v>0</v>
      </c>
      <c r="AH89" s="7">
        <f t="shared" ca="1" si="21"/>
        <v>0</v>
      </c>
      <c r="AI89" s="7">
        <f t="shared" ca="1" si="21"/>
        <v>20</v>
      </c>
      <c r="AJ89" s="7">
        <f t="shared" ca="1" si="21"/>
        <v>4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1749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2215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10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24</v>
      </c>
      <c r="AN100" s="27"/>
    </row>
    <row r="101" spans="23:51">
      <c r="W101" s="7" t="s">
        <v>439</v>
      </c>
      <c r="X101" s="7">
        <f ca="1">SUM($AF$89:$AH$89)</f>
        <v>8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29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2016  29</v>
      </c>
    </row>
    <row r="107" spans="23:51" ht="23.25">
      <c r="W107" s="7" t="s">
        <v>1449</v>
      </c>
      <c r="X107" s="42" t="str">
        <f>$X$91</f>
        <v>South Zone</v>
      </c>
    </row>
    <row r="108" spans="23:51">
      <c r="X108" s="40" t="str">
        <f>$X$92</f>
        <v>南台北地帶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U24"/>
  <sheetViews>
    <sheetView topLeftCell="E6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1822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2272</v>
      </c>
      <c r="E2" s="82" t="str">
        <f>$A$3</f>
        <v>景新地區</v>
      </c>
      <c r="F2" s="26" t="s">
        <v>791</v>
      </c>
      <c r="G2" s="84">
        <f>$A$6</f>
        <v>120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2273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2097</v>
      </c>
      <c r="E4" s="89">
        <f>DATE</f>
        <v>42533</v>
      </c>
      <c r="F4" s="23" t="s">
        <v>789</v>
      </c>
      <c r="G4" s="24"/>
      <c r="H4" s="91">
        <f>ROUND($G$2/12*MONTH,0)</f>
        <v>60</v>
      </c>
      <c r="I4" s="92"/>
      <c r="J4" s="92"/>
      <c r="K4" s="93"/>
      <c r="L4" s="44">
        <f>ROUND($G$2/12,0)</f>
        <v>10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2098</v>
      </c>
      <c r="E5" s="90"/>
      <c r="F5" s="5" t="s">
        <v>790</v>
      </c>
      <c r="G5" s="6"/>
      <c r="H5" s="94">
        <f ca="1">JINGXIN_DISTRICT_GRAPH!$AC$89</f>
        <v>22</v>
      </c>
      <c r="I5" s="95"/>
      <c r="J5" s="95"/>
      <c r="K5" s="96"/>
      <c r="L5" s="45">
        <f>$O$24</f>
        <v>2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1821</v>
      </c>
      <c r="C12" s="64" t="str">
        <f>CONCATENATE(YEAR,":",MONTH,":",WEEK,":",WEEKDAY,":",$B12)</f>
        <v>2016:6:2:7:JINGXIN_ZL</v>
      </c>
      <c r="D12" s="64">
        <f>MATCH($C12,REPORT_DATA_BY_COMP!$A:$A,0)</f>
        <v>2064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2016:5:5</v>
      </c>
      <c r="N12" s="47" t="str">
        <f>IFERROR(INDEX(BAPTISM_HISTORY!$A:$C,MATCH("0:0:0:0:"&amp;$B12,BAPTISM_HISTORY!$A:$A,0),MATCH(N$8,BAPTISM_HISTORY!$A$1:$AI$1,0)), "")</f>
        <v>4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13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8</v>
      </c>
    </row>
    <row r="13" spans="1:21" ht="15" customHeight="1">
      <c r="A13" s="1"/>
      <c r="B13" s="1" t="s">
        <v>1825</v>
      </c>
      <c r="C13" s="64" t="str">
        <f>CONCATENATE(YEAR,":",MONTH,":",WEEK,":",WEEKDAY,":",$B13)</f>
        <v>2016:6:2:7:JINGXIN_S</v>
      </c>
      <c r="D13" s="64">
        <f>MATCH($C13,REPORT_DATA_BY_COMP!$A:$A,0)</f>
        <v>2063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7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1852</v>
      </c>
      <c r="C14" s="64" t="str">
        <f>CONCATENATE(YEAR,":",MONTH,":",WEEK,":",WEEKDAY,":",$B14)</f>
        <v>2016:6:2:7:MUZHA_E</v>
      </c>
      <c r="D14" s="64">
        <f>MATCH($C14,REPORT_DATA_BY_COMP!$A:$A,0)</f>
        <v>2072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2016:6:1</v>
      </c>
      <c r="N14" s="47" t="str">
        <f>IFERROR(INDEX(BAPTISM_HISTORY!$A:$C,MATCH("0:0:0:0:"&amp;$B14,BAPTISM_HISTORY!$A:$A,0),MATCH(N$8,BAPTISM_HISTORY!$A$1:$AI$1,0)), "")</f>
        <v>4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11</v>
      </c>
      <c r="S14" s="10">
        <f>IFERROR(INDEX(REPORT_DATA_BY_COMP!$A:$AI,$D14,MATCH(S$8,REPORT_DATA_BY_COMP!$A$1:$AI$1,0)), "")</f>
        <v>7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 t="s">
        <v>1855</v>
      </c>
      <c r="C15" s="64" t="str">
        <f>CONCATENATE(YEAR,":",MONTH,":",WEEK,":",WEEKDAY,":",$B15)</f>
        <v>2016:6:2:7:MUZHA_S</v>
      </c>
      <c r="D15" s="64">
        <f>MATCH($C15,REPORT_DATA_BY_COMP!$A:$A,0)</f>
        <v>2073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2016:6:2</v>
      </c>
      <c r="N15" s="47" t="str">
        <f>IFERROR(INDEX(BAPTISM_HISTORY!$A:$C,MATCH("0:0:0:0:"&amp;$B15,BAPTISM_HISTORY!$A:$A,0),MATCH(N$8,BAPTISM_HISTORY!$A$1:$AI$1,0)), "")</f>
        <v>3</v>
      </c>
      <c r="O15" s="59">
        <f>IFERROR(INDEX(REPORT_DATA_BY_COMP!$A:$AI,$D15,MATCH(O$8,REPORT_DATA_BY_COMP!$A$1:$AI$1,0)), "")</f>
        <v>1</v>
      </c>
      <c r="P15" s="50">
        <f>IFERROR(INDEX(REPORT_DATA_BY_COMP!$A:$AI,$D15,MATCH(P$8,REPORT_DATA_BY_COMP!$A$1:$AI$1,0)), "")</f>
        <v>1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10</v>
      </c>
      <c r="S15" s="10">
        <f>IFERROR(INDEX(REPORT_DATA_BY_COMP!$A:$AI,$D15,MATCH(S$8,REPORT_DATA_BY_COMP!$A$1:$AI$1,0)), "")</f>
        <v>6</v>
      </c>
      <c r="T15" s="10">
        <f>IFERROR(INDEX(REPORT_DATA_BY_COMP!$A:$AI,$D15,MATCH(T$8,REPORT_DATA_BY_COMP!$A$1:$AI$1,0)), "")</f>
        <v>0</v>
      </c>
      <c r="U15" s="10">
        <f>IFERROR(INDEX(REPORT_DATA_BY_COMP!$A:$AI,$D15,MATCH(U$8,REPORT_DATA_BY_COMP!$A$1:$AI$1,0)), "")</f>
        <v>14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3</v>
      </c>
      <c r="K16" s="11">
        <f t="shared" si="0"/>
        <v>9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17</v>
      </c>
      <c r="Q16" s="11">
        <f t="shared" si="0"/>
        <v>16</v>
      </c>
      <c r="R16" s="11">
        <f t="shared" si="0"/>
        <v>39</v>
      </c>
      <c r="S16" s="11">
        <f t="shared" si="0"/>
        <v>28</v>
      </c>
      <c r="T16" s="11">
        <f t="shared" si="0"/>
        <v>1</v>
      </c>
      <c r="U16" s="11">
        <f t="shared" si="0"/>
        <v>35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2016:6:1:7:JINGXIN</v>
      </c>
      <c r="D19" s="64">
        <f>MATCH($C19,REPORT_DATA_BY_DISTRICT!$A:$A, 0)</f>
        <v>615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47"/>
      <c r="N19" s="47"/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23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31</v>
      </c>
      <c r="S19" s="10">
        <f>IFERROR(INDEX(REPORT_DATA_BY_DISTRICT!$A:$AI,$D19,MATCH(S$8,REPORT_DATA_BY_DISTRICT!$A$1:$AI$1,0)), "")</f>
        <v>28</v>
      </c>
      <c r="T19" s="10">
        <f>IFERROR(INDEX(REPORT_DATA_BY_DISTRICT!$A:$AI,$D19,MATCH(T$8,REPORT_DATA_BY_DISTRICT!$A$1:$AI$1,0)), "")</f>
        <v>1</v>
      </c>
      <c r="U19" s="10">
        <f>IFERROR(INDEX(REPORT_DATA_BY_DISTRICT!$A:$AI,$D19,MATCH(U$8,REPORT_DATA_BY_DISTRICT!$A$1:$AI$1,0)), "")</f>
        <v>39</v>
      </c>
    </row>
    <row r="20" spans="3:21" ht="15" customHeight="1">
      <c r="C20" s="64" t="str">
        <f>CONCATENATE(YEAR,":",MONTH,":2:",WEEKLY_REPORT_DAY,":", $A$1)</f>
        <v>2016:6:2:7:JINGXIN</v>
      </c>
      <c r="D20" s="64">
        <f>MATCH($C20,REPORT_DATA_BY_DISTRICT!$A:$A, 0)</f>
        <v>644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3</v>
      </c>
      <c r="K20" s="10">
        <f>IFERROR(INDEX(REPORT_DATA_BY_DISTRICT!$A:$AI,$D20,MATCH(K$8,REPORT_DATA_BY_DISTRICT!$A$1:$AI$1,0)), "")</f>
        <v>9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17</v>
      </c>
      <c r="Q20" s="10">
        <f>IFERROR(INDEX(REPORT_DATA_BY_DISTRICT!$A:$AI,$D20,MATCH(Q$8,REPORT_DATA_BY_DISTRICT!$A$1:$AI$1,0)), "")</f>
        <v>16</v>
      </c>
      <c r="R20" s="10">
        <f>IFERROR(INDEX(REPORT_DATA_BY_DISTRICT!$A:$AI,$D20,MATCH(R$8,REPORT_DATA_BY_DISTRICT!$A$1:$AI$1,0)), "")</f>
        <v>39</v>
      </c>
      <c r="S20" s="10">
        <f>IFERROR(INDEX(REPORT_DATA_BY_DISTRICT!$A:$AI,$D20,MATCH(S$8,REPORT_DATA_BY_DISTRICT!$A$1:$AI$1,0)), "")</f>
        <v>28</v>
      </c>
      <c r="T20" s="10">
        <f>IFERROR(INDEX(REPORT_DATA_BY_DISTRICT!$A:$AI,$D20,MATCH(T$8,REPORT_DATA_BY_DISTRICT!$A$1:$AI$1,0)), "")</f>
        <v>1</v>
      </c>
      <c r="U20" s="10">
        <f>IFERROR(INDEX(REPORT_DATA_BY_DISTRICT!$A:$AI,$D20,MATCH(U$8,REPORT_DATA_BY_DISTRICT!$A$1:$AI$1,0)), "")</f>
        <v>35</v>
      </c>
    </row>
    <row r="21" spans="3:21" ht="15" customHeight="1">
      <c r="C21" s="64" t="str">
        <f>CONCATENATE(YEAR,":",MONTH,":3:",WEEKLY_REPORT_DAY,":", $A$1)</f>
        <v>2016:6:3:7:JINGXIN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2016:6:4:7:JINGXIN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2016:6:5:7:JINGXIN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6</v>
      </c>
      <c r="K24" s="17">
        <f t="shared" si="1"/>
        <v>17</v>
      </c>
      <c r="L24" s="49">
        <f t="shared" si="1"/>
        <v>1</v>
      </c>
      <c r="M24" s="49"/>
      <c r="N24" s="49"/>
      <c r="O24" s="17">
        <f t="shared" si="1"/>
        <v>2</v>
      </c>
      <c r="P24" s="52">
        <f t="shared" si="1"/>
        <v>40</v>
      </c>
      <c r="Q24" s="17">
        <f t="shared" si="1"/>
        <v>28</v>
      </c>
      <c r="R24" s="17">
        <f t="shared" si="1"/>
        <v>70</v>
      </c>
      <c r="S24" s="17">
        <f t="shared" si="1"/>
        <v>56</v>
      </c>
      <c r="T24" s="17">
        <f t="shared" si="1"/>
        <v>2</v>
      </c>
      <c r="U24" s="17">
        <f>SUM(U19:U23)</f>
        <v>74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30" priority="53">
      <formula>O12=""</formula>
    </cfRule>
    <cfRule type="expression" dxfId="29" priority="54">
      <formula>AND(O$9&lt;&gt;"",O12&gt;=O$9)</formula>
    </cfRule>
    <cfRule type="expression" dxfId="28" priority="55">
      <formula>AND(O$10&lt;&gt;"",O12&gt;=O$10)</formula>
    </cfRule>
    <cfRule type="expression" dxfId="27" priority="56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2016:3:4:7:JINGXIN</v>
      </c>
      <c r="AP77" s="27">
        <f t="shared" ref="AP77:AP88" ca="1" si="11">MATCH(AO77,INDIRECT(CONCATENATE($X$93,"$A:$A")),0)</f>
        <v>321</v>
      </c>
      <c r="AQ77" s="21">
        <f t="shared" ref="AQ77:AV88" ca="1" si="12">INDEX(INDIRECT(CONCATENATE($X$93,"$A:$AG")),$AP77,MATCH(AQ$52,INDIRECT(CONCATENATE($X$93,"$A1:$AG1")),0))</f>
        <v>2</v>
      </c>
      <c r="AR77" s="21">
        <f t="shared" ca="1" si="12"/>
        <v>23</v>
      </c>
      <c r="AS77" s="21">
        <f t="shared" ca="1" si="12"/>
        <v>10</v>
      </c>
      <c r="AT77" s="21">
        <f t="shared" ca="1" si="12"/>
        <v>14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2016:4:1:7:JINGXIN</v>
      </c>
      <c r="AP78" s="27">
        <f t="shared" ca="1" si="11"/>
        <v>350</v>
      </c>
      <c r="AQ78" s="21">
        <f t="shared" ca="1" si="12"/>
        <v>0</v>
      </c>
      <c r="AR78" s="21">
        <f t="shared" ca="1" si="12"/>
        <v>26</v>
      </c>
      <c r="AS78" s="21">
        <f t="shared" ca="1" si="12"/>
        <v>7</v>
      </c>
      <c r="AT78" s="21">
        <f t="shared" ca="1" si="12"/>
        <v>29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2016:4:2:7:JINGXIN</v>
      </c>
      <c r="AP79" s="27">
        <f t="shared" ca="1" si="11"/>
        <v>379</v>
      </c>
      <c r="AQ79" s="21">
        <f t="shared" ca="1" si="12"/>
        <v>0</v>
      </c>
      <c r="AR79" s="21">
        <f t="shared" ca="1" si="12"/>
        <v>27</v>
      </c>
      <c r="AS79" s="21">
        <f t="shared" ca="1" si="12"/>
        <v>10</v>
      </c>
      <c r="AT79" s="21">
        <f t="shared" ca="1" si="12"/>
        <v>20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2016:4:3:7:JINGXIN</v>
      </c>
      <c r="AP80" s="27">
        <f t="shared" ca="1" si="11"/>
        <v>408</v>
      </c>
      <c r="AQ80" s="21">
        <f t="shared" ca="1" si="12"/>
        <v>0</v>
      </c>
      <c r="AR80" s="21">
        <f t="shared" ca="1" si="12"/>
        <v>20</v>
      </c>
      <c r="AS80" s="21">
        <f t="shared" ca="1" si="12"/>
        <v>9</v>
      </c>
      <c r="AT80" s="21">
        <f t="shared" ca="1" si="12"/>
        <v>28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>
        <f t="shared" ca="1" si="3"/>
        <v>138</v>
      </c>
      <c r="AC81" s="21">
        <f t="shared" ca="1" si="4"/>
        <v>5</v>
      </c>
      <c r="AD81" s="21">
        <f t="shared" si="5"/>
        <v>0</v>
      </c>
      <c r="AE81" s="27">
        <f t="shared" ca="1" si="6"/>
        <v>63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2016:4:4:7:JINGXIN</v>
      </c>
      <c r="AP81" s="27">
        <f t="shared" ca="1" si="11"/>
        <v>437</v>
      </c>
      <c r="AQ81" s="21">
        <f t="shared" ca="1" si="12"/>
        <v>0</v>
      </c>
      <c r="AR81" s="21">
        <f t="shared" ca="1" si="12"/>
        <v>22</v>
      </c>
      <c r="AS81" s="21">
        <f t="shared" ca="1" si="12"/>
        <v>10</v>
      </c>
      <c r="AT81" s="21">
        <f t="shared" ca="1" si="12"/>
        <v>27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>
        <f t="shared" ca="1" si="3"/>
        <v>168</v>
      </c>
      <c r="AC82" s="21">
        <f t="shared" ca="1" si="4"/>
        <v>2</v>
      </c>
      <c r="AD82" s="21">
        <f t="shared" si="5"/>
        <v>0</v>
      </c>
      <c r="AE82" s="27">
        <f t="shared" ca="1" si="6"/>
        <v>86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2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2016:5:1:7:JINGXIN</v>
      </c>
      <c r="AP82" s="27">
        <f t="shared" ca="1" si="11"/>
        <v>466</v>
      </c>
      <c r="AQ82" s="21">
        <f t="shared" ca="1" si="12"/>
        <v>1</v>
      </c>
      <c r="AR82" s="21">
        <f t="shared" ca="1" si="12"/>
        <v>26</v>
      </c>
      <c r="AS82" s="21">
        <f t="shared" ca="1" si="12"/>
        <v>10</v>
      </c>
      <c r="AT82" s="21">
        <f t="shared" ca="1" si="12"/>
        <v>36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2016:5:2:7:JINGXIN</v>
      </c>
      <c r="AP83" s="27">
        <f t="shared" ca="1" si="11"/>
        <v>495</v>
      </c>
      <c r="AQ83" s="21">
        <f t="shared" ca="1" si="12"/>
        <v>0</v>
      </c>
      <c r="AR83" s="21">
        <f t="shared" ca="1" si="12"/>
        <v>31</v>
      </c>
      <c r="AS83" s="21">
        <f t="shared" ca="1" si="12"/>
        <v>9</v>
      </c>
      <c r="AT83" s="21">
        <f t="shared" ca="1" si="12"/>
        <v>36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2016:5:3:7:JINGXIN</v>
      </c>
      <c r="AP84" s="27">
        <f t="shared" ca="1" si="11"/>
        <v>524</v>
      </c>
      <c r="AQ84" s="21">
        <f t="shared" ca="1" si="12"/>
        <v>0</v>
      </c>
      <c r="AR84" s="21">
        <f t="shared" ca="1" si="12"/>
        <v>24</v>
      </c>
      <c r="AS84" s="21">
        <f t="shared" ca="1" si="12"/>
        <v>12</v>
      </c>
      <c r="AT84" s="21">
        <f t="shared" ca="1" si="12"/>
        <v>24</v>
      </c>
      <c r="AU84" s="21">
        <f t="shared" ca="1" si="12"/>
        <v>0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2016:5:4:7:JINGXIN</v>
      </c>
      <c r="AP85" s="27">
        <f t="shared" ca="1" si="11"/>
        <v>556</v>
      </c>
      <c r="AQ85" s="21">
        <f t="shared" ca="1" si="12"/>
        <v>2</v>
      </c>
      <c r="AR85" s="21">
        <f t="shared" ca="1" si="12"/>
        <v>25</v>
      </c>
      <c r="AS85" s="21">
        <f t="shared" ca="1" si="12"/>
        <v>11</v>
      </c>
      <c r="AT85" s="21">
        <f t="shared" ca="1" si="12"/>
        <v>29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2016:5:5:7:JINGXIN</v>
      </c>
      <c r="AP86" s="27">
        <f t="shared" ca="1" si="11"/>
        <v>585</v>
      </c>
      <c r="AQ86" s="21">
        <f t="shared" ca="1" si="12"/>
        <v>2</v>
      </c>
      <c r="AR86" s="21">
        <f t="shared" ca="1" si="12"/>
        <v>24</v>
      </c>
      <c r="AS86" s="21">
        <f t="shared" ca="1" si="12"/>
        <v>13</v>
      </c>
      <c r="AT86" s="21">
        <f t="shared" ca="1" si="12"/>
        <v>22</v>
      </c>
      <c r="AU86" s="21">
        <f t="shared" ca="1" si="12"/>
        <v>1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2016:6:1:7:JINGXIN</v>
      </c>
      <c r="AP87" s="27">
        <f t="shared" ca="1" si="11"/>
        <v>615</v>
      </c>
      <c r="AQ87" s="21">
        <f t="shared" ca="1" si="12"/>
        <v>1</v>
      </c>
      <c r="AR87" s="21">
        <f t="shared" ca="1" si="12"/>
        <v>23</v>
      </c>
      <c r="AS87" s="21">
        <f t="shared" ca="1" si="12"/>
        <v>12</v>
      </c>
      <c r="AT87" s="21">
        <f t="shared" ca="1" si="12"/>
        <v>28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2016:6:2:7:JINGXIN</v>
      </c>
      <c r="AP88" s="27">
        <f t="shared" ca="1" si="11"/>
        <v>644</v>
      </c>
      <c r="AQ88" s="21">
        <f t="shared" ca="1" si="12"/>
        <v>1</v>
      </c>
      <c r="AR88" s="21">
        <f t="shared" ca="1" si="12"/>
        <v>17</v>
      </c>
      <c r="AS88" s="21">
        <f t="shared" ca="1" si="12"/>
        <v>16</v>
      </c>
      <c r="AT88" s="21">
        <f t="shared" ca="1" si="12"/>
        <v>28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22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9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1822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2016  22</v>
      </c>
    </row>
    <row r="107" spans="23:51" ht="23.25">
      <c r="W107" s="7" t="s">
        <v>1449</v>
      </c>
      <c r="X107" s="42" t="str">
        <f>$X$91</f>
        <v>Jingxin District</v>
      </c>
    </row>
    <row r="108" spans="23:51">
      <c r="X108" s="40" t="str">
        <f>$X$92</f>
        <v>景新地區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U23"/>
  <sheetViews>
    <sheetView topLeftCell="E1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1748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2274</v>
      </c>
      <c r="E2" s="82" t="str">
        <f>$A$3</f>
        <v>新店地區</v>
      </c>
      <c r="F2" s="26" t="s">
        <v>791</v>
      </c>
      <c r="G2" s="84">
        <f>$A$6</f>
        <v>120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2275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2097</v>
      </c>
      <c r="E4" s="89">
        <f>DATE</f>
        <v>42533</v>
      </c>
      <c r="F4" s="23" t="s">
        <v>789</v>
      </c>
      <c r="G4" s="24"/>
      <c r="H4" s="91">
        <f>ROUND($G$2/12*MONTH,0)</f>
        <v>60</v>
      </c>
      <c r="I4" s="92"/>
      <c r="J4" s="92"/>
      <c r="K4" s="93"/>
      <c r="L4" s="44">
        <f>ROUND($G$2/12,0)</f>
        <v>10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2098</v>
      </c>
      <c r="E5" s="90"/>
      <c r="F5" s="5" t="s">
        <v>790</v>
      </c>
      <c r="G5" s="6"/>
      <c r="H5" s="94">
        <f ca="1">XINDIAN_DISTRICT_GRAPH!$AC$89</f>
        <v>6</v>
      </c>
      <c r="I5" s="95"/>
      <c r="J5" s="95"/>
      <c r="K5" s="96"/>
      <c r="L5" s="45">
        <f>$O$23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2100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1960</v>
      </c>
      <c r="C12" s="64" t="str">
        <f>CONCATENATE(YEAR,":",MONTH,":",WEEK,":",WEEKDAY,":",$B12)</f>
        <v>2016:6:2:7:XINDIAN_E</v>
      </c>
      <c r="D12" s="64">
        <f>MATCH($C12,REPORT_DATA_BY_COMP!$A:$A,0)</f>
        <v>2109</v>
      </c>
      <c r="E12" s="65" t="str">
        <f>SUBSTITUTE(VLOOKUP($B12,COMP_LIST!$A:$AD,5,FALSE),"EL","")</f>
        <v>E. Sumsion / Mertz</v>
      </c>
      <c r="F12" s="4" t="str">
        <f>VLOOKUP($B12,COMP_LIST!$A:$AD,3,FALSE)</f>
        <v>Xindian E</v>
      </c>
      <c r="G12" s="4" t="str">
        <f>VLOOKUP($B12,COMP_LIST!$A:$AD,4,FALSE)</f>
        <v>新店長老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2016:6:2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1</v>
      </c>
      <c r="P12" s="5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12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7</v>
      </c>
    </row>
    <row r="13" spans="1:21" ht="15" customHeight="1">
      <c r="A13" s="1"/>
      <c r="B13" s="1" t="s">
        <v>1747</v>
      </c>
      <c r="C13" s="64" t="str">
        <f>CONCATENATE(YEAR,":",MONTH,":",WEEK,":",WEEKDAY,":",$B13)</f>
        <v>2016:6:2:7:ANKANG_E</v>
      </c>
      <c r="D13" s="64">
        <f>MATCH($C13,REPORT_DATA_BY_COMP!$A:$A,0)</f>
        <v>2044</v>
      </c>
      <c r="E13" s="65" t="str">
        <f>SUBSTITUTE(VLOOKUP($B13,COMP_LIST!$A:$AD,5,FALSE),"EL","")</f>
        <v>E. Griffin DL / Clegg</v>
      </c>
      <c r="F13" s="4" t="str">
        <f>VLOOKUP($B13,COMP_LIST!$A:$AD,3,FALSE)</f>
        <v>Ankang E</v>
      </c>
      <c r="G13" s="4" t="str">
        <f>VLOOKUP($B13,COMP_LIST!$A:$AD,4,FALSE)</f>
        <v>安康長老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2016:5:5</v>
      </c>
      <c r="N13" s="47" t="str">
        <f>IFERROR(INDEX(BAPTISM_HISTORY!$A:$C,MATCH("0:0:0:0:"&amp;$B13,BAPTISM_HISTORY!$A:$A,0),MATCH(N$8,BAPTISM_HISTORY!$A$1:$AI$1,0)), "")</f>
        <v>4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10</v>
      </c>
      <c r="S13" s="10">
        <f>IFERROR(INDEX(REPORT_DATA_BY_COMP!$A:$AI,$D13,MATCH(S$8,REPORT_DATA_BY_COMP!$A$1:$AI$1,0)), "")</f>
        <v>11</v>
      </c>
      <c r="T13" s="10">
        <f>IFERROR(INDEX(REPORT_DATA_BY_COMP!$A:$AI,$D13,MATCH(T$8,REPORT_DATA_BY_COMP!$A$1:$AI$1,0)), "")</f>
        <v>1</v>
      </c>
      <c r="U13" s="10">
        <f>IFERROR(INDEX(REPORT_DATA_BY_COMP!$A:$AI,$D13,MATCH(U$8,REPORT_DATA_BY_COMP!$A$1:$AI$1,0)), "")</f>
        <v>17</v>
      </c>
    </row>
    <row r="14" spans="1:21" ht="15" customHeight="1">
      <c r="A14" s="1"/>
      <c r="B14" s="1" t="s">
        <v>1963</v>
      </c>
      <c r="C14" s="64" t="str">
        <f>CONCATENATE(YEAR,":",MONTH,":",WEEK,":",WEEKDAY,":",$B14)</f>
        <v>2016:6:2:7:XINDIAN_S</v>
      </c>
      <c r="D14" s="64">
        <f>MATCH($C14,REPORT_DATA_BY_COMP!$A:$A,0)</f>
        <v>2110</v>
      </c>
      <c r="E14" s="65" t="str">
        <f>SUBSTITUTE(VLOOKUP($B14,COMP_LIST!$A:$AD,5,FALSE),"EL","")</f>
        <v>S. Nau / Xie</v>
      </c>
      <c r="F14" s="4" t="str">
        <f>VLOOKUP($B14,COMP_LIST!$A:$AD,3,FALSE)</f>
        <v>Xindian S</v>
      </c>
      <c r="G14" s="4" t="str">
        <f>VLOOKUP($B14,COMP_LIST!$A:$AD,4,FALSE)</f>
        <v>新店姐妹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2016:2:3</v>
      </c>
      <c r="N14" s="47" t="str">
        <f>IFERROR(INDEX(BAPTISM_HISTORY!$A:$C,MATCH("0:0:0:0:"&amp;$B14,BAPTISM_HISTORY!$A:$A,0),MATCH(N$8,BAPTISM_HISTORY!$A$1:$AI$1,0)), "")</f>
        <v>1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6</v>
      </c>
      <c r="S14" s="10">
        <f>IFERROR(INDEX(REPORT_DATA_BY_COMP!$A:$AI,$D14,MATCH(S$8,REPORT_DATA_BY_COMP!$A$1:$AI$1,0)), "")</f>
        <v>4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6</v>
      </c>
    </row>
    <row r="15" spans="1:21" ht="15" customHeight="1">
      <c r="A15" s="1"/>
      <c r="B15" s="1"/>
      <c r="E15" s="8" t="s">
        <v>804</v>
      </c>
      <c r="F15" s="9"/>
      <c r="G15" s="9"/>
      <c r="H15" s="11">
        <f t="shared" ref="H15:U15" si="0">SUM(H12:H14)</f>
        <v>0</v>
      </c>
      <c r="I15" s="11">
        <f t="shared" si="0"/>
        <v>1</v>
      </c>
      <c r="J15" s="11">
        <f t="shared" si="0"/>
        <v>4</v>
      </c>
      <c r="K15" s="11">
        <f t="shared" si="0"/>
        <v>10</v>
      </c>
      <c r="L15" s="48">
        <f t="shared" si="0"/>
        <v>0</v>
      </c>
      <c r="M15" s="11"/>
      <c r="N15" s="48"/>
      <c r="O15" s="57">
        <f t="shared" si="0"/>
        <v>1</v>
      </c>
      <c r="P15" s="51">
        <f t="shared" si="0"/>
        <v>18</v>
      </c>
      <c r="Q15" s="11">
        <f t="shared" si="0"/>
        <v>9</v>
      </c>
      <c r="R15" s="11">
        <f t="shared" si="0"/>
        <v>28</v>
      </c>
      <c r="S15" s="11">
        <f t="shared" si="0"/>
        <v>23</v>
      </c>
      <c r="T15" s="11">
        <f t="shared" si="0"/>
        <v>2</v>
      </c>
      <c r="U15" s="11">
        <f t="shared" si="0"/>
        <v>30</v>
      </c>
    </row>
    <row r="16" spans="1:21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43"/>
      <c r="O16" s="43"/>
      <c r="P16" s="22"/>
      <c r="Q16" s="22"/>
      <c r="R16" s="22"/>
      <c r="S16" s="22"/>
      <c r="T16" s="22"/>
      <c r="U16" s="22"/>
    </row>
    <row r="17" spans="3:21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3:21" ht="15" customHeight="1">
      <c r="C18" s="64" t="str">
        <f>CONCATENATE(YEAR,":",MONTH,":1:",WEEKLY_REPORT_DAY,":", $A$1)</f>
        <v>2016:6:1:7:XINDIAN</v>
      </c>
      <c r="D18" s="64">
        <f>MATCH($C18,REPORT_DATA_BY_DISTRICT!$A:$A, 0)</f>
        <v>628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6</v>
      </c>
      <c r="K18" s="10">
        <f>IFERROR(INDEX(REPORT_DATA_BY_DISTRICT!$A:$AI,$D18,MATCH(K$8,REPORT_DATA_BY_DISTRICT!$A$1:$AI$1,0)), "")</f>
        <v>10</v>
      </c>
      <c r="L18" s="10">
        <f>IFERROR(INDEX(REPORT_DATA_BY_DISTRICT!$A:$AI,$D18,MATCH(L$8,REPORT_DATA_BY_DISTRICT!$A$1:$AI$1,0)), "")</f>
        <v>1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18</v>
      </c>
      <c r="Q18" s="10">
        <f>IFERROR(INDEX(REPORT_DATA_BY_DISTRICT!$A:$AI,$D18,MATCH(Q$8,REPORT_DATA_BY_DISTRICT!$A$1:$AI$1,0)), "")</f>
        <v>12</v>
      </c>
      <c r="R18" s="10">
        <f>IFERROR(INDEX(REPORT_DATA_BY_DISTRICT!$A:$AI,$D18,MATCH(R$8,REPORT_DATA_BY_DISTRICT!$A$1:$AI$1,0)), "")</f>
        <v>31</v>
      </c>
      <c r="S18" s="10">
        <f>IFERROR(INDEX(REPORT_DATA_BY_DISTRICT!$A:$AI,$D18,MATCH(S$8,REPORT_DATA_BY_DISTRICT!$A$1:$AI$1,0)), "")</f>
        <v>12</v>
      </c>
      <c r="T18" s="10">
        <f>IFERROR(INDEX(REPORT_DATA_BY_DISTRICT!$A:$AI,$D18,MATCH(T$8,REPORT_DATA_BY_DISTRICT!$A$1:$AI$1,0)), "")</f>
        <v>2</v>
      </c>
      <c r="U18" s="10">
        <f>IFERROR(INDEX(REPORT_DATA_BY_DISTRICT!$A:$AI,$D18,MATCH(U$8,REPORT_DATA_BY_DISTRICT!$A$1:$AI$1,0)), "")</f>
        <v>16</v>
      </c>
    </row>
    <row r="19" spans="3:21" ht="15" customHeight="1">
      <c r="C19" s="64" t="str">
        <f>CONCATENATE(YEAR,":",MONTH,":2:",WEEKLY_REPORT_DAY,":", $A$1)</f>
        <v>2016:6:2:7:XINDIAN</v>
      </c>
      <c r="D19" s="64">
        <f>MATCH($C19,REPORT_DATA_BY_DISTRICT!$A:$A, 0)</f>
        <v>657</v>
      </c>
      <c r="E19" s="19" t="s">
        <v>780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47"/>
      <c r="N19" s="47"/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18</v>
      </c>
      <c r="Q19" s="10">
        <f>IFERROR(INDEX(REPORT_DATA_BY_DISTRICT!$A:$AI,$D19,MATCH(Q$8,REPORT_DATA_BY_DISTRICT!$A$1:$AI$1,0)), "")</f>
        <v>9</v>
      </c>
      <c r="R19" s="10">
        <f>IFERROR(INDEX(REPORT_DATA_BY_DISTRICT!$A:$AI,$D19,MATCH(R$8,REPORT_DATA_BY_DISTRICT!$A$1:$AI$1,0)), "")</f>
        <v>28</v>
      </c>
      <c r="S19" s="10">
        <f>IFERROR(INDEX(REPORT_DATA_BY_DISTRICT!$A:$AI,$D19,MATCH(S$8,REPORT_DATA_BY_DISTRICT!$A$1:$AI$1,0)), "")</f>
        <v>23</v>
      </c>
      <c r="T19" s="10">
        <f>IFERROR(INDEX(REPORT_DATA_BY_DISTRICT!$A:$AI,$D19,MATCH(T$8,REPORT_DATA_BY_DISTRICT!$A$1:$AI$1,0)), "")</f>
        <v>2</v>
      </c>
      <c r="U19" s="10">
        <f>IFERROR(INDEX(REPORT_DATA_BY_DISTRICT!$A:$AI,$D19,MATCH(U$8,REPORT_DATA_BY_DISTRICT!$A$1:$AI$1,0)), "")</f>
        <v>30</v>
      </c>
    </row>
    <row r="20" spans="3:21" ht="15" customHeight="1">
      <c r="C20" s="64" t="str">
        <f>CONCATENATE(YEAR,":",MONTH,":3:",WEEKLY_REPORT_DAY,":", $A$1)</f>
        <v>2016:6:3:7:XINDIAN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CONCATENATE(YEAR,":",MONTH,":4:",WEEKLY_REPORT_DAY,":", $A$1)</f>
        <v>2016:6:4:7:XINDIAN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CONCATENATE(YEAR,":",MONTH,":5:",WEEKLY_REPORT_DAY,":", $A$1)</f>
        <v>2016:6:5:7:XINDIAN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E23" s="16" t="s">
        <v>804</v>
      </c>
      <c r="F23" s="14"/>
      <c r="G23" s="14"/>
      <c r="H23" s="17">
        <f>SUM(H18:H22)</f>
        <v>0</v>
      </c>
      <c r="I23" s="17">
        <f t="shared" ref="I23:T23" si="1">SUM(I18:I22)</f>
        <v>2</v>
      </c>
      <c r="J23" s="17">
        <f t="shared" si="1"/>
        <v>10</v>
      </c>
      <c r="K23" s="17">
        <f t="shared" si="1"/>
        <v>20</v>
      </c>
      <c r="L23" s="49">
        <f t="shared" si="1"/>
        <v>1</v>
      </c>
      <c r="M23" s="49"/>
      <c r="N23" s="49"/>
      <c r="O23" s="17">
        <f t="shared" si="1"/>
        <v>1</v>
      </c>
      <c r="P23" s="52">
        <f t="shared" si="1"/>
        <v>36</v>
      </c>
      <c r="Q23" s="17">
        <f t="shared" si="1"/>
        <v>21</v>
      </c>
      <c r="R23" s="17">
        <f t="shared" si="1"/>
        <v>59</v>
      </c>
      <c r="S23" s="17">
        <f t="shared" si="1"/>
        <v>35</v>
      </c>
      <c r="T23" s="17">
        <f t="shared" si="1"/>
        <v>4</v>
      </c>
      <c r="U23" s="17">
        <f>SUM(U18:U22)</f>
        <v>46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4">
    <cfRule type="expression" dxfId="26" priority="49">
      <formula>O12=""</formula>
    </cfRule>
    <cfRule type="expression" dxfId="25" priority="50">
      <formula>AND(O$9&lt;&gt;"",O12&gt;=O$9)</formula>
    </cfRule>
    <cfRule type="expression" dxfId="24" priority="51">
      <formula>AND(O$10&lt;&gt;"",O12&gt;=O$10)</formula>
    </cfRule>
    <cfRule type="expression" dxfId="23" priority="52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2016:3:4:7:XINDIAN</v>
      </c>
      <c r="AP77" s="27">
        <f t="shared" ref="AP77:AP88" ca="1" si="11">MATCH(AO77,INDIRECT(CONCATENATE($X$93,"$A:$A")),0)</f>
        <v>334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14</v>
      </c>
      <c r="AS77" s="21">
        <f t="shared" ca="1" si="12"/>
        <v>7</v>
      </c>
      <c r="AT77" s="21">
        <f t="shared" ca="1" si="12"/>
        <v>7</v>
      </c>
      <c r="AU77" s="21">
        <f t="shared" ca="1" si="12"/>
        <v>4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2016:4:1:7:XINDIAN</v>
      </c>
      <c r="AP78" s="27">
        <f t="shared" ca="1" si="11"/>
        <v>363</v>
      </c>
      <c r="AQ78" s="21">
        <f t="shared" ca="1" si="12"/>
        <v>0</v>
      </c>
      <c r="AR78" s="21">
        <f t="shared" ca="1" si="12"/>
        <v>12</v>
      </c>
      <c r="AS78" s="21">
        <f t="shared" ca="1" si="12"/>
        <v>3</v>
      </c>
      <c r="AT78" s="21">
        <f t="shared" ca="1" si="12"/>
        <v>14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2016:4:2:7:XINDIAN</v>
      </c>
      <c r="AP79" s="27">
        <f t="shared" ca="1" si="11"/>
        <v>392</v>
      </c>
      <c r="AQ79" s="21">
        <f t="shared" ca="1" si="12"/>
        <v>0</v>
      </c>
      <c r="AR79" s="21">
        <f t="shared" ca="1" si="12"/>
        <v>14</v>
      </c>
      <c r="AS79" s="21">
        <f t="shared" ca="1" si="12"/>
        <v>5</v>
      </c>
      <c r="AT79" s="21">
        <f t="shared" ca="1" si="12"/>
        <v>17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2016:4:3:7:XINDIAN</v>
      </c>
      <c r="AP80" s="27">
        <f t="shared" ca="1" si="11"/>
        <v>421</v>
      </c>
      <c r="AQ80" s="21">
        <f t="shared" ca="1" si="12"/>
        <v>1</v>
      </c>
      <c r="AR80" s="21">
        <f t="shared" ca="1" si="12"/>
        <v>14</v>
      </c>
      <c r="AS80" s="21">
        <f t="shared" ca="1" si="12"/>
        <v>4</v>
      </c>
      <c r="AT80" s="21">
        <f t="shared" ca="1" si="12"/>
        <v>21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>
        <f t="shared" ca="1" si="3"/>
        <v>152</v>
      </c>
      <c r="AC81" s="21">
        <f t="shared" ca="1" si="4"/>
        <v>1</v>
      </c>
      <c r="AD81" s="21">
        <f t="shared" si="5"/>
        <v>0</v>
      </c>
      <c r="AE81" s="27">
        <f t="shared" ca="1" si="6"/>
        <v>75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2016:4:4:7:XINDIAN</v>
      </c>
      <c r="AP81" s="27">
        <f t="shared" ca="1" si="11"/>
        <v>450</v>
      </c>
      <c r="AQ81" s="21">
        <f t="shared" ca="1" si="12"/>
        <v>0</v>
      </c>
      <c r="AR81" s="21">
        <f t="shared" ca="1" si="12"/>
        <v>12</v>
      </c>
      <c r="AS81" s="21">
        <f t="shared" ca="1" si="12"/>
        <v>3</v>
      </c>
      <c r="AT81" s="21">
        <f t="shared" ca="1" si="12"/>
        <v>16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>
        <f t="shared" ca="1" si="3"/>
        <v>181</v>
      </c>
      <c r="AC82" s="21">
        <f t="shared" ca="1" si="4"/>
        <v>1</v>
      </c>
      <c r="AD82" s="21">
        <f t="shared" si="5"/>
        <v>0</v>
      </c>
      <c r="AE82" s="27">
        <f t="shared" ca="1" si="6"/>
        <v>95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2016:5:1:7:XINDIAN</v>
      </c>
      <c r="AP82" s="27">
        <f t="shared" ca="1" si="11"/>
        <v>479</v>
      </c>
      <c r="AQ82" s="21">
        <f t="shared" ca="1" si="12"/>
        <v>0</v>
      </c>
      <c r="AR82" s="21">
        <f t="shared" ca="1" si="12"/>
        <v>19</v>
      </c>
      <c r="AS82" s="21">
        <f t="shared" ca="1" si="12"/>
        <v>6</v>
      </c>
      <c r="AT82" s="21">
        <f t="shared" ca="1" si="12"/>
        <v>21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2016:5:2:7:XINDIAN</v>
      </c>
      <c r="AP83" s="27">
        <f t="shared" ca="1" si="11"/>
        <v>508</v>
      </c>
      <c r="AQ83" s="21">
        <f t="shared" ca="1" si="12"/>
        <v>0</v>
      </c>
      <c r="AR83" s="21">
        <f t="shared" ca="1" si="12"/>
        <v>16</v>
      </c>
      <c r="AS83" s="21">
        <f t="shared" ca="1" si="12"/>
        <v>3</v>
      </c>
      <c r="AT83" s="21">
        <f t="shared" ca="1" si="12"/>
        <v>19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2016:5:3:7:XINDIAN</v>
      </c>
      <c r="AP84" s="27">
        <f t="shared" ca="1" si="11"/>
        <v>538</v>
      </c>
      <c r="AQ84" s="21">
        <f t="shared" ca="1" si="12"/>
        <v>0</v>
      </c>
      <c r="AR84" s="21">
        <f t="shared" ca="1" si="12"/>
        <v>15</v>
      </c>
      <c r="AS84" s="21">
        <f t="shared" ca="1" si="12"/>
        <v>10</v>
      </c>
      <c r="AT84" s="21">
        <f t="shared" ca="1" si="12"/>
        <v>17</v>
      </c>
      <c r="AU84" s="21">
        <f t="shared" ca="1" si="12"/>
        <v>0</v>
      </c>
      <c r="AV84" s="21">
        <f t="shared" ca="1" si="12"/>
        <v>3</v>
      </c>
      <c r="AW84" s="21">
        <f t="shared" ca="1" si="14"/>
        <v>1</v>
      </c>
      <c r="AX84" s="21">
        <f t="shared" ca="1" si="15"/>
        <v>18</v>
      </c>
      <c r="AY84" s="21">
        <f t="shared" ca="1" si="16"/>
        <v>9</v>
      </c>
      <c r="AZ84" s="21">
        <f t="shared" ca="1" si="17"/>
        <v>15</v>
      </c>
      <c r="BA84" s="21">
        <f t="shared" ca="1" si="18"/>
        <v>3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2016:5:4:7:XINDIAN</v>
      </c>
      <c r="AP85" s="27">
        <f t="shared" ca="1" si="11"/>
        <v>569</v>
      </c>
      <c r="AQ85" s="21">
        <f t="shared" ca="1" si="12"/>
        <v>0</v>
      </c>
      <c r="AR85" s="21">
        <f t="shared" ca="1" si="12"/>
        <v>18</v>
      </c>
      <c r="AS85" s="21">
        <f t="shared" ca="1" si="12"/>
        <v>8</v>
      </c>
      <c r="AT85" s="21">
        <f t="shared" ca="1" si="12"/>
        <v>21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2016:5:5:7:XINDIAN</v>
      </c>
      <c r="AP86" s="27">
        <f t="shared" ca="1" si="11"/>
        <v>598</v>
      </c>
      <c r="AQ86" s="21">
        <f t="shared" ca="1" si="12"/>
        <v>1</v>
      </c>
      <c r="AR86" s="21">
        <f t="shared" ca="1" si="12"/>
        <v>21</v>
      </c>
      <c r="AS86" s="21">
        <f t="shared" ca="1" si="12"/>
        <v>14</v>
      </c>
      <c r="AT86" s="21">
        <f t="shared" ca="1" si="12"/>
        <v>24</v>
      </c>
      <c r="AU86" s="21">
        <f t="shared" ca="1" si="12"/>
        <v>1</v>
      </c>
      <c r="AV86" s="21">
        <f t="shared" ca="1" si="12"/>
        <v>3</v>
      </c>
      <c r="AW86" s="21">
        <f t="shared" ca="1" si="14"/>
        <v>1</v>
      </c>
      <c r="AX86" s="21">
        <f t="shared" ca="1" si="15"/>
        <v>18</v>
      </c>
      <c r="AY86" s="21">
        <f t="shared" ca="1" si="16"/>
        <v>9</v>
      </c>
      <c r="AZ86" s="21">
        <f t="shared" ca="1" si="17"/>
        <v>15</v>
      </c>
      <c r="BA86" s="21">
        <f t="shared" ca="1" si="18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2016:6:1:7:XINDIAN</v>
      </c>
      <c r="AP87" s="27">
        <f t="shared" ca="1" si="11"/>
        <v>628</v>
      </c>
      <c r="AQ87" s="21">
        <f t="shared" ca="1" si="12"/>
        <v>0</v>
      </c>
      <c r="AR87" s="21">
        <f t="shared" ca="1" si="12"/>
        <v>18</v>
      </c>
      <c r="AS87" s="21">
        <f t="shared" ca="1" si="12"/>
        <v>12</v>
      </c>
      <c r="AT87" s="21">
        <f t="shared" ca="1" si="12"/>
        <v>12</v>
      </c>
      <c r="AU87" s="21">
        <f t="shared" ca="1" si="12"/>
        <v>2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2016:6:2:7:XINDIAN</v>
      </c>
      <c r="AP88" s="27">
        <f t="shared" ca="1" si="11"/>
        <v>657</v>
      </c>
      <c r="AQ88" s="21">
        <f t="shared" ca="1" si="12"/>
        <v>1</v>
      </c>
      <c r="AR88" s="21">
        <f t="shared" ca="1" si="12"/>
        <v>18</v>
      </c>
      <c r="AS88" s="21">
        <f t="shared" ca="1" si="12"/>
        <v>9</v>
      </c>
      <c r="AT88" s="21">
        <f t="shared" ca="1" si="12"/>
        <v>23</v>
      </c>
      <c r="AU88" s="21">
        <f t="shared" ca="1" si="12"/>
        <v>2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Xindian District</v>
      </c>
    </row>
    <row r="108" spans="23:51">
      <c r="X108" s="40" t="str">
        <f>$X$92</f>
        <v>新店地區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U24"/>
  <sheetViews>
    <sheetView topLeftCell="E1" zoomScaleNormal="100" zoomScaleSheetLayoutView="115" workbookViewId="0">
      <selection activeCell="L24" sqref="L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1998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2276</v>
      </c>
      <c r="E2" s="82" t="str">
        <f>$A$3</f>
        <v>雙和地區</v>
      </c>
      <c r="F2" s="26" t="s">
        <v>791</v>
      </c>
      <c r="G2" s="84">
        <f>$A$6</f>
        <v>120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2277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2097</v>
      </c>
      <c r="E4" s="89">
        <f>DATE</f>
        <v>42533</v>
      </c>
      <c r="F4" s="23" t="s">
        <v>789</v>
      </c>
      <c r="G4" s="24"/>
      <c r="H4" s="91">
        <f>ROUND($G$2/12*MONTH,0)</f>
        <v>60</v>
      </c>
      <c r="I4" s="92"/>
      <c r="J4" s="92"/>
      <c r="K4" s="93"/>
      <c r="L4" s="44">
        <f>ROUND($G$2/12,0)</f>
        <v>10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2098</v>
      </c>
      <c r="E5" s="90"/>
      <c r="F5" s="5" t="s">
        <v>790</v>
      </c>
      <c r="G5" s="6"/>
      <c r="H5" s="94">
        <f ca="1">SHUANGHE_DISTRICT_GRAPH!$AC$89</f>
        <v>9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2101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2008</v>
      </c>
      <c r="C12" s="64" t="str">
        <f>CONCATENATE(YEAR,":",MONTH,":",WEEK,":",WEEKDAY,":",$B12)</f>
        <v>2016:6:2:7:ZHONGHE_1_E</v>
      </c>
      <c r="D12" s="64">
        <f>MATCH($C12,REPORT_DATA_BY_COMP!$A:$A,0)</f>
        <v>2124</v>
      </c>
      <c r="E12" s="65" t="str">
        <f>SUBSTITUTE(VLOOKUP($B12,COMP_LIST!$A:$AD,5,FALSE),"EL","")</f>
        <v>E. Bellingham / Van de Merwe</v>
      </c>
      <c r="F12" s="4" t="str">
        <f>VLOOKUP($B12,COMP_LIST!$A:$AD,3,FALSE)</f>
        <v>Zhonghe 1 E</v>
      </c>
      <c r="G12" s="4" t="str">
        <f>VLOOKUP($B12,COMP_LIST!$A:$AD,4,FALSE)</f>
        <v>中和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/>
      </c>
      <c r="N12" s="47" t="str">
        <f>IFERROR(INDEX(BAPTISM_HISTORY!$A:$C,MATCH("0:0:0:0:"&amp;$B12,BAPTISM_HISTORY!$A:$A,0),MATCH(N$8,BAPTISM_HISTORY!$A$1:$AI$1,0)), "")</f>
        <v>0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7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10</v>
      </c>
    </row>
    <row r="13" spans="1:21" ht="15" customHeight="1">
      <c r="A13" s="1"/>
      <c r="B13" s="1" t="s">
        <v>2012</v>
      </c>
      <c r="C13" s="64" t="str">
        <f>CONCATENATE(YEAR,":",MONTH,":",WEEK,":",WEEKDAY,":",$B13)</f>
        <v>2016:6:2:7:ZHONGHE_2_E</v>
      </c>
      <c r="D13" s="64">
        <f>MATCH($C13,REPORT_DATA_BY_COMP!$A:$A,0)</f>
        <v>2125</v>
      </c>
      <c r="E13" s="65" t="str">
        <f>SUBSTITUTE(VLOOKUP($B13,COMP_LIST!$A:$AD,5,FALSE),"EL","")</f>
        <v>E. Hamilton DL / Crawford</v>
      </c>
      <c r="F13" s="4" t="str">
        <f>VLOOKUP($B13,COMP_LIST!$A:$AD,3,FALSE)</f>
        <v>Zhonghe 2 E</v>
      </c>
      <c r="G13" s="4" t="str">
        <f>VLOOKUP($B13,COMP_LIST!$A:$AD,4,FALSE)</f>
        <v>中和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2016:6:2</v>
      </c>
      <c r="N13" s="47" t="str">
        <f>IFERROR(INDEX(BAPTISM_HISTORY!$A:$C,MATCH("0:0:0:0:"&amp;$B13,BAPTISM_HISTORY!$A:$A,0),MATCH(N$8,BAPTISM_HISTORY!$A$1:$AI$1,0)), "")</f>
        <v>3</v>
      </c>
      <c r="O13" s="59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6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7</v>
      </c>
    </row>
    <row r="14" spans="1:21" ht="15" customHeight="1">
      <c r="A14" s="1"/>
      <c r="B14" s="1" t="s">
        <v>2015</v>
      </c>
      <c r="C14" s="64" t="str">
        <f>CONCATENATE(YEAR,":",MONTH,":",WEEK,":",WEEKDAY,":",$B14)</f>
        <v>2016:6:2:7:ZHONGHE_2_S</v>
      </c>
      <c r="D14" s="64">
        <f>MATCH($C14,REPORT_DATA_BY_COMP!$A:$A,0)</f>
        <v>2126</v>
      </c>
      <c r="E14" s="65" t="str">
        <f>SUBSTITUTE(VLOOKUP($B14,COMP_LIST!$A:$AD,5,FALSE),"EL","")</f>
        <v>S. Bradley / Armstrong</v>
      </c>
      <c r="F14" s="4" t="str">
        <f>VLOOKUP($B14,COMP_LIST!$A:$AD,3,FALSE)</f>
        <v>Zhonghe 2 S</v>
      </c>
      <c r="G14" s="4" t="str">
        <f>VLOOKUP($B14,COMP_LIST!$A:$AD,4,FALSE)</f>
        <v>中和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2016:4:1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3</v>
      </c>
      <c r="T14" s="10">
        <f>IFERROR(INDEX(REPORT_DATA_BY_COMP!$A:$AI,$D14,MATCH(T$8,REPORT_DATA_BY_COMP!$A$1:$AI$1,0)), "")</f>
        <v>0</v>
      </c>
      <c r="U14" s="10">
        <f>IFERROR(INDEX(REPORT_DATA_BY_COMP!$A:$AI,$D14,MATCH(U$8,REPORT_DATA_BY_COMP!$A$1:$AI$1,0)), "")</f>
        <v>2</v>
      </c>
    </row>
    <row r="15" spans="1:21" ht="15" customHeight="1">
      <c r="A15" s="1"/>
      <c r="B15" s="1" t="s">
        <v>1997</v>
      </c>
      <c r="C15" s="64" t="str">
        <f>CONCATENATE(YEAR,":",MONTH,":",WEEK,":",WEEKDAY,":",$B15)</f>
        <v>2016:6:2:7:YONGHE_S</v>
      </c>
      <c r="D15" s="64">
        <f>MATCH($C15,REPORT_DATA_BY_COMP!$A:$A,0)</f>
        <v>2121</v>
      </c>
      <c r="E15" s="65" t="str">
        <f>SUBSTITUTE(VLOOKUP($B15,COMP_LIST!$A:$AD,5,FALSE),"EL","")</f>
        <v>S. Coleman / Denison STL</v>
      </c>
      <c r="F15" s="4" t="str">
        <f>VLOOKUP($B15,COMP_LIST!$A:$AD,3,FALSE)</f>
        <v>Yonghe S</v>
      </c>
      <c r="G15" s="4" t="str">
        <f>VLOOKUP($B15,COMP_LIST!$A:$AD,4,FALSE)</f>
        <v>永和姐妹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2016:4:2</v>
      </c>
      <c r="N15" s="47" t="str">
        <f>IFERROR(INDEX(BAPTISM_HISTORY!$A:$C,MATCH("0:0:0:0:"&amp;$B15,BAPTISM_HISTORY!$A:$A,0),MATCH(N$8,BAPTISM_HISTORY!$A$1:$AI$1,0)), "")</f>
        <v>3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8</v>
      </c>
      <c r="S15" s="10">
        <f>IFERROR(INDEX(REPORT_DATA_BY_COMP!$A:$AI,$D15,MATCH(S$8,REPORT_DATA_BY_COMP!$A$1:$AI$1,0)), "")</f>
        <v>9</v>
      </c>
      <c r="T15" s="10">
        <f>IFERROR(INDEX(REPORT_DATA_BY_COMP!$A:$AI,$D15,MATCH(T$8,REPORT_DATA_BY_COMP!$A$1:$AI$1,0)), "")</f>
        <v>1</v>
      </c>
      <c r="U15" s="10">
        <f>IFERROR(INDEX(REPORT_DATA_BY_COMP!$A:$AI,$D15,MATCH(U$8,REPORT_DATA_BY_COMP!$A$1:$AI$1,0)), "")</f>
        <v>10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0</v>
      </c>
      <c r="J16" s="11">
        <f t="shared" si="0"/>
        <v>6</v>
      </c>
      <c r="K16" s="11">
        <f t="shared" si="0"/>
        <v>3</v>
      </c>
      <c r="L16" s="48">
        <f t="shared" si="0"/>
        <v>0</v>
      </c>
      <c r="M16" s="11"/>
      <c r="N16" s="48"/>
      <c r="O16" s="57">
        <f t="shared" si="0"/>
        <v>1</v>
      </c>
      <c r="P16" s="51">
        <f t="shared" si="0"/>
        <v>17</v>
      </c>
      <c r="Q16" s="11">
        <f t="shared" si="0"/>
        <v>5</v>
      </c>
      <c r="R16" s="11">
        <f t="shared" si="0"/>
        <v>31</v>
      </c>
      <c r="S16" s="11">
        <f t="shared" si="0"/>
        <v>25</v>
      </c>
      <c r="T16" s="11">
        <f t="shared" si="0"/>
        <v>2</v>
      </c>
      <c r="U16" s="11">
        <f t="shared" si="0"/>
        <v>29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2016:6:1:7:SHUANGHE</v>
      </c>
      <c r="D19" s="64">
        <f>MATCH($C19,REPORT_DATA_BY_DISTRICT!$A:$A, 0)</f>
        <v>619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15</v>
      </c>
      <c r="Q19" s="10">
        <f>IFERROR(INDEX(REPORT_DATA_BY_DISTRICT!$A:$AI,$D19,MATCH(Q$8,REPORT_DATA_BY_DISTRICT!$A$1:$AI$1,0)), "")</f>
        <v>11</v>
      </c>
      <c r="R19" s="10">
        <f>IFERROR(INDEX(REPORT_DATA_BY_DISTRICT!$A:$AI,$D19,MATCH(R$8,REPORT_DATA_BY_DISTRICT!$A$1:$AI$1,0)), "")</f>
        <v>28</v>
      </c>
      <c r="S19" s="10">
        <f>IFERROR(INDEX(REPORT_DATA_BY_DISTRICT!$A:$AI,$D19,MATCH(S$8,REPORT_DATA_BY_DISTRICT!$A$1:$AI$1,0)), "")</f>
        <v>18</v>
      </c>
      <c r="T19" s="10">
        <f>IFERROR(INDEX(REPORT_DATA_BY_DISTRICT!$A:$AI,$D19,MATCH(T$8,REPORT_DATA_BY_DISTRICT!$A$1:$AI$1,0)), "")</f>
        <v>0</v>
      </c>
      <c r="U19" s="10">
        <f>IFERROR(INDEX(REPORT_DATA_BY_DISTRICT!$A:$AI,$D19,MATCH(U$8,REPORT_DATA_BY_DISTRICT!$A$1:$AI$1,0)), "")</f>
        <v>25</v>
      </c>
    </row>
    <row r="20" spans="3:21" ht="15" customHeight="1">
      <c r="C20" s="64" t="str">
        <f>CONCATENATE(YEAR,":",MONTH,":2:",WEEKLY_REPORT_DAY,":", $A$1)</f>
        <v>2016:6:2:7:SHUANGHE</v>
      </c>
      <c r="D20" s="64">
        <f>MATCH($C20,REPORT_DATA_BY_DISTRICT!$A:$A, 0)</f>
        <v>648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6</v>
      </c>
      <c r="K20" s="10">
        <f>IFERROR(INDEX(REPORT_DATA_BY_DISTRICT!$A:$AI,$D20,MATCH(K$8,REPORT_DATA_BY_DISTRICT!$A$1:$AI$1,0)), "")</f>
        <v>3</v>
      </c>
      <c r="L20" s="10">
        <f>IFERROR(INDEX(REPORT_DATA_BY_DISTRICT!$A:$AI,$D20,MATCH(L$8,REPORT_DATA_BY_DISTRICT!$A$1:$AI$1,0)), "")</f>
        <v>0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17</v>
      </c>
      <c r="Q20" s="10">
        <f>IFERROR(INDEX(REPORT_DATA_BY_DISTRICT!$A:$AI,$D20,MATCH(Q$8,REPORT_DATA_BY_DISTRICT!$A$1:$AI$1,0)), "")</f>
        <v>5</v>
      </c>
      <c r="R20" s="10">
        <f>IFERROR(INDEX(REPORT_DATA_BY_DISTRICT!$A:$AI,$D20,MATCH(R$8,REPORT_DATA_BY_DISTRICT!$A$1:$AI$1,0)), "")</f>
        <v>31</v>
      </c>
      <c r="S20" s="10">
        <f>IFERROR(INDEX(REPORT_DATA_BY_DISTRICT!$A:$AI,$D20,MATCH(S$8,REPORT_DATA_BY_DISTRICT!$A$1:$AI$1,0)), "")</f>
        <v>25</v>
      </c>
      <c r="T20" s="10">
        <f>IFERROR(INDEX(REPORT_DATA_BY_DISTRICT!$A:$AI,$D20,MATCH(T$8,REPORT_DATA_BY_DISTRICT!$A$1:$AI$1,0)), "")</f>
        <v>2</v>
      </c>
      <c r="U20" s="10">
        <f>IFERROR(INDEX(REPORT_DATA_BY_DISTRICT!$A:$AI,$D20,MATCH(U$8,REPORT_DATA_BY_DISTRICT!$A$1:$AI$1,0)), "")</f>
        <v>29</v>
      </c>
    </row>
    <row r="21" spans="3:21" ht="15" customHeight="1">
      <c r="C21" s="64" t="str">
        <f>CONCATENATE(YEAR,":",MONTH,":3:",WEEKLY_REPORT_DAY,":", $A$1)</f>
        <v>2016:6:3:7:SHUANGHE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2016:6:4:7:SHUANGHE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2016:6:5:7:SHUANGHE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11</v>
      </c>
      <c r="K24" s="17">
        <f t="shared" si="1"/>
        <v>10</v>
      </c>
      <c r="L24" s="49">
        <f t="shared" si="1"/>
        <v>2</v>
      </c>
      <c r="M24" s="49"/>
      <c r="N24" s="49"/>
      <c r="O24" s="17">
        <f t="shared" si="1"/>
        <v>1</v>
      </c>
      <c r="P24" s="52">
        <f t="shared" si="1"/>
        <v>32</v>
      </c>
      <c r="Q24" s="17">
        <f t="shared" si="1"/>
        <v>16</v>
      </c>
      <c r="R24" s="17">
        <f t="shared" si="1"/>
        <v>59</v>
      </c>
      <c r="S24" s="17">
        <f t="shared" si="1"/>
        <v>43</v>
      </c>
      <c r="T24" s="17">
        <f t="shared" si="1"/>
        <v>2</v>
      </c>
      <c r="U24" s="17">
        <f>SUM(U19:U23)</f>
        <v>54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22" priority="45">
      <formula>O12=""</formula>
    </cfRule>
    <cfRule type="expression" dxfId="21" priority="46">
      <formula>AND(O$9&lt;&gt;"",O12&gt;=O$9)</formula>
    </cfRule>
    <cfRule type="expression" dxfId="20" priority="47">
      <formula>AND(O$10&lt;&gt;"",O12&lt;O$10)</formula>
    </cfRule>
    <cfRule type="expression" dxfId="19" priority="48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2016:3:4:7:SHUANGHE</v>
      </c>
      <c r="AP77" s="27">
        <f t="shared" ref="AP77:AP88" ca="1" si="11">MATCH(AO77,INDIRECT(CONCATENATE($X$93,"$A:$A")),0)</f>
        <v>325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11</v>
      </c>
      <c r="AT77" s="21">
        <f t="shared" ca="1" si="12"/>
        <v>15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2016:4:1:7:SHUANGHE</v>
      </c>
      <c r="AP78" s="27">
        <f t="shared" ca="1" si="11"/>
        <v>354</v>
      </c>
      <c r="AQ78" s="21">
        <f t="shared" ca="1" si="12"/>
        <v>1</v>
      </c>
      <c r="AR78" s="21">
        <f t="shared" ca="1" si="12"/>
        <v>23</v>
      </c>
      <c r="AS78" s="21">
        <f t="shared" ca="1" si="12"/>
        <v>11</v>
      </c>
      <c r="AT78" s="21">
        <f t="shared" ca="1" si="12"/>
        <v>22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2016:4:2:7:SHUANGHE</v>
      </c>
      <c r="AP79" s="27">
        <f t="shared" ca="1" si="11"/>
        <v>383</v>
      </c>
      <c r="AQ79" s="21">
        <f t="shared" ca="1" si="12"/>
        <v>1</v>
      </c>
      <c r="AR79" s="21">
        <f t="shared" ca="1" si="12"/>
        <v>20</v>
      </c>
      <c r="AS79" s="21">
        <f t="shared" ca="1" si="12"/>
        <v>11</v>
      </c>
      <c r="AT79" s="21">
        <f t="shared" ca="1" si="12"/>
        <v>17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2016:4:3:7:SHUANGHE</v>
      </c>
      <c r="AP80" s="27">
        <f t="shared" ca="1" si="11"/>
        <v>412</v>
      </c>
      <c r="AQ80" s="21">
        <f t="shared" ca="1" si="12"/>
        <v>0</v>
      </c>
      <c r="AR80" s="21">
        <f t="shared" ca="1" si="12"/>
        <v>27</v>
      </c>
      <c r="AS80" s="21">
        <f t="shared" ca="1" si="12"/>
        <v>9</v>
      </c>
      <c r="AT80" s="21">
        <f t="shared" ca="1" si="12"/>
        <v>24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>
        <f t="shared" ca="1" si="3"/>
        <v>142</v>
      </c>
      <c r="AC81" s="21">
        <f t="shared" ca="1" si="4"/>
        <v>3</v>
      </c>
      <c r="AD81" s="21">
        <f t="shared" si="5"/>
        <v>0</v>
      </c>
      <c r="AE81" s="27">
        <f t="shared" ca="1" si="6"/>
        <v>66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2016:4:4:7:SHUANGHE</v>
      </c>
      <c r="AP81" s="27">
        <f t="shared" ca="1" si="11"/>
        <v>441</v>
      </c>
      <c r="AQ81" s="21">
        <f t="shared" ca="1" si="12"/>
        <v>0</v>
      </c>
      <c r="AR81" s="21">
        <f t="shared" ca="1" si="12"/>
        <v>29</v>
      </c>
      <c r="AS81" s="21">
        <f t="shared" ca="1" si="12"/>
        <v>8</v>
      </c>
      <c r="AT81" s="21">
        <f t="shared" ca="1" si="12"/>
        <v>23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>
        <f t="shared" ca="1" si="3"/>
        <v>172</v>
      </c>
      <c r="AC82" s="21">
        <f t="shared" ca="1" si="4"/>
        <v>1</v>
      </c>
      <c r="AD82" s="21">
        <f t="shared" si="5"/>
        <v>0</v>
      </c>
      <c r="AE82" s="27">
        <f t="shared" ca="1" si="6"/>
        <v>88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0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2016:5:1:7:SHUANGHE</v>
      </c>
      <c r="AP82" s="27">
        <f t="shared" ca="1" si="11"/>
        <v>470</v>
      </c>
      <c r="AQ82" s="21">
        <f t="shared" ca="1" si="12"/>
        <v>0</v>
      </c>
      <c r="AR82" s="21">
        <f t="shared" ca="1" si="12"/>
        <v>26</v>
      </c>
      <c r="AS82" s="21">
        <f t="shared" ca="1" si="12"/>
        <v>7</v>
      </c>
      <c r="AT82" s="21">
        <f t="shared" ca="1" si="12"/>
        <v>20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2016:5:2:7:SHUANGHE</v>
      </c>
      <c r="AP83" s="27">
        <f t="shared" ca="1" si="11"/>
        <v>499</v>
      </c>
      <c r="AQ83" s="21">
        <f t="shared" ca="1" si="12"/>
        <v>1</v>
      </c>
      <c r="AR83" s="21">
        <f t="shared" ca="1" si="12"/>
        <v>19</v>
      </c>
      <c r="AS83" s="21">
        <f t="shared" ca="1" si="12"/>
        <v>7</v>
      </c>
      <c r="AT83" s="21">
        <f t="shared" ca="1" si="12"/>
        <v>16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2016:5:3:7:SHUANGHE</v>
      </c>
      <c r="AP84" s="27">
        <f t="shared" ca="1" si="11"/>
        <v>528</v>
      </c>
      <c r="AQ84" s="21">
        <f t="shared" ca="1" si="12"/>
        <v>1</v>
      </c>
      <c r="AR84" s="21">
        <f t="shared" ca="1" si="12"/>
        <v>23</v>
      </c>
      <c r="AS84" s="21">
        <f t="shared" ca="1" si="12"/>
        <v>11</v>
      </c>
      <c r="AT84" s="21">
        <f t="shared" ca="1" si="12"/>
        <v>24</v>
      </c>
      <c r="AU84" s="21">
        <f t="shared" ca="1" si="12"/>
        <v>1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2016:5:4:7:SHUANGHE</v>
      </c>
      <c r="AP85" s="27">
        <f t="shared" ca="1" si="11"/>
        <v>560</v>
      </c>
      <c r="AQ85" s="21">
        <f t="shared" ca="1" si="12"/>
        <v>0</v>
      </c>
      <c r="AR85" s="21">
        <f t="shared" ca="1" si="12"/>
        <v>22</v>
      </c>
      <c r="AS85" s="21">
        <f t="shared" ca="1" si="12"/>
        <v>8</v>
      </c>
      <c r="AT85" s="21">
        <f t="shared" ca="1" si="12"/>
        <v>10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2016:5:5:7:SHUANGHE</v>
      </c>
      <c r="AP86" s="27">
        <f t="shared" ca="1" si="11"/>
        <v>589</v>
      </c>
      <c r="AQ86" s="21">
        <f t="shared" ca="1" si="12"/>
        <v>1</v>
      </c>
      <c r="AR86" s="21">
        <f t="shared" ca="1" si="12"/>
        <v>17</v>
      </c>
      <c r="AS86" s="21">
        <f t="shared" ca="1" si="12"/>
        <v>8</v>
      </c>
      <c r="AT86" s="21">
        <f t="shared" ca="1" si="12"/>
        <v>22</v>
      </c>
      <c r="AU86" s="21">
        <f t="shared" ca="1" si="12"/>
        <v>0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2016:6:1:7:SHUANGHE</v>
      </c>
      <c r="AP87" s="27">
        <f t="shared" ca="1" si="11"/>
        <v>619</v>
      </c>
      <c r="AQ87" s="21">
        <f t="shared" ca="1" si="12"/>
        <v>0</v>
      </c>
      <c r="AR87" s="21">
        <f t="shared" ca="1" si="12"/>
        <v>15</v>
      </c>
      <c r="AS87" s="21">
        <f t="shared" ca="1" si="12"/>
        <v>11</v>
      </c>
      <c r="AT87" s="21">
        <f t="shared" ca="1" si="12"/>
        <v>18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2016:6:2:7:SHUANGHE</v>
      </c>
      <c r="AP88" s="27">
        <f t="shared" ca="1" si="11"/>
        <v>648</v>
      </c>
      <c r="AQ88" s="21">
        <f t="shared" ca="1" si="12"/>
        <v>1</v>
      </c>
      <c r="AR88" s="21">
        <f t="shared" ca="1" si="12"/>
        <v>17</v>
      </c>
      <c r="AS88" s="21">
        <f t="shared" ca="1" si="12"/>
        <v>5</v>
      </c>
      <c r="AT88" s="21">
        <f t="shared" ca="1" si="12"/>
        <v>25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3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Shuanghe District</v>
      </c>
    </row>
    <row r="108" spans="23:51">
      <c r="X108" s="40" t="str">
        <f>$X$92</f>
        <v>雙和地區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U32"/>
  <sheetViews>
    <sheetView tabSelected="1" topLeftCell="E1" zoomScaleNormal="100" zoomScaleSheetLayoutView="115" workbookViewId="0">
      <selection activeCell="L21" sqref="L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1765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2102</v>
      </c>
      <c r="E2" s="82" t="str">
        <f>$A$3</f>
        <v>西臺北地帶</v>
      </c>
      <c r="F2" s="26" t="s">
        <v>791</v>
      </c>
      <c r="G2" s="84">
        <f>$A$6</f>
        <v>85</v>
      </c>
      <c r="H2" s="86" t="s">
        <v>35</v>
      </c>
      <c r="I2" s="87"/>
      <c r="J2" s="87"/>
      <c r="K2" s="88"/>
      <c r="L2" s="66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2103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66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2104</v>
      </c>
      <c r="E4" s="89">
        <f>DATE</f>
        <v>42533</v>
      </c>
      <c r="F4" s="23" t="s">
        <v>789</v>
      </c>
      <c r="G4" s="24"/>
      <c r="H4" s="91">
        <f>ROUND($G$2/12*MONTH,0)</f>
        <v>43</v>
      </c>
      <c r="I4" s="92"/>
      <c r="J4" s="92"/>
      <c r="K4" s="93"/>
      <c r="L4" s="44">
        <f>ROUND($G$2/12,0)</f>
        <v>7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2105</v>
      </c>
      <c r="E5" s="90"/>
      <c r="F5" s="5" t="s">
        <v>790</v>
      </c>
      <c r="G5" s="6"/>
      <c r="H5" s="94">
        <f ca="1">WEST_ZONE_GRAPH!$AC$89</f>
        <v>21</v>
      </c>
      <c r="I5" s="95"/>
      <c r="J5" s="95"/>
      <c r="K5" s="96"/>
      <c r="L5" s="45">
        <f>$O$32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1941</v>
      </c>
      <c r="C12" s="64" t="str">
        <f>CONCATENATE(YEAR,":",MONTH,":",WEEK,":",WEEKDAY,":",$B12)</f>
        <v>2016:6:2:7:TUCHENG_ZL</v>
      </c>
      <c r="D12" s="64">
        <f>MATCH($C12,REPORT_DATA_BY_COMP!$A:$A,0)</f>
        <v>2104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2016:2:3</v>
      </c>
      <c r="N12" s="47" t="str">
        <f>IFERROR(""&amp;INDEX(BAPTISM_HISTORY!$A:$C,MATCH("0:0:0:0:"&amp;$B12,BAPTISM_HISTORY!$A:$A,0),MATCH(N$8,BAPTISM_HISTORY!$A$1:$AI$1,0)), "")</f>
        <v>1</v>
      </c>
      <c r="O12" s="59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1944</v>
      </c>
      <c r="C13" s="64" t="str">
        <f>CONCATENATE(YEAR,":",MONTH,":",WEEK,":",WEEKDAY,":",$B13)</f>
        <v>2016:6:2:7:TUCHENG_S</v>
      </c>
      <c r="D13" s="64">
        <f>MATCH($C13,REPORT_DATA_BY_COMP!$A:$A,0)</f>
        <v>2103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2016:6:2</v>
      </c>
      <c r="N13" s="47" t="str">
        <f>IFERROR(""&amp;INDEX(BAPTISM_HISTORY!$A:$C,MATCH("0:0:0:0:"&amp;$B13,BAPTISM_HISTORY!$A:$A,0),MATCH(N$8,BAPTISM_HISTORY!$A$1:$AI$1,0)), "")</f>
        <v>2</v>
      </c>
      <c r="O13" s="56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11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4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1875</v>
      </c>
      <c r="C14" s="64" t="str">
        <f>CONCATENATE(YEAR,":",MONTH,":",WEEK,":",WEEKDAY,":",$B14)</f>
        <v>2016:6:2:7:SANXIA_A_E</v>
      </c>
      <c r="D14" s="64">
        <f>MATCH($C14,REPORT_DATA_BY_COMP!$A:$A,0)</f>
        <v>2079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2016:5:5</v>
      </c>
      <c r="N14" s="47" t="str">
        <f>IFERROR(""&amp;INDEX(BAPTISM_HISTORY!$A:$C,MATCH("0:0:0:0:"&amp;$B14,BAPTISM_HISTORY!$A:$A,0),MATCH(N$8,BAPTISM_HISTORY!$A$1:$AI$1,0)), "")</f>
        <v>2</v>
      </c>
      <c r="O14" s="56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6</v>
      </c>
      <c r="S14" s="10">
        <f>IFERROR(INDEX(REPORT_DATA_BY_COMP!$A:$AI,$D14,MATCH(S$8,REPORT_DATA_BY_COMP!$A$1:$AI$1,0)), "")</f>
        <v>3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 t="s">
        <v>1880</v>
      </c>
      <c r="C15" s="64" t="str">
        <f>CONCATENATE(YEAR,":",MONTH,":",WEEK,":",WEEKDAY,":",$B15)</f>
        <v>2016:6:2:7:SANXIA_B_E</v>
      </c>
      <c r="D15" s="64">
        <f>MATCH($C15,REPORT_DATA_BY_COMP!$A:$A,0)</f>
        <v>2080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4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IFERROR(""&amp;INDEX(BAPTISM_HISTORY!$A:$C,MATCH("0:0:0:0:"&amp;$B15,BAPTISM_HISTORY!$A:$A,0),MATCH(N$8,BAPTISM_HISTORY!$A$1:$AI$1,0)), "")</f>
        <v>1</v>
      </c>
      <c r="O15" s="56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10</v>
      </c>
      <c r="S15" s="10">
        <f>IFERROR(INDEX(REPORT_DATA_BY_COMP!$A:$AI,$D15,MATCH(S$8,REPORT_DATA_BY_COMP!$A$1:$AI$1,0)), "")</f>
        <v>5</v>
      </c>
      <c r="T15" s="10">
        <f>IFERROR(INDEX(REPORT_DATA_BY_COMP!$A:$AI,$D15,MATCH(T$8,REPORT_DATA_BY_COMP!$A$1:$AI$1,0)), "")</f>
        <v>1</v>
      </c>
      <c r="U15" s="10">
        <f>IFERROR(INDEX(REPORT_DATA_BY_COMP!$A:$AI,$D15,MATCH(U$8,REPORT_DATA_BY_COMP!$A$1:$AI$1,0)), "")</f>
        <v>4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1</v>
      </c>
      <c r="J16" s="11">
        <f t="shared" si="0"/>
        <v>9</v>
      </c>
      <c r="K16" s="11">
        <f t="shared" si="0"/>
        <v>11</v>
      </c>
      <c r="L16" s="48">
        <f t="shared" si="0"/>
        <v>1</v>
      </c>
      <c r="M16" s="11"/>
      <c r="N16" s="48"/>
      <c r="O16" s="57">
        <f t="shared" si="0"/>
        <v>1</v>
      </c>
      <c r="P16" s="51">
        <f t="shared" si="0"/>
        <v>26</v>
      </c>
      <c r="Q16" s="11">
        <f t="shared" si="0"/>
        <v>10</v>
      </c>
      <c r="R16" s="11">
        <f t="shared" si="0"/>
        <v>41</v>
      </c>
      <c r="S16" s="11">
        <f t="shared" si="0"/>
        <v>21</v>
      </c>
      <c r="T16" s="11">
        <f t="shared" si="0"/>
        <v>7</v>
      </c>
      <c r="U16" s="11">
        <f t="shared" si="0"/>
        <v>22</v>
      </c>
    </row>
    <row r="17" spans="1:21" ht="15" customHeight="1">
      <c r="A17" s="1" t="s">
        <v>2107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1776</v>
      </c>
      <c r="C18" s="64" t="str">
        <f>CONCATENATE(YEAR,":",MONTH,":",WEEK,":",WEEKDAY,":",$B18)</f>
        <v>2016:6:2:7:DANFENG_E</v>
      </c>
      <c r="D18" s="64">
        <f>MATCH($C18,REPORT_DATA_BY_COMP!$A:$A,0)</f>
        <v>2051</v>
      </c>
      <c r="E18" s="65" t="str">
        <f>SUBSTITUTE(VLOOKUP($B18,COMP_LIST!$A:$AD,5,FALSE),"EL","")</f>
        <v>E. Jackson DL / Anderton</v>
      </c>
      <c r="F18" s="4" t="str">
        <f>VLOOKUP($B18,COMP_LIST!$A:$AD,3,FALSE)</f>
        <v>Danfeng E</v>
      </c>
      <c r="G18" s="4" t="str">
        <f>VLOOKUP($B18,COMP_LIST!$A:$AD,4,FALSE)</f>
        <v>丹鳳長老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10" t="str">
        <f>IFERROR(""&amp;INDEX(BAPTISM_HISTORY!$A:$C,MATCH("0:0:0:0:"&amp;$B18,BAPTISM_HISTORY!$A:$A,0),MATCH(M$8,BAPTISM_HISTORY!$A$1:$AI$1,0)), "")</f>
        <v>2016:4:1</v>
      </c>
      <c r="N18" s="47" t="str">
        <f>IFERROR(""&amp;INDEX(BAPTISM_HISTORY!$A:$C,MATCH("0:0:0:0:"&amp;$B18,BAPTISM_HISTORY!$A:$A,0),MATCH(N$8,BAPTISM_HISTORY!$A$1:$AI$1,0)), "")</f>
        <v>4</v>
      </c>
      <c r="O18" s="56">
        <f>IFERROR(INDEX(REPORT_DATA_BY_COMP!$A:$AI,$D18,MATCH(O$8,REPORT_DATA_BY_COMP!$A$1:$AI$1,0)), "")</f>
        <v>0</v>
      </c>
      <c r="P18" s="50">
        <f>IFERROR(INDEX(REPORT_DATA_BY_COMP!$A:$AI,$D18,MATCH(P$8,REPORT_DATA_BY_COMP!$A$1:$AI$1,0)), "")</f>
        <v>11</v>
      </c>
      <c r="Q18" s="10">
        <f>IFERROR(INDEX(REPORT_DATA_BY_COMP!$A:$AI,$D18,MATCH(Q$8,REPORT_DATA_BY_COMP!$A$1:$AI$1,0)), "")</f>
        <v>3</v>
      </c>
      <c r="R18" s="10">
        <f>IFERROR(INDEX(REPORT_DATA_BY_COMP!$A:$AI,$D18,MATCH(R$8,REPORT_DATA_BY_COMP!$A$1:$AI$1,0)), "")</f>
        <v>5</v>
      </c>
      <c r="S18" s="10">
        <f>IFERROR(INDEX(REPORT_DATA_BY_COMP!$A:$AI,$D18,MATCH(S$8,REPORT_DATA_BY_COMP!$A$1:$AI$1,0)), "")</f>
        <v>12</v>
      </c>
      <c r="T18" s="10">
        <f>IFERROR(INDEX(REPORT_DATA_BY_COMP!$A:$AI,$D18,MATCH(T$8,REPORT_DATA_BY_COMP!$A$1:$AI$1,0)), "")</f>
        <v>1</v>
      </c>
      <c r="U18" s="10">
        <f>IFERROR(INDEX(REPORT_DATA_BY_COMP!$A:$AI,$D18,MATCH(U$8,REPORT_DATA_BY_COMP!$A$1:$AI$1,0)), "")</f>
        <v>14</v>
      </c>
    </row>
    <row r="19" spans="1:21" ht="15" customHeight="1">
      <c r="A19" s="1"/>
      <c r="B19" s="1" t="s">
        <v>1889</v>
      </c>
      <c r="C19" s="64" t="str">
        <f>CONCATENATE(YEAR,":",MONTH,":",WEEK,":",WEEKDAY,":",$B19)</f>
        <v>2016:6:2:7:SIYUAN_E</v>
      </c>
      <c r="D19" s="64">
        <f>MATCH($C19,REPORT_DATA_BY_COMP!$A:$A,0)</f>
        <v>2083</v>
      </c>
      <c r="E19" s="65" t="str">
        <f>SUBSTITUTE(VLOOKUP($B19,COMP_LIST!$A:$AD,5,FALSE),"EL","")</f>
        <v>E. Tang / Heaps</v>
      </c>
      <c r="F19" s="4" t="str">
        <f>VLOOKUP($B19,COMP_LIST!$A:$AD,3,FALSE)</f>
        <v>Siyuan E</v>
      </c>
      <c r="G19" s="4" t="str">
        <f>VLOOKUP($B19,COMP_LIST!$A:$AD,4,FALSE)</f>
        <v>思源長老</v>
      </c>
      <c r="H19" s="10">
        <f>IFERROR(INDEX(REPORT_DATA_BY_COMP!$A:$AI,$D19,MATCH(H$8,REPORT_DATA_BY_COMP!$A$1:$AI$1,0)), "")</f>
        <v>1</v>
      </c>
      <c r="I19" s="10">
        <f>IFERROR(INDEX(REPORT_DATA_BY_COMP!$A:$AI,$D19,MATCH(I$8,REPORT_DATA_BY_COMP!$A$1:$AI$1,0)), "")</f>
        <v>2</v>
      </c>
      <c r="J19" s="10">
        <f>IFERROR(INDEX(REPORT_DATA_BY_COMP!$A:$AI,$D19,MATCH(J$8,REPORT_DATA_BY_COMP!$A$1:$AI$1,0)), "")</f>
        <v>3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0</v>
      </c>
      <c r="M19" s="10" t="str">
        <f>IFERROR(""&amp;INDEX(BAPTISM_HISTORY!$A:$C,MATCH("0:0:0:0:"&amp;$B19,BAPTISM_HISTORY!$A:$A,0),MATCH(M$8,BAPTISM_HISTORY!$A$1:$AI$1,0)), "")</f>
        <v/>
      </c>
      <c r="N19" s="47" t="str">
        <f>IFERROR(""&amp;INDEX(BAPTISM_HISTORY!$A:$C,MATCH("0:0:0:0:"&amp;$B19,BAPTISM_HISTORY!$A:$A,0),MATCH(N$8,BAPTISM_HISTORY!$A$1:$AI$1,0)), "")</f>
        <v>0</v>
      </c>
      <c r="O19" s="56">
        <f>IFERROR(INDEX(REPORT_DATA_BY_COMP!$A:$AI,$D19,MATCH(O$8,REPORT_DATA_BY_COMP!$A$1:$AI$1,0)), "")</f>
        <v>0</v>
      </c>
      <c r="P19" s="5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11</v>
      </c>
      <c r="S19" s="10">
        <f>IFERROR(INDEX(REPORT_DATA_BY_COMP!$A:$AI,$D19,MATCH(S$8,REPORT_DATA_BY_COMP!$A$1:$AI$1,0)), "")</f>
        <v>5</v>
      </c>
      <c r="T19" s="10">
        <f>IFERROR(INDEX(REPORT_DATA_BY_COMP!$A:$AI,$D19,MATCH(T$8,REPORT_DATA_BY_COMP!$A$1:$AI$1,0)), "")</f>
        <v>2</v>
      </c>
      <c r="U19" s="10">
        <f>IFERROR(INDEX(REPORT_DATA_BY_COMP!$A:$AI,$D19,MATCH(U$8,REPORT_DATA_BY_COMP!$A$1:$AI$1,0)), "")</f>
        <v>6</v>
      </c>
    </row>
    <row r="20" spans="1:21" ht="15" customHeight="1">
      <c r="A20" s="1"/>
      <c r="B20" s="1"/>
      <c r="E20" s="8" t="s">
        <v>804</v>
      </c>
      <c r="F20" s="9"/>
      <c r="G20" s="9"/>
      <c r="H20" s="11">
        <f>SUM(H18:H19)</f>
        <v>1</v>
      </c>
      <c r="I20" s="11">
        <f t="shared" ref="I20:U20" si="1">SUM(I18:I19)</f>
        <v>2</v>
      </c>
      <c r="J20" s="11">
        <f t="shared" si="1"/>
        <v>4</v>
      </c>
      <c r="K20" s="11">
        <f t="shared" si="1"/>
        <v>3</v>
      </c>
      <c r="L20" s="48">
        <f t="shared" si="1"/>
        <v>0</v>
      </c>
      <c r="M20" s="77"/>
      <c r="N20" s="79"/>
      <c r="O20" s="57">
        <f t="shared" si="1"/>
        <v>0</v>
      </c>
      <c r="P20" s="51">
        <f t="shared" si="1"/>
        <v>18</v>
      </c>
      <c r="Q20" s="11">
        <f t="shared" si="1"/>
        <v>8</v>
      </c>
      <c r="R20" s="11">
        <f t="shared" si="1"/>
        <v>16</v>
      </c>
      <c r="S20" s="11">
        <f t="shared" si="1"/>
        <v>17</v>
      </c>
      <c r="T20" s="11">
        <f t="shared" si="1"/>
        <v>3</v>
      </c>
      <c r="U20" s="11">
        <f t="shared" si="1"/>
        <v>20</v>
      </c>
    </row>
    <row r="21" spans="1:21" ht="15" customHeight="1">
      <c r="A21" s="1" t="s">
        <v>2108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"/>
      <c r="N21" s="6"/>
      <c r="O21" s="60"/>
      <c r="P21" s="6"/>
      <c r="Q21" s="6"/>
      <c r="R21" s="6"/>
      <c r="S21" s="6"/>
      <c r="T21" s="6"/>
      <c r="U21" s="6"/>
    </row>
    <row r="22" spans="1:21" ht="15" customHeight="1">
      <c r="A22" s="1"/>
      <c r="B22" s="1" t="s">
        <v>1958</v>
      </c>
      <c r="C22" s="64" t="str">
        <f>CONCATENATE(YEAR,":",MONTH,":",WEEK,":",WEEKDAY,":",$B22)</f>
        <v>2016:6:2:7:XINBAN_E</v>
      </c>
      <c r="D22" s="64">
        <f>MATCH($C22,REPORT_DATA_BY_COMP!$A:$A,0)</f>
        <v>2108</v>
      </c>
      <c r="E22" s="65" t="str">
        <f>SUBSTITUTE(VLOOKUP($B22,COMP_LIST!$A:$AD,5,FALSE),"EL","")</f>
        <v>E. Robbins DL / Pack</v>
      </c>
      <c r="F22" s="4" t="str">
        <f>VLOOKUP($B22,COMP_LIST!$A:$AD,3,FALSE)</f>
        <v>Xinban E</v>
      </c>
      <c r="G22" s="4" t="str">
        <f>VLOOKUP($B22,COMP_LIST!$A:$AD,4,FALSE)</f>
        <v>新板長老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0</v>
      </c>
      <c r="M22" s="10" t="str">
        <f>IFERROR(""&amp;INDEX(BAPTISM_HISTORY!$A:$C,MATCH("0:0:0:0:"&amp;$B22,BAPTISM_HISTORY!$A:$A,0),MATCH(M$8,BAPTISM_HISTORY!$A$1:$AI$1,0)), "")</f>
        <v>2016:5:4</v>
      </c>
      <c r="N22" s="47" t="str">
        <f>IFERROR(""&amp;INDEX(BAPTISM_HISTORY!$A:$C,MATCH("0:0:0:0:"&amp;$B22,BAPTISM_HISTORY!$A:$A,0),MATCH(N$8,BAPTISM_HISTORY!$A$1:$AI$1,0)), "")</f>
        <v>2</v>
      </c>
      <c r="O22" s="59">
        <f>IFERROR(INDEX(REPORT_DATA_BY_COMP!$A:$AI,$D22,MATCH(O$8,REPORT_DATA_BY_COMP!$A$1:$AI$1,0)), "")</f>
        <v>0</v>
      </c>
      <c r="P22" s="50">
        <f>IFERROR(INDEX(REPORT_DATA_BY_COMP!$A:$AI,$D22,MATCH(P$8,REPORT_DATA_BY_COMP!$A$1:$AI$1,0)), "")</f>
        <v>5</v>
      </c>
      <c r="Q22" s="10">
        <f>IFERROR(INDEX(REPORT_DATA_BY_COMP!$A:$AI,$D22,MATCH(Q$8,REPORT_DATA_BY_COMP!$A$1:$AI$1,0)), "")</f>
        <v>6</v>
      </c>
      <c r="R22" s="10">
        <f>IFERROR(INDEX(REPORT_DATA_BY_COMP!$A:$AI,$D22,MATCH(R$8,REPORT_DATA_BY_COMP!$A$1:$AI$1,0)), "")</f>
        <v>11</v>
      </c>
      <c r="S22" s="10">
        <f>IFERROR(INDEX(REPORT_DATA_BY_COMP!$A:$AI,$D22,MATCH(S$8,REPORT_DATA_BY_COMP!$A$1:$AI$1,0)), "")</f>
        <v>5</v>
      </c>
      <c r="T22" s="10">
        <f>IFERROR(INDEX(REPORT_DATA_BY_COMP!$A:$AI,$D22,MATCH(T$8,REPORT_DATA_BY_COMP!$A$1:$AI$1,0)), "")</f>
        <v>0</v>
      </c>
      <c r="U22" s="10">
        <f>IFERROR(INDEX(REPORT_DATA_BY_COMP!$A:$AI,$D22,MATCH(U$8,REPORT_DATA_BY_COMP!$A$1:$AI$1,0)), "")</f>
        <v>9</v>
      </c>
    </row>
    <row r="23" spans="1:21" ht="15" customHeight="1">
      <c r="A23" s="1"/>
      <c r="B23" s="1" t="s">
        <v>1965</v>
      </c>
      <c r="C23" s="64" t="str">
        <f>CONCATENATE(YEAR,":",MONTH,":",WEEK,":",WEEKDAY,":",$B23)</f>
        <v>2016:6:2:7:XINPU_E</v>
      </c>
      <c r="D23" s="64">
        <f>MATCH($C23,REPORT_DATA_BY_COMP!$A:$A,0)</f>
        <v>2111</v>
      </c>
      <c r="E23" s="65" t="str">
        <f>SUBSTITUTE(VLOOKUP($B23,COMP_LIST!$A:$AD,5,FALSE),"EL","")</f>
        <v>E. Stevenson / Bagley</v>
      </c>
      <c r="F23" s="4" t="str">
        <f>VLOOKUP($B23,COMP_LIST!$A:$AD,3,FALSE)</f>
        <v>Xinpu E</v>
      </c>
      <c r="G23" s="4" t="str">
        <f>VLOOKUP($B23,COMP_LIST!$A:$AD,4,FALSE)</f>
        <v>新埔長老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0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0</v>
      </c>
      <c r="M23" s="10" t="str">
        <f>IFERROR(""&amp;INDEX(BAPTISM_HISTORY!$A:$C,MATCH("0:0:0:0:"&amp;$B23,BAPTISM_HISTORY!$A:$A,0),MATCH(M$8,BAPTISM_HISTORY!$A$1:$AI$1,0)), "")</f>
        <v>2016:2:4</v>
      </c>
      <c r="N23" s="47" t="str">
        <f>IFERROR(""&amp;INDEX(BAPTISM_HISTORY!$A:$C,MATCH("0:0:0:0:"&amp;$B23,BAPTISM_HISTORY!$A:$A,0),MATCH(N$8,BAPTISM_HISTORY!$A$1:$AI$1,0)), "")</f>
        <v>2</v>
      </c>
      <c r="O23" s="56">
        <f>IFERROR(INDEX(REPORT_DATA_BY_COMP!$A:$AI,$D23,MATCH(O$8,REPORT_DATA_BY_COMP!$A$1:$AI$1,0)), "")</f>
        <v>0</v>
      </c>
      <c r="P23" s="50">
        <f>IFERROR(INDEX(REPORT_DATA_BY_COMP!$A:$AI,$D23,MATCH(P$8,REPORT_DATA_BY_COMP!$A$1:$AI$1,0)), "")</f>
        <v>4</v>
      </c>
      <c r="Q23" s="10">
        <f>IFERROR(INDEX(REPORT_DATA_BY_COMP!$A:$AI,$D23,MATCH(Q$8,REPORT_DATA_BY_COMP!$A$1:$AI$1,0)), "")</f>
        <v>2</v>
      </c>
      <c r="R23" s="10">
        <f>IFERROR(INDEX(REPORT_DATA_BY_COMP!$A:$AI,$D23,MATCH(R$8,REPORT_DATA_BY_COMP!$A$1:$AI$1,0)), "")</f>
        <v>4</v>
      </c>
      <c r="S23" s="10">
        <f>IFERROR(INDEX(REPORT_DATA_BY_COMP!$A:$AI,$D23,MATCH(S$8,REPORT_DATA_BY_COMP!$A$1:$AI$1,0)), "")</f>
        <v>5</v>
      </c>
      <c r="T23" s="10">
        <f>IFERROR(INDEX(REPORT_DATA_BY_COMP!$A:$AI,$D23,MATCH(T$8,REPORT_DATA_BY_COMP!$A$1:$AI$1,0)), "")</f>
        <v>0</v>
      </c>
      <c r="U23" s="10">
        <f>IFERROR(INDEX(REPORT_DATA_BY_COMP!$A:$AI,$D23,MATCH(U$8,REPORT_DATA_BY_COMP!$A$1:$AI$1,0)), "")</f>
        <v>5</v>
      </c>
    </row>
    <row r="24" spans="1:21" ht="15" customHeight="1" thickBot="1">
      <c r="A24" s="1"/>
      <c r="B24" s="1"/>
      <c r="E24" s="8" t="s">
        <v>804</v>
      </c>
      <c r="F24" s="9"/>
      <c r="G24" s="9"/>
      <c r="H24" s="11">
        <f t="shared" ref="H24:U24" si="2">SUM(H22:H23)</f>
        <v>0</v>
      </c>
      <c r="I24" s="11">
        <f t="shared" si="2"/>
        <v>0</v>
      </c>
      <c r="J24" s="11">
        <f t="shared" si="2"/>
        <v>3</v>
      </c>
      <c r="K24" s="11">
        <f t="shared" si="2"/>
        <v>4</v>
      </c>
      <c r="L24" s="48">
        <f t="shared" si="2"/>
        <v>0</v>
      </c>
      <c r="M24" s="77"/>
      <c r="N24" s="79"/>
      <c r="O24" s="69">
        <f t="shared" si="2"/>
        <v>0</v>
      </c>
      <c r="P24" s="51">
        <f t="shared" si="2"/>
        <v>9</v>
      </c>
      <c r="Q24" s="11">
        <f t="shared" si="2"/>
        <v>8</v>
      </c>
      <c r="R24" s="11">
        <f t="shared" si="2"/>
        <v>15</v>
      </c>
      <c r="S24" s="11">
        <f t="shared" si="2"/>
        <v>10</v>
      </c>
      <c r="T24" s="11">
        <f t="shared" si="2"/>
        <v>0</v>
      </c>
      <c r="U24" s="11">
        <f t="shared" si="2"/>
        <v>14</v>
      </c>
    </row>
    <row r="25" spans="1:21" ht="15" customHeight="1" thickTop="1">
      <c r="E25" s="31"/>
      <c r="F25" s="22"/>
      <c r="G25" s="22"/>
      <c r="H25" s="22"/>
      <c r="I25" s="22"/>
      <c r="J25" s="22"/>
      <c r="K25" s="22"/>
      <c r="L25" s="22"/>
      <c r="M25" s="43"/>
      <c r="N25" s="43"/>
      <c r="O25" s="70"/>
      <c r="P25" s="22"/>
      <c r="Q25" s="22"/>
      <c r="R25" s="22"/>
      <c r="S25" s="22"/>
      <c r="T25" s="22"/>
      <c r="U25" s="22"/>
    </row>
    <row r="26" spans="1:21" ht="15" customHeight="1">
      <c r="E26" s="12" t="s">
        <v>803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</row>
    <row r="27" spans="1:21" ht="15" customHeight="1">
      <c r="C27" s="64" t="str">
        <f>CONCATENATE(YEAR,":",MONTH,":1:",WEEKLY_REPORT_DAY,":", $A$1)</f>
        <v>2016:6:1:7:WEST</v>
      </c>
      <c r="D27" s="64">
        <f>MATCH($C27,REPORT_DATA_BY_ZONE!$A:$A, 0)</f>
        <v>221</v>
      </c>
      <c r="E27" s="19" t="s">
        <v>781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2</v>
      </c>
      <c r="J27" s="10">
        <f>IFERROR(INDEX(REPORT_DATA_BY_ZONE!$A:$AI,$D27,MATCH(J$8,REPORT_DATA_BY_ZONE!$A$1:$AI$1,0)), "")</f>
        <v>15</v>
      </c>
      <c r="K27" s="10">
        <f>IFERROR(INDEX(REPORT_DATA_BY_ZONE!$A:$AI,$D27,MATCH(K$8,REPORT_DATA_BY_ZONE!$A$1:$AI$1,0)), "")</f>
        <v>18</v>
      </c>
      <c r="L27" s="47">
        <f>IFERROR(INDEX(REPORT_DATA_BY_ZONE!$A:$AI,$D27,MATCH(L$8,REPORT_DATA_BY_ZONE!$A$1:$AI$1,0)), "")</f>
        <v>2</v>
      </c>
      <c r="M27" s="47"/>
      <c r="N27" s="47"/>
      <c r="O27" s="10">
        <f>IFERROR(INDEX(REPORT_DATA_BY_ZONE!$A:$AI,$D27,MATCH(O$8,REPORT_DATA_BY_ZONE!$A$1:$AI$1,0)), "")</f>
        <v>0</v>
      </c>
      <c r="P27" s="50">
        <f>IFERROR(INDEX(REPORT_DATA_BY_ZONE!$A:$AI,$D27,MATCH(P$8,REPORT_DATA_BY_ZONE!$A$1:$AI$1,0)), "")</f>
        <v>45</v>
      </c>
      <c r="Q27" s="10">
        <f>IFERROR(INDEX(REPORT_DATA_BY_ZONE!$A:$AI,$D27,MATCH(Q$8,REPORT_DATA_BY_ZONE!$A$1:$AI$1,0)), "")</f>
        <v>34</v>
      </c>
      <c r="R27" s="10">
        <f>IFERROR(INDEX(REPORT_DATA_BY_ZONE!$A:$AI,$D27,MATCH(R$8,REPORT_DATA_BY_ZONE!$A$1:$AI$1,0)), "")</f>
        <v>77</v>
      </c>
      <c r="S27" s="10">
        <f>IFERROR(INDEX(REPORT_DATA_BY_ZONE!$A:$AI,$D27,MATCH(S$8,REPORT_DATA_BY_ZONE!$A$1:$AI$1,0)), "")</f>
        <v>46</v>
      </c>
      <c r="T27" s="10">
        <f>IFERROR(INDEX(REPORT_DATA_BY_ZONE!$A:$AI,$D27,MATCH(T$8,REPORT_DATA_BY_ZONE!$A$1:$AI$1,0)), "")</f>
        <v>3</v>
      </c>
      <c r="U27" s="10">
        <f>IFERROR(INDEX(REPORT_DATA_BY_ZONE!$A:$AI,$D27,MATCH(U$8,REPORT_DATA_BY_ZONE!$A$1:$AI$1,0)), "")</f>
        <v>47</v>
      </c>
    </row>
    <row r="28" spans="1:21" ht="15" customHeight="1">
      <c r="C28" s="64" t="str">
        <f>CONCATENATE(YEAR,":",MONTH,":2:",WEEKLY_REPORT_DAY,":", $A$1)</f>
        <v>2016:6:2:7:WEST</v>
      </c>
      <c r="D28" s="64">
        <f>MATCH($C28,REPORT_DATA_BY_ZONE!$A:$A, 0)</f>
        <v>231</v>
      </c>
      <c r="E28" s="19" t="s">
        <v>780</v>
      </c>
      <c r="F28" s="13"/>
      <c r="G28" s="13"/>
      <c r="H28" s="10">
        <f>IFERROR(INDEX(REPORT_DATA_BY_ZONE!$A:$AI,$D28,MATCH(H$8,REPORT_DATA_BY_ZONE!$A$1:$AI$1,0)), "")</f>
        <v>1</v>
      </c>
      <c r="I28" s="10">
        <f>IFERROR(INDEX(REPORT_DATA_BY_ZONE!$A:$AI,$D28,MATCH(I$8,REPORT_DATA_BY_ZONE!$A$1:$AI$1,0)), "")</f>
        <v>3</v>
      </c>
      <c r="J28" s="10">
        <f>IFERROR(INDEX(REPORT_DATA_BY_ZONE!$A:$AI,$D28,MATCH(J$8,REPORT_DATA_BY_ZONE!$A$1:$AI$1,0)), "")</f>
        <v>16</v>
      </c>
      <c r="K28" s="10">
        <f>IFERROR(INDEX(REPORT_DATA_BY_ZONE!$A:$AI,$D28,MATCH(K$8,REPORT_DATA_BY_ZONE!$A$1:$AI$1,0)), "")</f>
        <v>18</v>
      </c>
      <c r="L28" s="47">
        <f>IFERROR(INDEX(REPORT_DATA_BY_ZONE!$A:$AI,$D28,MATCH(L$8,REPORT_DATA_BY_ZONE!$A$1:$AI$1,0)), "")</f>
        <v>1</v>
      </c>
      <c r="M28" s="47"/>
      <c r="N28" s="47"/>
      <c r="O28" s="10">
        <f>IFERROR(INDEX(REPORT_DATA_BY_ZONE!$A:$AI,$D28,MATCH(O$8,REPORT_DATA_BY_ZONE!$A$1:$AI$1,0)), "")</f>
        <v>1</v>
      </c>
      <c r="P28" s="50">
        <f>IFERROR(INDEX(REPORT_DATA_BY_ZONE!$A:$AI,$D28,MATCH(P$8,REPORT_DATA_BY_ZONE!$A$1:$AI$1,0)), "")</f>
        <v>53</v>
      </c>
      <c r="Q28" s="10">
        <f>IFERROR(INDEX(REPORT_DATA_BY_ZONE!$A:$AI,$D28,MATCH(Q$8,REPORT_DATA_BY_ZONE!$A$1:$AI$1,0)), "")</f>
        <v>26</v>
      </c>
      <c r="R28" s="10">
        <f>IFERROR(INDEX(REPORT_DATA_BY_ZONE!$A:$AI,$D28,MATCH(R$8,REPORT_DATA_BY_ZONE!$A$1:$AI$1,0)), "")</f>
        <v>72</v>
      </c>
      <c r="S28" s="10">
        <f>IFERROR(INDEX(REPORT_DATA_BY_ZONE!$A:$AI,$D28,MATCH(S$8,REPORT_DATA_BY_ZONE!$A$1:$AI$1,0)), "")</f>
        <v>48</v>
      </c>
      <c r="T28" s="10">
        <f>IFERROR(INDEX(REPORT_DATA_BY_ZONE!$A:$AI,$D28,MATCH(T$8,REPORT_DATA_BY_ZONE!$A$1:$AI$1,0)), "")</f>
        <v>10</v>
      </c>
      <c r="U28" s="10">
        <f>IFERROR(INDEX(REPORT_DATA_BY_ZONE!$A:$AI,$D28,MATCH(U$8,REPORT_DATA_BY_ZONE!$A$1:$AI$1,0)), "")</f>
        <v>56</v>
      </c>
    </row>
    <row r="29" spans="1:21" ht="15" customHeight="1">
      <c r="C29" s="64" t="str">
        <f>CONCATENATE(YEAR,":",MONTH,":3:",WEEKLY_REPORT_DAY,":", $A$1)</f>
        <v>2016:6:3:7:WEST</v>
      </c>
      <c r="D29" s="64" t="e">
        <f>MATCH($C29,REPORT_DATA_BY_ZONE!$A:$A, 0)</f>
        <v>#N/A</v>
      </c>
      <c r="E29" s="19" t="s">
        <v>782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47"/>
      <c r="N29" s="47"/>
      <c r="O29" s="10" t="str">
        <f>IFERROR(INDEX(REPORT_DATA_BY_ZONE!$A:$AI,$D29,MATCH(O$8,REPORT_DATA_BY_ZONE!$A$1:$AI$1,0)), "")</f>
        <v/>
      </c>
      <c r="P29" s="5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  <c r="T29" s="10" t="str">
        <f>IFERROR(INDEX(REPORT_DATA_BY_ZONE!$A:$AI,$D29,MATCH(T$8,REPORT_DATA_BY_ZONE!$A$1:$AI$1,0)), "")</f>
        <v/>
      </c>
      <c r="U29" s="10" t="str">
        <f>IFERROR(INDEX(REPORT_DATA_BY_ZONE!$A:$AI,$D29,MATCH(U$8,REPORT_DATA_BY_ZONE!$A$1:$AI$1,0)), "")</f>
        <v/>
      </c>
    </row>
    <row r="30" spans="1:21" ht="15" customHeight="1">
      <c r="C30" s="64" t="str">
        <f>CONCATENATE(YEAR,":",MONTH,":4:",WEEKLY_REPORT_DAY,":", $A$1)</f>
        <v>2016:6:4:7:WEST</v>
      </c>
      <c r="D30" s="64" t="e">
        <f>MATCH($C30,REPORT_DATA_BY_ZONE!$A:$A, 0)</f>
        <v>#N/A</v>
      </c>
      <c r="E30" s="19" t="s">
        <v>783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47"/>
      <c r="N30" s="47"/>
      <c r="O30" s="10" t="str">
        <f>IFERROR(INDEX(REPORT_DATA_BY_ZONE!$A:$AI,$D30,MATCH(O$8,REPORT_DATA_BY_ZONE!$A$1:$AI$1,0)), "")</f>
        <v/>
      </c>
      <c r="P30" s="5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  <c r="T30" s="10" t="str">
        <f>IFERROR(INDEX(REPORT_DATA_BY_ZONE!$A:$AI,$D30,MATCH(T$8,REPORT_DATA_BY_ZONE!$A$1:$AI$1,0)), "")</f>
        <v/>
      </c>
      <c r="U30" s="10" t="str">
        <f>IFERROR(INDEX(REPORT_DATA_BY_ZONE!$A:$AI,$D30,MATCH(U$8,REPORT_DATA_BY_ZONE!$A$1:$AI$1,0)), "")</f>
        <v/>
      </c>
    </row>
    <row r="31" spans="1:21" ht="15" customHeight="1">
      <c r="C31" s="64" t="str">
        <f>CONCATENATE(YEAR,":",MONTH,":5:",WEEKLY_REPORT_DAY,":", $A$1)</f>
        <v>2016:6:5:7:WEST</v>
      </c>
      <c r="D31" s="64" t="e">
        <f>MATCH($C31,REPORT_DATA_BY_ZONE!$A:$A, 0)</f>
        <v>#N/A</v>
      </c>
      <c r="E31" s="19" t="s">
        <v>784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47"/>
      <c r="N31" s="47"/>
      <c r="O31" s="10" t="str">
        <f>IFERROR(INDEX(REPORT_DATA_BY_ZONE!$A:$AI,$D31,MATCH(O$8,REPORT_DATA_BY_ZONE!$A$1:$AI$1,0)), "")</f>
        <v/>
      </c>
      <c r="P31" s="5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  <c r="T31" s="10" t="str">
        <f>IFERROR(INDEX(REPORT_DATA_BY_ZONE!$A:$AI,$D31,MATCH(T$8,REPORT_DATA_BY_ZONE!$A$1:$AI$1,0)), "")</f>
        <v/>
      </c>
      <c r="U31" s="10" t="str">
        <f>IFERROR(INDEX(REPORT_DATA_BY_ZONE!$A:$AI,$D31,MATCH(U$8,REPORT_DATA_BY_ZONE!$A$1:$AI$1,0)), "")</f>
        <v/>
      </c>
    </row>
    <row r="32" spans="1:21" ht="15" customHeight="1">
      <c r="E32" s="16" t="s">
        <v>804</v>
      </c>
      <c r="F32" s="14"/>
      <c r="G32" s="14"/>
      <c r="H32" s="17">
        <f>SUM(H27:H31)</f>
        <v>1</v>
      </c>
      <c r="I32" s="17">
        <f t="shared" ref="I32:T32" si="3">SUM(I27:I31)</f>
        <v>5</v>
      </c>
      <c r="J32" s="17">
        <f t="shared" si="3"/>
        <v>31</v>
      </c>
      <c r="K32" s="17">
        <f t="shared" si="3"/>
        <v>36</v>
      </c>
      <c r="L32" s="49">
        <f t="shared" si="3"/>
        <v>3</v>
      </c>
      <c r="M32" s="49"/>
      <c r="N32" s="49"/>
      <c r="O32" s="17">
        <f t="shared" si="3"/>
        <v>1</v>
      </c>
      <c r="P32" s="52">
        <f t="shared" si="3"/>
        <v>98</v>
      </c>
      <c r="Q32" s="17">
        <f t="shared" si="3"/>
        <v>60</v>
      </c>
      <c r="R32" s="17">
        <f t="shared" si="3"/>
        <v>149</v>
      </c>
      <c r="S32" s="17">
        <f t="shared" si="3"/>
        <v>94</v>
      </c>
      <c r="T32" s="17">
        <f t="shared" si="3"/>
        <v>13</v>
      </c>
      <c r="U32" s="17">
        <f>SUM(U27:U31)</f>
        <v>103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 O18:U19 O22:U23">
    <cfRule type="expression" dxfId="18" priority="41">
      <formula>O12=""</formula>
    </cfRule>
    <cfRule type="expression" dxfId="17" priority="42">
      <formula>AND(O$9&lt;&gt;"",O12&gt;=O$9)</formula>
    </cfRule>
    <cfRule type="expression" dxfId="16" priority="43">
      <formula>AND(O$10&lt;&gt;"",O12&gt;=O$10)</formula>
    </cfRule>
    <cfRule type="expression" dxfId="15" priority="44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BA109"/>
  <sheetViews>
    <sheetView tabSelected="1" zoomScale="85" zoomScaleNormal="85" workbookViewId="0">
      <selection activeCell="L21" sqref="L2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42456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2016:3:4:7:WEST</v>
      </c>
      <c r="AP77" s="27">
        <f t="shared" ref="AP77:AP88" ca="1" si="12">MATCH(AO77,INDIRECT(CONCATENATE($X$93,"$A:$A")),0)</f>
        <v>118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54</v>
      </c>
      <c r="AS77" s="21">
        <f t="shared" ca="1" si="13"/>
        <v>23</v>
      </c>
      <c r="AT77" s="21">
        <f t="shared" ca="1" si="13"/>
        <v>43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42463</v>
      </c>
      <c r="AN78" s="27">
        <f t="shared" ref="AN78:AN88" si="14">INT((DAY($AM78)-1)/7)+1</f>
        <v>1</v>
      </c>
      <c r="AO78" s="28" t="str">
        <f t="shared" si="11"/>
        <v>2016:4:1:7:WEST</v>
      </c>
      <c r="AP78" s="27">
        <f t="shared" ca="1" si="12"/>
        <v>128</v>
      </c>
      <c r="AQ78" s="21">
        <f t="shared" ca="1" si="13"/>
        <v>2</v>
      </c>
      <c r="AR78" s="21">
        <f t="shared" ca="1" si="13"/>
        <v>51</v>
      </c>
      <c r="AS78" s="21">
        <f t="shared" ca="1" si="13"/>
        <v>15</v>
      </c>
      <c r="AT78" s="21">
        <f t="shared" ca="1" si="13"/>
        <v>53</v>
      </c>
      <c r="AU78" s="21">
        <f t="shared" ca="1" si="13"/>
        <v>5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42470</v>
      </c>
      <c r="AN79" s="27">
        <f t="shared" si="14"/>
        <v>2</v>
      </c>
      <c r="AO79" s="28" t="str">
        <f t="shared" si="11"/>
        <v>2016:4:2:7:WEST</v>
      </c>
      <c r="AP79" s="27">
        <f t="shared" ca="1" si="12"/>
        <v>138</v>
      </c>
      <c r="AQ79" s="21">
        <f t="shared" ca="1" si="13"/>
        <v>0</v>
      </c>
      <c r="AR79" s="21">
        <f t="shared" ca="1" si="13"/>
        <v>45</v>
      </c>
      <c r="AS79" s="21">
        <f t="shared" ca="1" si="13"/>
        <v>20</v>
      </c>
      <c r="AT79" s="21">
        <f t="shared" ca="1" si="13"/>
        <v>44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42477</v>
      </c>
      <c r="AN80" s="27">
        <f t="shared" si="14"/>
        <v>3</v>
      </c>
      <c r="AO80" s="28" t="str">
        <f t="shared" si="11"/>
        <v>2016:4:3:7:WEST</v>
      </c>
      <c r="AP80" s="27">
        <f t="shared" ca="1" si="12"/>
        <v>148</v>
      </c>
      <c r="AQ80" s="21">
        <f t="shared" ca="1" si="13"/>
        <v>1</v>
      </c>
      <c r="AR80" s="21">
        <f t="shared" ca="1" si="13"/>
        <v>54</v>
      </c>
      <c r="AS80" s="21">
        <f t="shared" ca="1" si="13"/>
        <v>13</v>
      </c>
      <c r="AT80" s="21">
        <f t="shared" ca="1" si="13"/>
        <v>49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>
        <f t="shared" ca="1" si="3"/>
        <v>265</v>
      </c>
      <c r="AC81" s="21">
        <f t="shared" ca="1" si="4"/>
        <v>3</v>
      </c>
      <c r="AD81" s="21">
        <f t="shared" si="5"/>
        <v>7</v>
      </c>
      <c r="AE81" s="27">
        <f t="shared" ca="1" si="6"/>
        <v>50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42484</v>
      </c>
      <c r="AN81" s="27">
        <f t="shared" si="14"/>
        <v>4</v>
      </c>
      <c r="AO81" s="28" t="str">
        <f t="shared" si="11"/>
        <v>2016:4:4:7:WEST</v>
      </c>
      <c r="AP81" s="27">
        <f t="shared" ca="1" si="12"/>
        <v>158</v>
      </c>
      <c r="AQ81" s="21">
        <f t="shared" ca="1" si="13"/>
        <v>2</v>
      </c>
      <c r="AR81" s="21">
        <f t="shared" ca="1" si="13"/>
        <v>51</v>
      </c>
      <c r="AS81" s="21">
        <f t="shared" ca="1" si="13"/>
        <v>19</v>
      </c>
      <c r="AT81" s="21">
        <f t="shared" ca="1" si="13"/>
        <v>46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>
        <f t="shared" ca="1" si="3"/>
        <v>275</v>
      </c>
      <c r="AC82" s="21">
        <f t="shared" ca="1" si="4"/>
        <v>1</v>
      </c>
      <c r="AD82" s="21">
        <f t="shared" si="5"/>
        <v>7</v>
      </c>
      <c r="AE82" s="27">
        <f t="shared" ca="1" si="6"/>
        <v>59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42491</v>
      </c>
      <c r="AN82" s="27">
        <f t="shared" si="14"/>
        <v>1</v>
      </c>
      <c r="AO82" s="28" t="str">
        <f t="shared" si="11"/>
        <v>2016:5:1:7:WEST</v>
      </c>
      <c r="AP82" s="27">
        <f t="shared" ca="1" si="12"/>
        <v>168</v>
      </c>
      <c r="AQ82" s="21">
        <f t="shared" ca="1" si="13"/>
        <v>0</v>
      </c>
      <c r="AR82" s="21">
        <f t="shared" ca="1" si="13"/>
        <v>58</v>
      </c>
      <c r="AS82" s="21">
        <f t="shared" ca="1" si="13"/>
        <v>20</v>
      </c>
      <c r="AT82" s="21">
        <f t="shared" ca="1" si="13"/>
        <v>41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42498</v>
      </c>
      <c r="AN83" s="27">
        <f t="shared" si="14"/>
        <v>2</v>
      </c>
      <c r="AO83" s="28" t="str">
        <f t="shared" si="11"/>
        <v>2016:5:2:7:WEST</v>
      </c>
      <c r="AP83" s="27">
        <f t="shared" ca="1" si="12"/>
        <v>178</v>
      </c>
      <c r="AQ83" s="21">
        <f t="shared" ca="1" si="13"/>
        <v>0</v>
      </c>
      <c r="AR83" s="21">
        <f t="shared" ca="1" si="13"/>
        <v>49</v>
      </c>
      <c r="AS83" s="21">
        <f t="shared" ca="1" si="13"/>
        <v>22</v>
      </c>
      <c r="AT83" s="21">
        <f t="shared" ca="1" si="13"/>
        <v>49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42505</v>
      </c>
      <c r="AN84" s="27">
        <f t="shared" si="14"/>
        <v>3</v>
      </c>
      <c r="AO84" s="28" t="str">
        <f t="shared" si="11"/>
        <v>2016:5:3:7:WEST</v>
      </c>
      <c r="AP84" s="27">
        <f t="shared" ca="1" si="12"/>
        <v>189</v>
      </c>
      <c r="AQ84" s="21">
        <f t="shared" ca="1" si="13"/>
        <v>0</v>
      </c>
      <c r="AR84" s="21">
        <f t="shared" ca="1" si="13"/>
        <v>41</v>
      </c>
      <c r="AS84" s="21">
        <f t="shared" ca="1" si="13"/>
        <v>22</v>
      </c>
      <c r="AT84" s="21">
        <f t="shared" ca="1" si="13"/>
        <v>48</v>
      </c>
      <c r="AU84" s="21">
        <f t="shared" ca="1" si="13"/>
        <v>5</v>
      </c>
      <c r="AV84" s="21">
        <f t="shared" ca="1" si="13"/>
        <v>8</v>
      </c>
      <c r="AW84" s="21">
        <f t="shared" ca="1" si="15"/>
        <v>2</v>
      </c>
      <c r="AX84" s="21">
        <f t="shared" ca="1" si="16"/>
        <v>48</v>
      </c>
      <c r="AY84" s="21">
        <f t="shared" ca="1" si="17"/>
        <v>24</v>
      </c>
      <c r="AZ84" s="21">
        <f t="shared" ca="1" si="18"/>
        <v>40</v>
      </c>
      <c r="BA84" s="21">
        <f t="shared" ca="1" si="19"/>
        <v>8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42512</v>
      </c>
      <c r="AN85" s="27">
        <f t="shared" si="14"/>
        <v>4</v>
      </c>
      <c r="AO85" s="28" t="str">
        <f t="shared" si="11"/>
        <v>2016:5:4:7:WEST</v>
      </c>
      <c r="AP85" s="27">
        <f t="shared" ca="1" si="12"/>
        <v>200</v>
      </c>
      <c r="AQ85" s="21">
        <f t="shared" ca="1" si="13"/>
        <v>2</v>
      </c>
      <c r="AR85" s="21">
        <f t="shared" ca="1" si="13"/>
        <v>39</v>
      </c>
      <c r="AS85" s="21">
        <f t="shared" ca="1" si="13"/>
        <v>36</v>
      </c>
      <c r="AT85" s="21">
        <f t="shared" ca="1" si="13"/>
        <v>41</v>
      </c>
      <c r="AU85" s="21">
        <f t="shared" ca="1" si="13"/>
        <v>11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42519</v>
      </c>
      <c r="AN86" s="27">
        <f t="shared" si="14"/>
        <v>5</v>
      </c>
      <c r="AO86" s="28" t="str">
        <f t="shared" si="11"/>
        <v>2016:5:5:7:WEST</v>
      </c>
      <c r="AP86" s="27">
        <f t="shared" ca="1" si="12"/>
        <v>210</v>
      </c>
      <c r="AQ86" s="21">
        <f t="shared" ca="1" si="13"/>
        <v>1</v>
      </c>
      <c r="AR86" s="21">
        <f t="shared" ca="1" si="13"/>
        <v>42</v>
      </c>
      <c r="AS86" s="21">
        <f t="shared" ca="1" si="13"/>
        <v>34</v>
      </c>
      <c r="AT86" s="21">
        <f t="shared" ca="1" si="13"/>
        <v>44</v>
      </c>
      <c r="AU86" s="21">
        <f t="shared" ca="1" si="13"/>
        <v>8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42526</v>
      </c>
      <c r="AN87" s="27">
        <f t="shared" si="14"/>
        <v>1</v>
      </c>
      <c r="AO87" s="28" t="str">
        <f t="shared" si="11"/>
        <v>2016:6:1:7:WEST</v>
      </c>
      <c r="AP87" s="27">
        <f t="shared" ca="1" si="12"/>
        <v>221</v>
      </c>
      <c r="AQ87" s="21">
        <f t="shared" ca="1" si="13"/>
        <v>0</v>
      </c>
      <c r="AR87" s="21">
        <f t="shared" ca="1" si="13"/>
        <v>45</v>
      </c>
      <c r="AS87" s="21">
        <f t="shared" ca="1" si="13"/>
        <v>34</v>
      </c>
      <c r="AT87" s="21">
        <f t="shared" ca="1" si="13"/>
        <v>46</v>
      </c>
      <c r="AU87" s="21">
        <f t="shared" ca="1" si="13"/>
        <v>3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42533</v>
      </c>
      <c r="AN88" s="27">
        <f t="shared" si="14"/>
        <v>2</v>
      </c>
      <c r="AO88" s="28" t="str">
        <f t="shared" si="11"/>
        <v>2016:6:2:7:WEST</v>
      </c>
      <c r="AP88" s="27">
        <f t="shared" ca="1" si="12"/>
        <v>231</v>
      </c>
      <c r="AQ88" s="21">
        <f t="shared" ca="1" si="13"/>
        <v>1</v>
      </c>
      <c r="AR88" s="21">
        <f t="shared" ca="1" si="13"/>
        <v>53</v>
      </c>
      <c r="AS88" s="21">
        <f t="shared" ca="1" si="13"/>
        <v>26</v>
      </c>
      <c r="AT88" s="21">
        <f t="shared" ca="1" si="13"/>
        <v>48</v>
      </c>
      <c r="AU88" s="21">
        <f t="shared" ca="1" si="13"/>
        <v>10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2102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2216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2014  92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2015  49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West Zone</v>
      </c>
    </row>
    <row r="108" spans="23:51">
      <c r="X108" s="40" t="str">
        <f>$X$92</f>
        <v>西台北地帶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U24"/>
  <sheetViews>
    <sheetView topLeftCell="E4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1876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2278</v>
      </c>
      <c r="E2" s="82" t="str">
        <f>$A$3</f>
        <v>土城地區</v>
      </c>
      <c r="F2" s="26" t="s">
        <v>791</v>
      </c>
      <c r="G2" s="84">
        <f>$A$6</f>
        <v>85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2279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2104</v>
      </c>
      <c r="E4" s="89">
        <f>DATE</f>
        <v>42533</v>
      </c>
      <c r="F4" s="23" t="s">
        <v>789</v>
      </c>
      <c r="G4" s="24"/>
      <c r="H4" s="91">
        <f>ROUND($G$2/12*MONTH,0)</f>
        <v>43</v>
      </c>
      <c r="I4" s="92"/>
      <c r="J4" s="92"/>
      <c r="K4" s="93"/>
      <c r="L4" s="44">
        <f>ROUND($G$2/12,0)</f>
        <v>7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2105</v>
      </c>
      <c r="E5" s="90"/>
      <c r="F5" s="5" t="s">
        <v>790</v>
      </c>
      <c r="G5" s="6"/>
      <c r="H5" s="94">
        <f ca="1">TUCHENG_DISTRICT_GRAPH!$AC$89</f>
        <v>8</v>
      </c>
      <c r="I5" s="95"/>
      <c r="J5" s="95"/>
      <c r="K5" s="96"/>
      <c r="L5" s="45">
        <f>$O$24</f>
        <v>1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1941</v>
      </c>
      <c r="C12" s="64" t="str">
        <f>CONCATENATE(YEAR,":",MONTH,":",WEEK,":",WEEKDAY,":",$B12)</f>
        <v>2016:6:2:7:TUCHENG_ZL</v>
      </c>
      <c r="D12" s="64">
        <f>MATCH($C12,REPORT_DATA_BY_COMP!$A:$A,0)</f>
        <v>2104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2016:2:3</v>
      </c>
      <c r="N12" s="47" t="str">
        <f>IFERROR(INDEX(BAPTISM_HISTORY!$A:$C,MATCH("0:0:0:0:"&amp;$B12,BAPTISM_HISTORY!$A:$A,0),MATCH(N$8,BAPTISM_HISTORY!$A$1:$AI$1,0)), "")</f>
        <v>1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14</v>
      </c>
      <c r="S12" s="10">
        <f>IFERROR(INDEX(REPORT_DATA_BY_COMP!$A:$AI,$D12,MATCH(S$8,REPORT_DATA_BY_COMP!$A$1:$AI$1,0)), "")</f>
        <v>8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5</v>
      </c>
    </row>
    <row r="13" spans="1:21" ht="15" customHeight="1">
      <c r="A13" s="1"/>
      <c r="B13" s="1" t="s">
        <v>1944</v>
      </c>
      <c r="C13" s="64" t="str">
        <f>CONCATENATE(YEAR,":",MONTH,":",WEEK,":",WEEKDAY,":",$B13)</f>
        <v>2016:6:2:7:TUCHENG_S</v>
      </c>
      <c r="D13" s="64">
        <f>MATCH($C13,REPORT_DATA_BY_COMP!$A:$A,0)</f>
        <v>2103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1</v>
      </c>
      <c r="M13" s="10" t="str">
        <f>IFERROR(""&amp;INDEX(BAPTISM_HISTORY!$A:$C,MATCH("0:0:0:0:"&amp;$B13,BAPTISM_HISTORY!$A:$A,0),MATCH(M$8,BAPTISM_HISTORY!$A$1:$AI$1,0)), "")</f>
        <v>2016:6:2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1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11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4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 t="s">
        <v>1875</v>
      </c>
      <c r="C14" s="64" t="str">
        <f>CONCATENATE(YEAR,":",MONTH,":",WEEK,":",WEEKDAY,":",$B14)</f>
        <v>2016:6:2:7:SANXIA_A_E</v>
      </c>
      <c r="D14" s="64">
        <f>MATCH($C14,REPORT_DATA_BY_COMP!$A:$A,0)</f>
        <v>2079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10" t="str">
        <f>IFERROR(""&amp;INDEX(BAPTISM_HISTORY!$A:$C,MATCH("0:0:0:0:"&amp;$B14,BAPTISM_HISTORY!$A:$A,0),MATCH(M$8,BAPTISM_HISTORY!$A$1:$AI$1,0)), "")</f>
        <v>2016:5:5</v>
      </c>
      <c r="N14" s="47" t="str">
        <f>IFERROR(INDEX(BAPTISM_HISTORY!$A:$C,MATCH("0:0:0:0:"&amp;$B14,BAPTISM_HISTORY!$A:$A,0),MATCH(N$8,BAPTISM_HISTORY!$A$1:$AI$1,0)), "")</f>
        <v>2</v>
      </c>
      <c r="O14" s="59">
        <f>IFERROR(INDEX(REPORT_DATA_BY_COMP!$A:$AI,$D14,MATCH(O$8,REPORT_DATA_BY_COMP!$A$1:$AI$1,0)), "")</f>
        <v>0</v>
      </c>
      <c r="P14" s="5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6</v>
      </c>
      <c r="S14" s="10">
        <f>IFERROR(INDEX(REPORT_DATA_BY_COMP!$A:$AI,$D14,MATCH(S$8,REPORT_DATA_BY_COMP!$A$1:$AI$1,0)), "")</f>
        <v>3</v>
      </c>
      <c r="T14" s="10">
        <f>IFERROR(INDEX(REPORT_DATA_BY_COMP!$A:$AI,$D14,MATCH(T$8,REPORT_DATA_BY_COMP!$A$1:$AI$1,0)), "")</f>
        <v>1</v>
      </c>
      <c r="U14" s="10">
        <f>IFERROR(INDEX(REPORT_DATA_BY_COMP!$A:$AI,$D14,MATCH(U$8,REPORT_DATA_BY_COMP!$A$1:$AI$1,0)), "")</f>
        <v>8</v>
      </c>
    </row>
    <row r="15" spans="1:21" ht="15" customHeight="1">
      <c r="A15" s="1"/>
      <c r="B15" s="1" t="s">
        <v>1880</v>
      </c>
      <c r="C15" s="64" t="str">
        <f>CONCATENATE(YEAR,":",MONTH,":",WEEK,":",WEEKDAY,":",$B15)</f>
        <v>2016:6:2:7:SANXIA_B_E</v>
      </c>
      <c r="D15" s="64">
        <f>MATCH($C15,REPORT_DATA_BY_COMP!$A:$A,0)</f>
        <v>2080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4</v>
      </c>
      <c r="L15" s="47">
        <f>IFERROR(INDEX(REPORT_DATA_BY_COMP!$A:$AI,$D15,MATCH(L$8,REPORT_DATA_BY_COMP!$A$1:$AI$1,0)), "")</f>
        <v>0</v>
      </c>
      <c r="M15" s="10" t="str">
        <f>IFERROR(""&amp;INDEX(BAPTISM_HISTORY!$A:$C,MATCH("0:0:0:0:"&amp;$B15,BAPTISM_HISTORY!$A:$A,0),MATCH(M$8,BAPTISM_HISTORY!$A$1:$AI$1,0)), "")</f>
        <v>2016:5:4</v>
      </c>
      <c r="N15" s="47" t="str">
        <f>IFERROR(INDEX(BAPTISM_HISTORY!$A:$C,MATCH("0:0:0:0:"&amp;$B15,BAPTISM_HISTORY!$A:$A,0),MATCH(N$8,BAPTISM_HISTORY!$A$1:$AI$1,0)), "")</f>
        <v>1</v>
      </c>
      <c r="O15" s="59">
        <f>IFERROR(INDEX(REPORT_DATA_BY_COMP!$A:$AI,$D15,MATCH(O$8,REPORT_DATA_BY_COMP!$A$1:$AI$1,0)), "")</f>
        <v>0</v>
      </c>
      <c r="P15" s="5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10</v>
      </c>
      <c r="S15" s="10">
        <f>IFERROR(INDEX(REPORT_DATA_BY_COMP!$A:$AI,$D15,MATCH(S$8,REPORT_DATA_BY_COMP!$A$1:$AI$1,0)), "")</f>
        <v>5</v>
      </c>
      <c r="T15" s="10">
        <f>IFERROR(INDEX(REPORT_DATA_BY_COMP!$A:$AI,$D15,MATCH(T$8,REPORT_DATA_BY_COMP!$A$1:$AI$1,0)), "")</f>
        <v>1</v>
      </c>
      <c r="U15" s="10">
        <f>IFERROR(INDEX(REPORT_DATA_BY_COMP!$A:$AI,$D15,MATCH(U$8,REPORT_DATA_BY_COMP!$A$1:$AI$1,0)), "")</f>
        <v>4</v>
      </c>
    </row>
    <row r="16" spans="1:21" ht="15" customHeight="1">
      <c r="A16" s="1"/>
      <c r="B16" s="1"/>
      <c r="E16" s="8" t="s">
        <v>804</v>
      </c>
      <c r="F16" s="9"/>
      <c r="G16" s="9"/>
      <c r="H16" s="11">
        <f t="shared" ref="H16:U16" si="0">SUM(H12:H15)</f>
        <v>0</v>
      </c>
      <c r="I16" s="11">
        <f t="shared" si="0"/>
        <v>1</v>
      </c>
      <c r="J16" s="11">
        <f t="shared" si="0"/>
        <v>9</v>
      </c>
      <c r="K16" s="11">
        <f t="shared" si="0"/>
        <v>11</v>
      </c>
      <c r="L16" s="48">
        <f t="shared" si="0"/>
        <v>1</v>
      </c>
      <c r="M16" s="11"/>
      <c r="N16" s="48"/>
      <c r="O16" s="57">
        <f t="shared" si="0"/>
        <v>1</v>
      </c>
      <c r="P16" s="51">
        <f t="shared" si="0"/>
        <v>26</v>
      </c>
      <c r="Q16" s="11">
        <f t="shared" si="0"/>
        <v>10</v>
      </c>
      <c r="R16" s="11">
        <f t="shared" si="0"/>
        <v>41</v>
      </c>
      <c r="S16" s="11">
        <f t="shared" si="0"/>
        <v>21</v>
      </c>
      <c r="T16" s="11">
        <f t="shared" si="0"/>
        <v>7</v>
      </c>
      <c r="U16" s="11">
        <f t="shared" si="0"/>
        <v>22</v>
      </c>
    </row>
    <row r="17" spans="3:21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43"/>
      <c r="O17" s="43"/>
      <c r="P17" s="22"/>
      <c r="Q17" s="22"/>
      <c r="R17" s="22"/>
      <c r="S17" s="22"/>
      <c r="T17" s="22"/>
      <c r="U17" s="22"/>
    </row>
    <row r="18" spans="3:21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3:21" ht="15" customHeight="1">
      <c r="C19" s="64" t="str">
        <f>CONCATENATE(YEAR,":",MONTH,":1:",WEEKLY_REPORT_DAY,":", $A$1)</f>
        <v>2016:6:1:7:TUCHENG</v>
      </c>
      <c r="D19" s="64">
        <f>MATCH($C19,REPORT_DATA_BY_DISTRICT!$A:$A, 0)</f>
        <v>626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9</v>
      </c>
      <c r="L19" s="10">
        <f>IFERROR(INDEX(REPORT_DATA_BY_DISTRICT!$A:$AI,$D19,MATCH(L$8,REPORT_DATA_BY_DISTRICT!$A$1:$AI$1,0)), "")</f>
        <v>2</v>
      </c>
      <c r="M19" s="47"/>
      <c r="N19" s="47"/>
      <c r="O19" s="10">
        <f>IFERROR(INDEX(REPORT_DATA_BY_DISTRICT!$A:$AI,$D19,MATCH(O$8,REPORT_DATA_BY_DISTRICT!$A$1:$AI$1,0)), "")</f>
        <v>0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36</v>
      </c>
      <c r="S19" s="10">
        <f>IFERROR(INDEX(REPORT_DATA_BY_DISTRICT!$A:$AI,$D19,MATCH(S$8,REPORT_DATA_BY_DISTRICT!$A$1:$AI$1,0)), "")</f>
        <v>22</v>
      </c>
      <c r="T19" s="10">
        <f>IFERROR(INDEX(REPORT_DATA_BY_DISTRICT!$A:$AI,$D19,MATCH(T$8,REPORT_DATA_BY_DISTRICT!$A$1:$AI$1,0)), "")</f>
        <v>3</v>
      </c>
      <c r="U19" s="10">
        <f>IFERROR(INDEX(REPORT_DATA_BY_DISTRICT!$A:$AI,$D19,MATCH(U$8,REPORT_DATA_BY_DISTRICT!$A$1:$AI$1,0)), "")</f>
        <v>19</v>
      </c>
    </row>
    <row r="20" spans="3:21" ht="15" customHeight="1">
      <c r="C20" s="64" t="str">
        <f>CONCATENATE(YEAR,":",MONTH,":2:",WEEKLY_REPORT_DAY,":", $A$1)</f>
        <v>2016:6:2:7:TUCHENG</v>
      </c>
      <c r="D20" s="64">
        <f>MATCH($C20,REPORT_DATA_BY_DISTRICT!$A:$A, 0)</f>
        <v>655</v>
      </c>
      <c r="E20" s="19" t="s">
        <v>780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9</v>
      </c>
      <c r="K20" s="10">
        <f>IFERROR(INDEX(REPORT_DATA_BY_DISTRICT!$A:$AI,$D20,MATCH(K$8,REPORT_DATA_BY_DISTRICT!$A$1:$AI$1,0)), "")</f>
        <v>11</v>
      </c>
      <c r="L20" s="10">
        <f>IFERROR(INDEX(REPORT_DATA_BY_DISTRICT!$A:$AI,$D20,MATCH(L$8,REPORT_DATA_BY_DISTRICT!$A$1:$AI$1,0)), "")</f>
        <v>1</v>
      </c>
      <c r="M20" s="47"/>
      <c r="N20" s="47"/>
      <c r="O20" s="10">
        <f>IFERROR(INDEX(REPORT_DATA_BY_DISTRICT!$A:$AI,$D20,MATCH(O$8,REPORT_DATA_BY_DISTRICT!$A$1:$AI$1,0)), "")</f>
        <v>1</v>
      </c>
      <c r="P20" s="10">
        <f>IFERROR(INDEX(REPORT_DATA_BY_DISTRICT!$A:$AI,$D20,MATCH(P$8,REPORT_DATA_BY_DISTRICT!$A$1:$AI$1,0)), "")</f>
        <v>26</v>
      </c>
      <c r="Q20" s="10">
        <f>IFERROR(INDEX(REPORT_DATA_BY_DISTRICT!$A:$AI,$D20,MATCH(Q$8,REPORT_DATA_BY_DISTRICT!$A$1:$AI$1,0)), "")</f>
        <v>10</v>
      </c>
      <c r="R20" s="10">
        <f>IFERROR(INDEX(REPORT_DATA_BY_DISTRICT!$A:$AI,$D20,MATCH(R$8,REPORT_DATA_BY_DISTRICT!$A$1:$AI$1,0)), "")</f>
        <v>41</v>
      </c>
      <c r="S20" s="10">
        <f>IFERROR(INDEX(REPORT_DATA_BY_DISTRICT!$A:$AI,$D20,MATCH(S$8,REPORT_DATA_BY_DISTRICT!$A$1:$AI$1,0)), "")</f>
        <v>21</v>
      </c>
      <c r="T20" s="10">
        <f>IFERROR(INDEX(REPORT_DATA_BY_DISTRICT!$A:$AI,$D20,MATCH(T$8,REPORT_DATA_BY_DISTRICT!$A$1:$AI$1,0)), "")</f>
        <v>7</v>
      </c>
      <c r="U20" s="10">
        <f>IFERROR(INDEX(REPORT_DATA_BY_DISTRICT!$A:$AI,$D20,MATCH(U$8,REPORT_DATA_BY_DISTRICT!$A$1:$AI$1,0)), "")</f>
        <v>22</v>
      </c>
    </row>
    <row r="21" spans="3:21" ht="15" customHeight="1">
      <c r="C21" s="64" t="str">
        <f>CONCATENATE(YEAR,":",MONTH,":3:",WEEKLY_REPORT_DAY,":", $A$1)</f>
        <v>2016:6:3:7:TUCHENG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C22" s="64" t="str">
        <f>CONCATENATE(YEAR,":",MONTH,":4:",WEEKLY_REPORT_DAY,":", $A$1)</f>
        <v>2016:6:4:7:TUCHENG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47"/>
      <c r="N22" s="47"/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  <c r="T22" s="10" t="str">
        <f>IFERROR(INDEX(REPORT_DATA_BY_DISTRICT!$A:$AI,$D22,MATCH(T$8,REPORT_DATA_BY_DISTRICT!$A$1:$AI$1,0)), "")</f>
        <v/>
      </c>
      <c r="U22" s="10" t="str">
        <f>IFERROR(INDEX(REPORT_DATA_BY_DISTRICT!$A:$AI,$D22,MATCH(U$8,REPORT_DATA_BY_DISTRICT!$A$1:$AI$1,0)), "")</f>
        <v/>
      </c>
    </row>
    <row r="23" spans="3:21" ht="15" customHeight="1">
      <c r="C23" s="64" t="str">
        <f>CONCATENATE(YEAR,":",MONTH,":5:",WEEKLY_REPORT_DAY,":", $A$1)</f>
        <v>2016:6:5:7:TUCHENG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47"/>
      <c r="N23" s="47"/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  <c r="T23" s="10" t="str">
        <f>IFERROR(INDEX(REPORT_DATA_BY_DISTRICT!$A:$AI,$D23,MATCH(T$8,REPORT_DATA_BY_DISTRICT!$A$1:$AI$1,0)), "")</f>
        <v/>
      </c>
      <c r="U23" s="10" t="str">
        <f>IFERROR(INDEX(REPORT_DATA_BY_DISTRICT!$A:$AI,$D23,MATCH(U$8,REPORT_DATA_BY_DISTRICT!$A$1:$AI$1,0)), "")</f>
        <v/>
      </c>
    </row>
    <row r="24" spans="3:21" ht="15" customHeight="1">
      <c r="E24" s="16" t="s">
        <v>804</v>
      </c>
      <c r="F24" s="14"/>
      <c r="G24" s="14"/>
      <c r="H24" s="17">
        <f>SUM(H19:H23)</f>
        <v>0</v>
      </c>
      <c r="I24" s="17">
        <f t="shared" ref="I24:T24" si="1">SUM(I19:I23)</f>
        <v>1</v>
      </c>
      <c r="J24" s="17">
        <f t="shared" si="1"/>
        <v>20</v>
      </c>
      <c r="K24" s="17">
        <f t="shared" si="1"/>
        <v>20</v>
      </c>
      <c r="L24" s="49">
        <f t="shared" si="1"/>
        <v>3</v>
      </c>
      <c r="M24" s="49"/>
      <c r="N24" s="49"/>
      <c r="O24" s="17">
        <f t="shared" si="1"/>
        <v>1</v>
      </c>
      <c r="P24" s="52">
        <f t="shared" si="1"/>
        <v>51</v>
      </c>
      <c r="Q24" s="17">
        <f t="shared" si="1"/>
        <v>24</v>
      </c>
      <c r="R24" s="17">
        <f t="shared" si="1"/>
        <v>77</v>
      </c>
      <c r="S24" s="17">
        <f t="shared" si="1"/>
        <v>43</v>
      </c>
      <c r="T24" s="17">
        <f t="shared" si="1"/>
        <v>10</v>
      </c>
      <c r="U24" s="17">
        <f>SUM(U19:U23)</f>
        <v>41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5">
    <cfRule type="expression" dxfId="14" priority="37">
      <formula>O12=""</formula>
    </cfRule>
    <cfRule type="expression" dxfId="13" priority="38">
      <formula>AND(O$9&lt;&gt;"",O12&gt;=O$9)</formula>
    </cfRule>
    <cfRule type="expression" dxfId="12" priority="39">
      <formula>AND(O$10&lt;&gt;"",O12&lt;O$10)</formula>
    </cfRule>
    <cfRule type="expression" dxfId="11" priority="40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2016:3:4:7:TUCHENG</v>
      </c>
      <c r="AP77" s="27">
        <f t="shared" ref="AP77:AP88" ca="1" si="11">MATCH(AO77,INDIRECT(CONCATENATE($X$93,"$A:$A")),0)</f>
        <v>332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36</v>
      </c>
      <c r="AS77" s="21">
        <f t="shared" ca="1" si="12"/>
        <v>9</v>
      </c>
      <c r="AT77" s="21">
        <f t="shared" ca="1" si="12"/>
        <v>18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2016:4:1:7:TUCHENG</v>
      </c>
      <c r="AP78" s="27">
        <f t="shared" ca="1" si="11"/>
        <v>361</v>
      </c>
      <c r="AQ78" s="21">
        <f t="shared" ca="1" si="12"/>
        <v>0</v>
      </c>
      <c r="AR78" s="21">
        <f t="shared" ca="1" si="12"/>
        <v>31</v>
      </c>
      <c r="AS78" s="21">
        <f t="shared" ca="1" si="12"/>
        <v>10</v>
      </c>
      <c r="AT78" s="21">
        <f t="shared" ca="1" si="12"/>
        <v>22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2016:4:2:7:TUCHENG</v>
      </c>
      <c r="AP79" s="27">
        <f t="shared" ca="1" si="11"/>
        <v>390</v>
      </c>
      <c r="AQ79" s="21">
        <f t="shared" ca="1" si="12"/>
        <v>0</v>
      </c>
      <c r="AR79" s="21">
        <f t="shared" ca="1" si="12"/>
        <v>31</v>
      </c>
      <c r="AS79" s="21">
        <f t="shared" ca="1" si="12"/>
        <v>10</v>
      </c>
      <c r="AT79" s="21">
        <f t="shared" ca="1" si="12"/>
        <v>20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2016:4:3:7:TUCHENG</v>
      </c>
      <c r="AP80" s="27">
        <f t="shared" ca="1" si="11"/>
        <v>419</v>
      </c>
      <c r="AQ80" s="21">
        <f t="shared" ca="1" si="12"/>
        <v>1</v>
      </c>
      <c r="AR80" s="21">
        <f t="shared" ca="1" si="12"/>
        <v>31</v>
      </c>
      <c r="AS80" s="21">
        <f t="shared" ca="1" si="12"/>
        <v>7</v>
      </c>
      <c r="AT80" s="21">
        <f t="shared" ca="1" si="12"/>
        <v>18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>
        <f t="shared" ca="1" si="3"/>
        <v>149</v>
      </c>
      <c r="AC81" s="21">
        <f t="shared" ca="1" si="4"/>
        <v>2</v>
      </c>
      <c r="AD81" s="21">
        <f t="shared" si="5"/>
        <v>0</v>
      </c>
      <c r="AE81" s="27">
        <f t="shared" ca="1" si="6"/>
        <v>73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2016:4:4:7:TUCHENG</v>
      </c>
      <c r="AP81" s="27">
        <f t="shared" ca="1" si="11"/>
        <v>448</v>
      </c>
      <c r="AQ81" s="21">
        <f t="shared" ca="1" si="12"/>
        <v>2</v>
      </c>
      <c r="AR81" s="21">
        <f t="shared" ca="1" si="12"/>
        <v>34</v>
      </c>
      <c r="AS81" s="21">
        <f t="shared" ca="1" si="12"/>
        <v>8</v>
      </c>
      <c r="AT81" s="21">
        <f t="shared" ca="1" si="12"/>
        <v>22</v>
      </c>
      <c r="AU81" s="21">
        <f t="shared" ca="1" si="12"/>
        <v>6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>
        <f t="shared" ca="1" si="3"/>
        <v>179</v>
      </c>
      <c r="AC82" s="21">
        <f t="shared" ca="1" si="4"/>
        <v>1</v>
      </c>
      <c r="AD82" s="21">
        <f t="shared" si="5"/>
        <v>0</v>
      </c>
      <c r="AE82" s="27">
        <f t="shared" ca="1" si="6"/>
        <v>94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2016:5:1:7:TUCHENG</v>
      </c>
      <c r="AP82" s="27">
        <f t="shared" ca="1" si="11"/>
        <v>477</v>
      </c>
      <c r="AQ82" s="21">
        <f t="shared" ca="1" si="12"/>
        <v>0</v>
      </c>
      <c r="AR82" s="21">
        <f t="shared" ca="1" si="12"/>
        <v>43</v>
      </c>
      <c r="AS82" s="21">
        <f t="shared" ca="1" si="12"/>
        <v>8</v>
      </c>
      <c r="AT82" s="21">
        <f t="shared" ca="1" si="12"/>
        <v>23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2016:5:2:7:TUCHENG</v>
      </c>
      <c r="AP83" s="27">
        <f t="shared" ca="1" si="11"/>
        <v>506</v>
      </c>
      <c r="AQ83" s="21">
        <f t="shared" ca="1" si="12"/>
        <v>0</v>
      </c>
      <c r="AR83" s="21">
        <f t="shared" ca="1" si="12"/>
        <v>24</v>
      </c>
      <c r="AS83" s="21">
        <f t="shared" ca="1" si="12"/>
        <v>8</v>
      </c>
      <c r="AT83" s="21">
        <f t="shared" ca="1" si="12"/>
        <v>26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2016:5:3:7:TUCHENG</v>
      </c>
      <c r="AP84" s="27">
        <f t="shared" ca="1" si="11"/>
        <v>535</v>
      </c>
      <c r="AQ84" s="21">
        <f t="shared" ca="1" si="12"/>
        <v>0</v>
      </c>
      <c r="AR84" s="21">
        <f t="shared" ca="1" si="12"/>
        <v>19</v>
      </c>
      <c r="AS84" s="21">
        <f t="shared" ca="1" si="12"/>
        <v>15</v>
      </c>
      <c r="AT84" s="21">
        <f t="shared" ca="1" si="12"/>
        <v>27</v>
      </c>
      <c r="AU84" s="21">
        <f t="shared" ca="1" si="12"/>
        <v>5</v>
      </c>
      <c r="AV84" s="21">
        <f t="shared" ca="1" si="12"/>
        <v>4</v>
      </c>
      <c r="AW84" s="21">
        <f t="shared" ca="1" si="14"/>
        <v>1</v>
      </c>
      <c r="AX84" s="21">
        <f t="shared" ca="1" si="15"/>
        <v>24</v>
      </c>
      <c r="AY84" s="21">
        <f t="shared" ca="1" si="16"/>
        <v>12</v>
      </c>
      <c r="AZ84" s="21">
        <f t="shared" ca="1" si="17"/>
        <v>20</v>
      </c>
      <c r="BA84" s="21">
        <f t="shared" ca="1" si="18"/>
        <v>4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2016:5:4:7:TUCHENG</v>
      </c>
      <c r="AP85" s="27">
        <f t="shared" ca="1" si="11"/>
        <v>567</v>
      </c>
      <c r="AQ85" s="21">
        <f t="shared" ca="1" si="12"/>
        <v>1</v>
      </c>
      <c r="AR85" s="21">
        <f t="shared" ca="1" si="12"/>
        <v>27</v>
      </c>
      <c r="AS85" s="21">
        <f t="shared" ca="1" si="12"/>
        <v>16</v>
      </c>
      <c r="AT85" s="21">
        <f t="shared" ca="1" si="12"/>
        <v>19</v>
      </c>
      <c r="AU85" s="21">
        <f t="shared" ca="1" si="12"/>
        <v>6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2016:5:5:7:TUCHENG</v>
      </c>
      <c r="AP86" s="27">
        <f t="shared" ca="1" si="11"/>
        <v>596</v>
      </c>
      <c r="AQ86" s="21">
        <f t="shared" ca="1" si="12"/>
        <v>1</v>
      </c>
      <c r="AR86" s="21">
        <f t="shared" ca="1" si="12"/>
        <v>21</v>
      </c>
      <c r="AS86" s="21">
        <f t="shared" ca="1" si="12"/>
        <v>16</v>
      </c>
      <c r="AT86" s="21">
        <f t="shared" ca="1" si="12"/>
        <v>20</v>
      </c>
      <c r="AU86" s="21">
        <f t="shared" ca="1" si="12"/>
        <v>7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2016:6:1:7:TUCHENG</v>
      </c>
      <c r="AP87" s="27">
        <f t="shared" ca="1" si="11"/>
        <v>626</v>
      </c>
      <c r="AQ87" s="21">
        <f t="shared" ca="1" si="12"/>
        <v>0</v>
      </c>
      <c r="AR87" s="21">
        <f t="shared" ca="1" si="12"/>
        <v>25</v>
      </c>
      <c r="AS87" s="21">
        <f t="shared" ca="1" si="12"/>
        <v>14</v>
      </c>
      <c r="AT87" s="21">
        <f t="shared" ca="1" si="12"/>
        <v>22</v>
      </c>
      <c r="AU87" s="21">
        <f t="shared" ca="1" si="12"/>
        <v>3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2016:6:2:7:TUCHENG</v>
      </c>
      <c r="AP88" s="27">
        <f t="shared" ca="1" si="11"/>
        <v>655</v>
      </c>
      <c r="AQ88" s="21">
        <f t="shared" ca="1" si="12"/>
        <v>1</v>
      </c>
      <c r="AR88" s="21">
        <f t="shared" ca="1" si="12"/>
        <v>26</v>
      </c>
      <c r="AS88" s="21">
        <f t="shared" ca="1" si="12"/>
        <v>10</v>
      </c>
      <c r="AT88" s="21">
        <f t="shared" ca="1" si="12"/>
        <v>21</v>
      </c>
      <c r="AU88" s="21">
        <f t="shared" ca="1" si="12"/>
        <v>7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1876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Tucheng District</v>
      </c>
    </row>
    <row r="108" spans="23:51">
      <c r="X108" s="40" t="str">
        <f>$X$92</f>
        <v>土城地區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U22"/>
  <sheetViews>
    <sheetView topLeftCell="E1" zoomScaleNormal="100" zoomScaleSheetLayoutView="115" workbookViewId="0">
      <selection activeCell="G39" sqref="G3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1777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2280</v>
      </c>
      <c r="E2" s="82" t="str">
        <f>$A$3</f>
        <v>新莊地區</v>
      </c>
      <c r="F2" s="26" t="s">
        <v>791</v>
      </c>
      <c r="G2" s="84">
        <f>$A$6</f>
        <v>85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2281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2104</v>
      </c>
      <c r="E4" s="89">
        <f>DATE</f>
        <v>42533</v>
      </c>
      <c r="F4" s="23" t="s">
        <v>789</v>
      </c>
      <c r="G4" s="24"/>
      <c r="H4" s="91">
        <f>ROUND($G$2/12*MONTH,0)</f>
        <v>43</v>
      </c>
      <c r="I4" s="92"/>
      <c r="J4" s="92"/>
      <c r="K4" s="93"/>
      <c r="L4" s="44">
        <f>ROUND($G$2/12,0)</f>
        <v>7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2105</v>
      </c>
      <c r="E5" s="90"/>
      <c r="F5" s="5" t="s">
        <v>790</v>
      </c>
      <c r="G5" s="6"/>
      <c r="H5" s="94">
        <f ca="1">XINZHUANG_DISTRICT_GRAPH!$AC$89</f>
        <v>4</v>
      </c>
      <c r="I5" s="95"/>
      <c r="J5" s="95"/>
      <c r="K5" s="96"/>
      <c r="L5" s="45">
        <f>$O$22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2107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1776</v>
      </c>
      <c r="C12" s="64" t="str">
        <f>CONCATENATE(YEAR,":",MONTH,":",WEEK,":",WEEKDAY,":",$B12)</f>
        <v>2016:6:2:7:DANFENG_E</v>
      </c>
      <c r="D12" s="64">
        <f>MATCH($C12,REPORT_DATA_BY_COMP!$A:$A,0)</f>
        <v>2051</v>
      </c>
      <c r="E12" s="65" t="str">
        <f>SUBSTITUTE(VLOOKUP($B12,COMP_LIST!$A:$AD,5,FALSE),"EL","")</f>
        <v>E. Jackson DL / Anderton</v>
      </c>
      <c r="F12" s="4" t="str">
        <f>VLOOKUP($B12,COMP_LIST!$A:$AD,3,FALSE)</f>
        <v>Danfeng E</v>
      </c>
      <c r="G12" s="4" t="str">
        <f>VLOOKUP($B12,COMP_LIST!$A:$AD,4,FALSE)</f>
        <v>丹鳳長老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2016:4:1</v>
      </c>
      <c r="N12" s="47" t="str">
        <f>IFERROR(INDEX(BAPTISM_HISTORY!$A:$C,MATCH("0:0:0:0:"&amp;$B12,BAPTISM_HISTORY!$A:$A,0),MATCH(N$8,BAPTISM_HISTORY!$A$1:$AI$1,0)), "")</f>
        <v>4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5</v>
      </c>
      <c r="S12" s="10">
        <f>IFERROR(INDEX(REPORT_DATA_BY_COMP!$A:$AI,$D12,MATCH(S$8,REPORT_DATA_BY_COMP!$A$1:$AI$1,0)), "")</f>
        <v>12</v>
      </c>
      <c r="T12" s="10">
        <f>IFERROR(INDEX(REPORT_DATA_BY_COMP!$A:$AI,$D12,MATCH(T$8,REPORT_DATA_BY_COMP!$A$1:$AI$1,0)), "")</f>
        <v>1</v>
      </c>
      <c r="U12" s="10">
        <f>IFERROR(INDEX(REPORT_DATA_BY_COMP!$A:$AI,$D12,MATCH(U$8,REPORT_DATA_BY_COMP!$A$1:$AI$1,0)), "")</f>
        <v>14</v>
      </c>
    </row>
    <row r="13" spans="1:21" ht="15" customHeight="1">
      <c r="A13" s="1"/>
      <c r="B13" s="1" t="s">
        <v>1889</v>
      </c>
      <c r="C13" s="64" t="str">
        <f>CONCATENATE(YEAR,":",MONTH,":",WEEK,":",WEEKDAY,":",$B13)</f>
        <v>2016:6:2:7:SIYUAN_E</v>
      </c>
      <c r="D13" s="64">
        <f>MATCH($C13,REPORT_DATA_BY_COMP!$A:$A,0)</f>
        <v>2083</v>
      </c>
      <c r="E13" s="65" t="str">
        <f>SUBSTITUTE(VLOOKUP($B13,COMP_LIST!$A:$AD,5,FALSE),"EL","")</f>
        <v>E. Tang / Heaps</v>
      </c>
      <c r="F13" s="4" t="str">
        <f>VLOOKUP($B13,COMP_LIST!$A:$AD,3,FALSE)</f>
        <v>Siyuan E</v>
      </c>
      <c r="G13" s="4" t="str">
        <f>VLOOKUP($B13,COMP_LIST!$A:$AD,4,FALSE)</f>
        <v>思源長老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2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/>
      </c>
      <c r="N13" s="47" t="str">
        <f>IFERROR(INDEX(BAPTISM_HISTORY!$A:$C,MATCH("0:0:0:0:"&amp;$B13,BAPTISM_HISTORY!$A:$A,0),MATCH(N$8,BAPTISM_HISTORY!$A$1:$AI$1,0)), "")</f>
        <v>0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11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2</v>
      </c>
      <c r="U13" s="10">
        <f>IFERROR(INDEX(REPORT_DATA_BY_COMP!$A:$AI,$D13,MATCH(U$8,REPORT_DATA_BY_COMP!$A$1:$AI$1,0)), "")</f>
        <v>6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L14" si="0">SUM(H12:H13)</f>
        <v>1</v>
      </c>
      <c r="I14" s="11">
        <f t="shared" si="0"/>
        <v>2</v>
      </c>
      <c r="J14" s="11">
        <f t="shared" si="0"/>
        <v>4</v>
      </c>
      <c r="K14" s="11">
        <f t="shared" si="0"/>
        <v>3</v>
      </c>
      <c r="L14" s="48">
        <f t="shared" si="0"/>
        <v>0</v>
      </c>
      <c r="M14" s="11"/>
      <c r="N14" s="48"/>
      <c r="O14" s="57">
        <f t="shared" ref="O14:U14" si="1">SUM(O12:O13)</f>
        <v>0</v>
      </c>
      <c r="P14" s="51">
        <f t="shared" si="1"/>
        <v>18</v>
      </c>
      <c r="Q14" s="11">
        <f t="shared" si="1"/>
        <v>8</v>
      </c>
      <c r="R14" s="11">
        <f t="shared" si="1"/>
        <v>16</v>
      </c>
      <c r="S14" s="11">
        <f t="shared" si="1"/>
        <v>17</v>
      </c>
      <c r="T14" s="11">
        <f t="shared" si="1"/>
        <v>3</v>
      </c>
      <c r="U14" s="11">
        <f t="shared" si="1"/>
        <v>20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2016:6:1:7:XINZHUANG</v>
      </c>
      <c r="D17" s="64">
        <f>MATCH($C17,REPORT_DATA_BY_DISTRICT!$A:$A, 0)</f>
        <v>630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2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5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12</v>
      </c>
      <c r="Q17" s="10">
        <f>IFERROR(INDEX(REPORT_DATA_BY_DISTRICT!$A:$AI,$D17,MATCH(Q$8,REPORT_DATA_BY_DISTRICT!$A$1:$AI$1,0)), "")</f>
        <v>17</v>
      </c>
      <c r="R17" s="10">
        <f>IFERROR(INDEX(REPORT_DATA_BY_DISTRICT!$A:$AI,$D17,MATCH(R$8,REPORT_DATA_BY_DISTRICT!$A$1:$AI$1,0)), "")</f>
        <v>20</v>
      </c>
      <c r="S17" s="10">
        <f>IFERROR(INDEX(REPORT_DATA_BY_DISTRICT!$A:$AI,$D17,MATCH(S$8,REPORT_DATA_BY_DISTRICT!$A$1:$AI$1,0)), "")</f>
        <v>15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12</v>
      </c>
    </row>
    <row r="18" spans="3:21" ht="15" customHeight="1">
      <c r="C18" s="64" t="str">
        <f>CONCATENATE(YEAR,":",MONTH,":2:",WEEKLY_REPORT_DAY,":", $A$1)</f>
        <v>2016:6:2:7:XINZHUANG</v>
      </c>
      <c r="D18" s="64">
        <f>MATCH($C18,REPORT_DATA_BY_DISTRICT!$A:$A, 0)</f>
        <v>659</v>
      </c>
      <c r="E18" s="19" t="s">
        <v>780</v>
      </c>
      <c r="F18" s="13"/>
      <c r="G18" s="13"/>
      <c r="H18" s="10">
        <f>IFERROR(INDEX(REPORT_DATA_BY_DISTRICT!$A:$AI,$D18,MATCH(H$8,REPORT_DATA_BY_DISTRICT!$A$1:$AI$1,0)), "")</f>
        <v>1</v>
      </c>
      <c r="I18" s="10">
        <f>IFERROR(INDEX(REPORT_DATA_BY_DISTRICT!$A:$AI,$D18,MATCH(I$8,REPORT_DATA_BY_DISTRICT!$A$1:$AI$1,0)), "")</f>
        <v>2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3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18</v>
      </c>
      <c r="Q18" s="10">
        <f>IFERROR(INDEX(REPORT_DATA_BY_DISTRICT!$A:$AI,$D18,MATCH(Q$8,REPORT_DATA_BY_DISTRICT!$A$1:$AI$1,0)), "")</f>
        <v>8</v>
      </c>
      <c r="R18" s="10">
        <f>IFERROR(INDEX(REPORT_DATA_BY_DISTRICT!$A:$AI,$D18,MATCH(R$8,REPORT_DATA_BY_DISTRICT!$A$1:$AI$1,0)), "")</f>
        <v>16</v>
      </c>
      <c r="S18" s="10">
        <f>IFERROR(INDEX(REPORT_DATA_BY_DISTRICT!$A:$AI,$D18,MATCH(S$8,REPORT_DATA_BY_DISTRICT!$A$1:$AI$1,0)), "")</f>
        <v>17</v>
      </c>
      <c r="T18" s="10">
        <f>IFERROR(INDEX(REPORT_DATA_BY_DISTRICT!$A:$AI,$D18,MATCH(T$8,REPORT_DATA_BY_DISTRICT!$A$1:$AI$1,0)), "")</f>
        <v>3</v>
      </c>
      <c r="U18" s="10">
        <f>IFERROR(INDEX(REPORT_DATA_BY_DISTRICT!$A:$AI,$D18,MATCH(U$8,REPORT_DATA_BY_DISTRICT!$A$1:$AI$1,0)), "")</f>
        <v>20</v>
      </c>
    </row>
    <row r="19" spans="3:21" ht="15" customHeight="1">
      <c r="C19" s="64" t="str">
        <f>CONCATENATE(YEAR,":",MONTH,":3:",WEEKLY_REPORT_DAY,":", $A$1)</f>
        <v>2016:6:3:7:XINZHUANG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2016:6:4:7:XINZHUANG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2016:6:5:7:XINZHUANG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1</v>
      </c>
      <c r="I22" s="17">
        <f t="shared" ref="I22:T22" si="2">SUM(I17:I21)</f>
        <v>4</v>
      </c>
      <c r="J22" s="17">
        <f t="shared" si="2"/>
        <v>8</v>
      </c>
      <c r="K22" s="17">
        <f t="shared" si="2"/>
        <v>8</v>
      </c>
      <c r="L22" s="49">
        <f t="shared" si="2"/>
        <v>0</v>
      </c>
      <c r="M22" s="49"/>
      <c r="N22" s="49"/>
      <c r="O22" s="17">
        <f t="shared" si="2"/>
        <v>0</v>
      </c>
      <c r="P22" s="52">
        <f t="shared" si="2"/>
        <v>30</v>
      </c>
      <c r="Q22" s="17">
        <f t="shared" si="2"/>
        <v>25</v>
      </c>
      <c r="R22" s="17">
        <f t="shared" si="2"/>
        <v>36</v>
      </c>
      <c r="S22" s="17">
        <f t="shared" si="2"/>
        <v>32</v>
      </c>
      <c r="T22" s="17">
        <f t="shared" si="2"/>
        <v>3</v>
      </c>
      <c r="U22" s="17">
        <f>SUM(U17:U21)</f>
        <v>32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10" priority="33">
      <formula>O12=""</formula>
    </cfRule>
    <cfRule type="expression" dxfId="9" priority="34">
      <formula>AND(O$9&lt;&gt;"",O12&gt;=O$9)</formula>
    </cfRule>
    <cfRule type="expression" dxfId="8" priority="35">
      <formula>AND(O$10&lt;&gt;"",O12&gt;=O$10)</formula>
    </cfRule>
    <cfRule type="expression" dxfId="7" priority="36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2016:3:4:7:XINZHUANG</v>
      </c>
      <c r="AP77" s="27">
        <f t="shared" ref="AP77:AP88" ca="1" si="11">MATCH(AO77,INDIRECT(CONCATENATE($X$93,"$A:$A")),0)</f>
        <v>336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8</v>
      </c>
      <c r="AT77" s="21">
        <f t="shared" ca="1" si="12"/>
        <v>4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2016:4:1:7:XINZHUANG</v>
      </c>
      <c r="AP78" s="27">
        <f t="shared" ca="1" si="11"/>
        <v>365</v>
      </c>
      <c r="AQ78" s="21">
        <f t="shared" ca="1" si="12"/>
        <v>1</v>
      </c>
      <c r="AR78" s="21">
        <f t="shared" ca="1" si="12"/>
        <v>13</v>
      </c>
      <c r="AS78" s="21">
        <f t="shared" ca="1" si="12"/>
        <v>5</v>
      </c>
      <c r="AT78" s="21">
        <f t="shared" ca="1" si="12"/>
        <v>14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2016:4:2:7:XINZHUANG</v>
      </c>
      <c r="AP79" s="27">
        <f t="shared" ca="1" si="11"/>
        <v>394</v>
      </c>
      <c r="AQ79" s="21">
        <f t="shared" ca="1" si="12"/>
        <v>0</v>
      </c>
      <c r="AR79" s="21">
        <f t="shared" ca="1" si="12"/>
        <v>10</v>
      </c>
      <c r="AS79" s="21">
        <f t="shared" ca="1" si="12"/>
        <v>4</v>
      </c>
      <c r="AT79" s="21">
        <f t="shared" ca="1" si="12"/>
        <v>12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2016:4:3:7:XINZHUANG</v>
      </c>
      <c r="AP80" s="27">
        <f t="shared" ca="1" si="11"/>
        <v>423</v>
      </c>
      <c r="AQ80" s="21">
        <f t="shared" ca="1" si="12"/>
        <v>0</v>
      </c>
      <c r="AR80" s="21">
        <f t="shared" ca="1" si="12"/>
        <v>11</v>
      </c>
      <c r="AS80" s="21">
        <f t="shared" ca="1" si="12"/>
        <v>2</v>
      </c>
      <c r="AT80" s="21">
        <f t="shared" ca="1" si="12"/>
        <v>8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>
        <f t="shared" ca="1" si="3"/>
        <v>154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2016:4:4:7:XINZHUANG</v>
      </c>
      <c r="AP81" s="27">
        <f t="shared" ca="1" si="11"/>
        <v>452</v>
      </c>
      <c r="AQ81" s="21">
        <f t="shared" ca="1" si="12"/>
        <v>0</v>
      </c>
      <c r="AR81" s="21">
        <f t="shared" ca="1" si="12"/>
        <v>11</v>
      </c>
      <c r="AS81" s="21">
        <f t="shared" ca="1" si="12"/>
        <v>7</v>
      </c>
      <c r="AT81" s="21">
        <f t="shared" ca="1" si="12"/>
        <v>18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>
        <f t="shared" ca="1" si="3"/>
        <v>183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2016:5:1:7:XINZHUANG</v>
      </c>
      <c r="AP82" s="27">
        <f t="shared" ca="1" si="11"/>
        <v>481</v>
      </c>
      <c r="AQ82" s="21">
        <f t="shared" ca="1" si="12"/>
        <v>0</v>
      </c>
      <c r="AR82" s="21">
        <f t="shared" ca="1" si="12"/>
        <v>6</v>
      </c>
      <c r="AS82" s="21">
        <f t="shared" ca="1" si="12"/>
        <v>4</v>
      </c>
      <c r="AT82" s="21">
        <f t="shared" ca="1" si="12"/>
        <v>12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2016:5:2:7:XINZHUANG</v>
      </c>
      <c r="AP83" s="27">
        <f t="shared" ca="1" si="11"/>
        <v>510</v>
      </c>
      <c r="AQ83" s="21">
        <f t="shared" ca="1" si="12"/>
        <v>0</v>
      </c>
      <c r="AR83" s="21">
        <f t="shared" ca="1" si="12"/>
        <v>16</v>
      </c>
      <c r="AS83" s="21">
        <f t="shared" ca="1" si="12"/>
        <v>8</v>
      </c>
      <c r="AT83" s="21">
        <f t="shared" ca="1" si="12"/>
        <v>14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2016:5:3:7:XINZHUANG</v>
      </c>
      <c r="AP84" s="27">
        <f t="shared" ca="1" si="11"/>
        <v>540</v>
      </c>
      <c r="AQ84" s="21">
        <f t="shared" ca="1" si="12"/>
        <v>0</v>
      </c>
      <c r="AR84" s="21">
        <f t="shared" ca="1" si="12"/>
        <v>10</v>
      </c>
      <c r="AS84" s="21">
        <f t="shared" ca="1" si="12"/>
        <v>4</v>
      </c>
      <c r="AT84" s="21">
        <f t="shared" ca="1" si="12"/>
        <v>16</v>
      </c>
      <c r="AU84" s="21">
        <f t="shared" ca="1" si="12"/>
        <v>0</v>
      </c>
      <c r="AV84" s="21">
        <f t="shared" ca="1" si="12"/>
        <v>2</v>
      </c>
      <c r="AW84" s="21">
        <f t="shared" ca="1" si="14"/>
        <v>1</v>
      </c>
      <c r="AX84" s="21">
        <f t="shared" ca="1" si="15"/>
        <v>12</v>
      </c>
      <c r="AY84" s="21">
        <f t="shared" ca="1" si="16"/>
        <v>6</v>
      </c>
      <c r="AZ84" s="21">
        <f t="shared" ca="1" si="17"/>
        <v>10</v>
      </c>
      <c r="BA84" s="21">
        <f t="shared" ca="1" si="18"/>
        <v>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2016:5:4:7:XINZHUANG</v>
      </c>
      <c r="AP85" s="27">
        <f t="shared" ca="1" si="11"/>
        <v>571</v>
      </c>
      <c r="AQ85" s="21">
        <f t="shared" ca="1" si="12"/>
        <v>0</v>
      </c>
      <c r="AR85" s="21">
        <f t="shared" ca="1" si="12"/>
        <v>5</v>
      </c>
      <c r="AS85" s="21">
        <f t="shared" ca="1" si="12"/>
        <v>12</v>
      </c>
      <c r="AT85" s="21">
        <f t="shared" ca="1" si="12"/>
        <v>18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2016:5:5:7:XINZHUANG</v>
      </c>
      <c r="AP86" s="27">
        <f t="shared" ca="1" si="11"/>
        <v>600</v>
      </c>
      <c r="AQ86" s="21">
        <f t="shared" ca="1" si="12"/>
        <v>0</v>
      </c>
      <c r="AR86" s="21">
        <f t="shared" ca="1" si="12"/>
        <v>13</v>
      </c>
      <c r="AS86" s="21">
        <f t="shared" ca="1" si="12"/>
        <v>10</v>
      </c>
      <c r="AT86" s="21">
        <f t="shared" ca="1" si="12"/>
        <v>18</v>
      </c>
      <c r="AU86" s="21">
        <f t="shared" ca="1" si="12"/>
        <v>1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2016:6:1:7:XINZHUANG</v>
      </c>
      <c r="AP87" s="27">
        <f t="shared" ca="1" si="11"/>
        <v>630</v>
      </c>
      <c r="AQ87" s="21">
        <f t="shared" ca="1" si="12"/>
        <v>0</v>
      </c>
      <c r="AR87" s="21">
        <f t="shared" ca="1" si="12"/>
        <v>12</v>
      </c>
      <c r="AS87" s="21">
        <f t="shared" ca="1" si="12"/>
        <v>17</v>
      </c>
      <c r="AT87" s="21">
        <f t="shared" ca="1" si="12"/>
        <v>15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2016:6:2:7:XINZHUANG</v>
      </c>
      <c r="AP88" s="27">
        <f t="shared" ca="1" si="11"/>
        <v>659</v>
      </c>
      <c r="AQ88" s="21">
        <f t="shared" ca="1" si="12"/>
        <v>0</v>
      </c>
      <c r="AR88" s="21">
        <f t="shared" ca="1" si="12"/>
        <v>18</v>
      </c>
      <c r="AS88" s="21">
        <f t="shared" ca="1" si="12"/>
        <v>8</v>
      </c>
      <c r="AT88" s="21">
        <f t="shared" ca="1" si="12"/>
        <v>17</v>
      </c>
      <c r="AU88" s="21">
        <f t="shared" ca="1" si="12"/>
        <v>3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Xinzhuang District</v>
      </c>
    </row>
    <row r="108" spans="23:51">
      <c r="X108" s="40" t="str">
        <f>$X$92</f>
        <v>新莊地區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U22"/>
  <sheetViews>
    <sheetView topLeftCell="E1" zoomScaleNormal="100" zoomScaleSheetLayoutView="115" workbookViewId="0">
      <selection activeCell="G39" sqref="G39"/>
    </sheetView>
  </sheetViews>
  <sheetFormatPr defaultRowHeight="15"/>
  <cols>
    <col min="1" max="1" width="22.7109375" style="64" customWidth="1"/>
    <col min="2" max="2" width="22.85546875" style="64" customWidth="1"/>
    <col min="3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3" width="14.7109375" style="7" hidden="1" customWidth="1"/>
    <col min="14" max="14" width="7.7109375" style="7" hidden="1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1764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80" t="s">
        <v>4482</v>
      </c>
      <c r="N1" s="102" t="s">
        <v>4483</v>
      </c>
      <c r="O1" s="97" t="s">
        <v>1732</v>
      </c>
      <c r="P1" s="100" t="s">
        <v>21</v>
      </c>
      <c r="Q1" s="80" t="s">
        <v>22</v>
      </c>
      <c r="R1" s="80" t="s">
        <v>23</v>
      </c>
      <c r="S1" s="80" t="s">
        <v>33</v>
      </c>
      <c r="T1" s="80" t="s">
        <v>34</v>
      </c>
      <c r="U1" s="80" t="s">
        <v>24</v>
      </c>
    </row>
    <row r="2" spans="1:21" ht="15" customHeight="1">
      <c r="A2" s="1" t="s">
        <v>2282</v>
      </c>
      <c r="E2" s="82" t="str">
        <f>$A$3</f>
        <v>板橋地區</v>
      </c>
      <c r="F2" s="26" t="s">
        <v>791</v>
      </c>
      <c r="G2" s="84">
        <f>$A$6</f>
        <v>85</v>
      </c>
      <c r="H2" s="86" t="s">
        <v>35</v>
      </c>
      <c r="I2" s="87"/>
      <c r="J2" s="87"/>
      <c r="K2" s="88"/>
      <c r="L2" s="72" t="s">
        <v>28</v>
      </c>
      <c r="M2" s="81"/>
      <c r="N2" s="103"/>
      <c r="O2" s="98"/>
      <c r="P2" s="101"/>
      <c r="Q2" s="81"/>
      <c r="R2" s="81"/>
      <c r="S2" s="81"/>
      <c r="T2" s="81"/>
      <c r="U2" s="81"/>
    </row>
    <row r="3" spans="1:21" ht="15" customHeight="1">
      <c r="A3" s="1" t="s">
        <v>2283</v>
      </c>
      <c r="E3" s="83"/>
      <c r="F3" s="25" t="s">
        <v>792</v>
      </c>
      <c r="G3" s="85"/>
      <c r="H3" s="86" t="s">
        <v>786</v>
      </c>
      <c r="I3" s="87"/>
      <c r="J3" s="87"/>
      <c r="K3" s="88"/>
      <c r="L3" s="72" t="s">
        <v>785</v>
      </c>
      <c r="M3" s="81"/>
      <c r="N3" s="103"/>
      <c r="O3" s="98"/>
      <c r="P3" s="101"/>
      <c r="Q3" s="81"/>
      <c r="R3" s="81"/>
      <c r="S3" s="81"/>
      <c r="T3" s="81"/>
      <c r="U3" s="81"/>
    </row>
    <row r="4" spans="1:21" ht="15" customHeight="1">
      <c r="A4" s="1" t="s">
        <v>2104</v>
      </c>
      <c r="E4" s="89">
        <f>DATE</f>
        <v>42533</v>
      </c>
      <c r="F4" s="23" t="s">
        <v>789</v>
      </c>
      <c r="G4" s="24"/>
      <c r="H4" s="91">
        <f>ROUND($G$2/12*MONTH,0)</f>
        <v>43</v>
      </c>
      <c r="I4" s="92"/>
      <c r="J4" s="92"/>
      <c r="K4" s="93"/>
      <c r="L4" s="44">
        <f>ROUND($G$2/12,0)</f>
        <v>7</v>
      </c>
      <c r="M4" s="81"/>
      <c r="N4" s="103"/>
      <c r="O4" s="98"/>
      <c r="P4" s="101"/>
      <c r="Q4" s="81"/>
      <c r="R4" s="81"/>
      <c r="S4" s="81"/>
      <c r="T4" s="81"/>
      <c r="U4" s="81"/>
    </row>
    <row r="5" spans="1:21" ht="15" customHeight="1">
      <c r="A5" s="1" t="s">
        <v>2105</v>
      </c>
      <c r="E5" s="90"/>
      <c r="F5" s="5" t="s">
        <v>790</v>
      </c>
      <c r="G5" s="6"/>
      <c r="H5" s="94">
        <f ca="1">BANQIAO_DISTRICT_GRAPH!$AC$89</f>
        <v>6</v>
      </c>
      <c r="I5" s="95"/>
      <c r="J5" s="95"/>
      <c r="K5" s="96"/>
      <c r="L5" s="45">
        <f>$O$22</f>
        <v>0</v>
      </c>
      <c r="M5" s="81"/>
      <c r="N5" s="103"/>
      <c r="O5" s="99"/>
      <c r="P5" s="101"/>
      <c r="Q5" s="81"/>
      <c r="R5" s="81"/>
      <c r="S5" s="81"/>
      <c r="T5" s="81"/>
      <c r="U5" s="81"/>
    </row>
    <row r="6" spans="1:21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76"/>
      <c r="N7" s="76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2108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1958</v>
      </c>
      <c r="C12" s="64" t="str">
        <f>CONCATENATE(YEAR,":",MONTH,":",WEEK,":",WEEKDAY,":",$B12)</f>
        <v>2016:6:2:7:XINBAN_E</v>
      </c>
      <c r="D12" s="64">
        <f>MATCH($C12,REPORT_DATA_BY_COMP!$A:$A,0)</f>
        <v>2108</v>
      </c>
      <c r="E12" s="65" t="str">
        <f>SUBSTITUTE(VLOOKUP($B12,COMP_LIST!$A:$AD,5,FALSE),"EL","")</f>
        <v>E. Robbins DL / Pack</v>
      </c>
      <c r="F12" s="4" t="str">
        <f>VLOOKUP($B12,COMP_LIST!$A:$AD,3,FALSE)</f>
        <v>Xinban E</v>
      </c>
      <c r="G12" s="4" t="str">
        <f>VLOOKUP($B12,COMP_LIST!$A:$AD,4,FALSE)</f>
        <v>新板長老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10" t="str">
        <f>IFERROR(""&amp;INDEX(BAPTISM_HISTORY!$A:$C,MATCH("0:0:0:0:"&amp;$B12,BAPTISM_HISTORY!$A:$A,0),MATCH(M$8,BAPTISM_HISTORY!$A$1:$AI$1,0)), "")</f>
        <v>2016:5:4</v>
      </c>
      <c r="N12" s="47" t="str">
        <f>IFERROR(INDEX(BAPTISM_HISTORY!$A:$C,MATCH("0:0:0:0:"&amp;$B12,BAPTISM_HISTORY!$A:$A,0),MATCH(N$8,BAPTISM_HISTORY!$A$1:$AI$1,0)), "")</f>
        <v>2</v>
      </c>
      <c r="O12" s="56">
        <f>IFERROR(INDEX(REPORT_DATA_BY_COMP!$A:$AI,$D12,MATCH(O$8,REPORT_DATA_BY_COMP!$A$1:$AI$1,0)), "")</f>
        <v>0</v>
      </c>
      <c r="P12" s="5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11</v>
      </c>
      <c r="S12" s="10">
        <f>IFERROR(INDEX(REPORT_DATA_BY_COMP!$A:$AI,$D12,MATCH(S$8,REPORT_DATA_BY_COMP!$A$1:$AI$1,0)), "")</f>
        <v>5</v>
      </c>
      <c r="T12" s="10">
        <f>IFERROR(INDEX(REPORT_DATA_BY_COMP!$A:$AI,$D12,MATCH(T$8,REPORT_DATA_BY_COMP!$A$1:$AI$1,0)), "")</f>
        <v>0</v>
      </c>
      <c r="U12" s="10">
        <f>IFERROR(INDEX(REPORT_DATA_BY_COMP!$A:$AI,$D12,MATCH(U$8,REPORT_DATA_BY_COMP!$A$1:$AI$1,0)), "")</f>
        <v>9</v>
      </c>
    </row>
    <row r="13" spans="1:21" ht="15" customHeight="1">
      <c r="A13" s="1"/>
      <c r="B13" s="1" t="s">
        <v>1965</v>
      </c>
      <c r="C13" s="64" t="str">
        <f>CONCATENATE(YEAR,":",MONTH,":",WEEK,":",WEEKDAY,":",$B13)</f>
        <v>2016:6:2:7:XINPU_E</v>
      </c>
      <c r="D13" s="64">
        <f>MATCH($C13,REPORT_DATA_BY_COMP!$A:$A,0)</f>
        <v>2111</v>
      </c>
      <c r="E13" s="65" t="str">
        <f>SUBSTITUTE(VLOOKUP($B13,COMP_LIST!$A:$AD,5,FALSE),"EL","")</f>
        <v>E. Stevenson / Bagley</v>
      </c>
      <c r="F13" s="4" t="str">
        <f>VLOOKUP($B13,COMP_LIST!$A:$AD,3,FALSE)</f>
        <v>Xinpu E</v>
      </c>
      <c r="G13" s="4" t="str">
        <f>VLOOKUP($B13,COMP_LIST!$A:$AD,4,FALSE)</f>
        <v>新埔長老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10" t="str">
        <f>IFERROR(""&amp;INDEX(BAPTISM_HISTORY!$A:$C,MATCH("0:0:0:0:"&amp;$B13,BAPTISM_HISTORY!$A:$A,0),MATCH(M$8,BAPTISM_HISTORY!$A$1:$AI$1,0)), "")</f>
        <v>2016:2:4</v>
      </c>
      <c r="N13" s="47" t="str">
        <f>IFERROR(INDEX(BAPTISM_HISTORY!$A:$C,MATCH("0:0:0:0:"&amp;$B13,BAPTISM_HISTORY!$A:$A,0),MATCH(N$8,BAPTISM_HISTORY!$A$1:$AI$1,0)), "")</f>
        <v>2</v>
      </c>
      <c r="O13" s="59">
        <f>IFERROR(INDEX(REPORT_DATA_BY_COMP!$A:$AI,$D13,MATCH(O$8,REPORT_DATA_BY_COMP!$A$1:$AI$1,0)), "")</f>
        <v>0</v>
      </c>
      <c r="P13" s="5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4</v>
      </c>
      <c r="S13" s="10">
        <f>IFERROR(INDEX(REPORT_DATA_BY_COMP!$A:$AI,$D13,MATCH(S$8,REPORT_DATA_BY_COMP!$A$1:$AI$1,0)), "")</f>
        <v>5</v>
      </c>
      <c r="T13" s="10">
        <f>IFERROR(INDEX(REPORT_DATA_BY_COMP!$A:$AI,$D13,MATCH(T$8,REPORT_DATA_BY_COMP!$A$1:$AI$1,0)), "")</f>
        <v>0</v>
      </c>
      <c r="U13" s="10">
        <f>IFERROR(INDEX(REPORT_DATA_BY_COMP!$A:$AI,$D13,MATCH(U$8,REPORT_DATA_BY_COMP!$A$1:$AI$1,0)), "")</f>
        <v>5</v>
      </c>
    </row>
    <row r="14" spans="1:21" ht="15" customHeight="1">
      <c r="A14" s="1"/>
      <c r="B14" s="1"/>
      <c r="E14" s="8" t="s">
        <v>804</v>
      </c>
      <c r="F14" s="9"/>
      <c r="G14" s="9"/>
      <c r="H14" s="11">
        <f t="shared" ref="H14:L14" si="0">SUM(H12:H13)</f>
        <v>0</v>
      </c>
      <c r="I14" s="11">
        <f t="shared" si="0"/>
        <v>0</v>
      </c>
      <c r="J14" s="11">
        <f t="shared" si="0"/>
        <v>3</v>
      </c>
      <c r="K14" s="11">
        <f t="shared" si="0"/>
        <v>4</v>
      </c>
      <c r="L14" s="48">
        <f t="shared" si="0"/>
        <v>0</v>
      </c>
      <c r="M14" s="11"/>
      <c r="N14" s="48"/>
      <c r="O14" s="57">
        <f t="shared" ref="O14:U14" si="1">SUM(O12:O13)</f>
        <v>0</v>
      </c>
      <c r="P14" s="51">
        <f t="shared" si="1"/>
        <v>9</v>
      </c>
      <c r="Q14" s="11">
        <f t="shared" si="1"/>
        <v>8</v>
      </c>
      <c r="R14" s="11">
        <f t="shared" si="1"/>
        <v>15</v>
      </c>
      <c r="S14" s="11">
        <f t="shared" si="1"/>
        <v>10</v>
      </c>
      <c r="T14" s="11">
        <f t="shared" si="1"/>
        <v>0</v>
      </c>
      <c r="U14" s="11">
        <f t="shared" si="1"/>
        <v>14</v>
      </c>
    </row>
    <row r="15" spans="1:21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43"/>
      <c r="O15" s="43"/>
      <c r="P15" s="22"/>
      <c r="Q15" s="22"/>
      <c r="R15" s="22"/>
      <c r="S15" s="22"/>
      <c r="T15" s="22"/>
      <c r="U15" s="22"/>
    </row>
    <row r="16" spans="1:21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</row>
    <row r="17" spans="3:21" ht="15" customHeight="1">
      <c r="C17" s="64" t="str">
        <f>CONCATENATE(YEAR,":",MONTH,":1:",WEEKLY_REPORT_DAY,":", $A$1)</f>
        <v>2016:6:1:7:BANQIAO</v>
      </c>
      <c r="D17" s="64">
        <f>MATCH($C17,REPORT_DATA_BY_DISTRICT!$A:$A, 0)</f>
        <v>610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0</v>
      </c>
      <c r="K17" s="10">
        <f>IFERROR(INDEX(REPORT_DATA_BY_DISTRICT!$A:$AI,$D17,MATCH(K$8,REPORT_DATA_BY_DISTRICT!$A$1:$AI$1,0)), "")</f>
        <v>4</v>
      </c>
      <c r="L17" s="10">
        <f>IFERROR(INDEX(REPORT_DATA_BY_DISTRICT!$A:$AI,$D17,MATCH(L$8,REPORT_DATA_BY_DISTRICT!$A$1:$AI$1,0)), "")</f>
        <v>0</v>
      </c>
      <c r="M17" s="47"/>
      <c r="N17" s="47"/>
      <c r="O17" s="10">
        <f>IFERROR(INDEX(REPORT_DATA_BY_DISTRICT!$A:$AI,$D17,MATCH(O$8,REPORT_DATA_BY_DISTRICT!$A$1:$AI$1,0)), "")</f>
        <v>0</v>
      </c>
      <c r="P17" s="10">
        <f>IFERROR(INDEX(REPORT_DATA_BY_DISTRICT!$A:$AI,$D17,MATCH(P$8,REPORT_DATA_BY_DISTRICT!$A$1:$AI$1,0)), "")</f>
        <v>8</v>
      </c>
      <c r="Q17" s="10">
        <f>IFERROR(INDEX(REPORT_DATA_BY_DISTRICT!$A:$AI,$D17,MATCH(Q$8,REPORT_DATA_BY_DISTRICT!$A$1:$AI$1,0)), "")</f>
        <v>3</v>
      </c>
      <c r="R17" s="10">
        <f>IFERROR(INDEX(REPORT_DATA_BY_DISTRICT!$A:$AI,$D17,MATCH(R$8,REPORT_DATA_BY_DISTRICT!$A$1:$AI$1,0)), "")</f>
        <v>21</v>
      </c>
      <c r="S17" s="10">
        <f>IFERROR(INDEX(REPORT_DATA_BY_DISTRICT!$A:$AI,$D17,MATCH(S$8,REPORT_DATA_BY_DISTRICT!$A$1:$AI$1,0)), "")</f>
        <v>9</v>
      </c>
      <c r="T17" s="10">
        <f>IFERROR(INDEX(REPORT_DATA_BY_DISTRICT!$A:$AI,$D17,MATCH(T$8,REPORT_DATA_BY_DISTRICT!$A$1:$AI$1,0)), "")</f>
        <v>0</v>
      </c>
      <c r="U17" s="10">
        <f>IFERROR(INDEX(REPORT_DATA_BY_DISTRICT!$A:$AI,$D17,MATCH(U$8,REPORT_DATA_BY_DISTRICT!$A$1:$AI$1,0)), "")</f>
        <v>16</v>
      </c>
    </row>
    <row r="18" spans="3:21" ht="15" customHeight="1">
      <c r="C18" s="64" t="str">
        <f>CONCATENATE(YEAR,":",MONTH,":2:",WEEKLY_REPORT_DAY,":", $A$1)</f>
        <v>2016:6:2:7:BANQIAO</v>
      </c>
      <c r="D18" s="64">
        <f>MATCH($C18,REPORT_DATA_BY_DISTRICT!$A:$A, 0)</f>
        <v>639</v>
      </c>
      <c r="E18" s="19" t="s">
        <v>780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3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47"/>
      <c r="N18" s="47"/>
      <c r="O18" s="10">
        <f>IFERROR(INDEX(REPORT_DATA_BY_DISTRICT!$A:$AI,$D18,MATCH(O$8,REPORT_DATA_BY_DISTRICT!$A$1:$AI$1,0)), "")</f>
        <v>0</v>
      </c>
      <c r="P18" s="10">
        <f>IFERROR(INDEX(REPORT_DATA_BY_DISTRICT!$A:$AI,$D18,MATCH(P$8,REPORT_DATA_BY_DISTRICT!$A$1:$AI$1,0)), "")</f>
        <v>9</v>
      </c>
      <c r="Q18" s="10">
        <f>IFERROR(INDEX(REPORT_DATA_BY_DISTRICT!$A:$AI,$D18,MATCH(Q$8,REPORT_DATA_BY_DISTRICT!$A$1:$AI$1,0)), "")</f>
        <v>8</v>
      </c>
      <c r="R18" s="10">
        <f>IFERROR(INDEX(REPORT_DATA_BY_DISTRICT!$A:$AI,$D18,MATCH(R$8,REPORT_DATA_BY_DISTRICT!$A$1:$AI$1,0)), "")</f>
        <v>15</v>
      </c>
      <c r="S18" s="10">
        <f>IFERROR(INDEX(REPORT_DATA_BY_DISTRICT!$A:$AI,$D18,MATCH(S$8,REPORT_DATA_BY_DISTRICT!$A$1:$AI$1,0)), "")</f>
        <v>10</v>
      </c>
      <c r="T18" s="10">
        <f>IFERROR(INDEX(REPORT_DATA_BY_DISTRICT!$A:$AI,$D18,MATCH(T$8,REPORT_DATA_BY_DISTRICT!$A$1:$AI$1,0)), "")</f>
        <v>0</v>
      </c>
      <c r="U18" s="10">
        <f>IFERROR(INDEX(REPORT_DATA_BY_DISTRICT!$A:$AI,$D18,MATCH(U$8,REPORT_DATA_BY_DISTRICT!$A$1:$AI$1,0)), "")</f>
        <v>14</v>
      </c>
    </row>
    <row r="19" spans="3:21" ht="15" customHeight="1">
      <c r="C19" s="64" t="str">
        <f>CONCATENATE(YEAR,":",MONTH,":3:",WEEKLY_REPORT_DAY,":", $A$1)</f>
        <v>2016:6:3:7:BANQIAO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47"/>
      <c r="N19" s="47"/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  <c r="T19" s="10" t="str">
        <f>IFERROR(INDEX(REPORT_DATA_BY_DISTRICT!$A:$AI,$D19,MATCH(T$8,REPORT_DATA_BY_DISTRICT!$A$1:$AI$1,0)), "")</f>
        <v/>
      </c>
      <c r="U19" s="10" t="str">
        <f>IFERROR(INDEX(REPORT_DATA_BY_DISTRICT!$A:$AI,$D19,MATCH(U$8,REPORT_DATA_BY_DISTRICT!$A$1:$AI$1,0)), "")</f>
        <v/>
      </c>
    </row>
    <row r="20" spans="3:21" ht="15" customHeight="1">
      <c r="C20" s="64" t="str">
        <f>CONCATENATE(YEAR,":",MONTH,":4:",WEEKLY_REPORT_DAY,":", $A$1)</f>
        <v>2016:6:4:7:BANQIAO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47"/>
      <c r="N20" s="47"/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  <c r="T20" s="10" t="str">
        <f>IFERROR(INDEX(REPORT_DATA_BY_DISTRICT!$A:$AI,$D20,MATCH(T$8,REPORT_DATA_BY_DISTRICT!$A$1:$AI$1,0)), "")</f>
        <v/>
      </c>
      <c r="U20" s="10" t="str">
        <f>IFERROR(INDEX(REPORT_DATA_BY_DISTRICT!$A:$AI,$D20,MATCH(U$8,REPORT_DATA_BY_DISTRICT!$A$1:$AI$1,0)), "")</f>
        <v/>
      </c>
    </row>
    <row r="21" spans="3:21" ht="15" customHeight="1">
      <c r="C21" s="64" t="str">
        <f>CONCATENATE(YEAR,":",MONTH,":5:",WEEKLY_REPORT_DAY,":", $A$1)</f>
        <v>2016:6:5:7:BANQIAO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47"/>
      <c r="N21" s="47"/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  <c r="T21" s="10" t="str">
        <f>IFERROR(INDEX(REPORT_DATA_BY_DISTRICT!$A:$AI,$D21,MATCH(T$8,REPORT_DATA_BY_DISTRICT!$A$1:$AI$1,0)), "")</f>
        <v/>
      </c>
      <c r="U21" s="10" t="str">
        <f>IFERROR(INDEX(REPORT_DATA_BY_DISTRICT!$A:$AI,$D21,MATCH(U$8,REPORT_DATA_BY_DISTRICT!$A$1:$AI$1,0)), "")</f>
        <v/>
      </c>
    </row>
    <row r="22" spans="3:21" ht="15" customHeight="1">
      <c r="E22" s="16" t="s">
        <v>804</v>
      </c>
      <c r="F22" s="14"/>
      <c r="G22" s="14"/>
      <c r="H22" s="17">
        <f>SUM(H17:H21)</f>
        <v>0</v>
      </c>
      <c r="I22" s="17">
        <f t="shared" ref="I22:T22" si="2">SUM(I17:I21)</f>
        <v>0</v>
      </c>
      <c r="J22" s="17">
        <f t="shared" si="2"/>
        <v>3</v>
      </c>
      <c r="K22" s="17">
        <f t="shared" si="2"/>
        <v>8</v>
      </c>
      <c r="L22" s="49">
        <f t="shared" si="2"/>
        <v>0</v>
      </c>
      <c r="M22" s="49"/>
      <c r="N22" s="49"/>
      <c r="O22" s="17">
        <f t="shared" si="2"/>
        <v>0</v>
      </c>
      <c r="P22" s="52">
        <f t="shared" si="2"/>
        <v>17</v>
      </c>
      <c r="Q22" s="17">
        <f t="shared" si="2"/>
        <v>11</v>
      </c>
      <c r="R22" s="17">
        <f t="shared" si="2"/>
        <v>36</v>
      </c>
      <c r="S22" s="17">
        <f t="shared" si="2"/>
        <v>19</v>
      </c>
      <c r="T22" s="17">
        <f t="shared" si="2"/>
        <v>0</v>
      </c>
      <c r="U22" s="17">
        <f>SUM(U17:U21)</f>
        <v>30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12:U13">
    <cfRule type="expression" dxfId="6" priority="29">
      <formula>O12=""</formula>
    </cfRule>
    <cfRule type="expression" dxfId="5" priority="30">
      <formula>AND(O$9&lt;&gt;"",O12&gt;=O$9)</formula>
    </cfRule>
    <cfRule type="expression" dxfId="4" priority="31">
      <formula>AND(O$10&lt;&gt;"",O12&gt;=O$10)</formula>
    </cfRule>
    <cfRule type="expression" dxfId="3" priority="32">
      <formula>AND(O$10&lt;&gt;"",O12&lt;O$10)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BA109"/>
  <sheetViews>
    <sheetView zoomScale="85" zoomScaleNormal="85" workbookViewId="0">
      <selection activeCell="G39" sqref="G3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42456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2016:3:4:7:BANQIAO</v>
      </c>
      <c r="AP77" s="27">
        <f t="shared" ref="AP77:AP88" ca="1" si="11">MATCH(AO77,INDIRECT(CONCATENATE($X$93,"$A:$A")),0)</f>
        <v>316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6</v>
      </c>
      <c r="AT77" s="21">
        <f t="shared" ca="1" si="12"/>
        <v>21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42463</v>
      </c>
      <c r="AN78" s="27">
        <f t="shared" ref="AN78:AN88" si="13">INT((DAY($AM78)-1)/7)+1</f>
        <v>1</v>
      </c>
      <c r="AO78" s="28" t="str">
        <f t="shared" si="10"/>
        <v>2016:4:1:7:BANQIAO</v>
      </c>
      <c r="AP78" s="27">
        <f t="shared" ca="1" si="11"/>
        <v>345</v>
      </c>
      <c r="AQ78" s="21">
        <f t="shared" ca="1" si="12"/>
        <v>1</v>
      </c>
      <c r="AR78" s="21">
        <f t="shared" ca="1" si="12"/>
        <v>7</v>
      </c>
      <c r="AS78" s="21">
        <f t="shared" ca="1" si="12"/>
        <v>0</v>
      </c>
      <c r="AT78" s="21">
        <f t="shared" ca="1" si="12"/>
        <v>17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42470</v>
      </c>
      <c r="AN79" s="27">
        <f t="shared" si="13"/>
        <v>2</v>
      </c>
      <c r="AO79" s="28" t="str">
        <f t="shared" si="10"/>
        <v>2016:4:2:7:BANQIAO</v>
      </c>
      <c r="AP79" s="27">
        <f t="shared" ca="1" si="11"/>
        <v>374</v>
      </c>
      <c r="AQ79" s="21">
        <f t="shared" ca="1" si="12"/>
        <v>0</v>
      </c>
      <c r="AR79" s="21">
        <f t="shared" ca="1" si="12"/>
        <v>4</v>
      </c>
      <c r="AS79" s="21">
        <f t="shared" ca="1" si="12"/>
        <v>6</v>
      </c>
      <c r="AT79" s="21">
        <f t="shared" ca="1" si="12"/>
        <v>12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42477</v>
      </c>
      <c r="AN80" s="27">
        <f t="shared" si="13"/>
        <v>3</v>
      </c>
      <c r="AO80" s="28" t="str">
        <f t="shared" si="10"/>
        <v>2016:4:3:7:BANQIAO</v>
      </c>
      <c r="AP80" s="27">
        <f t="shared" ca="1" si="11"/>
        <v>403</v>
      </c>
      <c r="AQ80" s="21">
        <f t="shared" ca="1" si="12"/>
        <v>0</v>
      </c>
      <c r="AR80" s="21">
        <f t="shared" ca="1" si="12"/>
        <v>12</v>
      </c>
      <c r="AS80" s="21">
        <f t="shared" ca="1" si="12"/>
        <v>4</v>
      </c>
      <c r="AT80" s="21">
        <f t="shared" ca="1" si="12"/>
        <v>23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>
        <f t="shared" ca="1" si="3"/>
        <v>133</v>
      </c>
      <c r="AC81" s="21">
        <f t="shared" ca="1" si="4"/>
        <v>1</v>
      </c>
      <c r="AD81" s="21">
        <f t="shared" si="5"/>
        <v>0</v>
      </c>
      <c r="AE81" s="27">
        <f t="shared" ca="1" si="6"/>
        <v>59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42484</v>
      </c>
      <c r="AN81" s="27">
        <f t="shared" si="13"/>
        <v>4</v>
      </c>
      <c r="AO81" s="28" t="str">
        <f t="shared" si="10"/>
        <v>2016:4:4:7:BANQIAO</v>
      </c>
      <c r="AP81" s="27">
        <f t="shared" ca="1" si="11"/>
        <v>432</v>
      </c>
      <c r="AQ81" s="21">
        <f t="shared" ca="1" si="12"/>
        <v>0</v>
      </c>
      <c r="AR81" s="21">
        <f t="shared" ca="1" si="12"/>
        <v>6</v>
      </c>
      <c r="AS81" s="21">
        <f t="shared" ca="1" si="12"/>
        <v>4</v>
      </c>
      <c r="AT81" s="21">
        <f t="shared" ca="1" si="12"/>
        <v>6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>
        <f t="shared" ca="1" si="3"/>
        <v>163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42491</v>
      </c>
      <c r="AN82" s="27">
        <f t="shared" si="13"/>
        <v>1</v>
      </c>
      <c r="AO82" s="28" t="str">
        <f t="shared" si="10"/>
        <v>2016:5:1:7:BANQIAO</v>
      </c>
      <c r="AP82" s="27">
        <f t="shared" ca="1" si="11"/>
        <v>461</v>
      </c>
      <c r="AQ82" s="21">
        <f t="shared" ca="1" si="12"/>
        <v>0</v>
      </c>
      <c r="AR82" s="21">
        <f t="shared" ca="1" si="12"/>
        <v>9</v>
      </c>
      <c r="AS82" s="21">
        <f t="shared" ca="1" si="12"/>
        <v>8</v>
      </c>
      <c r="AT82" s="21">
        <f t="shared" ca="1" si="12"/>
        <v>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42498</v>
      </c>
      <c r="AN83" s="27">
        <f t="shared" si="13"/>
        <v>2</v>
      </c>
      <c r="AO83" s="28" t="str">
        <f t="shared" si="10"/>
        <v>2016:5:2:7:BANQIAO</v>
      </c>
      <c r="AP83" s="27">
        <f t="shared" ca="1" si="11"/>
        <v>490</v>
      </c>
      <c r="AQ83" s="21">
        <f t="shared" ca="1" si="12"/>
        <v>0</v>
      </c>
      <c r="AR83" s="21">
        <f t="shared" ca="1" si="12"/>
        <v>9</v>
      </c>
      <c r="AS83" s="21">
        <f t="shared" ca="1" si="12"/>
        <v>6</v>
      </c>
      <c r="AT83" s="21">
        <f t="shared" ca="1" si="12"/>
        <v>9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42505</v>
      </c>
      <c r="AN84" s="27">
        <f t="shared" si="13"/>
        <v>3</v>
      </c>
      <c r="AO84" s="28" t="str">
        <f t="shared" si="10"/>
        <v>2016:5:3:7:BANQIAO</v>
      </c>
      <c r="AP84" s="27">
        <f t="shared" ca="1" si="11"/>
        <v>519</v>
      </c>
      <c r="AQ84" s="21">
        <f t="shared" ca="1" si="12"/>
        <v>0</v>
      </c>
      <c r="AR84" s="21">
        <f t="shared" ca="1" si="12"/>
        <v>12</v>
      </c>
      <c r="AS84" s="21">
        <f t="shared" ca="1" si="12"/>
        <v>3</v>
      </c>
      <c r="AT84" s="21">
        <f t="shared" ca="1" si="12"/>
        <v>5</v>
      </c>
      <c r="AU84" s="21">
        <f t="shared" ca="1" si="12"/>
        <v>0</v>
      </c>
      <c r="AV84" s="21">
        <f t="shared" ca="1" si="12"/>
        <v>2</v>
      </c>
      <c r="AW84" s="21">
        <f t="shared" ca="1" si="14"/>
        <v>1</v>
      </c>
      <c r="AX84" s="21">
        <f t="shared" ca="1" si="15"/>
        <v>12</v>
      </c>
      <c r="AY84" s="21">
        <f t="shared" ca="1" si="16"/>
        <v>6</v>
      </c>
      <c r="AZ84" s="21">
        <f t="shared" ca="1" si="17"/>
        <v>10</v>
      </c>
      <c r="BA84" s="21">
        <f t="shared" ca="1" si="18"/>
        <v>2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42512</v>
      </c>
      <c r="AN85" s="27">
        <f t="shared" si="13"/>
        <v>4</v>
      </c>
      <c r="AO85" s="28" t="str">
        <f t="shared" si="10"/>
        <v>2016:5:4:7:BANQIAO</v>
      </c>
      <c r="AP85" s="27">
        <f t="shared" ca="1" si="11"/>
        <v>551</v>
      </c>
      <c r="AQ85" s="21">
        <f t="shared" ca="1" si="12"/>
        <v>1</v>
      </c>
      <c r="AR85" s="21">
        <f t="shared" ca="1" si="12"/>
        <v>7</v>
      </c>
      <c r="AS85" s="21">
        <f t="shared" ca="1" si="12"/>
        <v>8</v>
      </c>
      <c r="AT85" s="21">
        <f t="shared" ca="1" si="12"/>
        <v>4</v>
      </c>
      <c r="AU85" s="21">
        <f t="shared" ca="1" si="12"/>
        <v>3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42519</v>
      </c>
      <c r="AN86" s="27">
        <f t="shared" si="13"/>
        <v>5</v>
      </c>
      <c r="AO86" s="28" t="str">
        <f t="shared" si="10"/>
        <v>2016:5:5:7:BANQIAO</v>
      </c>
      <c r="AP86" s="27">
        <f t="shared" ca="1" si="11"/>
        <v>580</v>
      </c>
      <c r="AQ86" s="21">
        <f t="shared" ca="1" si="12"/>
        <v>0</v>
      </c>
      <c r="AR86" s="21">
        <f t="shared" ca="1" si="12"/>
        <v>8</v>
      </c>
      <c r="AS86" s="21">
        <f t="shared" ca="1" si="12"/>
        <v>8</v>
      </c>
      <c r="AT86" s="21">
        <f t="shared" ca="1" si="12"/>
        <v>6</v>
      </c>
      <c r="AU86" s="21">
        <f t="shared" ca="1" si="12"/>
        <v>0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42526</v>
      </c>
      <c r="AN87" s="27">
        <f t="shared" si="13"/>
        <v>1</v>
      </c>
      <c r="AO87" s="28" t="str">
        <f t="shared" si="10"/>
        <v>2016:6:1:7:BANQIAO</v>
      </c>
      <c r="AP87" s="27">
        <f t="shared" ca="1" si="11"/>
        <v>610</v>
      </c>
      <c r="AQ87" s="21">
        <f t="shared" ca="1" si="12"/>
        <v>0</v>
      </c>
      <c r="AR87" s="21">
        <f t="shared" ca="1" si="12"/>
        <v>8</v>
      </c>
      <c r="AS87" s="21">
        <f t="shared" ca="1" si="12"/>
        <v>3</v>
      </c>
      <c r="AT87" s="21">
        <f t="shared" ca="1" si="12"/>
        <v>9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42533</v>
      </c>
      <c r="AN88" s="27">
        <f t="shared" si="13"/>
        <v>2</v>
      </c>
      <c r="AO88" s="28" t="str">
        <f t="shared" si="10"/>
        <v>2016:6:2:7:BANQIAO</v>
      </c>
      <c r="AP88" s="27">
        <f t="shared" ca="1" si="11"/>
        <v>639</v>
      </c>
      <c r="AQ88" s="21">
        <f t="shared" ca="1" si="12"/>
        <v>0</v>
      </c>
      <c r="AR88" s="21">
        <f t="shared" ca="1" si="12"/>
        <v>9</v>
      </c>
      <c r="AS88" s="21">
        <f t="shared" ca="1" si="12"/>
        <v>8</v>
      </c>
      <c r="AT88" s="21">
        <f t="shared" ca="1" si="12"/>
        <v>10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1764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Banqiao District</v>
      </c>
    </row>
    <row r="108" spans="23:51">
      <c r="X108" s="40" t="str">
        <f>$X$92</f>
        <v>板橋地區</v>
      </c>
    </row>
    <row r="109" spans="23:51">
      <c r="X109" s="41">
        <f>DATE</f>
        <v>42533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94</vt:i4>
      </vt:variant>
      <vt:variant>
        <vt:lpstr>Named Ranges</vt:lpstr>
      </vt:variant>
      <vt:variant>
        <vt:i4>59</vt:i4>
      </vt:variant>
    </vt:vector>
  </HeadingPairs>
  <TitlesOfParts>
    <vt:vector size="153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BAPTISM_HISTORY</vt:lpstr>
      <vt:lpstr>COMP_LIST</vt:lpstr>
      <vt:lpstr>CONTROLS</vt:lpstr>
      <vt:lpstr>MISSION</vt:lpstr>
      <vt:lpstr>MISSION_GRAPH</vt:lpstr>
      <vt:lpstr>ZONE_COMPARISON_GRAPH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BAPTISM_HISTORY!baptism_history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ZONE_COMPARISON_GRAPH!Print_Area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Record Master</cp:lastModifiedBy>
  <cp:lastPrinted>2016-06-13T00:21:10Z</cp:lastPrinted>
  <dcterms:created xsi:type="dcterms:W3CDTF">2016-01-05T05:01:49Z</dcterms:created>
  <dcterms:modified xsi:type="dcterms:W3CDTF">2016-06-13T00:21:21Z</dcterms:modified>
</cp:coreProperties>
</file>