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tables/table1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6" activeTab="16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BAPTISM_HISTORY" sheetId="478" r:id="rId11"/>
    <sheet name="COMP_LIST" sheetId="391" r:id="rId12"/>
    <sheet name="CONTROLS" sheetId="4" r:id="rId13"/>
    <sheet name="MISSION" sheetId="409" r:id="rId14"/>
    <sheet name="MISSION_GRAPH" sheetId="388" r:id="rId15"/>
    <sheet name="ZONE_COMPARISON_GRAPH" sheetId="477" r:id="rId16"/>
    <sheet name="TAOYUAN_ZONE" sheetId="398" r:id="rId17"/>
    <sheet name="TAOYUAN_ZONE_GRAPH" sheetId="399" r:id="rId18"/>
    <sheet name="TAOYUAN_3_DISTRICT" sheetId="419" r:id="rId19"/>
    <sheet name="TAOYUAN_3_DISTRICT_GRAPH" sheetId="420" r:id="rId20"/>
    <sheet name="TAOYUAN_1_2_DISTRICT" sheetId="421" r:id="rId21"/>
    <sheet name="TAOYUAN_1_2_DISTRICT_GRAPH" sheetId="422" r:id="rId22"/>
    <sheet name="BADE_DISTRICT" sheetId="423" r:id="rId23"/>
    <sheet name="BADE_DISTRICT_GRAPH" sheetId="424" r:id="rId24"/>
    <sheet name="ZHONGLI_DISTRICT" sheetId="425" r:id="rId25"/>
    <sheet name="ZHONGLI_DISTRICT_GRAPH" sheetId="426" r:id="rId26"/>
    <sheet name="EAST_ZONE" sheetId="400" r:id="rId27"/>
    <sheet name="EAST_ZONE_GRAPH" sheetId="410" r:id="rId28"/>
    <sheet name="SONGSHAN_DISTRICT" sheetId="427" r:id="rId29"/>
    <sheet name="SONGSHAN_DISTRICT_GRAPH" sheetId="428" r:id="rId30"/>
    <sheet name="JILONG_DISTRICT" sheetId="429" r:id="rId31"/>
    <sheet name="JILONG_DISTRICT_GRAPH" sheetId="430" r:id="rId32"/>
    <sheet name="XIZHI_DISTRICT" sheetId="431" r:id="rId33"/>
    <sheet name="XIZHI_DISTRICT_GRAPH" sheetId="432" r:id="rId34"/>
    <sheet name="YILAN_DISTRICT" sheetId="433" r:id="rId35"/>
    <sheet name="YILAN_DISTRICT_GRAPH" sheetId="434" r:id="rId36"/>
    <sheet name="HUALIAN_ZONE" sheetId="401" r:id="rId37"/>
    <sheet name="HUALIAN_ZONE_GRAPH" sheetId="411" r:id="rId38"/>
    <sheet name="JIAN_DISTRICT" sheetId="435" r:id="rId39"/>
    <sheet name="JIAN_DISTRICT_GRAPH" sheetId="436" r:id="rId40"/>
    <sheet name="HUALIAN_DISTRICT" sheetId="437" r:id="rId41"/>
    <sheet name="HUALIAN_DISTRICT_GRAPH" sheetId="438" r:id="rId42"/>
    <sheet name="TAIDONG_ZONE" sheetId="402" r:id="rId43"/>
    <sheet name="TAIDONG_ZONE_GRAPH" sheetId="412" r:id="rId44"/>
    <sheet name="TAIDONG_2_DISTRICT" sheetId="439" r:id="rId45"/>
    <sheet name="TAIDONG_2_DISTRICT_GRAPH" sheetId="440" r:id="rId46"/>
    <sheet name="TAIDONG_1_3_DISTRICT" sheetId="441" r:id="rId47"/>
    <sheet name="TAIDONG_1_3_DISTRICT_GRAPH" sheetId="442" r:id="rId48"/>
    <sheet name="YULI_DISTRICT" sheetId="443" r:id="rId49"/>
    <sheet name="YULI_DISTRICT_GRAPH" sheetId="444" r:id="rId50"/>
    <sheet name="ZHUNAN_ZONE" sheetId="403" r:id="rId51"/>
    <sheet name="ZHUNAN_ZONE_GRAPH" sheetId="413" r:id="rId52"/>
    <sheet name="ZHUNAN_DISTRICT" sheetId="445" r:id="rId53"/>
    <sheet name="ZHUNAN_DISTRICT_GRAPH" sheetId="446" r:id="rId54"/>
    <sheet name="TOUFEN_MIAOLI_DISTRICT" sheetId="447" r:id="rId55"/>
    <sheet name="TOUFEN_MIAOLI_DISTRICT_GRAPH" sheetId="448" r:id="rId56"/>
    <sheet name="XINZHU_ZONE" sheetId="404" r:id="rId57"/>
    <sheet name="XINZHU_ZONE_GRAPH" sheetId="414" r:id="rId58"/>
    <sheet name="XINZHU_DISTRICT" sheetId="449" r:id="rId59"/>
    <sheet name="XINZHU_DISTRICT_GRAPH" sheetId="450" r:id="rId60"/>
    <sheet name="ZHUDONG_DISTRICT" sheetId="451" r:id="rId61"/>
    <sheet name="ZHUDONG_DISTRICT_GRAPH" sheetId="452" r:id="rId62"/>
    <sheet name="ZHUBEI_DISTRICT" sheetId="453" r:id="rId63"/>
    <sheet name="ZHUBEI_DISTRICT_GRAPH" sheetId="454" r:id="rId64"/>
    <sheet name="CENTRAL_ZONE" sheetId="405" r:id="rId65"/>
    <sheet name="CENTRAL_ZONE_GRAPH" sheetId="416" r:id="rId66"/>
    <sheet name="JINHUA_DISTRICT" sheetId="455" r:id="rId67"/>
    <sheet name="JINHUA_DISTRICT_GRAPH" sheetId="456" r:id="rId68"/>
    <sheet name="XINAN_DISTRICT" sheetId="457" r:id="rId69"/>
    <sheet name="XINAN_DISTRICT_GRAPH" sheetId="458" r:id="rId70"/>
    <sheet name="SANCHONG_DISTRICT" sheetId="459" r:id="rId71"/>
    <sheet name="SANCHONG_DISTRICT_GRAPH" sheetId="460" r:id="rId72"/>
    <sheet name="NORTH_ZONE" sheetId="406" r:id="rId73"/>
    <sheet name="NORTH_ZONE_GRAPH" sheetId="415" r:id="rId74"/>
    <sheet name="SHILIN_DISTRICT" sheetId="461" r:id="rId75"/>
    <sheet name="SHILIN_DISTRICT_GRAPH" sheetId="462" r:id="rId76"/>
    <sheet name="BEITOU_DISTRICT" sheetId="463" r:id="rId77"/>
    <sheet name="BEITOU_DISTRICT_GRAPH" sheetId="464" r:id="rId78"/>
    <sheet name="SOUTH_ZONE" sheetId="407" r:id="rId79"/>
    <sheet name="SOUTH_ZONE_GRAPH" sheetId="417" r:id="rId80"/>
    <sheet name="JINGXIN_DISTRICT" sheetId="465" r:id="rId81"/>
    <sheet name="JINGXIN_DISTRICT_GRAPH" sheetId="466" r:id="rId82"/>
    <sheet name="XINDIAN_DISTRICT" sheetId="467" r:id="rId83"/>
    <sheet name="XINDIAN_DISTRICT_GRAPH" sheetId="468" r:id="rId84"/>
    <sheet name="SHUANGHE_DISTRICT" sheetId="469" r:id="rId85"/>
    <sheet name="SHUANGHE_DISTRICT_GRAPH" sheetId="470" r:id="rId86"/>
    <sheet name="WEST_ZONE" sheetId="408" r:id="rId87"/>
    <sheet name="WEST_ZONE_GRAPH" sheetId="418" r:id="rId88"/>
    <sheet name="TUCHENG_DISTRICT" sheetId="471" r:id="rId89"/>
    <sheet name="TUCHENG_DISTRICT_GRAPH" sheetId="472" r:id="rId90"/>
    <sheet name="XINZHUANG_DISTRICT" sheetId="473" r:id="rId91"/>
    <sheet name="XINZHUANG_DISTRICT_GRAPH" sheetId="474" r:id="rId92"/>
    <sheet name="BANQIAO_DISTRICT" sheetId="475" r:id="rId93"/>
    <sheet name="BANQIAO_DISTRICT_GRAPH" sheetId="476" r:id="rId94"/>
  </sheets>
  <definedNames>
    <definedName name="_xlnm._FilterDatabase" localSheetId="11" hidden="1">COMP_LIST!$B$1:$M$101</definedName>
    <definedName name="baptism_history" localSheetId="10">BAPTISM_HISTORY!$A$1:$C$119</definedName>
    <definedName name="baptism_source_district_month" localSheetId="7">BAPTISM_SOURCE_DISTRICT_MONTH!$A$1:$H$90</definedName>
    <definedName name="baptism_source_mission_month" localSheetId="9">BAPTISM_SOURCE_MISSION_MONTH!$A$1:$H$7</definedName>
    <definedName name="baptism_source_zone_month" localSheetId="8">BAPTISM_SOURCE_ZONE_MONTH!$A$1:$H$59</definedName>
    <definedName name="DATE">CONTROLS!$B$1</definedName>
    <definedName name="DAY">CONTROLS!$D$5</definedName>
    <definedName name="MONTH">CONTROLS!$D$2</definedName>
    <definedName name="phone_list" localSheetId="11" hidden="1">COMP_LIST!$A$1:$O$103</definedName>
    <definedName name="_xlnm.Print_Area" localSheetId="23">BADE_DISTRICT_GRAPH!$A$1:$V$50</definedName>
    <definedName name="_xlnm.Print_Area" localSheetId="93">BANQIAO_DISTRICT_GRAPH!$A$1:$V$50</definedName>
    <definedName name="_xlnm.Print_Area" localSheetId="77">BEITOU_DISTRICT_GRAPH!$A$1:$V$50</definedName>
    <definedName name="_xlnm.Print_Area" localSheetId="65">CENTRAL_ZONE_GRAPH!$A$1:$V$50</definedName>
    <definedName name="_xlnm.Print_Area" localSheetId="27">EAST_ZONE_GRAPH!$A$1:$V$50</definedName>
    <definedName name="_xlnm.Print_Area" localSheetId="41">HUALIAN_DISTRICT_GRAPH!$A$1:$V$50</definedName>
    <definedName name="_xlnm.Print_Area" localSheetId="37">HUALIAN_ZONE_GRAPH!$A$1:$V$50</definedName>
    <definedName name="_xlnm.Print_Area" localSheetId="39">JIAN_DISTRICT_GRAPH!$A$1:$V$50</definedName>
    <definedName name="_xlnm.Print_Area" localSheetId="31">JILONG_DISTRICT_GRAPH!$A$1:$V$50</definedName>
    <definedName name="_xlnm.Print_Area" localSheetId="81">JINGXIN_DISTRICT_GRAPH!$A$1:$V$50</definedName>
    <definedName name="_xlnm.Print_Area" localSheetId="67">JINHUA_DISTRICT_GRAPH!$A$1:$V$50</definedName>
    <definedName name="_xlnm.Print_Area" localSheetId="14">MISSION_GRAPH!$A$1:$V$50</definedName>
    <definedName name="_xlnm.Print_Area" localSheetId="73">NORTH_ZONE_GRAPH!$A$1:$V$50</definedName>
    <definedName name="_xlnm.Print_Area" localSheetId="71">SANCHONG_DISTRICT_GRAPH!$A$1:$V$50</definedName>
    <definedName name="_xlnm.Print_Area" localSheetId="75">SHILIN_DISTRICT_GRAPH!$A$1:$V$50</definedName>
    <definedName name="_xlnm.Print_Area" localSheetId="85">SHUANGHE_DISTRICT_GRAPH!$A$1:$V$50</definedName>
    <definedName name="_xlnm.Print_Area" localSheetId="29">SONGSHAN_DISTRICT_GRAPH!$A$1:$V$50</definedName>
    <definedName name="_xlnm.Print_Area" localSheetId="79">SOUTH_ZONE_GRAPH!$A$1:$V$50</definedName>
    <definedName name="_xlnm.Print_Area" localSheetId="47">TAIDONG_1_3_DISTRICT_GRAPH!$A$1:$V$50</definedName>
    <definedName name="_xlnm.Print_Area" localSheetId="45">TAIDONG_2_DISTRICT_GRAPH!$A$1:$V$50</definedName>
    <definedName name="_xlnm.Print_Area" localSheetId="43">TAIDONG_ZONE_GRAPH!$A$1:$V$50</definedName>
    <definedName name="_xlnm.Print_Area" localSheetId="21">TAOYUAN_1_2_DISTRICT_GRAPH!$A$1:$V$50</definedName>
    <definedName name="_xlnm.Print_Area" localSheetId="19">TAOYUAN_3_DISTRICT_GRAPH!$A$1:$V$50</definedName>
    <definedName name="_xlnm.Print_Area" localSheetId="17">TAOYUAN_ZONE_GRAPH!$A$1:$V$50</definedName>
    <definedName name="_xlnm.Print_Area" localSheetId="55">TOUFEN_MIAOLI_DISTRICT_GRAPH!$A$1:$V$50</definedName>
    <definedName name="_xlnm.Print_Area" localSheetId="89">TUCHENG_DISTRICT_GRAPH!$A$1:$V$50</definedName>
    <definedName name="_xlnm.Print_Area" localSheetId="87">WEST_ZONE_GRAPH!$A$1:$V$50</definedName>
    <definedName name="_xlnm.Print_Area" localSheetId="69">XINAN_DISTRICT_GRAPH!$A$1:$V$50</definedName>
    <definedName name="_xlnm.Print_Area" localSheetId="83">XINDIAN_DISTRICT_GRAPH!$A$1:$V$50</definedName>
    <definedName name="_xlnm.Print_Area" localSheetId="59">XINZHU_DISTRICT_GRAPH!$A$1:$V$50</definedName>
    <definedName name="_xlnm.Print_Area" localSheetId="57">XINZHU_ZONE_GRAPH!$A$1:$V$50</definedName>
    <definedName name="_xlnm.Print_Area" localSheetId="91">XINZHUANG_DISTRICT_GRAPH!$A$1:$V$50</definedName>
    <definedName name="_xlnm.Print_Area" localSheetId="33">XIZHI_DISTRICT_GRAPH!$A$1:$V$50</definedName>
    <definedName name="_xlnm.Print_Area" localSheetId="35">YILAN_DISTRICT_GRAPH!$A$1:$V$50</definedName>
    <definedName name="_xlnm.Print_Area" localSheetId="49">YULI_DISTRICT_GRAPH!$A$1:$V$50</definedName>
    <definedName name="_xlnm.Print_Area" localSheetId="25">ZHONGLI_DISTRICT_GRAPH!$A$1:$V$50</definedName>
    <definedName name="_xlnm.Print_Area" localSheetId="63">ZHUBEI_DISTRICT_GRAPH!$A$1:$V$50</definedName>
    <definedName name="_xlnm.Print_Area" localSheetId="61">ZHUDONG_DISTRICT_GRAPH!$A$1:$V$50</definedName>
    <definedName name="_xlnm.Print_Area" localSheetId="53">ZHUNAN_DISTRICT_GRAPH!$A$1:$V$50</definedName>
    <definedName name="_xlnm.Print_Area" localSheetId="51">ZHUNAN_ZONE_GRAPH!$A$1:$V$50</definedName>
    <definedName name="_xlnm.Print_Area" localSheetId="15">ZONE_COMPARISON_GRAPH!$N$14:$AI$47</definedName>
    <definedName name="report_data" localSheetId="0">REPORT_DATA_BY_COMP!$A$1:$N$2043</definedName>
    <definedName name="report_data_by_zone" localSheetId="3">REPORT_DATA_BY_ZONE!$A$1:$N$223</definedName>
    <definedName name="report_data_district" localSheetId="1">REPORT_DATA_BY_DISTRICT!$A$1:$N$637</definedName>
    <definedName name="report_data_district_month" localSheetId="2">REPORT_DATA_BY_DISTRICT_MONTH!$A$1:$N$190</definedName>
    <definedName name="report_data_mission" localSheetId="5">REPORT_DATA_BY_MISSION!$A$1:$N$24</definedName>
    <definedName name="report_data_mission_month" localSheetId="6">REPORT_DATA_BY_MISSION_MONTH!$A$1:$N$31</definedName>
    <definedName name="report_data_zone_month" localSheetId="4">REPORT_DATA_BY_ZONE_MONTH!$A$1:$N$277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M33" i="398" l="1"/>
  <c r="M32" i="398"/>
  <c r="M31" i="398"/>
  <c r="M28" i="398"/>
  <c r="M27" i="398"/>
  <c r="M26" i="398"/>
  <c r="M25" i="398"/>
  <c r="M22" i="398"/>
  <c r="M21" i="398"/>
  <c r="M20" i="398"/>
  <c r="M19" i="398"/>
  <c r="M18" i="398"/>
  <c r="M13" i="398"/>
  <c r="M14" i="398"/>
  <c r="M15" i="398"/>
  <c r="M12" i="398"/>
  <c r="N33" i="398"/>
  <c r="N32" i="398"/>
  <c r="N31" i="398"/>
  <c r="N28" i="398"/>
  <c r="N27" i="398"/>
  <c r="N26" i="398"/>
  <c r="N25" i="398"/>
  <c r="N19" i="398"/>
  <c r="N20" i="398"/>
  <c r="N21" i="398"/>
  <c r="N22" i="398"/>
  <c r="N18" i="398"/>
  <c r="N13" i="398"/>
  <c r="N14" i="398"/>
  <c r="N15" i="398"/>
  <c r="N12" i="398"/>
  <c r="D3" i="4" l="1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8" i="405"/>
  <c r="F18" i="405"/>
  <c r="E18" i="405"/>
  <c r="G17" i="405"/>
  <c r="F17" i="405"/>
  <c r="E17" i="405"/>
  <c r="G26" i="405"/>
  <c r="F26" i="405"/>
  <c r="E26" i="405"/>
  <c r="G25" i="405"/>
  <c r="F25" i="405"/>
  <c r="E25" i="405"/>
  <c r="G24" i="405"/>
  <c r="F24" i="405"/>
  <c r="E24" i="405"/>
  <c r="G23" i="405"/>
  <c r="F23" i="405"/>
  <c r="E23" i="405"/>
  <c r="E22" i="405"/>
  <c r="G20" i="405"/>
  <c r="F20" i="405"/>
  <c r="E20" i="405"/>
  <c r="G19" i="405"/>
  <c r="F19" i="405"/>
  <c r="E19" i="405"/>
  <c r="E16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B3" i="477" l="1"/>
  <c r="B7" i="477"/>
  <c r="B11" i="477"/>
  <c r="B8" i="477"/>
  <c r="B12" i="477"/>
  <c r="B9" i="477"/>
  <c r="B13" i="477"/>
  <c r="B10" i="477"/>
  <c r="B4" i="477"/>
  <c r="B2" i="477"/>
  <c r="B5" i="477"/>
  <c r="B6" i="477"/>
  <c r="H4" i="473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1" i="455"/>
  <c r="D21" i="455" s="1"/>
  <c r="C20" i="455"/>
  <c r="D20" i="455" s="1"/>
  <c r="C22" i="455"/>
  <c r="D22" i="455" s="1"/>
  <c r="C19" i="455"/>
  <c r="D19" i="455" s="1"/>
  <c r="C12" i="455"/>
  <c r="D12" i="455" s="1"/>
  <c r="X74" i="456"/>
  <c r="C14" i="455"/>
  <c r="D14" i="455" s="1"/>
  <c r="AM83" i="456"/>
  <c r="AN83" i="456" s="1"/>
  <c r="X65" i="456"/>
  <c r="X57" i="456"/>
  <c r="X54" i="456"/>
  <c r="C18" i="455"/>
  <c r="D18" i="455" s="1"/>
  <c r="C13" i="455"/>
  <c r="D13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8" i="405"/>
  <c r="D18" i="405" s="1"/>
  <c r="C26" i="405"/>
  <c r="D26" i="405" s="1"/>
  <c r="C14" i="405"/>
  <c r="D14" i="405" s="1"/>
  <c r="C17" i="405"/>
  <c r="D17" i="405" s="1"/>
  <c r="C33" i="405"/>
  <c r="D33" i="405" s="1"/>
  <c r="C31" i="405"/>
  <c r="D31" i="405" s="1"/>
  <c r="C25" i="405"/>
  <c r="D25" i="405" s="1"/>
  <c r="C20" i="405"/>
  <c r="D20" i="405" s="1"/>
  <c r="C13" i="405"/>
  <c r="D13" i="405" s="1"/>
  <c r="C34" i="405"/>
  <c r="D34" i="405" s="1"/>
  <c r="C32" i="405"/>
  <c r="D32" i="405" s="1"/>
  <c r="C30" i="405"/>
  <c r="D30" i="405" s="1"/>
  <c r="C23" i="405"/>
  <c r="D23" i="405" s="1"/>
  <c r="C12" i="405"/>
  <c r="D12" i="405" s="1"/>
  <c r="C24" i="405"/>
  <c r="D24" i="405" s="1"/>
  <c r="C19" i="405"/>
  <c r="D19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6" i="477" l="1"/>
  <c r="I6" i="477"/>
  <c r="M6" i="477"/>
  <c r="F6" i="477"/>
  <c r="J6" i="477"/>
  <c r="G6" i="477"/>
  <c r="K6" i="477"/>
  <c r="H6" i="477"/>
  <c r="L6" i="477"/>
  <c r="D6" i="477"/>
  <c r="E10" i="477"/>
  <c r="I10" i="477"/>
  <c r="M10" i="477"/>
  <c r="F10" i="477"/>
  <c r="J10" i="477"/>
  <c r="G10" i="477"/>
  <c r="K10" i="477"/>
  <c r="H10" i="477"/>
  <c r="L10" i="477"/>
  <c r="D10" i="477"/>
  <c r="G8" i="477"/>
  <c r="K8" i="477"/>
  <c r="H8" i="477"/>
  <c r="L8" i="477"/>
  <c r="D8" i="477"/>
  <c r="E8" i="477"/>
  <c r="I8" i="477"/>
  <c r="M8" i="477"/>
  <c r="F8" i="477"/>
  <c r="J8" i="477"/>
  <c r="F5" i="477"/>
  <c r="J5" i="477"/>
  <c r="G5" i="477"/>
  <c r="K5" i="477"/>
  <c r="H5" i="477"/>
  <c r="L5" i="477"/>
  <c r="D5" i="477"/>
  <c r="E5" i="477"/>
  <c r="I5" i="477"/>
  <c r="M5" i="477"/>
  <c r="F13" i="477"/>
  <c r="J13" i="477"/>
  <c r="G13" i="477"/>
  <c r="K13" i="477"/>
  <c r="H13" i="477"/>
  <c r="L13" i="477"/>
  <c r="D13" i="477"/>
  <c r="E13" i="477"/>
  <c r="I13" i="477"/>
  <c r="M13" i="477"/>
  <c r="H11" i="477"/>
  <c r="L11" i="477"/>
  <c r="D11" i="477"/>
  <c r="E11" i="477"/>
  <c r="I11" i="477"/>
  <c r="M11" i="477"/>
  <c r="F11" i="477"/>
  <c r="J11" i="477"/>
  <c r="G11" i="477"/>
  <c r="K11" i="477"/>
  <c r="E2" i="477"/>
  <c r="I2" i="477"/>
  <c r="M2" i="477"/>
  <c r="F2" i="477"/>
  <c r="J2" i="477"/>
  <c r="G2" i="477"/>
  <c r="K2" i="477"/>
  <c r="H2" i="477"/>
  <c r="L2" i="477"/>
  <c r="D2" i="477"/>
  <c r="F9" i="477"/>
  <c r="J9" i="477"/>
  <c r="G9" i="477"/>
  <c r="K9" i="477"/>
  <c r="H9" i="477"/>
  <c r="L9" i="477"/>
  <c r="D9" i="477"/>
  <c r="E9" i="477"/>
  <c r="I9" i="477"/>
  <c r="M9" i="477"/>
  <c r="H7" i="477"/>
  <c r="L7" i="477"/>
  <c r="D7" i="477"/>
  <c r="E7" i="477"/>
  <c r="I7" i="477"/>
  <c r="M7" i="477"/>
  <c r="F7" i="477"/>
  <c r="J7" i="477"/>
  <c r="G7" i="477"/>
  <c r="K7" i="477"/>
  <c r="G4" i="477"/>
  <c r="K4" i="477"/>
  <c r="H4" i="477"/>
  <c r="L4" i="477"/>
  <c r="D4" i="477"/>
  <c r="E4" i="477"/>
  <c r="I4" i="477"/>
  <c r="M4" i="477"/>
  <c r="F4" i="477"/>
  <c r="J4" i="477"/>
  <c r="G12" i="477"/>
  <c r="K12" i="477"/>
  <c r="H12" i="477"/>
  <c r="L12" i="477"/>
  <c r="D12" i="477"/>
  <c r="E12" i="477"/>
  <c r="I12" i="477"/>
  <c r="M12" i="477"/>
  <c r="F12" i="477"/>
  <c r="J12" i="477"/>
  <c r="H3" i="477"/>
  <c r="L3" i="477"/>
  <c r="D3" i="477"/>
  <c r="E3" i="477"/>
  <c r="I3" i="477"/>
  <c r="M3" i="477"/>
  <c r="F3" i="477"/>
  <c r="J3" i="477"/>
  <c r="G3" i="477"/>
  <c r="K3" i="477"/>
  <c r="AA55" i="476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3" i="455"/>
  <c r="N13" i="455"/>
  <c r="J13" i="455"/>
  <c r="Q13" i="455"/>
  <c r="M13" i="455"/>
  <c r="I13" i="455"/>
  <c r="L13" i="455"/>
  <c r="S13" i="455"/>
  <c r="O13" i="455"/>
  <c r="K13" i="455"/>
  <c r="P13" i="455"/>
  <c r="H13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8" i="455"/>
  <c r="O18" i="455"/>
  <c r="K18" i="455"/>
  <c r="P18" i="455"/>
  <c r="J18" i="455"/>
  <c r="M18" i="455"/>
  <c r="N18" i="455"/>
  <c r="I18" i="455"/>
  <c r="H18" i="455"/>
  <c r="Q18" i="455"/>
  <c r="L18" i="455"/>
  <c r="R18" i="455"/>
  <c r="AO83" i="456"/>
  <c r="Q21" i="455"/>
  <c r="M21" i="455"/>
  <c r="I21" i="455"/>
  <c r="P21" i="455"/>
  <c r="K21" i="455"/>
  <c r="H21" i="455"/>
  <c r="O21" i="455"/>
  <c r="J21" i="455"/>
  <c r="S21" i="455"/>
  <c r="R21" i="455"/>
  <c r="L21" i="455"/>
  <c r="N21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4" i="455"/>
  <c r="M14" i="455"/>
  <c r="I14" i="455"/>
  <c r="O14" i="455"/>
  <c r="J14" i="455"/>
  <c r="S14" i="455"/>
  <c r="N14" i="455"/>
  <c r="H14" i="455"/>
  <c r="R14" i="455"/>
  <c r="P14" i="455"/>
  <c r="K14" i="455"/>
  <c r="L14" i="455"/>
  <c r="S22" i="455"/>
  <c r="O22" i="455"/>
  <c r="K22" i="455"/>
  <c r="R22" i="455"/>
  <c r="M22" i="455"/>
  <c r="H22" i="455"/>
  <c r="J22" i="455"/>
  <c r="Q22" i="455"/>
  <c r="L22" i="455"/>
  <c r="N22" i="455"/>
  <c r="I22" i="455"/>
  <c r="P22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19" i="455"/>
  <c r="M19" i="455"/>
  <c r="I19" i="455"/>
  <c r="R19" i="455"/>
  <c r="L19" i="455"/>
  <c r="P19" i="455"/>
  <c r="K19" i="455"/>
  <c r="J19" i="455"/>
  <c r="S19" i="455"/>
  <c r="N19" i="455"/>
  <c r="H19" i="455"/>
  <c r="O19" i="455"/>
  <c r="AA75" i="456"/>
  <c r="Z75" i="456"/>
  <c r="AA61" i="456"/>
  <c r="Z61" i="456"/>
  <c r="AA57" i="456"/>
  <c r="Z57" i="456"/>
  <c r="AA74" i="456"/>
  <c r="Z74" i="456"/>
  <c r="S20" i="455"/>
  <c r="O20" i="455"/>
  <c r="K20" i="455"/>
  <c r="N20" i="455"/>
  <c r="I20" i="455"/>
  <c r="R20" i="455"/>
  <c r="M20" i="455"/>
  <c r="H20" i="455"/>
  <c r="L20" i="455"/>
  <c r="P20" i="455"/>
  <c r="J20" i="455"/>
  <c r="Q20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S21" i="398"/>
  <c r="L21" i="398"/>
  <c r="T21" i="398"/>
  <c r="O21" i="398"/>
  <c r="H21" i="398"/>
  <c r="P21" i="398"/>
  <c r="Q21" i="398"/>
  <c r="J21" i="398"/>
  <c r="R21" i="398"/>
  <c r="U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S18" i="398"/>
  <c r="Q18" i="398"/>
  <c r="T18" i="398"/>
  <c r="O18" i="398"/>
  <c r="K18" i="398"/>
  <c r="P18" i="398"/>
  <c r="L18" i="398"/>
  <c r="J18" i="398"/>
  <c r="U18" i="398"/>
  <c r="R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R19" i="398"/>
  <c r="O19" i="398"/>
  <c r="K19" i="398"/>
  <c r="L19" i="398"/>
  <c r="S19" i="398"/>
  <c r="Q19" i="398"/>
  <c r="P19" i="398"/>
  <c r="U19" i="398"/>
  <c r="I19" i="398"/>
  <c r="T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19" i="405"/>
  <c r="M19" i="405"/>
  <c r="I19" i="405"/>
  <c r="P19" i="405"/>
  <c r="L19" i="405"/>
  <c r="H19" i="405"/>
  <c r="R19" i="405"/>
  <c r="N19" i="405"/>
  <c r="J19" i="405"/>
  <c r="S19" i="405"/>
  <c r="K19" i="405"/>
  <c r="O19" i="405"/>
  <c r="Q30" i="405"/>
  <c r="M30" i="405"/>
  <c r="I30" i="405"/>
  <c r="P30" i="405"/>
  <c r="L30" i="405"/>
  <c r="H30" i="405"/>
  <c r="R30" i="405"/>
  <c r="N30" i="405"/>
  <c r="J30" i="405"/>
  <c r="K30" i="405"/>
  <c r="O30" i="405"/>
  <c r="S30" i="405"/>
  <c r="P20" i="405"/>
  <c r="L20" i="405"/>
  <c r="H20" i="405"/>
  <c r="S20" i="405"/>
  <c r="O20" i="405"/>
  <c r="K20" i="405"/>
  <c r="Q20" i="405"/>
  <c r="M20" i="405"/>
  <c r="I20" i="405"/>
  <c r="N20" i="405"/>
  <c r="J20" i="405"/>
  <c r="R20" i="405"/>
  <c r="P17" i="405"/>
  <c r="L17" i="405"/>
  <c r="H17" i="405"/>
  <c r="S17" i="405"/>
  <c r="O17" i="405"/>
  <c r="K17" i="405"/>
  <c r="N17" i="405"/>
  <c r="J17" i="405"/>
  <c r="Q17" i="405"/>
  <c r="M17" i="405"/>
  <c r="I17" i="405"/>
  <c r="R17" i="405"/>
  <c r="Q24" i="405"/>
  <c r="M24" i="405"/>
  <c r="I24" i="405"/>
  <c r="P24" i="405"/>
  <c r="L24" i="405"/>
  <c r="H24" i="405"/>
  <c r="R24" i="405"/>
  <c r="N24" i="405"/>
  <c r="J24" i="405"/>
  <c r="S24" i="405"/>
  <c r="K24" i="405"/>
  <c r="O24" i="405"/>
  <c r="S14" i="405"/>
  <c r="O14" i="405"/>
  <c r="K14" i="405"/>
  <c r="R14" i="405"/>
  <c r="N14" i="405"/>
  <c r="J14" i="405"/>
  <c r="P14" i="405"/>
  <c r="L14" i="405"/>
  <c r="H14" i="405"/>
  <c r="Q14" i="405"/>
  <c r="M14" i="405"/>
  <c r="I14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4" i="405"/>
  <c r="M34" i="405"/>
  <c r="I34" i="405"/>
  <c r="P34" i="405"/>
  <c r="L34" i="405"/>
  <c r="H34" i="405"/>
  <c r="S34" i="405"/>
  <c r="O34" i="405"/>
  <c r="K34" i="405"/>
  <c r="R34" i="405"/>
  <c r="N34" i="405"/>
  <c r="J34" i="405"/>
  <c r="S31" i="405"/>
  <c r="O31" i="405"/>
  <c r="K31" i="405"/>
  <c r="R31" i="405"/>
  <c r="N31" i="405"/>
  <c r="J31" i="405"/>
  <c r="P31" i="405"/>
  <c r="L31" i="405"/>
  <c r="H31" i="405"/>
  <c r="M31" i="405"/>
  <c r="I31" i="405"/>
  <c r="Q31" i="405"/>
  <c r="S26" i="405"/>
  <c r="O26" i="405"/>
  <c r="K26" i="405"/>
  <c r="R26" i="405"/>
  <c r="N26" i="405"/>
  <c r="J26" i="405"/>
  <c r="P26" i="405"/>
  <c r="L26" i="405"/>
  <c r="H26" i="405"/>
  <c r="Q26" i="405"/>
  <c r="M26" i="405"/>
  <c r="I26" i="405"/>
  <c r="Q32" i="405"/>
  <c r="M32" i="405"/>
  <c r="I32" i="405"/>
  <c r="P32" i="405"/>
  <c r="L32" i="405"/>
  <c r="H32" i="405"/>
  <c r="R32" i="405"/>
  <c r="N32" i="405"/>
  <c r="J32" i="405"/>
  <c r="O32" i="405"/>
  <c r="K32" i="405"/>
  <c r="S32" i="405"/>
  <c r="P25" i="405"/>
  <c r="L25" i="405"/>
  <c r="H25" i="405"/>
  <c r="S25" i="405"/>
  <c r="O25" i="405"/>
  <c r="K25" i="405"/>
  <c r="Q25" i="405"/>
  <c r="M25" i="405"/>
  <c r="I25" i="405"/>
  <c r="N25" i="405"/>
  <c r="J25" i="405"/>
  <c r="R25" i="405"/>
  <c r="R23" i="405"/>
  <c r="N23" i="405"/>
  <c r="J23" i="405"/>
  <c r="Q23" i="405"/>
  <c r="M23" i="405"/>
  <c r="I23" i="405"/>
  <c r="S23" i="405"/>
  <c r="O23" i="405"/>
  <c r="K23" i="405"/>
  <c r="P23" i="405"/>
  <c r="L23" i="405"/>
  <c r="H23" i="405"/>
  <c r="P13" i="405"/>
  <c r="L13" i="405"/>
  <c r="H13" i="405"/>
  <c r="S13" i="405"/>
  <c r="O13" i="405"/>
  <c r="K13" i="405"/>
  <c r="Q13" i="405"/>
  <c r="M13" i="405"/>
  <c r="I13" i="405"/>
  <c r="J13" i="405"/>
  <c r="N13" i="405"/>
  <c r="R13" i="405"/>
  <c r="S33" i="405"/>
  <c r="O33" i="405"/>
  <c r="K33" i="405"/>
  <c r="R33" i="405"/>
  <c r="N33" i="405"/>
  <c r="J33" i="405"/>
  <c r="Q33" i="405"/>
  <c r="M33" i="405"/>
  <c r="P33" i="405"/>
  <c r="L33" i="405"/>
  <c r="H33" i="405"/>
  <c r="I33" i="405"/>
  <c r="S18" i="405"/>
  <c r="O18" i="405"/>
  <c r="K18" i="405"/>
  <c r="I18" i="405"/>
  <c r="R18" i="405"/>
  <c r="N18" i="405"/>
  <c r="J18" i="405"/>
  <c r="M18" i="405"/>
  <c r="P18" i="405"/>
  <c r="L18" i="405"/>
  <c r="H18" i="405"/>
  <c r="Q18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R14" i="398"/>
  <c r="L14" i="398"/>
  <c r="H14" i="398"/>
  <c r="U14" i="398"/>
  <c r="Q14" i="398"/>
  <c r="K14" i="398"/>
  <c r="T14" i="398"/>
  <c r="P14" i="398"/>
  <c r="J14" i="398"/>
  <c r="S14" i="398"/>
  <c r="O14" i="398"/>
  <c r="I14" i="398"/>
  <c r="S31" i="398"/>
  <c r="O31" i="398"/>
  <c r="I31" i="398"/>
  <c r="R31" i="398"/>
  <c r="L31" i="398"/>
  <c r="H31" i="398"/>
  <c r="U31" i="398"/>
  <c r="Q31" i="398"/>
  <c r="K31" i="398"/>
  <c r="T31" i="398"/>
  <c r="P31" i="398"/>
  <c r="J31" i="398"/>
  <c r="R22" i="398"/>
  <c r="L22" i="398"/>
  <c r="H22" i="398"/>
  <c r="U22" i="398"/>
  <c r="Q22" i="398"/>
  <c r="K22" i="398"/>
  <c r="T22" i="398"/>
  <c r="J22" i="398"/>
  <c r="P22" i="398"/>
  <c r="S22" i="398"/>
  <c r="O22" i="398"/>
  <c r="I22" i="398"/>
  <c r="U28" i="398"/>
  <c r="Q28" i="398"/>
  <c r="K28" i="398"/>
  <c r="T28" i="398"/>
  <c r="P28" i="398"/>
  <c r="J28" i="398"/>
  <c r="S28" i="398"/>
  <c r="O28" i="398"/>
  <c r="I28" i="398"/>
  <c r="R28" i="398"/>
  <c r="L28" i="398"/>
  <c r="H28" i="398"/>
  <c r="Z73" i="399"/>
  <c r="AA73" i="399"/>
  <c r="AO84" i="399"/>
  <c r="R39" i="398"/>
  <c r="L39" i="398"/>
  <c r="H39" i="398"/>
  <c r="U39" i="398"/>
  <c r="Q39" i="398"/>
  <c r="K39" i="398"/>
  <c r="T39" i="398"/>
  <c r="P39" i="398"/>
  <c r="J39" i="398"/>
  <c r="S39" i="398"/>
  <c r="O39" i="398"/>
  <c r="I39" i="398"/>
  <c r="Z60" i="399"/>
  <c r="AA60" i="399"/>
  <c r="AO77" i="399"/>
  <c r="T40" i="398"/>
  <c r="P40" i="398"/>
  <c r="J40" i="398"/>
  <c r="S40" i="398"/>
  <c r="O40" i="398"/>
  <c r="I40" i="398"/>
  <c r="R40" i="398"/>
  <c r="L40" i="398"/>
  <c r="H40" i="398"/>
  <c r="U40" i="398"/>
  <c r="Q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T12" i="398"/>
  <c r="P12" i="398"/>
  <c r="J12" i="398"/>
  <c r="O12" i="398"/>
  <c r="R12" i="398"/>
  <c r="H12" i="398"/>
  <c r="U12" i="398"/>
  <c r="Q12" i="398"/>
  <c r="K12" i="398"/>
  <c r="S12" i="398"/>
  <c r="I12" i="398"/>
  <c r="L12" i="398"/>
  <c r="R27" i="398"/>
  <c r="L27" i="398"/>
  <c r="H27" i="398"/>
  <c r="U27" i="398"/>
  <c r="Q27" i="398"/>
  <c r="K27" i="398"/>
  <c r="T27" i="398"/>
  <c r="P27" i="398"/>
  <c r="J27" i="398"/>
  <c r="S27" i="398"/>
  <c r="O27" i="398"/>
  <c r="I27" i="398"/>
  <c r="S33" i="398"/>
  <c r="O33" i="398"/>
  <c r="I33" i="398"/>
  <c r="T33" i="398"/>
  <c r="L33" i="398"/>
  <c r="R33" i="398"/>
  <c r="K33" i="398"/>
  <c r="Q33" i="398"/>
  <c r="J33" i="398"/>
  <c r="U33" i="398"/>
  <c r="P33" i="398"/>
  <c r="H33" i="398"/>
  <c r="AA77" i="399"/>
  <c r="Z77" i="399"/>
  <c r="AO86" i="399"/>
  <c r="R41" i="398"/>
  <c r="L41" i="398"/>
  <c r="H41" i="398"/>
  <c r="U41" i="398"/>
  <c r="Q41" i="398"/>
  <c r="K41" i="398"/>
  <c r="T41" i="398"/>
  <c r="P41" i="398"/>
  <c r="J41" i="398"/>
  <c r="S41" i="398"/>
  <c r="O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T25" i="398"/>
  <c r="P25" i="398"/>
  <c r="J25" i="398"/>
  <c r="S25" i="398"/>
  <c r="O25" i="398"/>
  <c r="I25" i="398"/>
  <c r="R25" i="398"/>
  <c r="L25" i="398"/>
  <c r="H25" i="398"/>
  <c r="U25" i="398"/>
  <c r="Q25" i="398"/>
  <c r="K25" i="398"/>
  <c r="S20" i="398"/>
  <c r="O20" i="398"/>
  <c r="I20" i="398"/>
  <c r="R20" i="398"/>
  <c r="L20" i="398"/>
  <c r="H20" i="398"/>
  <c r="K20" i="398"/>
  <c r="U20" i="398"/>
  <c r="T20" i="398"/>
  <c r="P20" i="398"/>
  <c r="J20" i="398"/>
  <c r="Q20" i="398"/>
  <c r="R32" i="398"/>
  <c r="L32" i="398"/>
  <c r="H32" i="398"/>
  <c r="U32" i="398"/>
  <c r="Q32" i="398"/>
  <c r="K32" i="398"/>
  <c r="T32" i="398"/>
  <c r="P32" i="398"/>
  <c r="J32" i="398"/>
  <c r="S32" i="398"/>
  <c r="O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S13" i="398"/>
  <c r="O13" i="398"/>
  <c r="I13" i="398"/>
  <c r="U13" i="398"/>
  <c r="Q13" i="398"/>
  <c r="K13" i="398"/>
  <c r="H13" i="398"/>
  <c r="T13" i="398"/>
  <c r="P13" i="398"/>
  <c r="J13" i="398"/>
  <c r="R13" i="398"/>
  <c r="L13" i="398"/>
  <c r="S26" i="398"/>
  <c r="O26" i="398"/>
  <c r="I26" i="398"/>
  <c r="U26" i="398"/>
  <c r="Q26" i="398"/>
  <c r="K26" i="398"/>
  <c r="R26" i="398"/>
  <c r="L26" i="398"/>
  <c r="H26" i="398"/>
  <c r="T26" i="398"/>
  <c r="P26" i="398"/>
  <c r="J26" i="398"/>
  <c r="U15" i="398"/>
  <c r="Q15" i="398"/>
  <c r="K15" i="398"/>
  <c r="T15" i="398"/>
  <c r="P15" i="398"/>
  <c r="J15" i="398"/>
  <c r="S15" i="398"/>
  <c r="I15" i="398"/>
  <c r="R15" i="398"/>
  <c r="L15" i="398"/>
  <c r="H15" i="398"/>
  <c r="O15" i="398"/>
  <c r="Z66" i="399"/>
  <c r="AA66" i="399"/>
  <c r="AO82" i="399"/>
  <c r="R37" i="398"/>
  <c r="L37" i="398"/>
  <c r="H37" i="398"/>
  <c r="U37" i="398"/>
  <c r="Q37" i="398"/>
  <c r="K37" i="398"/>
  <c r="T37" i="398"/>
  <c r="P37" i="398"/>
  <c r="J37" i="398"/>
  <c r="S37" i="398"/>
  <c r="O37" i="398"/>
  <c r="I37" i="398"/>
  <c r="AA58" i="399"/>
  <c r="Z58" i="399"/>
  <c r="Z75" i="399"/>
  <c r="AA75" i="399"/>
  <c r="T38" i="398"/>
  <c r="P38" i="398"/>
  <c r="J38" i="398"/>
  <c r="S38" i="398"/>
  <c r="O38" i="398"/>
  <c r="I38" i="398"/>
  <c r="R38" i="398"/>
  <c r="L38" i="398"/>
  <c r="H38" i="398"/>
  <c r="U38" i="398"/>
  <c r="Q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I23" i="398" l="1"/>
  <c r="L23" i="398"/>
  <c r="T23" i="398"/>
  <c r="R23" i="398"/>
  <c r="P23" i="398"/>
  <c r="Q23" i="398"/>
  <c r="U23" i="398"/>
  <c r="K23" i="398"/>
  <c r="S23" i="398"/>
  <c r="J23" i="398"/>
  <c r="O23" i="398"/>
  <c r="H23" i="398"/>
  <c r="L14" i="443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5" i="455"/>
  <c r="N24" i="457"/>
  <c r="K24" i="457"/>
  <c r="R24" i="457"/>
  <c r="K16" i="457"/>
  <c r="P16" i="457"/>
  <c r="Q24" i="457"/>
  <c r="I23" i="455"/>
  <c r="P23" i="455"/>
  <c r="I24" i="457"/>
  <c r="O24" i="457"/>
  <c r="H24" i="457"/>
  <c r="S16" i="457"/>
  <c r="R16" i="457"/>
  <c r="I16" i="457"/>
  <c r="R23" i="455"/>
  <c r="M14" i="451"/>
  <c r="P14" i="451"/>
  <c r="H23" i="455"/>
  <c r="J23" i="455"/>
  <c r="S23" i="455"/>
  <c r="I15" i="455"/>
  <c r="O15" i="455"/>
  <c r="P15" i="455"/>
  <c r="M15" i="455"/>
  <c r="S15" i="455"/>
  <c r="M24" i="453"/>
  <c r="L5" i="453" s="1"/>
  <c r="L23" i="455"/>
  <c r="N23" i="455"/>
  <c r="K23" i="455"/>
  <c r="N15" i="455"/>
  <c r="Q15" i="455"/>
  <c r="H15" i="455"/>
  <c r="Q23" i="455"/>
  <c r="M23" i="455"/>
  <c r="L5" i="455" s="1"/>
  <c r="O23" i="455"/>
  <c r="R15" i="455"/>
  <c r="K15" i="455"/>
  <c r="L15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1" i="405"/>
  <c r="N21" i="405"/>
  <c r="M22" i="406"/>
  <c r="R22" i="406"/>
  <c r="H22" i="406"/>
  <c r="N21" i="407"/>
  <c r="Q21" i="407"/>
  <c r="H21" i="407"/>
  <c r="K24" i="408"/>
  <c r="K32" i="408"/>
  <c r="O20" i="408"/>
  <c r="P20" i="408"/>
  <c r="J20" i="408"/>
  <c r="H25" i="400"/>
  <c r="Q28" i="401"/>
  <c r="N27" i="405"/>
  <c r="R16" i="406"/>
  <c r="L22" i="406"/>
  <c r="L35" i="407"/>
  <c r="R21" i="407"/>
  <c r="Q24" i="408"/>
  <c r="O24" i="408"/>
  <c r="N22" i="406"/>
  <c r="H32" i="408"/>
  <c r="R21" i="405"/>
  <c r="J21" i="405"/>
  <c r="S21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M21" i="405"/>
  <c r="K21" i="405"/>
  <c r="L21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1" i="405"/>
  <c r="Q21" i="405"/>
  <c r="O21" i="405"/>
  <c r="P21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7" i="405"/>
  <c r="S27" i="405"/>
  <c r="J27" i="405"/>
  <c r="S15" i="405"/>
  <c r="J15" i="405"/>
  <c r="O35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7" i="405"/>
  <c r="O27" i="405"/>
  <c r="Q27" i="405"/>
  <c r="P15" i="405"/>
  <c r="O15" i="405"/>
  <c r="Q15" i="405"/>
  <c r="S35" i="405"/>
  <c r="N35" i="405"/>
  <c r="P35" i="405"/>
  <c r="R35" i="405"/>
  <c r="P27" i="405"/>
  <c r="I27" i="405"/>
  <c r="L15" i="405"/>
  <c r="I15" i="405"/>
  <c r="N15" i="405"/>
  <c r="K35" i="405"/>
  <c r="H35" i="405"/>
  <c r="M35" i="405"/>
  <c r="L5" i="405" s="1"/>
  <c r="H15" i="405"/>
  <c r="I35" i="405"/>
  <c r="K27" i="405"/>
  <c r="M27" i="405"/>
  <c r="R27" i="405"/>
  <c r="K15" i="405"/>
  <c r="M15" i="405"/>
  <c r="R15" i="405"/>
  <c r="J35" i="405"/>
  <c r="L35" i="405"/>
  <c r="Q35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J29" i="398"/>
  <c r="O39" i="400"/>
  <c r="P39" i="400"/>
  <c r="J39" i="400"/>
  <c r="S16" i="400"/>
  <c r="O16" i="400"/>
  <c r="J16" i="400"/>
  <c r="P31" i="400"/>
  <c r="Q31" i="400"/>
  <c r="K31" i="400"/>
  <c r="I39" i="400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S42" i="398"/>
  <c r="K42" i="398"/>
  <c r="L42" i="398"/>
  <c r="J42" i="398"/>
  <c r="Q42" i="398"/>
  <c r="R42" i="398"/>
  <c r="I42" i="398"/>
  <c r="P42" i="398"/>
  <c r="U42" i="398"/>
  <c r="K29" i="398"/>
  <c r="L29" i="398"/>
  <c r="S29" i="398"/>
  <c r="I16" i="398"/>
  <c r="U16" i="398"/>
  <c r="J16" i="398"/>
  <c r="P34" i="398"/>
  <c r="U34" i="398"/>
  <c r="I34" i="398"/>
  <c r="O42" i="398"/>
  <c r="L5" i="398" s="1"/>
  <c r="T42" i="398"/>
  <c r="H42" i="398"/>
  <c r="Q29" i="398"/>
  <c r="R29" i="398"/>
  <c r="S16" i="398"/>
  <c r="H16" i="398"/>
  <c r="P16" i="398"/>
  <c r="T34" i="398"/>
  <c r="H34" i="398"/>
  <c r="O34" i="398"/>
  <c r="U29" i="398"/>
  <c r="I29" i="398"/>
  <c r="P29" i="398"/>
  <c r="K16" i="398"/>
  <c r="R16" i="398"/>
  <c r="T16" i="398"/>
  <c r="K34" i="398"/>
  <c r="L34" i="398"/>
  <c r="S34" i="398"/>
  <c r="H29" i="398"/>
  <c r="O29" i="398"/>
  <c r="T29" i="398"/>
  <c r="L16" i="398"/>
  <c r="Q16" i="398"/>
  <c r="O16" i="398"/>
  <c r="J34" i="398"/>
  <c r="Q34" i="398"/>
  <c r="R34" i="398"/>
  <c r="AB68" i="450" l="1"/>
  <c r="AP87" i="415"/>
  <c r="AE78" i="476"/>
  <c r="AP86" i="468"/>
  <c r="AE60" i="446"/>
  <c r="AB79" i="440"/>
  <c r="AP85" i="466"/>
  <c r="AB62" i="454"/>
  <c r="AE66" i="434"/>
  <c r="AE72" i="434"/>
  <c r="AP85" i="410"/>
  <c r="AE69" i="472"/>
  <c r="AP85" i="460"/>
  <c r="AE56" i="468"/>
  <c r="AE56" i="458"/>
  <c r="AB54" i="466"/>
  <c r="AE70" i="410"/>
  <c r="AB85" i="434"/>
  <c r="AB81" i="474"/>
  <c r="AE86" i="470"/>
  <c r="AB53" i="413"/>
  <c r="AP88" i="450"/>
  <c r="AB71" i="410"/>
  <c r="AE88" i="466"/>
  <c r="AE61" i="474"/>
  <c r="AP82" i="410"/>
  <c r="AP85" i="446"/>
  <c r="AB55" i="468"/>
  <c r="AP88" i="454"/>
  <c r="AP79" i="448"/>
  <c r="AE81" i="410"/>
  <c r="AB55" i="417"/>
  <c r="AB72" i="474"/>
  <c r="AP77" i="464"/>
  <c r="AE56" i="417"/>
  <c r="AB82" i="468"/>
  <c r="AB70" i="436"/>
  <c r="AP82" i="411"/>
  <c r="AE70" i="464"/>
  <c r="AE88" i="411"/>
  <c r="AB74" i="464"/>
  <c r="AP86" i="413"/>
  <c r="AB79" i="413"/>
  <c r="AE62" i="430"/>
  <c r="AB75" i="454"/>
  <c r="AP86" i="410"/>
  <c r="AE58" i="472"/>
  <c r="AE64" i="476"/>
  <c r="AB76" i="414"/>
  <c r="AB57" i="424"/>
  <c r="AE58" i="418"/>
  <c r="AP78" i="426"/>
  <c r="AB85" i="458"/>
  <c r="AB63" i="466"/>
  <c r="AP87" i="430"/>
  <c r="AE88" i="460"/>
  <c r="AP78" i="460"/>
  <c r="AE84" i="448"/>
  <c r="AB72" i="411"/>
  <c r="AP81" i="456"/>
  <c r="AB60" i="460"/>
  <c r="AE74" i="460"/>
  <c r="AE87" i="470"/>
  <c r="AE57" i="418"/>
  <c r="AB66" i="468"/>
  <c r="AB80" i="450"/>
  <c r="AP82" i="438"/>
  <c r="AB76" i="450"/>
  <c r="AB62" i="417"/>
  <c r="AB57" i="472"/>
  <c r="AB73" i="472"/>
  <c r="AE59" i="444"/>
  <c r="AE62" i="470"/>
  <c r="AB77" i="460"/>
  <c r="AE82" i="460"/>
  <c r="AE79" i="460"/>
  <c r="AB59" i="440"/>
  <c r="AP88" i="458"/>
  <c r="AE59" i="476"/>
  <c r="AB74" i="420"/>
  <c r="AB87" i="424"/>
  <c r="AP77" i="432"/>
  <c r="AE67" i="474"/>
  <c r="AB57" i="415"/>
  <c r="AE77" i="454"/>
  <c r="AP82" i="418"/>
  <c r="AP82" i="426"/>
  <c r="AP88" i="460"/>
  <c r="AP85" i="450"/>
  <c r="AP84" i="418"/>
  <c r="AP88" i="474"/>
  <c r="AE75" i="416"/>
  <c r="AB81" i="410"/>
  <c r="AP81" i="418"/>
  <c r="AB62" i="472"/>
  <c r="AP79" i="462"/>
  <c r="AE84" i="462"/>
  <c r="AP80" i="420"/>
  <c r="AB65" i="458"/>
  <c r="AB85" i="460"/>
  <c r="AE53" i="442"/>
  <c r="AE63" i="399"/>
  <c r="AE72" i="452"/>
  <c r="AP82" i="436"/>
  <c r="AB59" i="450"/>
  <c r="AB81" i="466"/>
  <c r="AP86" i="446"/>
  <c r="AP81" i="476"/>
  <c r="AP80" i="442"/>
  <c r="AE71" i="428"/>
  <c r="AE74" i="458"/>
  <c r="AP84" i="456"/>
  <c r="AB61" i="456"/>
  <c r="AP85" i="426"/>
  <c r="AE72" i="428"/>
  <c r="AB72" i="460"/>
  <c r="AE70" i="442"/>
  <c r="AB53" i="470"/>
  <c r="AP86" i="476"/>
  <c r="AE75" i="468"/>
  <c r="AE62" i="464"/>
  <c r="AB66" i="464"/>
  <c r="AE88" i="424"/>
  <c r="AE64" i="466"/>
  <c r="AB56" i="464"/>
  <c r="AB84" i="464"/>
  <c r="AP81" i="412"/>
  <c r="AP87" i="424"/>
  <c r="AP77" i="460"/>
  <c r="AE81" i="414"/>
  <c r="AP83" i="436"/>
  <c r="AP85" i="474"/>
  <c r="AE58" i="410"/>
  <c r="AP84" i="422"/>
  <c r="AB76" i="454"/>
  <c r="AP83" i="470"/>
  <c r="AB75" i="476"/>
  <c r="AB79" i="436"/>
  <c r="AB78" i="442"/>
  <c r="AE64" i="399"/>
  <c r="AE86" i="456"/>
  <c r="AB64" i="464"/>
  <c r="AP77" i="415"/>
  <c r="AE83" i="474"/>
  <c r="AE57" i="448"/>
  <c r="AB82" i="474"/>
  <c r="AB66" i="476"/>
  <c r="AB80" i="440"/>
  <c r="AP80" i="434"/>
  <c r="AB70" i="452"/>
  <c r="AE58" i="462"/>
  <c r="AE70" i="474"/>
  <c r="AE55" i="466"/>
  <c r="AB59" i="458"/>
  <c r="AE68" i="420"/>
  <c r="AE74" i="468"/>
  <c r="AP82" i="415"/>
  <c r="AB86" i="464"/>
  <c r="AE78" i="470"/>
  <c r="AB86" i="476"/>
  <c r="AE62" i="454"/>
  <c r="AB72" i="470"/>
  <c r="AP77" i="434"/>
  <c r="AB56" i="476"/>
  <c r="AB58" i="458"/>
  <c r="AB86" i="456"/>
  <c r="AB76" i="474"/>
  <c r="AB67" i="452"/>
  <c r="AB74" i="436"/>
  <c r="AE82" i="426"/>
  <c r="AB83" i="466"/>
  <c r="AB55" i="472"/>
  <c r="AB87" i="470"/>
  <c r="AB55" i="470"/>
  <c r="AP81" i="450"/>
  <c r="AE73" i="462"/>
  <c r="AP78" i="413"/>
  <c r="AE81" i="456"/>
  <c r="AB76" i="418"/>
  <c r="AB74" i="470"/>
  <c r="AE76" i="418"/>
  <c r="AE82" i="446"/>
  <c r="AE63" i="440"/>
  <c r="AP80" i="454"/>
  <c r="AE58" i="446"/>
  <c r="AE60" i="476"/>
  <c r="AB74" i="476"/>
  <c r="AB78" i="462"/>
  <c r="AB81" i="468"/>
  <c r="AB71" i="434"/>
  <c r="AE79" i="472"/>
  <c r="AE69" i="452"/>
  <c r="AB79" i="411"/>
  <c r="AB77" i="472"/>
  <c r="AB79" i="442"/>
  <c r="AB83" i="438"/>
  <c r="AB84" i="472"/>
  <c r="AP83" i="442"/>
  <c r="AP85" i="470"/>
  <c r="AB81" i="448"/>
  <c r="AP87" i="432"/>
  <c r="AE66" i="472"/>
  <c r="AP82" i="432"/>
  <c r="AB67" i="468"/>
  <c r="AP88" i="418"/>
  <c r="AP86" i="399"/>
  <c r="AP81" i="464"/>
  <c r="AB75" i="464"/>
  <c r="AB68" i="462"/>
  <c r="AE54" i="468"/>
  <c r="AP81" i="472"/>
  <c r="AB61" i="420"/>
  <c r="AE82" i="462"/>
  <c r="AE58" i="460"/>
  <c r="AP88" i="472"/>
  <c r="AE60" i="432"/>
  <c r="AP84" i="388"/>
  <c r="AB76" i="410"/>
  <c r="AB75" i="440"/>
  <c r="AE66" i="428"/>
  <c r="AP79" i="417"/>
  <c r="AE56" i="476"/>
  <c r="AP78" i="462"/>
  <c r="AB76" i="458"/>
  <c r="AB85" i="456"/>
  <c r="AP85" i="444"/>
  <c r="AE85" i="418"/>
  <c r="AB55" i="464"/>
  <c r="AP78" i="456"/>
  <c r="AP84" i="434"/>
  <c r="AE60" i="450"/>
  <c r="AP85" i="434"/>
  <c r="AB66" i="420"/>
  <c r="AE75" i="462"/>
  <c r="AP80" i="412"/>
  <c r="AP80" i="410"/>
  <c r="AE66" i="432"/>
  <c r="AB61" i="476"/>
  <c r="AB83" i="442"/>
  <c r="AP80" i="422"/>
  <c r="AE86" i="468"/>
  <c r="AP85" i="462"/>
  <c r="AB86" i="472"/>
  <c r="AP87" i="412"/>
  <c r="AP77" i="466"/>
  <c r="AB79" i="412"/>
  <c r="AP84" i="470"/>
  <c r="AB77" i="422"/>
  <c r="AB77" i="470"/>
  <c r="AB83" i="412"/>
  <c r="AB62" i="410"/>
  <c r="AE76" i="468"/>
  <c r="AP81" i="458"/>
  <c r="AE81" i="399"/>
  <c r="AP79" i="458"/>
  <c r="AP81" i="428"/>
  <c r="AP86" i="418"/>
  <c r="AB86" i="470"/>
  <c r="AP84" i="448"/>
  <c r="AP87" i="472"/>
  <c r="AP88" i="422"/>
  <c r="AP85" i="418"/>
  <c r="AE61" i="464"/>
  <c r="AP82" i="470"/>
  <c r="AE66" i="470"/>
  <c r="AP88" i="470"/>
  <c r="AP87" i="448"/>
  <c r="AE62" i="399"/>
  <c r="AE57" i="470"/>
  <c r="AP85" i="476"/>
  <c r="AP88" i="446"/>
  <c r="AB57" i="470"/>
  <c r="AB54" i="460"/>
  <c r="AE63" i="448"/>
  <c r="AB74" i="474"/>
  <c r="AP81" i="466"/>
  <c r="AE62" i="444"/>
  <c r="AB86" i="410"/>
  <c r="AE58" i="454"/>
  <c r="AP81" i="446"/>
  <c r="AE60" i="464"/>
  <c r="AP81" i="440"/>
  <c r="AB76" i="411"/>
  <c r="AB74" i="438"/>
  <c r="AB88" i="472"/>
  <c r="AE81" i="470"/>
  <c r="AE66" i="456"/>
  <c r="AB80" i="460"/>
  <c r="AB77" i="466"/>
  <c r="AE71" i="458"/>
  <c r="AB66" i="452"/>
  <c r="AP81" i="430"/>
  <c r="AB68" i="468"/>
  <c r="AB65" i="444"/>
  <c r="AB73" i="468"/>
  <c r="AE77" i="458"/>
  <c r="AP87" i="466"/>
  <c r="AB88" i="474"/>
  <c r="AB74" i="410"/>
  <c r="AP79" i="412"/>
  <c r="AB73" i="466"/>
  <c r="AP78" i="450"/>
  <c r="AB71" i="460"/>
  <c r="AE83" i="414"/>
  <c r="AB83" i="470"/>
  <c r="AE80" i="458"/>
  <c r="AP86" i="458"/>
  <c r="AB62" i="456"/>
  <c r="AE72" i="470"/>
  <c r="AE88" i="442"/>
  <c r="AB65" i="476"/>
  <c r="AP79" i="438"/>
  <c r="AE76" i="444"/>
  <c r="AP83" i="412"/>
  <c r="AB69" i="442"/>
  <c r="AB87" i="468"/>
  <c r="AP86" i="460"/>
  <c r="AP77" i="430"/>
  <c r="AP85" i="464"/>
  <c r="AE75" i="430"/>
  <c r="AB53" i="474"/>
  <c r="AE88" i="432"/>
  <c r="AE87" i="416"/>
  <c r="AP80" i="411"/>
  <c r="AB65" i="410"/>
  <c r="AB56" i="470"/>
  <c r="AP77" i="472"/>
  <c r="AB82" i="452"/>
  <c r="AP88" i="430"/>
  <c r="AP83" i="468"/>
  <c r="AB65" i="448"/>
  <c r="AP84" i="424"/>
  <c r="AE69" i="446"/>
  <c r="AP83" i="418"/>
  <c r="AB86" i="446"/>
  <c r="AB62" i="430"/>
  <c r="AB63" i="474"/>
  <c r="AP83" i="458"/>
  <c r="AE83" i="418"/>
  <c r="AE71" i="460"/>
  <c r="AE55" i="448"/>
  <c r="AB86" i="462"/>
  <c r="AB73" i="460"/>
  <c r="AP86" i="454"/>
  <c r="AE79" i="426"/>
  <c r="AB55" i="454"/>
  <c r="AE78" i="417"/>
  <c r="AE79" i="448"/>
  <c r="AP84" i="446"/>
  <c r="AE72" i="466"/>
  <c r="AP77" i="420"/>
  <c r="AE79" i="464"/>
  <c r="AP83" i="420"/>
  <c r="AP88" i="417"/>
  <c r="AE54" i="476"/>
  <c r="AE66" i="454"/>
  <c r="AP77" i="417"/>
  <c r="AE83" i="426"/>
  <c r="AB57" i="458"/>
  <c r="AB88" i="418"/>
  <c r="AE60" i="422"/>
  <c r="AB55" i="446"/>
  <c r="AB64" i="442"/>
  <c r="AE87" i="424"/>
  <c r="AE67" i="440"/>
  <c r="AE67" i="472"/>
  <c r="AP83" i="466"/>
  <c r="AP82" i="464"/>
  <c r="AB72" i="468"/>
  <c r="AP88" i="438"/>
  <c r="AB73" i="452"/>
  <c r="AE85" i="476"/>
  <c r="AE55" i="415"/>
  <c r="AP81" i="448"/>
  <c r="AE63" i="410"/>
  <c r="AE63" i="442"/>
  <c r="AP88" i="434"/>
  <c r="AP77" i="454"/>
  <c r="AE80" i="472"/>
  <c r="AE81" i="460"/>
  <c r="AP80" i="428"/>
  <c r="AB71" i="474"/>
  <c r="AP85" i="420"/>
  <c r="AB55" i="450"/>
  <c r="AB81" i="460"/>
  <c r="AP87" i="411"/>
  <c r="AE77" i="442"/>
  <c r="AE65" i="450"/>
  <c r="AE67" i="464"/>
  <c r="AE83" i="476"/>
  <c r="AB64" i="462"/>
  <c r="AP77" i="440"/>
  <c r="AP78" i="432"/>
  <c r="AE65" i="426"/>
  <c r="AB69" i="460"/>
  <c r="AB59" i="468"/>
  <c r="AP82" i="458"/>
  <c r="AP87" i="428"/>
  <c r="AE78" i="410"/>
  <c r="AE81" i="444"/>
  <c r="AP83" i="452"/>
  <c r="AB75" i="472"/>
  <c r="AB68" i="472"/>
  <c r="AB60" i="476"/>
  <c r="AP77" i="438"/>
  <c r="AP83" i="415"/>
  <c r="AP83" i="411"/>
  <c r="AE67" i="470"/>
  <c r="AB73" i="416"/>
  <c r="AE66" i="410"/>
  <c r="AE79" i="438"/>
  <c r="AB67" i="462"/>
  <c r="AB79" i="476"/>
  <c r="AB55" i="476"/>
  <c r="AE81" i="458"/>
  <c r="AB64" i="466"/>
  <c r="AB53" i="460"/>
  <c r="AP87" i="450"/>
  <c r="AB87" i="436"/>
  <c r="AP78" i="411"/>
  <c r="AP88" i="415"/>
  <c r="AB57" i="444"/>
  <c r="AP87" i="460"/>
  <c r="AP87" i="414"/>
  <c r="AB54" i="420"/>
  <c r="AP88" i="452"/>
  <c r="AB54" i="410"/>
  <c r="AB68" i="414"/>
  <c r="AP78" i="434"/>
  <c r="AB71" i="462"/>
  <c r="AB85" i="476"/>
  <c r="AB80" i="417"/>
  <c r="AB53" i="472"/>
  <c r="AP77" i="446"/>
  <c r="AE57" i="468"/>
  <c r="AP82" i="468"/>
  <c r="AP79" i="414"/>
  <c r="AB67" i="466"/>
  <c r="AP85" i="414"/>
  <c r="AB75" i="474"/>
  <c r="AE82" i="415"/>
  <c r="AP80" i="417"/>
  <c r="AE75" i="454"/>
  <c r="AB68" i="466"/>
  <c r="AE69" i="444"/>
  <c r="AB73" i="446"/>
  <c r="AP79" i="411"/>
  <c r="AE60" i="472"/>
  <c r="AB68" i="460"/>
  <c r="AE65" i="418"/>
  <c r="AE77" i="470"/>
  <c r="AB74" i="454"/>
  <c r="AB72" i="426"/>
  <c r="AP80" i="476"/>
  <c r="AB77" i="476"/>
  <c r="AE65" i="464"/>
  <c r="AE84" i="417"/>
  <c r="AE60" i="468"/>
  <c r="AB68" i="456"/>
  <c r="AP78" i="470"/>
  <c r="AP86" i="450"/>
  <c r="AB57" i="420"/>
  <c r="AP86" i="448"/>
  <c r="AE62" i="450"/>
  <c r="AP87" i="464"/>
  <c r="AB62" i="448"/>
  <c r="AB71" i="476"/>
  <c r="AP78" i="388"/>
  <c r="AB55" i="474"/>
  <c r="AE69" i="417"/>
  <c r="AE85" i="415"/>
  <c r="AB66" i="462"/>
  <c r="AP79" i="466"/>
  <c r="AB68" i="440"/>
  <c r="AE73" i="442"/>
  <c r="AB68" i="442"/>
  <c r="AB65" i="456"/>
  <c r="AB86" i="468"/>
  <c r="AP80" i="466"/>
  <c r="AE84" i="476"/>
  <c r="AP82" i="466"/>
  <c r="AB73" i="470"/>
  <c r="AB60" i="470"/>
  <c r="AE66" i="444"/>
  <c r="AE86" i="474"/>
  <c r="AB83" i="472"/>
  <c r="AP86" i="472"/>
  <c r="AE63" i="413"/>
  <c r="AE83" i="472"/>
  <c r="AP82" i="416"/>
  <c r="AB56" i="460"/>
  <c r="AB64" i="450"/>
  <c r="AB63" i="458"/>
  <c r="AE75" i="464"/>
  <c r="AE84" i="464"/>
  <c r="AP83" i="388"/>
  <c r="AB74" i="462"/>
  <c r="AP77" i="410"/>
  <c r="AE72" i="416"/>
  <c r="AP88" i="399"/>
  <c r="AP85" i="448"/>
  <c r="AE76" i="474"/>
  <c r="AB87" i="466"/>
  <c r="AB73" i="474"/>
  <c r="AP84" i="462"/>
  <c r="AE84" i="426"/>
  <c r="AE79" i="462"/>
  <c r="AB86" i="388"/>
  <c r="AE68" i="468"/>
  <c r="AE62" i="432"/>
  <c r="AE63" i="468"/>
  <c r="AE64" i="424"/>
  <c r="AE58" i="458"/>
  <c r="AE85" i="410"/>
  <c r="AP84" i="472"/>
  <c r="AP87" i="416"/>
  <c r="AB72" i="420"/>
  <c r="AB61" i="466"/>
  <c r="AP79" i="416"/>
  <c r="AB86" i="414"/>
  <c r="AE74" i="422"/>
  <c r="AE58" i="411"/>
  <c r="AB63" i="420"/>
  <c r="AP84" i="432"/>
  <c r="AP85" i="430"/>
  <c r="AP81" i="414"/>
  <c r="AE79" i="413"/>
  <c r="AP79" i="454"/>
  <c r="AB59" i="466"/>
  <c r="AE82" i="468"/>
  <c r="AE81" i="464"/>
  <c r="AP82" i="462"/>
  <c r="AB58" i="410"/>
  <c r="AE86" i="420"/>
  <c r="AP80" i="416"/>
  <c r="AB83" i="454"/>
  <c r="AE88" i="464"/>
  <c r="AB75" i="452"/>
  <c r="AB69" i="450"/>
  <c r="AE87" i="448"/>
  <c r="AP82" i="414"/>
  <c r="AE68" i="464"/>
  <c r="AB82" i="456"/>
  <c r="AE87" i="452"/>
  <c r="AB83" i="440"/>
  <c r="AB88" i="411"/>
  <c r="AP77" i="428"/>
  <c r="AB79" i="462"/>
  <c r="AE88" i="476"/>
  <c r="AE68" i="399"/>
  <c r="AB75" i="442"/>
  <c r="AE60" i="388"/>
  <c r="AE70" i="420"/>
  <c r="AB70" i="454"/>
  <c r="AB71" i="388"/>
  <c r="AE63" i="456"/>
  <c r="AB53" i="468"/>
  <c r="AE59" i="450"/>
  <c r="AE60" i="416"/>
  <c r="AP83" i="434"/>
  <c r="AB87" i="448"/>
  <c r="AP84" i="440"/>
  <c r="AB63" i="436"/>
  <c r="AP83" i="454"/>
  <c r="AB72" i="416"/>
  <c r="AP78" i="438"/>
  <c r="AE68" i="428"/>
  <c r="AB78" i="434"/>
  <c r="AE68" i="424"/>
  <c r="AE59" i="436"/>
  <c r="AB69" i="418"/>
  <c r="AE53" i="444"/>
  <c r="AB54" i="456"/>
  <c r="AB69" i="468"/>
  <c r="AE53" i="440"/>
  <c r="AE65" i="411"/>
  <c r="AB55" i="440"/>
  <c r="AE71" i="472"/>
  <c r="AE72" i="444"/>
  <c r="AP80" i="424"/>
  <c r="AP78" i="412"/>
  <c r="AB68" i="476"/>
  <c r="AB59" i="474"/>
  <c r="AB65" i="472"/>
  <c r="AP86" i="416"/>
  <c r="AE59" i="456"/>
  <c r="AB77" i="432"/>
  <c r="AE56" i="464"/>
  <c r="AB84" i="388"/>
  <c r="AB61" i="388"/>
  <c r="AE74" i="444"/>
  <c r="AE69" i="470"/>
  <c r="AE69" i="399"/>
  <c r="AB65" i="424"/>
  <c r="AB69" i="464"/>
  <c r="AB80" i="462"/>
  <c r="AP79" i="424"/>
  <c r="AB65" i="428"/>
  <c r="AP80" i="470"/>
  <c r="AB65" i="446"/>
  <c r="AE63" i="476"/>
  <c r="AP85" i="417"/>
  <c r="AB75" i="426"/>
  <c r="AE57" i="476"/>
  <c r="AB83" i="410"/>
  <c r="AE88" i="448"/>
  <c r="AP84" i="452"/>
  <c r="AE73" i="418"/>
  <c r="AB75" i="418"/>
  <c r="AE58" i="474"/>
  <c r="AB84" i="413"/>
  <c r="AP83" i="432"/>
  <c r="AE66" i="438"/>
  <c r="AB57" i="422"/>
  <c r="AB70" i="426"/>
  <c r="AP81" i="422"/>
  <c r="AB64" i="422"/>
  <c r="AP84" i="468"/>
  <c r="AB79" i="417"/>
  <c r="AE78" i="474"/>
  <c r="AP85" i="432"/>
  <c r="AE81" i="448"/>
  <c r="AB77" i="468"/>
  <c r="AB82" i="464"/>
  <c r="AB65" i="474"/>
  <c r="AE62" i="472"/>
  <c r="AP83" i="444"/>
  <c r="AE83" i="468"/>
  <c r="AE84" i="460"/>
  <c r="AB67" i="436"/>
  <c r="AP87" i="422"/>
  <c r="AE70" i="450"/>
  <c r="AB53" i="426"/>
  <c r="AE78" i="446"/>
  <c r="AE53" i="452"/>
  <c r="AB69" i="454"/>
  <c r="AB83" i="420"/>
  <c r="AB86" i="428"/>
  <c r="AE71" i="436"/>
  <c r="AP78" i="466"/>
  <c r="AB79" i="458"/>
  <c r="AB73" i="414"/>
  <c r="AE87" i="474"/>
  <c r="AE74" i="440"/>
  <c r="AB86" i="466"/>
  <c r="AE70" i="462"/>
  <c r="AB62" i="466"/>
  <c r="AB55" i="415"/>
  <c r="AB79" i="418"/>
  <c r="AE73" i="464"/>
  <c r="AP81" i="416"/>
  <c r="AB63" i="468"/>
  <c r="AE73" i="448"/>
  <c r="AE57" i="410"/>
  <c r="AP77" i="413"/>
  <c r="AB87" i="456"/>
  <c r="AE81" i="452"/>
  <c r="AB55" i="452"/>
  <c r="AB86" i="434"/>
  <c r="AB72" i="454"/>
  <c r="AE57" i="472"/>
  <c r="AP79" i="440"/>
  <c r="AE83" i="411"/>
  <c r="AE60" i="440"/>
  <c r="AE83" i="462"/>
  <c r="AP86" i="444"/>
  <c r="AE83" i="410"/>
  <c r="AB70" i="417"/>
  <c r="AB61" i="413"/>
  <c r="AE88" i="418"/>
  <c r="AP81" i="468"/>
  <c r="AE60" i="436"/>
  <c r="AE83" i="444"/>
  <c r="AB69" i="462"/>
  <c r="AE57" i="436"/>
  <c r="AB53" i="411"/>
  <c r="AP81" i="462"/>
  <c r="AB66" i="413"/>
  <c r="AB71" i="411"/>
  <c r="AE54" i="474"/>
  <c r="AB73" i="464"/>
  <c r="AP83" i="410"/>
  <c r="AE62" i="410"/>
  <c r="AP81" i="415"/>
  <c r="AE74" i="416"/>
  <c r="AB71" i="450"/>
  <c r="AE55" i="452"/>
  <c r="AP79" i="388"/>
  <c r="AB82" i="416"/>
  <c r="AE53" i="458"/>
  <c r="AB69" i="446"/>
  <c r="AP78" i="424"/>
  <c r="AB54" i="458"/>
  <c r="AE67" i="424"/>
  <c r="AB85" i="410"/>
  <c r="AE70" i="444"/>
  <c r="AB72" i="458"/>
  <c r="AE63" i="418"/>
  <c r="AE87" i="420"/>
  <c r="AE74" i="418"/>
  <c r="AB84" i="442"/>
  <c r="AB59" i="418"/>
  <c r="AE61" i="434"/>
  <c r="AP80" i="388"/>
  <c r="AE72" i="430"/>
  <c r="AB66" i="422"/>
  <c r="AB54" i="412"/>
  <c r="AB63" i="462"/>
  <c r="AP85" i="416"/>
  <c r="AB67" i="444"/>
  <c r="AE55" i="470"/>
  <c r="AB68" i="444"/>
  <c r="AE53" i="426"/>
  <c r="AP88" i="420"/>
  <c r="AB60" i="410"/>
  <c r="AB73" i="444"/>
  <c r="AE72" i="415"/>
  <c r="AP82" i="450"/>
  <c r="AE66" i="417"/>
  <c r="AE76" i="460"/>
  <c r="AB68" i="411"/>
  <c r="AB61" i="436"/>
  <c r="AB70" i="456"/>
  <c r="AB78" i="417"/>
  <c r="AE85" i="434"/>
  <c r="AP80" i="456"/>
  <c r="AB88" i="424"/>
  <c r="AB55" i="432"/>
  <c r="AE77" i="474"/>
  <c r="AE76" i="424"/>
  <c r="AB82" i="472"/>
  <c r="AE85" i="470"/>
  <c r="AB57" i="462"/>
  <c r="AP87" i="452"/>
  <c r="AB84" i="438"/>
  <c r="AE65" i="460"/>
  <c r="AE87" i="432"/>
  <c r="AP80" i="452"/>
  <c r="AE78" i="462"/>
  <c r="AB87" i="476"/>
  <c r="AE70" i="468"/>
  <c r="AP78" i="458"/>
  <c r="AP87" i="420"/>
  <c r="AB85" i="418"/>
  <c r="AB59" i="442"/>
  <c r="AB78" i="410"/>
  <c r="AB68" i="410"/>
  <c r="AE67" i="426"/>
  <c r="AB56" i="417"/>
  <c r="AB75" i="466"/>
  <c r="AE55" i="446"/>
  <c r="AB83" i="450"/>
  <c r="AP85" i="412"/>
  <c r="AE64" i="460"/>
  <c r="AE64" i="410"/>
  <c r="AB80" i="399"/>
  <c r="AP83" i="456"/>
  <c r="AP88" i="426"/>
  <c r="AP80" i="462"/>
  <c r="AE67" i="476"/>
  <c r="AB73" i="413"/>
  <c r="AB70" i="472"/>
  <c r="AB53" i="462"/>
  <c r="AB85" i="432"/>
  <c r="AB64" i="410"/>
  <c r="AE55" i="468"/>
  <c r="AE74" i="476"/>
  <c r="AP78" i="428"/>
  <c r="AP79" i="472"/>
  <c r="AP83" i="430"/>
  <c r="AB55" i="460"/>
  <c r="AB60" i="464"/>
  <c r="AE85" i="474"/>
  <c r="AE56" i="466"/>
  <c r="AE68" i="476"/>
  <c r="AE68" i="460"/>
  <c r="AP79" i="432"/>
  <c r="AB81" i="456"/>
  <c r="AB54" i="416"/>
  <c r="AB66" i="434"/>
  <c r="AP85" i="436"/>
  <c r="AE81" i="420"/>
  <c r="AP85" i="468"/>
  <c r="AP84" i="436"/>
  <c r="AE65" i="432"/>
  <c r="AB65" i="464"/>
  <c r="AE62" i="456"/>
  <c r="AB66" i="448"/>
  <c r="AE60" i="426"/>
  <c r="AB70" i="428"/>
  <c r="AE62" i="460"/>
  <c r="AB80" i="470"/>
  <c r="AB79" i="466"/>
  <c r="AB66" i="418"/>
  <c r="AB63" i="442"/>
  <c r="AE55" i="430"/>
  <c r="AP78" i="474"/>
  <c r="AE53" i="454"/>
  <c r="AE73" i="460"/>
  <c r="AP78" i="440"/>
  <c r="AB77" i="420"/>
  <c r="AP84" i="430"/>
  <c r="AE56" i="428"/>
  <c r="AE86" i="416"/>
  <c r="AB67" i="474"/>
  <c r="AE80" i="424"/>
  <c r="AE85" i="472"/>
  <c r="AE83" i="420"/>
  <c r="AB63" i="452"/>
  <c r="AB58" i="466"/>
  <c r="AP86" i="470"/>
  <c r="AB69" i="448"/>
  <c r="AB63" i="438"/>
  <c r="AB71" i="422"/>
  <c r="AE73" i="450"/>
  <c r="AE78" i="418"/>
  <c r="AB78" i="452"/>
  <c r="AB58" i="446"/>
  <c r="AP82" i="412"/>
  <c r="AB55" i="410"/>
  <c r="AB88" i="426"/>
  <c r="AB73" i="426"/>
  <c r="AP86" i="411"/>
  <c r="AB65" i="442"/>
  <c r="AB70" i="413"/>
  <c r="AB80" i="410"/>
  <c r="AE62" i="434"/>
  <c r="AE65" i="448"/>
  <c r="AP84" i="411"/>
  <c r="AP85" i="411"/>
  <c r="AP79" i="410"/>
  <c r="AB60" i="438"/>
  <c r="AE77" i="418"/>
  <c r="AP80" i="458"/>
  <c r="AE74" i="454"/>
  <c r="AP80" i="399"/>
  <c r="AB63" i="418"/>
  <c r="AB80" i="442"/>
  <c r="AE55" i="456"/>
  <c r="AB65" i="434"/>
  <c r="AB62" i="464"/>
  <c r="AP81" i="420"/>
  <c r="AP82" i="442"/>
  <c r="AP84" i="442"/>
  <c r="AP86" i="436"/>
  <c r="AP87" i="446"/>
  <c r="AB64" i="456"/>
  <c r="AE58" i="412"/>
  <c r="AE80" i="462"/>
  <c r="AE83" i="452"/>
  <c r="AB58" i="424"/>
  <c r="AP78" i="410"/>
  <c r="AB82" i="413"/>
  <c r="AP81" i="454"/>
  <c r="AE81" i="442"/>
  <c r="AP84" i="416"/>
  <c r="AP79" i="456"/>
  <c r="AP82" i="440"/>
  <c r="AE59" i="399"/>
  <c r="AP82" i="417"/>
  <c r="AE79" i="422"/>
  <c r="AE87" i="410"/>
  <c r="AP81" i="474"/>
  <c r="AB67" i="440"/>
  <c r="AB78" i="458"/>
  <c r="AP86" i="440"/>
  <c r="AB53" i="432"/>
  <c r="AP77" i="462"/>
  <c r="AP77" i="426"/>
  <c r="AP82" i="434"/>
  <c r="AP88" i="424"/>
  <c r="AE56" i="460"/>
  <c r="AP85" i="452"/>
  <c r="AP79" i="436"/>
  <c r="AP80" i="472"/>
  <c r="AE80" i="426"/>
  <c r="AE80" i="434"/>
  <c r="AB56" i="474"/>
  <c r="AP82" i="444"/>
  <c r="AP79" i="468"/>
  <c r="AE77" i="410"/>
  <c r="AE82" i="466"/>
  <c r="AB84" i="416"/>
  <c r="AE68" i="412"/>
  <c r="AP82" i="446"/>
  <c r="AB58" i="472"/>
  <c r="AE76" i="464"/>
  <c r="AE87" i="468"/>
  <c r="AP86" i="438"/>
  <c r="AB60" i="444"/>
  <c r="AP81" i="438"/>
  <c r="AP87" i="417"/>
  <c r="AP77" i="474"/>
  <c r="AB80" i="434"/>
  <c r="AP87" i="436"/>
  <c r="AE88" i="416"/>
  <c r="AE55" i="474"/>
  <c r="AE55" i="410"/>
  <c r="AB57" i="414"/>
  <c r="AP82" i="474"/>
  <c r="AB78" i="464"/>
  <c r="AE76" i="438"/>
  <c r="AB55" i="411"/>
  <c r="AE79" i="440"/>
  <c r="AE87" i="434"/>
  <c r="AE80" i="436"/>
  <c r="AB66" i="426"/>
  <c r="AB54" i="436"/>
  <c r="AP87" i="426"/>
  <c r="AE84" i="470"/>
  <c r="AE72" i="450"/>
  <c r="AB85" i="430"/>
  <c r="AE69" i="466"/>
  <c r="AE62" i="458"/>
  <c r="AE78" i="456"/>
  <c r="AE71" i="442"/>
  <c r="AB65" i="452"/>
  <c r="AB60" i="452"/>
  <c r="AB82" i="422"/>
  <c r="AE74" i="413"/>
  <c r="AE70" i="472"/>
  <c r="AE60" i="466"/>
  <c r="AP86" i="415"/>
  <c r="AP77" i="476"/>
  <c r="AE64" i="454"/>
  <c r="AB54" i="413"/>
  <c r="AE71" i="410"/>
  <c r="AE67" i="428"/>
  <c r="AB83" i="430"/>
  <c r="AE75" i="470"/>
  <c r="AE88" i="422"/>
  <c r="AP83" i="462"/>
  <c r="AE54" i="466"/>
  <c r="AB74" i="468"/>
  <c r="AB84" i="411"/>
  <c r="AB62" i="450"/>
  <c r="AE79" i="474"/>
  <c r="AE58" i="466"/>
  <c r="AE61" i="458"/>
  <c r="AB59" i="470"/>
  <c r="AB80" i="454"/>
  <c r="AB72" i="456"/>
  <c r="AP88" i="448"/>
  <c r="AP84" i="450"/>
  <c r="AP77" i="422"/>
  <c r="AE72" i="458"/>
  <c r="AE55" i="454"/>
  <c r="AB70" i="464"/>
  <c r="AE87" i="430"/>
  <c r="AE71" i="468"/>
  <c r="AE54" i="414"/>
  <c r="AP83" i="446"/>
  <c r="AB80" i="428"/>
  <c r="AE80" i="432"/>
  <c r="AP78" i="436"/>
  <c r="AP86" i="424"/>
  <c r="AE81" i="468"/>
  <c r="AB57" i="442"/>
  <c r="AB70" i="474"/>
  <c r="AE76" i="476"/>
  <c r="AE73" i="430"/>
  <c r="AB84" i="430"/>
  <c r="AB85" i="466"/>
  <c r="AB58" i="412"/>
  <c r="AE53" i="466"/>
  <c r="AB81" i="444"/>
  <c r="AB71" i="420"/>
  <c r="AE76" i="462"/>
  <c r="AB54" i="472"/>
  <c r="AE81" i="413"/>
  <c r="AB79" i="424"/>
  <c r="AE58" i="444"/>
  <c r="AB64" i="417"/>
  <c r="AE61" i="426"/>
  <c r="AE87" i="418"/>
  <c r="AE69" i="462"/>
  <c r="AB83" i="399"/>
  <c r="AP83" i="422"/>
  <c r="AB79" i="432"/>
  <c r="AE76" i="432"/>
  <c r="AB53" i="420"/>
  <c r="AP78" i="420"/>
  <c r="AB72" i="476"/>
  <c r="AE59" i="411"/>
  <c r="AB75" i="470"/>
  <c r="AB65" i="470"/>
  <c r="AB85" i="436"/>
  <c r="AB85" i="413"/>
  <c r="AE75" i="452"/>
  <c r="AB79" i="438"/>
  <c r="AP78" i="418"/>
  <c r="AP81" i="413"/>
  <c r="AE73" i="474"/>
  <c r="AE61" i="472"/>
  <c r="AB77" i="464"/>
  <c r="AB53" i="448"/>
  <c r="AB53" i="412"/>
  <c r="AB87" i="388"/>
  <c r="AP88" i="440"/>
  <c r="AP88" i="416"/>
  <c r="AB67" i="434"/>
  <c r="AE74" i="470"/>
  <c r="AB78" i="432"/>
  <c r="AP82" i="424"/>
  <c r="AE65" i="446"/>
  <c r="AP88" i="464"/>
  <c r="AB73" i="442"/>
  <c r="AE68" i="446"/>
  <c r="AE79" i="418"/>
  <c r="AE59" i="466"/>
  <c r="AE69" i="476"/>
  <c r="AE67" i="462"/>
  <c r="AP84" i="414"/>
  <c r="AE83" i="436"/>
  <c r="AB82" i="460"/>
  <c r="AB65" i="460"/>
  <c r="AB57" i="428"/>
  <c r="AB64" i="432"/>
  <c r="AB56" i="426"/>
  <c r="AE81" i="438"/>
  <c r="AB81" i="442"/>
  <c r="AE87" i="462"/>
  <c r="AB76" i="420"/>
  <c r="AE65" i="458"/>
  <c r="AB78" i="476"/>
  <c r="AP79" i="476"/>
  <c r="AP77" i="388"/>
  <c r="AE74" i="466"/>
  <c r="AE56" i="462"/>
  <c r="AE77" i="412"/>
  <c r="AE64" i="450"/>
  <c r="AE58" i="399"/>
  <c r="AE59" i="434"/>
  <c r="AE56" i="474"/>
  <c r="AE79" i="446"/>
  <c r="AE77" i="444"/>
  <c r="AB62" i="416"/>
  <c r="AE75" i="456"/>
  <c r="AE83" i="430"/>
  <c r="AB63" i="476"/>
  <c r="AE83" i="424"/>
  <c r="AB61" i="430"/>
  <c r="AB79" i="450"/>
  <c r="AE70" i="422"/>
  <c r="AB76" i="424"/>
  <c r="AE63" i="422"/>
  <c r="AE64" i="456"/>
  <c r="AB68" i="454"/>
  <c r="AE64" i="474"/>
  <c r="AB72" i="448"/>
  <c r="AB64" i="430"/>
  <c r="AB76" i="476"/>
  <c r="AB78" i="399"/>
  <c r="AE54" i="440"/>
  <c r="AE57" i="458"/>
  <c r="AP84" i="438"/>
  <c r="AB83" i="411"/>
  <c r="AB84" i="470"/>
  <c r="AE68" i="454"/>
  <c r="AB88" i="468"/>
  <c r="AB67" i="424"/>
  <c r="AB61" i="460"/>
  <c r="AB73" i="424"/>
  <c r="AE61" i="452"/>
  <c r="AB87" i="432"/>
  <c r="AE72" i="432"/>
  <c r="AB83" i="464"/>
  <c r="AB59" i="420"/>
  <c r="AE73" i="466"/>
  <c r="AB71" i="430"/>
  <c r="AP86" i="462"/>
  <c r="AB61" i="454"/>
  <c r="AB58" i="432"/>
  <c r="AB63" i="414"/>
  <c r="AB61" i="442"/>
  <c r="AE84" i="440"/>
  <c r="AB83" i="428"/>
  <c r="AB79" i="434"/>
  <c r="AE76" i="420"/>
  <c r="AP87" i="474"/>
  <c r="AB84" i="476"/>
  <c r="AP86" i="432"/>
  <c r="AE70" i="452"/>
  <c r="AE85" i="462"/>
  <c r="AE86" i="464"/>
  <c r="AE55" i="388"/>
  <c r="AB68" i="412"/>
  <c r="AE54" i="388"/>
  <c r="AB87" i="434"/>
  <c r="AB68" i="458"/>
  <c r="AE76" i="448"/>
  <c r="AB82" i="418"/>
  <c r="AB75" i="413"/>
  <c r="AB77" i="413"/>
  <c r="AE84" i="424"/>
  <c r="AB82" i="466"/>
  <c r="AB83" i="417"/>
  <c r="AE78" i="458"/>
  <c r="AP88" i="444"/>
  <c r="AB86" i="420"/>
  <c r="AE85" i="448"/>
  <c r="AB84" i="468"/>
  <c r="AB88" i="388"/>
  <c r="AB87" i="415"/>
  <c r="AB55" i="442"/>
  <c r="AE83" i="388"/>
  <c r="AB77" i="438"/>
  <c r="AP80" i="474"/>
  <c r="AE79" i="415"/>
  <c r="AP82" i="460"/>
  <c r="AE69" i="410"/>
  <c r="AB60" i="466"/>
  <c r="AE61" i="476"/>
  <c r="AB64" i="458"/>
  <c r="AE83" i="464"/>
  <c r="AE77" i="468"/>
  <c r="AB86" i="432"/>
  <c r="AE54" i="462"/>
  <c r="AB69" i="413"/>
  <c r="AB86" i="474"/>
  <c r="AE75" i="440"/>
  <c r="AB63" i="430"/>
  <c r="AB77" i="410"/>
  <c r="AE59" i="448"/>
  <c r="AE66" i="468"/>
  <c r="AE81" i="418"/>
  <c r="AB63" i="424"/>
  <c r="AP87" i="440"/>
  <c r="AB57" i="436"/>
  <c r="AB69" i="456"/>
  <c r="AB56" i="442"/>
  <c r="AE54" i="430"/>
  <c r="AE78" i="413"/>
  <c r="AB55" i="388"/>
  <c r="AE58" i="422"/>
  <c r="AE76" i="411"/>
  <c r="AB57" i="468"/>
  <c r="AE64" i="422"/>
  <c r="AE63" i="450"/>
  <c r="AB84" i="420"/>
  <c r="AB87" i="460"/>
  <c r="AB54" i="454"/>
  <c r="AE73" i="456"/>
  <c r="AE64" i="472"/>
  <c r="AB82" i="424"/>
  <c r="AE57" i="464"/>
  <c r="AB67" i="416"/>
  <c r="AE88" i="399"/>
  <c r="AB53" i="458"/>
  <c r="AE53" i="472"/>
  <c r="AB62" i="468"/>
  <c r="AE73" i="399"/>
  <c r="AP80" i="446"/>
  <c r="AB73" i="411"/>
  <c r="AE68" i="415"/>
  <c r="AB88" i="456"/>
  <c r="AE56" i="415"/>
  <c r="AB81" i="424"/>
  <c r="AE83" i="446"/>
  <c r="AE69" i="440"/>
  <c r="AE63" i="462"/>
  <c r="AE74" i="430"/>
  <c r="AE65" i="468"/>
  <c r="AP84" i="417"/>
  <c r="AE83" i="417"/>
  <c r="AB87" i="413"/>
  <c r="AB75" i="456"/>
  <c r="AE56" i="436"/>
  <c r="AE82" i="428"/>
  <c r="AE59" i="460"/>
  <c r="AE66" i="416"/>
  <c r="AB61" i="411"/>
  <c r="AE87" i="436"/>
  <c r="AE78" i="452"/>
  <c r="AE62" i="422"/>
  <c r="AB60" i="399"/>
  <c r="AE67" i="458"/>
  <c r="AE71" i="474"/>
  <c r="AE57" i="442"/>
  <c r="AB83" i="476"/>
  <c r="AP85" i="438"/>
  <c r="AE68" i="456"/>
  <c r="AE80" i="468"/>
  <c r="AP85" i="415"/>
  <c r="AB67" i="472"/>
  <c r="AE66" i="430"/>
  <c r="AE59" i="422"/>
  <c r="AE62" i="446"/>
  <c r="AE66" i="426"/>
  <c r="AP84" i="415"/>
  <c r="AB54" i="417"/>
  <c r="AE68" i="410"/>
  <c r="AE83" i="438"/>
  <c r="AE58" i="432"/>
  <c r="AE84" i="466"/>
  <c r="AB71" i="454"/>
  <c r="AP84" i="428"/>
  <c r="AE85" i="464"/>
  <c r="AE86" i="399"/>
  <c r="AB75" i="412"/>
  <c r="AB80" i="418"/>
  <c r="AE80" i="388"/>
  <c r="AE75" i="399"/>
  <c r="AB80" i="422"/>
  <c r="AE81" i="462"/>
  <c r="AE54" i="413"/>
  <c r="AB62" i="399"/>
  <c r="AB70" i="470"/>
  <c r="AB64" i="420"/>
  <c r="AE69" i="474"/>
  <c r="AB73" i="458"/>
  <c r="AE68" i="472"/>
  <c r="AP84" i="464"/>
  <c r="AB71" i="464"/>
  <c r="AB80" i="426"/>
  <c r="AE56" i="426"/>
  <c r="AB69" i="388"/>
  <c r="AE74" i="412"/>
  <c r="AB57" i="464"/>
  <c r="AB61" i="448"/>
  <c r="AB72" i="446"/>
  <c r="AE56" i="410"/>
  <c r="AB74" i="440"/>
  <c r="AE67" i="422"/>
  <c r="AP83" i="440"/>
  <c r="AP83" i="464"/>
  <c r="AE62" i="476"/>
  <c r="AE60" i="452"/>
  <c r="AB69" i="434"/>
  <c r="AB66" i="436"/>
  <c r="AB67" i="446"/>
  <c r="AB78" i="440"/>
  <c r="AB71" i="472"/>
  <c r="AP79" i="418"/>
  <c r="AE85" i="430"/>
  <c r="AB69" i="470"/>
  <c r="AB81" i="458"/>
  <c r="AB59" i="428"/>
  <c r="AE81" i="432"/>
  <c r="AB55" i="413"/>
  <c r="AE88" i="440"/>
  <c r="AB61" i="410"/>
  <c r="AE72" i="468"/>
  <c r="AB64" i="468"/>
  <c r="AB76" i="446"/>
  <c r="AB55" i="416"/>
  <c r="AP88" i="428"/>
  <c r="AE75" i="410"/>
  <c r="AE60" i="448"/>
  <c r="AE75" i="414"/>
  <c r="AP79" i="420"/>
  <c r="AP79" i="428"/>
  <c r="AB82" i="444"/>
  <c r="AE72" i="474"/>
  <c r="AE70" i="470"/>
  <c r="AB75" i="411"/>
  <c r="AE86" i="414"/>
  <c r="AE69" i="456"/>
  <c r="AE79" i="416"/>
  <c r="AP77" i="458"/>
  <c r="AB77" i="388"/>
  <c r="AE68" i="458"/>
  <c r="AB86" i="436"/>
  <c r="AP88" i="462"/>
  <c r="AB83" i="413"/>
  <c r="AB88" i="440"/>
  <c r="AB87" i="454"/>
  <c r="AE67" i="420"/>
  <c r="AB61" i="464"/>
  <c r="AE80" i="470"/>
  <c r="AB75" i="434"/>
  <c r="AE73" i="412"/>
  <c r="AE82" i="458"/>
  <c r="AB74" i="458"/>
  <c r="AB65" i="436"/>
  <c r="AE74" i="428"/>
  <c r="AE59" i="410"/>
  <c r="AB80" i="446"/>
  <c r="AB53" i="410"/>
  <c r="AE71" i="416"/>
  <c r="AB68" i="428"/>
  <c r="AE78" i="468"/>
  <c r="AB82" i="448"/>
  <c r="AE60" i="418"/>
  <c r="AB87" i="411"/>
  <c r="AE63" i="420"/>
  <c r="AP81" i="460"/>
  <c r="AB71" i="416"/>
  <c r="AE82" i="444"/>
  <c r="AP77" i="448"/>
  <c r="AE76" i="466"/>
  <c r="AB84" i="418"/>
  <c r="AE76" i="470"/>
  <c r="AB78" i="424"/>
  <c r="AB59" i="412"/>
  <c r="AB59" i="422"/>
  <c r="AE87" i="476"/>
  <c r="AB77" i="458"/>
  <c r="AP77" i="456"/>
  <c r="AB61" i="446"/>
  <c r="AE77" i="438"/>
  <c r="AE86" i="462"/>
  <c r="AB70" i="446"/>
  <c r="AP77" i="436"/>
  <c r="AB55" i="438"/>
  <c r="AE88" i="468"/>
  <c r="AB60" i="412"/>
  <c r="AE85" i="468"/>
  <c r="AE64" i="416"/>
  <c r="AB70" i="438"/>
  <c r="AE55" i="444"/>
  <c r="AE55" i="458"/>
  <c r="AE84" i="436"/>
  <c r="AE65" i="413"/>
  <c r="AE71" i="426"/>
  <c r="AP80" i="444"/>
  <c r="AB72" i="413"/>
  <c r="AP84" i="413"/>
  <c r="AE74" i="446"/>
  <c r="AB57" i="448"/>
  <c r="AB63" i="410"/>
  <c r="AE78" i="430"/>
  <c r="AE82" i="452"/>
  <c r="AE75" i="450"/>
  <c r="AB75" i="458"/>
  <c r="AE71" i="432"/>
  <c r="AB60" i="468"/>
  <c r="AB79" i="454"/>
  <c r="AE55" i="434"/>
  <c r="AE83" i="450"/>
  <c r="AE77" i="448"/>
  <c r="AE63" i="428"/>
  <c r="AB73" i="412"/>
  <c r="AP80" i="464"/>
  <c r="AB63" i="456"/>
  <c r="AE73" i="424"/>
  <c r="AB83" i="434"/>
  <c r="AP80" i="414"/>
  <c r="AB57" i="399"/>
  <c r="AE57" i="462"/>
  <c r="AE74" i="464"/>
  <c r="AB68" i="413"/>
  <c r="AB72" i="466"/>
  <c r="AB67" i="420"/>
  <c r="AB82" i="410"/>
  <c r="AE75" i="413"/>
  <c r="AB87" i="452"/>
  <c r="AB76" i="430"/>
  <c r="AE53" i="430"/>
  <c r="AE79" i="414"/>
  <c r="AE64" i="434"/>
  <c r="AE56" i="434"/>
  <c r="AE56" i="424"/>
  <c r="AB88" i="410"/>
  <c r="AE82" i="436"/>
  <c r="AB79" i="422"/>
  <c r="AB60" i="413"/>
  <c r="AE80" i="466"/>
  <c r="AE73" i="440"/>
  <c r="AE84" i="432"/>
  <c r="AE56" i="418"/>
  <c r="AB71" i="448"/>
  <c r="AP77" i="416"/>
  <c r="AE69" i="454"/>
  <c r="AB78" i="444"/>
  <c r="AE67" i="410"/>
  <c r="AE82" i="448"/>
  <c r="AE78" i="444"/>
  <c r="AB73" i="428"/>
  <c r="AE54" i="454"/>
  <c r="AE60" i="462"/>
  <c r="AE81" i="472"/>
  <c r="AE71" i="466"/>
  <c r="AE67" i="442"/>
  <c r="AP77" i="470"/>
  <c r="AE85" i="452"/>
  <c r="AE82" i="474"/>
  <c r="AB62" i="458"/>
  <c r="AE82" i="420"/>
  <c r="AE87" i="446"/>
  <c r="AE55" i="440"/>
  <c r="AP79" i="460"/>
  <c r="AE57" i="452"/>
  <c r="AB67" i="460"/>
  <c r="AE78" i="411"/>
  <c r="AE68" i="418"/>
  <c r="AE83" i="413"/>
  <c r="AB67" i="454"/>
  <c r="AB82" i="446"/>
  <c r="AE63" i="438"/>
  <c r="AB64" i="411"/>
  <c r="AE73" i="388"/>
  <c r="AE86" i="444"/>
  <c r="AB62" i="444"/>
  <c r="AB85" i="428"/>
  <c r="AB58" i="440"/>
  <c r="AE79" i="428"/>
  <c r="AE76" i="454"/>
  <c r="AE57" i="474"/>
  <c r="AB70" i="466"/>
  <c r="AE73" i="410"/>
  <c r="AE61" i="462"/>
  <c r="AB63" i="444"/>
  <c r="AE69" i="426"/>
  <c r="AE79" i="430"/>
  <c r="AE65" i="417"/>
  <c r="AB65" i="432"/>
  <c r="AB63" i="416"/>
  <c r="AB72" i="472"/>
  <c r="AB58" i="422"/>
  <c r="AE66" i="476"/>
  <c r="AB65" i="466"/>
  <c r="AE56" i="470"/>
  <c r="AE63" i="426"/>
  <c r="AE85" i="422"/>
  <c r="AB56" i="450"/>
  <c r="AP82" i="388"/>
  <c r="AB68" i="434"/>
  <c r="AB62" i="418"/>
  <c r="AE78" i="438"/>
  <c r="AE87" i="456"/>
  <c r="AB69" i="420"/>
  <c r="AE54" i="438"/>
  <c r="AE70" i="430"/>
  <c r="AB72" i="432"/>
  <c r="AE77" i="428"/>
  <c r="AE57" i="438"/>
  <c r="AP87" i="413"/>
  <c r="AB67" i="448"/>
  <c r="AP79" i="474"/>
  <c r="AB57" i="438"/>
  <c r="AE69" i="436"/>
  <c r="AE63" i="411"/>
  <c r="AB74" i="456"/>
  <c r="AB60" i="428"/>
  <c r="AB87" i="417"/>
  <c r="AB56" i="413"/>
  <c r="AB80" i="413"/>
  <c r="AE74" i="399"/>
  <c r="AE59" i="474"/>
  <c r="AE78" i="414"/>
  <c r="AB84" i="410"/>
  <c r="AB54" i="452"/>
  <c r="AP81" i="434"/>
  <c r="AP77" i="450"/>
  <c r="AE76" i="452"/>
  <c r="AP77" i="414"/>
  <c r="AB88" i="444"/>
  <c r="AP81" i="426"/>
  <c r="AE77" i="399"/>
  <c r="AB64" i="454"/>
  <c r="AB75" i="468"/>
  <c r="AE85" i="460"/>
  <c r="AE59" i="424"/>
  <c r="AB59" i="452"/>
  <c r="AB83" i="444"/>
  <c r="AB84" i="466"/>
  <c r="AE86" i="436"/>
  <c r="AB59" i="436"/>
  <c r="AP85" i="472"/>
  <c r="AE66" i="446"/>
  <c r="AB57" i="411"/>
  <c r="AE86" i="415"/>
  <c r="AE76" i="415"/>
  <c r="AB65" i="422"/>
  <c r="AE82" i="388"/>
  <c r="AP85" i="428"/>
  <c r="AE53" i="410"/>
  <c r="AB55" i="456"/>
  <c r="AE78" i="428"/>
  <c r="AB75" i="410"/>
  <c r="AB86" i="417"/>
  <c r="AE68" i="448"/>
  <c r="AE56" i="414"/>
  <c r="AE59" i="442"/>
  <c r="AB68" i="422"/>
  <c r="AP88" i="476"/>
  <c r="AB76" i="399"/>
  <c r="AE82" i="399"/>
  <c r="AE53" i="450"/>
  <c r="AB74" i="422"/>
  <c r="AB57" i="450"/>
  <c r="AB79" i="474"/>
  <c r="AB84" i="434"/>
  <c r="AE75" i="466"/>
  <c r="AB53" i="416"/>
  <c r="AE87" i="412"/>
  <c r="AB54" i="444"/>
  <c r="AP79" i="450"/>
  <c r="AB62" i="388"/>
  <c r="AB86" i="450"/>
  <c r="AB57" i="412"/>
  <c r="AE73" i="452"/>
  <c r="AB85" i="450"/>
  <c r="AE74" i="452"/>
  <c r="AB64" i="476"/>
  <c r="AB65" i="388"/>
  <c r="AE55" i="420"/>
  <c r="AB85" i="464"/>
  <c r="AE83" i="399"/>
  <c r="AP84" i="420"/>
  <c r="AB85" i="412"/>
  <c r="AE54" i="456"/>
  <c r="AP80" i="430"/>
  <c r="AB88" i="454"/>
  <c r="AE88" i="456"/>
  <c r="AE67" i="468"/>
  <c r="AB77" i="415"/>
  <c r="AE81" i="411"/>
  <c r="AE53" i="412"/>
  <c r="AE63" i="460"/>
  <c r="AP81" i="410"/>
  <c r="AB78" i="420"/>
  <c r="AE72" i="418"/>
  <c r="AB70" i="424"/>
  <c r="AP84" i="458"/>
  <c r="AB64" i="413"/>
  <c r="AP83" i="428"/>
  <c r="AE67" i="418"/>
  <c r="AE87" i="442"/>
  <c r="AE73" i="476"/>
  <c r="AE55" i="462"/>
  <c r="AP78" i="414"/>
  <c r="AP78" i="430"/>
  <c r="AE78" i="442"/>
  <c r="AB69" i="411"/>
  <c r="AB72" i="412"/>
  <c r="AP86" i="466"/>
  <c r="AE54" i="472"/>
  <c r="AB57" i="417"/>
  <c r="AE88" i="470"/>
  <c r="AP80" i="460"/>
  <c r="AB72" i="440"/>
  <c r="AE54" i="460"/>
  <c r="AB80" i="476"/>
  <c r="AE54" i="446"/>
  <c r="AB57" i="466"/>
  <c r="AB67" i="414"/>
  <c r="AE55" i="411"/>
  <c r="AB85" i="474"/>
  <c r="AE64" i="417"/>
  <c r="AE56" i="432"/>
  <c r="AE73" i="426"/>
  <c r="AE84" i="452"/>
  <c r="AB88" i="438"/>
  <c r="AE78" i="420"/>
  <c r="AB73" i="448"/>
  <c r="AE80" i="464"/>
  <c r="AE71" i="448"/>
  <c r="AB56" i="399"/>
  <c r="AE61" i="470"/>
  <c r="AB53" i="440"/>
  <c r="AB77" i="416"/>
  <c r="AE82" i="440"/>
  <c r="AE86" i="460"/>
  <c r="AE77" i="424"/>
  <c r="AB69" i="474"/>
  <c r="AB67" i="415"/>
  <c r="AE66" i="411"/>
  <c r="AE60" i="428"/>
  <c r="AB79" i="416"/>
  <c r="AP83" i="472"/>
  <c r="AE54" i="448"/>
  <c r="AE86" i="432"/>
  <c r="AE87" i="444"/>
  <c r="AE82" i="476"/>
  <c r="AP85" i="454"/>
  <c r="AE53" i="420"/>
  <c r="AE59" i="415"/>
  <c r="AB82" i="412"/>
  <c r="AE69" i="388"/>
  <c r="AB62" i="476"/>
  <c r="AB88" i="462"/>
  <c r="AB56" i="466"/>
  <c r="AB57" i="416"/>
  <c r="AB75" i="424"/>
  <c r="AP81" i="411"/>
  <c r="AE80" i="452"/>
  <c r="AE60" i="415"/>
  <c r="AE62" i="440"/>
  <c r="AE78" i="448"/>
  <c r="AB76" i="444"/>
  <c r="AE83" i="454"/>
  <c r="AE81" i="426"/>
  <c r="AB76" i="438"/>
  <c r="AE70" i="448"/>
  <c r="AE54" i="464"/>
  <c r="AE65" i="474"/>
  <c r="AB77" i="424"/>
  <c r="AB62" i="412"/>
  <c r="AE58" i="452"/>
  <c r="AE75" i="412"/>
  <c r="AB80" i="424"/>
  <c r="AB72" i="462"/>
  <c r="AE78" i="450"/>
  <c r="AP87" i="418"/>
  <c r="AB59" i="456"/>
  <c r="AB58" i="420"/>
  <c r="AP80" i="468"/>
  <c r="AE74" i="462"/>
  <c r="AB58" i="417"/>
  <c r="AB83" i="458"/>
  <c r="AE54" i="420"/>
  <c r="AE64" i="464"/>
  <c r="AE76" i="417"/>
  <c r="AE66" i="422"/>
  <c r="AE63" i="458"/>
  <c r="AE59" i="470"/>
  <c r="AB66" i="411"/>
  <c r="AE80" i="440"/>
  <c r="AE82" i="432"/>
  <c r="AB58" i="413"/>
  <c r="AP79" i="399"/>
  <c r="AB79" i="452"/>
  <c r="AB71" i="417"/>
  <c r="AB87" i="444"/>
  <c r="AE55" i="414"/>
  <c r="AE76" i="472"/>
  <c r="AP87" i="462"/>
  <c r="AP83" i="438"/>
  <c r="AE72" i="420"/>
  <c r="AE88" i="446"/>
  <c r="AE75" i="417"/>
  <c r="AE76" i="442"/>
  <c r="AB80" i="416"/>
  <c r="AB70" i="420"/>
  <c r="AE72" i="464"/>
  <c r="AB80" i="456"/>
  <c r="AE84" i="410"/>
  <c r="AE72" i="456"/>
  <c r="AE54" i="458"/>
  <c r="AB67" i="476"/>
  <c r="AE70" i="476"/>
  <c r="AB66" i="470"/>
  <c r="AB84" i="460"/>
  <c r="AE66" i="474"/>
  <c r="AB67" i="426"/>
  <c r="AP80" i="450"/>
  <c r="AP83" i="474"/>
  <c r="AE79" i="411"/>
  <c r="AB84" i="422"/>
  <c r="AE76" i="450"/>
  <c r="AE75" i="420"/>
  <c r="AE79" i="434"/>
  <c r="AE77" i="440"/>
  <c r="AB83" i="462"/>
  <c r="AB61" i="474"/>
  <c r="AP77" i="468"/>
  <c r="AB70" i="462"/>
  <c r="AB57" i="452"/>
  <c r="AB70" i="458"/>
  <c r="AE72" i="472"/>
  <c r="AB68" i="464"/>
  <c r="AE80" i="417"/>
  <c r="AE69" i="460"/>
  <c r="AE84" i="446"/>
  <c r="AB78" i="418"/>
  <c r="AB78" i="470"/>
  <c r="AE54" i="452"/>
  <c r="AE65" i="430"/>
  <c r="AE56" i="420"/>
  <c r="AB74" i="446"/>
  <c r="AB67" i="442"/>
  <c r="AB66" i="460"/>
  <c r="AB81" i="413"/>
  <c r="AE73" i="470"/>
  <c r="AB64" i="414"/>
  <c r="AB70" i="442"/>
  <c r="AB71" i="444"/>
  <c r="AE65" i="399"/>
  <c r="AE57" i="420"/>
  <c r="AB83" i="414"/>
  <c r="AB78" i="411"/>
  <c r="AB80" i="436"/>
  <c r="AE86" i="438"/>
  <c r="AE61" i="410"/>
  <c r="AB76" i="412"/>
  <c r="AB76" i="452"/>
  <c r="AB60" i="411"/>
  <c r="AB73" i="432"/>
  <c r="AB60" i="472"/>
  <c r="AB56" i="415"/>
  <c r="AE61" i="466"/>
  <c r="AE57" i="434"/>
  <c r="AP81" i="470"/>
  <c r="AE56" i="399"/>
  <c r="AB84" i="426"/>
  <c r="AE53" i="468"/>
  <c r="AE84" i="434"/>
  <c r="AE67" i="436"/>
  <c r="AE68" i="413"/>
  <c r="AE57" i="430"/>
  <c r="AB67" i="417"/>
  <c r="AP84" i="454"/>
  <c r="AE73" i="444"/>
  <c r="AE60" i="438"/>
  <c r="AE80" i="399"/>
  <c r="AP78" i="416"/>
  <c r="AE62" i="474"/>
  <c r="AE63" i="452"/>
  <c r="AE61" i="432"/>
  <c r="AE75" i="448"/>
  <c r="AE53" i="432"/>
  <c r="AB78" i="422"/>
  <c r="AB73" i="399"/>
  <c r="AB83" i="456"/>
  <c r="AB87" i="462"/>
  <c r="AE81" i="428"/>
  <c r="AB84" i="452"/>
  <c r="AE59" i="428"/>
  <c r="AB63" i="472"/>
  <c r="AE78" i="472"/>
  <c r="AB61" i="468"/>
  <c r="AE86" i="426"/>
  <c r="AP86" i="412"/>
  <c r="AB54" i="462"/>
  <c r="AB74" i="412"/>
  <c r="AE57" i="413"/>
  <c r="AB63" i="388"/>
  <c r="AE78" i="388"/>
  <c r="AE83" i="470"/>
  <c r="AE66" i="420"/>
  <c r="AE80" i="460"/>
  <c r="AE63" i="424"/>
  <c r="AB66" i="450"/>
  <c r="AE68" i="470"/>
  <c r="AB54" i="440"/>
  <c r="AE56" i="472"/>
  <c r="AB63" i="428"/>
  <c r="AE56" i="446"/>
  <c r="AE74" i="442"/>
  <c r="AP84" i="474"/>
  <c r="AE81" i="454"/>
  <c r="AP79" i="415"/>
  <c r="AB86" i="415"/>
  <c r="AB70" i="416"/>
  <c r="AB80" i="466"/>
  <c r="AE53" i="462"/>
  <c r="AB56" i="411"/>
  <c r="AP81" i="399"/>
  <c r="AP88" i="456"/>
  <c r="AE71" i="412"/>
  <c r="AB87" i="426"/>
  <c r="AE56" i="411"/>
  <c r="AE59" i="412"/>
  <c r="AP80" i="448"/>
  <c r="AE54" i="415"/>
  <c r="AP85" i="422"/>
  <c r="AB67" i="430"/>
  <c r="AP82" i="422"/>
  <c r="AE87" i="426"/>
  <c r="AB70" i="418"/>
  <c r="AE75" i="388"/>
  <c r="AE65" i="410"/>
  <c r="AB75" i="416"/>
  <c r="AB56" i="420"/>
  <c r="AE80" i="446"/>
  <c r="AB58" i="452"/>
  <c r="AB69" i="466"/>
  <c r="AB66" i="440"/>
  <c r="AB77" i="418"/>
  <c r="AE62" i="411"/>
  <c r="AE67" i="438"/>
  <c r="AE79" i="458"/>
  <c r="AB57" i="410"/>
  <c r="AE86" i="424"/>
  <c r="AE68" i="440"/>
  <c r="AE77" i="388"/>
  <c r="AB74" i="452"/>
  <c r="AB78" i="438"/>
  <c r="AE58" i="388"/>
  <c r="AB65" i="426"/>
  <c r="AP86" i="417"/>
  <c r="AE88" i="444"/>
  <c r="AE56" i="430"/>
  <c r="AP82" i="413"/>
  <c r="AB54" i="430"/>
  <c r="AP77" i="418"/>
  <c r="AB72" i="428"/>
  <c r="AB76" i="440"/>
  <c r="AB75" i="422"/>
  <c r="AE62" i="468"/>
  <c r="AP77" i="452"/>
  <c r="AE70" i="414"/>
  <c r="AE74" i="414"/>
  <c r="AE59" i="420"/>
  <c r="AB68" i="452"/>
  <c r="AE80" i="444"/>
  <c r="AP88" i="410"/>
  <c r="AB73" i="476"/>
  <c r="AP88" i="436"/>
  <c r="AB70" i="476"/>
  <c r="AE64" i="413"/>
  <c r="AB61" i="416"/>
  <c r="AP82" i="448"/>
  <c r="AE67" i="448"/>
  <c r="AE72" i="388"/>
  <c r="AB71" i="436"/>
  <c r="AE58" i="450"/>
  <c r="AB58" i="414"/>
  <c r="AB64" i="460"/>
  <c r="AE68" i="450"/>
  <c r="AE74" i="472"/>
  <c r="AE58" i="476"/>
  <c r="AB68" i="426"/>
  <c r="AE59" i="413"/>
  <c r="AB67" i="413"/>
  <c r="AB73" i="430"/>
  <c r="AB63" i="460"/>
  <c r="AP83" i="476"/>
  <c r="AE87" i="472"/>
  <c r="AB62" i="413"/>
  <c r="AE71" i="415"/>
  <c r="AE56" i="454"/>
  <c r="AB77" i="452"/>
  <c r="AB56" i="458"/>
  <c r="AE55" i="472"/>
  <c r="AE65" i="438"/>
  <c r="AB62" i="415"/>
  <c r="AB71" i="428"/>
  <c r="AE76" i="440"/>
  <c r="AE59" i="446"/>
  <c r="AE73" i="428"/>
  <c r="AB77" i="434"/>
  <c r="AE60" i="417"/>
  <c r="AE57" i="415"/>
  <c r="AB58" i="388"/>
  <c r="AB61" i="418"/>
  <c r="AE80" i="438"/>
  <c r="AE57" i="422"/>
  <c r="AE65" i="414"/>
  <c r="AE70" i="466"/>
  <c r="AB56" i="468"/>
  <c r="AE84" i="438"/>
  <c r="AE61" i="440"/>
  <c r="AB61" i="399"/>
  <c r="AB82" i="417"/>
  <c r="AB76" i="466"/>
  <c r="AE74" i="432"/>
  <c r="AB82" i="458"/>
  <c r="AB64" i="415"/>
  <c r="AB70" i="434"/>
  <c r="AE83" i="412"/>
  <c r="AB66" i="442"/>
  <c r="AE85" i="450"/>
  <c r="AB78" i="436"/>
  <c r="AE63" i="466"/>
  <c r="AE68" i="466"/>
  <c r="AB88" i="422"/>
  <c r="AB67" i="456"/>
  <c r="AE61" i="460"/>
  <c r="AP85" i="399"/>
  <c r="AE53" i="428"/>
  <c r="AE61" i="388"/>
  <c r="AB68" i="432"/>
  <c r="AB79" i="430"/>
  <c r="AB83" i="426"/>
  <c r="AB76" i="464"/>
  <c r="AE86" i="452"/>
  <c r="AB62" i="424"/>
  <c r="AB56" i="462"/>
  <c r="AB68" i="438"/>
  <c r="AB88" i="460"/>
  <c r="AE64" i="418"/>
  <c r="AE69" i="450"/>
  <c r="AB74" i="434"/>
  <c r="AB60" i="446"/>
  <c r="AP78" i="452"/>
  <c r="AB55" i="418"/>
  <c r="AB72" i="417"/>
  <c r="AB87" i="430"/>
  <c r="AE64" i="420"/>
  <c r="AE71" i="388"/>
  <c r="AE73" i="411"/>
  <c r="AP87" i="442"/>
  <c r="AE83" i="448"/>
  <c r="AB55" i="458"/>
  <c r="AP86" i="434"/>
  <c r="AB56" i="456"/>
  <c r="AB63" i="470"/>
  <c r="AB65" i="468"/>
  <c r="AE84" i="414"/>
  <c r="AE63" i="432"/>
  <c r="AE76" i="416"/>
  <c r="AE68" i="426"/>
  <c r="AB53" i="450"/>
  <c r="AE67" i="413"/>
  <c r="AB56" i="436"/>
  <c r="AE61" i="417"/>
  <c r="AB62" i="411"/>
  <c r="AB62" i="428"/>
  <c r="AP82" i="420"/>
  <c r="AB81" i="440"/>
  <c r="AE59" i="432"/>
  <c r="AE68" i="474"/>
  <c r="AE73" i="416"/>
  <c r="AE87" i="458"/>
  <c r="AB72" i="436"/>
  <c r="AP86" i="422"/>
  <c r="AE70" i="458"/>
  <c r="AB66" i="399"/>
  <c r="AB66" i="474"/>
  <c r="AB62" i="452"/>
  <c r="AB85" i="446"/>
  <c r="AP82" i="430"/>
  <c r="AP80" i="438"/>
  <c r="AE58" i="464"/>
  <c r="AE83" i="422"/>
  <c r="AE53" i="399"/>
  <c r="AB58" i="418"/>
  <c r="AB65" i="440"/>
  <c r="AE79" i="412"/>
  <c r="AE70" i="446"/>
  <c r="AE72" i="399"/>
  <c r="AE79" i="470"/>
  <c r="AE72" i="462"/>
  <c r="AB56" i="410"/>
  <c r="AE53" i="413"/>
  <c r="AB86" i="413"/>
  <c r="AB67" i="399"/>
  <c r="AB56" i="452"/>
  <c r="AB58" i="442"/>
  <c r="AE76" i="456"/>
  <c r="AE61" i="448"/>
  <c r="AB72" i="399"/>
  <c r="AB84" i="412"/>
  <c r="AE55" i="450"/>
  <c r="AP79" i="442"/>
  <c r="AE70" i="416"/>
  <c r="AE61" i="456"/>
  <c r="AB78" i="446"/>
  <c r="AE81" i="450"/>
  <c r="AE86" i="440"/>
  <c r="AE54" i="436"/>
  <c r="AE83" i="466"/>
  <c r="AE75" i="458"/>
  <c r="AB71" i="413"/>
  <c r="AE66" i="413"/>
  <c r="AB82" i="440"/>
  <c r="AB58" i="450"/>
  <c r="AE66" i="399"/>
  <c r="AE73" i="458"/>
  <c r="AE66" i="442"/>
  <c r="AP86" i="388"/>
  <c r="AB81" i="452"/>
  <c r="AE56" i="422"/>
  <c r="AB84" i="462"/>
  <c r="AB57" i="434"/>
  <c r="AP87" i="468"/>
  <c r="AE82" i="418"/>
  <c r="AE84" i="456"/>
  <c r="AE72" i="438"/>
  <c r="AE58" i="428"/>
  <c r="AE58" i="424"/>
  <c r="AB58" i="460"/>
  <c r="AB74" i="415"/>
  <c r="AE63" i="434"/>
  <c r="AB58" i="399"/>
  <c r="AP87" i="438"/>
  <c r="AE70" i="454"/>
  <c r="AB80" i="452"/>
  <c r="AB61" i="422"/>
  <c r="AB67" i="422"/>
  <c r="AE69" i="418"/>
  <c r="AE71" i="446"/>
  <c r="AB59" i="454"/>
  <c r="AB71" i="458"/>
  <c r="AE77" i="450"/>
  <c r="AB87" i="464"/>
  <c r="AE67" i="456"/>
  <c r="AE88" i="474"/>
  <c r="AE64" i="444"/>
  <c r="AE70" i="418"/>
  <c r="AE88" i="430"/>
  <c r="AB87" i="414"/>
  <c r="AB86" i="418"/>
  <c r="AB63" i="448"/>
  <c r="AE77" i="426"/>
  <c r="AB87" i="416"/>
  <c r="AB63" i="434"/>
  <c r="AE77" i="420"/>
  <c r="AE84" i="450"/>
  <c r="AB79" i="472"/>
  <c r="AE76" i="434"/>
  <c r="AE69" i="415"/>
  <c r="AB66" i="438"/>
  <c r="AE68" i="416"/>
  <c r="AE87" i="466"/>
  <c r="AB53" i="417"/>
  <c r="AB53" i="436"/>
  <c r="AE75" i="474"/>
  <c r="AP83" i="417"/>
  <c r="AE69" i="430"/>
  <c r="AE72" i="460"/>
  <c r="AE55" i="438"/>
  <c r="AE82" i="456"/>
  <c r="AB65" i="416"/>
  <c r="AB59" i="388"/>
  <c r="AB76" i="413"/>
  <c r="AE80" i="442"/>
  <c r="AB85" i="415"/>
  <c r="AB66" i="414"/>
  <c r="AB69" i="414"/>
  <c r="AP88" i="468"/>
  <c r="AB69" i="440"/>
  <c r="AB87" i="412"/>
  <c r="AE68" i="388"/>
  <c r="AB79" i="428"/>
  <c r="AB81" i="476"/>
  <c r="AE65" i="440"/>
  <c r="AB82" i="450"/>
  <c r="AE57" i="424"/>
  <c r="AE68" i="442"/>
  <c r="AE65" i="456"/>
  <c r="AB58" i="448"/>
  <c r="AE62" i="412"/>
  <c r="AB74" i="460"/>
  <c r="AE66" i="388"/>
  <c r="AE84" i="418"/>
  <c r="AE76" i="446"/>
  <c r="AP86" i="452"/>
  <c r="AE69" i="434"/>
  <c r="AB82" i="462"/>
  <c r="AE87" i="415"/>
  <c r="AE77" i="476"/>
  <c r="AE70" i="436"/>
  <c r="AB87" i="418"/>
  <c r="AB86" i="444"/>
  <c r="AE81" i="430"/>
  <c r="AB88" i="399"/>
  <c r="AB76" i="417"/>
  <c r="AE74" i="388"/>
  <c r="AB58" i="464"/>
  <c r="AB87" i="420"/>
  <c r="AE80" i="454"/>
  <c r="AB80" i="464"/>
  <c r="AB56" i="414"/>
  <c r="AB78" i="415"/>
  <c r="AB53" i="442"/>
  <c r="AE85" i="412"/>
  <c r="AB56" i="424"/>
  <c r="AB61" i="412"/>
  <c r="AB75" i="432"/>
  <c r="AB82" i="476"/>
  <c r="AE72" i="424"/>
  <c r="AB55" i="412"/>
  <c r="AE63" i="388"/>
  <c r="AB63" i="412"/>
  <c r="AB72" i="450"/>
  <c r="AB71" i="466"/>
  <c r="AB55" i="426"/>
  <c r="AB54" i="432"/>
  <c r="AE67" i="452"/>
  <c r="AE61" i="412"/>
  <c r="AB65" i="420"/>
  <c r="AE53" i="424"/>
  <c r="AB60" i="418"/>
  <c r="AB82" i="434"/>
  <c r="AB87" i="474"/>
  <c r="AE79" i="424"/>
  <c r="AE84" i="444"/>
  <c r="AB62" i="422"/>
  <c r="AB59" i="426"/>
  <c r="AB55" i="414"/>
  <c r="AE54" i="470"/>
  <c r="AB78" i="474"/>
  <c r="AE66" i="458"/>
  <c r="AE64" i="458"/>
  <c r="AB85" i="440"/>
  <c r="AP83" i="450"/>
  <c r="AE79" i="432"/>
  <c r="AB85" i="448"/>
  <c r="AB75" i="438"/>
  <c r="AE65" i="454"/>
  <c r="AE66" i="460"/>
  <c r="AE59" i="472"/>
  <c r="AP78" i="476"/>
  <c r="AB75" i="417"/>
  <c r="AB64" i="418"/>
  <c r="AE78" i="415"/>
  <c r="AE76" i="410"/>
  <c r="AE81" i="466"/>
  <c r="AB58" i="436"/>
  <c r="AE78" i="416"/>
  <c r="AE77" i="464"/>
  <c r="AB68" i="470"/>
  <c r="AB76" i="436"/>
  <c r="AB61" i="444"/>
  <c r="AB55" i="466"/>
  <c r="AE85" i="440"/>
  <c r="AE84" i="442"/>
  <c r="AB54" i="426"/>
  <c r="AB55" i="436"/>
  <c r="AE86" i="417"/>
  <c r="AE77" i="430"/>
  <c r="AE72" i="448"/>
  <c r="AE75" i="444"/>
  <c r="AE54" i="424"/>
  <c r="AP88" i="432"/>
  <c r="AE87" i="454"/>
  <c r="AP83" i="426"/>
  <c r="AB87" i="438"/>
  <c r="AE86" i="450"/>
  <c r="AE59" i="462"/>
  <c r="AE66" i="450"/>
  <c r="AE55" i="417"/>
  <c r="AE58" i="440"/>
  <c r="AB77" i="474"/>
  <c r="AB82" i="399"/>
  <c r="AE79" i="436"/>
  <c r="AE88" i="413"/>
  <c r="AE86" i="411"/>
  <c r="AE55" i="424"/>
  <c r="AB64" i="472"/>
  <c r="AB81" i="470"/>
  <c r="AB57" i="456"/>
  <c r="AE88" i="450"/>
  <c r="AE59" i="418"/>
  <c r="AB83" i="416"/>
  <c r="AE73" i="422"/>
  <c r="AE82" i="438"/>
  <c r="AB67" i="432"/>
  <c r="AP87" i="470"/>
  <c r="AE70" i="399"/>
  <c r="AE71" i="462"/>
  <c r="AB64" i="424"/>
  <c r="AP81" i="432"/>
  <c r="AP77" i="442"/>
  <c r="AE69" i="412"/>
  <c r="AB79" i="468"/>
  <c r="AP77" i="444"/>
  <c r="AB72" i="422"/>
  <c r="AE66" i="452"/>
  <c r="AE57" i="432"/>
  <c r="AB72" i="438"/>
  <c r="AB74" i="411"/>
  <c r="AE88" i="417"/>
  <c r="AB60" i="448"/>
  <c r="AE60" i="456"/>
  <c r="AB69" i="452"/>
  <c r="AB81" i="420"/>
  <c r="AP83" i="413"/>
  <c r="AE86" i="466"/>
  <c r="AE67" i="446"/>
  <c r="AB59" i="438"/>
  <c r="AE74" i="424"/>
  <c r="AB88" i="432"/>
  <c r="AB77" i="444"/>
  <c r="AE72" i="417"/>
  <c r="AE68" i="444"/>
  <c r="AE70" i="432"/>
  <c r="AE73" i="417"/>
  <c r="AE65" i="466"/>
  <c r="AE68" i="438"/>
  <c r="AE62" i="414"/>
  <c r="AE80" i="420"/>
  <c r="AB58" i="438"/>
  <c r="AB60" i="450"/>
  <c r="AB69" i="428"/>
  <c r="AE62" i="424"/>
  <c r="AB74" i="428"/>
  <c r="AB85" i="470"/>
  <c r="AB71" i="415"/>
  <c r="AE56" i="442"/>
  <c r="AB68" i="415"/>
  <c r="AP81" i="452"/>
  <c r="AE60" i="434"/>
  <c r="AB79" i="470"/>
  <c r="AB84" i="450"/>
  <c r="AB63" i="411"/>
  <c r="AE72" i="422"/>
  <c r="AB77" i="417"/>
  <c r="AB67" i="458"/>
  <c r="AE70" i="424"/>
  <c r="AE87" i="411"/>
  <c r="AE53" i="414"/>
  <c r="AE75" i="424"/>
  <c r="AE88" i="452"/>
  <c r="AB54" i="438"/>
  <c r="AE77" i="413"/>
  <c r="AB57" i="454"/>
  <c r="AE60" i="412"/>
  <c r="AE53" i="415"/>
  <c r="AE76" i="436"/>
  <c r="AB60" i="426"/>
  <c r="AE62" i="462"/>
  <c r="AB62" i="434"/>
  <c r="AE59" i="388"/>
  <c r="AB85" i="452"/>
  <c r="AE66" i="418"/>
  <c r="AE62" i="420"/>
  <c r="AE81" i="476"/>
  <c r="AE61" i="399"/>
  <c r="AB82" i="436"/>
  <c r="AB61" i="470"/>
  <c r="AP83" i="424"/>
  <c r="AB72" i="444"/>
  <c r="AB58" i="415"/>
  <c r="AB61" i="438"/>
  <c r="AB86" i="411"/>
  <c r="AB79" i="460"/>
  <c r="AE62" i="448"/>
  <c r="AB79" i="456"/>
  <c r="AE85" i="424"/>
  <c r="AP79" i="430"/>
  <c r="AE75" i="432"/>
  <c r="AE84" i="422"/>
  <c r="AE67" i="460"/>
  <c r="AB64" i="436"/>
  <c r="AE69" i="413"/>
  <c r="AB60" i="436"/>
  <c r="AB69" i="430"/>
  <c r="AB75" i="428"/>
  <c r="AE85" i="411"/>
  <c r="AE74" i="448"/>
  <c r="AE87" i="438"/>
  <c r="AE54" i="432"/>
  <c r="AB60" i="456"/>
  <c r="AE74" i="410"/>
  <c r="AB78" i="466"/>
  <c r="AB77" i="414"/>
  <c r="AB53" i="430"/>
  <c r="AE83" i="442"/>
  <c r="AE69" i="414"/>
  <c r="AE64" i="440"/>
  <c r="AP83" i="416"/>
  <c r="AB60" i="430"/>
  <c r="AE66" i="462"/>
  <c r="AE78" i="460"/>
  <c r="AE59" i="452"/>
  <c r="AE83" i="432"/>
  <c r="AP87" i="454"/>
  <c r="AE78" i="426"/>
  <c r="AE69" i="458"/>
  <c r="AE75" i="434"/>
  <c r="AB54" i="450"/>
  <c r="AE63" i="414"/>
  <c r="AB79" i="426"/>
  <c r="AB60" i="454"/>
  <c r="AB70" i="415"/>
  <c r="AE58" i="456"/>
  <c r="AB65" i="411"/>
  <c r="AB81" i="454"/>
  <c r="AB84" i="454"/>
  <c r="AB70" i="468"/>
  <c r="AB72" i="464"/>
  <c r="AB64" i="428"/>
  <c r="AE64" i="438"/>
  <c r="AP78" i="444"/>
  <c r="AP84" i="399"/>
  <c r="AB56" i="440"/>
  <c r="AB86" i="422"/>
  <c r="AE63" i="454"/>
  <c r="AE80" i="422"/>
  <c r="AE57" i="426"/>
  <c r="AB81" i="416"/>
  <c r="AB77" i="456"/>
  <c r="AB79" i="420"/>
  <c r="AB63" i="446"/>
  <c r="AE64" i="414"/>
  <c r="AE68" i="434"/>
  <c r="AE61" i="446"/>
  <c r="AB74" i="450"/>
  <c r="AE84" i="468"/>
  <c r="AB75" i="450"/>
  <c r="AE53" i="456"/>
  <c r="AE80" i="411"/>
  <c r="AE55" i="428"/>
  <c r="AE54" i="399"/>
  <c r="AP78" i="417"/>
  <c r="AB84" i="432"/>
  <c r="AB61" i="426"/>
  <c r="AB75" i="399"/>
  <c r="AB66" i="432"/>
  <c r="AP85" i="424"/>
  <c r="AE84" i="474"/>
  <c r="AE88" i="388"/>
  <c r="AB77" i="430"/>
  <c r="AP80" i="418"/>
  <c r="AP86" i="426"/>
  <c r="AE57" i="454"/>
  <c r="AE85" i="416"/>
  <c r="AB77" i="442"/>
  <c r="AB77" i="440"/>
  <c r="AB63" i="399"/>
  <c r="AE55" i="464"/>
  <c r="AE72" i="411"/>
  <c r="AB64" i="440"/>
  <c r="AB70" i="399"/>
  <c r="AB70" i="430"/>
  <c r="AE71" i="430"/>
  <c r="AB77" i="446"/>
  <c r="AB59" i="415"/>
  <c r="AB86" i="412"/>
  <c r="AB70" i="412"/>
  <c r="AB63" i="413"/>
  <c r="AB78" i="454"/>
  <c r="AB74" i="448"/>
  <c r="AB60" i="462"/>
  <c r="AB54" i="411"/>
  <c r="AB83" i="452"/>
  <c r="AB84" i="448"/>
  <c r="AB62" i="442"/>
  <c r="AP83" i="414"/>
  <c r="AB76" i="472"/>
  <c r="AB88" i="414"/>
  <c r="AE66" i="415"/>
  <c r="AE70" i="417"/>
  <c r="AB54" i="422"/>
  <c r="AB60" i="416"/>
  <c r="AB64" i="474"/>
  <c r="AB53" i="399"/>
  <c r="AE67" i="454"/>
  <c r="AB78" i="426"/>
  <c r="AB62" i="438"/>
  <c r="AE73" i="472"/>
  <c r="AE58" i="448"/>
  <c r="AE71" i="456"/>
  <c r="AE67" i="434"/>
  <c r="AE71" i="417"/>
  <c r="AE72" i="426"/>
  <c r="AB54" i="418"/>
  <c r="AE58" i="414"/>
  <c r="AE59" i="430"/>
  <c r="AB81" i="426"/>
  <c r="AP88" i="388"/>
  <c r="AP78" i="442"/>
  <c r="AB54" i="424"/>
  <c r="AE75" i="411"/>
  <c r="AE54" i="422"/>
  <c r="AB81" i="436"/>
  <c r="AE70" i="434"/>
  <c r="AE65" i="416"/>
  <c r="AE62" i="388"/>
  <c r="AB85" i="468"/>
  <c r="AE59" i="426"/>
  <c r="AE77" i="466"/>
  <c r="AB61" i="434"/>
  <c r="AB61" i="428"/>
  <c r="AB57" i="430"/>
  <c r="AP85" i="388"/>
  <c r="AB74" i="418"/>
  <c r="AE58" i="426"/>
  <c r="AB82" i="414"/>
  <c r="AB77" i="450"/>
  <c r="AE57" i="440"/>
  <c r="AB82" i="426"/>
  <c r="AB61" i="458"/>
  <c r="AB88" i="430"/>
  <c r="AB62" i="460"/>
  <c r="AE85" i="414"/>
  <c r="AB53" i="464"/>
  <c r="AE66" i="424"/>
  <c r="AB54" i="415"/>
  <c r="AB80" i="411"/>
  <c r="AB66" i="412"/>
  <c r="AB78" i="430"/>
  <c r="AB76" i="415"/>
  <c r="AE71" i="476"/>
  <c r="AP80" i="436"/>
  <c r="AB85" i="424"/>
  <c r="AE54" i="412"/>
  <c r="AP87" i="456"/>
  <c r="AE77" i="446"/>
  <c r="AE54" i="416"/>
  <c r="AB56" i="412"/>
  <c r="AE78" i="440"/>
  <c r="AB61" i="415"/>
  <c r="AE53" i="417"/>
  <c r="AB60" i="414"/>
  <c r="AE55" i="426"/>
  <c r="AE80" i="412"/>
  <c r="AB65" i="450"/>
  <c r="AE68" i="414"/>
  <c r="AE77" i="416"/>
  <c r="AB82" i="388"/>
  <c r="AP82" i="399"/>
  <c r="AE86" i="422"/>
  <c r="AE84" i="430"/>
  <c r="AE75" i="428"/>
  <c r="AE87" i="417"/>
  <c r="AE69" i="438"/>
  <c r="AB58" i="476"/>
  <c r="AE63" i="464"/>
  <c r="AB73" i="417"/>
  <c r="AB59" i="424"/>
  <c r="AE65" i="422"/>
  <c r="AE85" i="436"/>
  <c r="AE88" i="438"/>
  <c r="AE73" i="420"/>
  <c r="AB54" i="399"/>
  <c r="AB84" i="424"/>
  <c r="AB68" i="436"/>
  <c r="AE76" i="412"/>
  <c r="AB66" i="428"/>
  <c r="AB81" i="446"/>
  <c r="AB79" i="446"/>
  <c r="AB82" i="430"/>
  <c r="AE82" i="417"/>
  <c r="AB61" i="432"/>
  <c r="AE81" i="417"/>
  <c r="AE54" i="411"/>
  <c r="AE80" i="414"/>
  <c r="AB86" i="452"/>
  <c r="AE77" i="434"/>
  <c r="AB81" i="415"/>
  <c r="AB58" i="474"/>
  <c r="AE82" i="470"/>
  <c r="AB85" i="426"/>
  <c r="AB53" i="434"/>
  <c r="AB75" i="420"/>
  <c r="AE67" i="414"/>
  <c r="AE78" i="399"/>
  <c r="AE87" i="464"/>
  <c r="AE70" i="411"/>
  <c r="AE64" i="452"/>
  <c r="AB80" i="444"/>
  <c r="AE76" i="426"/>
  <c r="AB86" i="426"/>
  <c r="AP79" i="422"/>
  <c r="AB75" i="446"/>
  <c r="AB64" i="446"/>
  <c r="AP78" i="399"/>
  <c r="AB72" i="415"/>
  <c r="AE53" i="460"/>
  <c r="AB65" i="454"/>
  <c r="AB88" i="420"/>
  <c r="AB88" i="446"/>
  <c r="AE88" i="412"/>
  <c r="AE63" i="416"/>
  <c r="AB85" i="444"/>
  <c r="AB81" i="430"/>
  <c r="AE71" i="464"/>
  <c r="AB67" i="411"/>
  <c r="AB63" i="426"/>
  <c r="AB74" i="444"/>
  <c r="AB72" i="410"/>
  <c r="AB63" i="415"/>
  <c r="AE82" i="450"/>
  <c r="AE69" i="424"/>
  <c r="AB80" i="472"/>
  <c r="AB83" i="388"/>
  <c r="AB67" i="412"/>
  <c r="AB78" i="388"/>
  <c r="AB80" i="468"/>
  <c r="AB56" i="434"/>
  <c r="AB54" i="446"/>
  <c r="AE61" i="450"/>
  <c r="AE70" i="413"/>
  <c r="AP80" i="440"/>
  <c r="AE53" i="448"/>
  <c r="AB71" i="446"/>
  <c r="AE56" i="450"/>
  <c r="AB53" i="466"/>
  <c r="AB84" i="456"/>
  <c r="AE64" i="442"/>
  <c r="AB53" i="428"/>
  <c r="AB72" i="424"/>
  <c r="AB55" i="424"/>
  <c r="AB82" i="470"/>
  <c r="AE80" i="428"/>
  <c r="AB62" i="446"/>
  <c r="AE60" i="420"/>
  <c r="AB57" i="418"/>
  <c r="AB61" i="417"/>
  <c r="AB53" i="388"/>
  <c r="AE79" i="410"/>
  <c r="AE87" i="388"/>
  <c r="AE80" i="410"/>
  <c r="AB70" i="440"/>
  <c r="AE86" i="388"/>
  <c r="AE77" i="472"/>
  <c r="AE55" i="460"/>
  <c r="AE82" i="410"/>
  <c r="AE56" i="438"/>
  <c r="AB87" i="440"/>
  <c r="AB66" i="424"/>
  <c r="AE74" i="434"/>
  <c r="AE75" i="436"/>
  <c r="AB67" i="450"/>
  <c r="AE65" i="388"/>
  <c r="AB63" i="432"/>
  <c r="AB87" i="450"/>
  <c r="AE65" i="428"/>
  <c r="AP87" i="444"/>
  <c r="AE74" i="426"/>
  <c r="AB60" i="432"/>
  <c r="AB57" i="446"/>
  <c r="AE87" i="440"/>
  <c r="AE86" i="434"/>
  <c r="AE62" i="417"/>
  <c r="AE70" i="388"/>
  <c r="AP77" i="424"/>
  <c r="AB53" i="414"/>
  <c r="AB84" i="399"/>
  <c r="AB73" i="422"/>
  <c r="AE64" i="430"/>
  <c r="AE65" i="444"/>
  <c r="AB78" i="450"/>
  <c r="AE55" i="442"/>
  <c r="AB73" i="434"/>
  <c r="AE79" i="444"/>
  <c r="AE53" i="464"/>
  <c r="AB73" i="440"/>
  <c r="AB60" i="388"/>
  <c r="AB55" i="428"/>
  <c r="AP77" i="411"/>
  <c r="AB62" i="440"/>
  <c r="AE80" i="450"/>
  <c r="AB81" i="422"/>
  <c r="AP87" i="476"/>
  <c r="AE86" i="458"/>
  <c r="AB57" i="476"/>
  <c r="AB62" i="436"/>
  <c r="AE58" i="436"/>
  <c r="AB55" i="420"/>
  <c r="AB63" i="422"/>
  <c r="AB58" i="468"/>
  <c r="AB76" i="432"/>
  <c r="AE73" i="454"/>
  <c r="AE61" i="416"/>
  <c r="AB87" i="442"/>
  <c r="AE59" i="440"/>
  <c r="AE77" i="462"/>
  <c r="AE78" i="466"/>
  <c r="AP78" i="472"/>
  <c r="AE76" i="399"/>
  <c r="AP78" i="415"/>
  <c r="AB70" i="450"/>
  <c r="AB73" i="436"/>
  <c r="AE55" i="418"/>
  <c r="AB88" i="417"/>
  <c r="AB66" i="458"/>
  <c r="AB85" i="416"/>
  <c r="AE71" i="399"/>
  <c r="AE75" i="442"/>
  <c r="AE64" i="432"/>
  <c r="AE62" i="413"/>
  <c r="AB83" i="446"/>
  <c r="AE60" i="470"/>
  <c r="AE65" i="434"/>
  <c r="AE76" i="458"/>
  <c r="AP79" i="446"/>
  <c r="AE77" i="452"/>
  <c r="AB58" i="416"/>
  <c r="AE54" i="434"/>
  <c r="AP86" i="464"/>
  <c r="AB56" i="444"/>
  <c r="AB65" i="399"/>
  <c r="AB61" i="414"/>
  <c r="AE85" i="426"/>
  <c r="AP86" i="474"/>
  <c r="AE65" i="424"/>
  <c r="AE75" i="446"/>
  <c r="AE54" i="428"/>
  <c r="AB60" i="415"/>
  <c r="AE83" i="434"/>
  <c r="AE88" i="426"/>
  <c r="AP88" i="412"/>
  <c r="AB71" i="440"/>
  <c r="AB58" i="411"/>
  <c r="AE58" i="470"/>
  <c r="AB82" i="411"/>
  <c r="AE88" i="410"/>
  <c r="AB64" i="412"/>
  <c r="AE59" i="414"/>
  <c r="AB66" i="416"/>
  <c r="AB74" i="413"/>
  <c r="AP81" i="424"/>
  <c r="AB80" i="412"/>
  <c r="AP78" i="468"/>
  <c r="AE82" i="430"/>
  <c r="AB53" i="454"/>
  <c r="AB56" i="432"/>
  <c r="AE65" i="412"/>
  <c r="AB74" i="432"/>
  <c r="AE56" i="456"/>
  <c r="AE74" i="411"/>
  <c r="AB83" i="432"/>
  <c r="AB69" i="436"/>
  <c r="AE77" i="436"/>
  <c r="AE62" i="428"/>
  <c r="AE76" i="422"/>
  <c r="AP78" i="422"/>
  <c r="AE64" i="468"/>
  <c r="AB67" i="464"/>
  <c r="AE72" i="414"/>
  <c r="AE67" i="411"/>
  <c r="AE57" i="446"/>
  <c r="AE61" i="418"/>
  <c r="AE65" i="442"/>
  <c r="AE61" i="444"/>
  <c r="AE71" i="444"/>
  <c r="AE71" i="411"/>
  <c r="AE71" i="450"/>
  <c r="AE57" i="444"/>
  <c r="AE63" i="444"/>
  <c r="AP86" i="430"/>
  <c r="AB80" i="430"/>
  <c r="AB68" i="416"/>
  <c r="AB56" i="438"/>
  <c r="AE85" i="456"/>
  <c r="AE54" i="450"/>
  <c r="AB75" i="460"/>
  <c r="AP79" i="426"/>
  <c r="AE83" i="416"/>
  <c r="AE74" i="417"/>
  <c r="AB71" i="418"/>
  <c r="AP81" i="444"/>
  <c r="AE78" i="464"/>
  <c r="AB86" i="424"/>
  <c r="AB69" i="438"/>
  <c r="AB78" i="460"/>
  <c r="AB63" i="450"/>
  <c r="AB60" i="440"/>
  <c r="AE64" i="436"/>
  <c r="AE68" i="436"/>
  <c r="AE86" i="446"/>
  <c r="AE57" i="388"/>
  <c r="AB77" i="462"/>
  <c r="AB59" i="462"/>
  <c r="AB60" i="434"/>
  <c r="AP82" i="456"/>
  <c r="AB80" i="420"/>
  <c r="AB62" i="462"/>
  <c r="AP84" i="412"/>
  <c r="AE57" i="456"/>
  <c r="AB53" i="418"/>
  <c r="AB77" i="411"/>
  <c r="AE57" i="428"/>
  <c r="AB58" i="428"/>
  <c r="AE62" i="436"/>
  <c r="AE65" i="476"/>
  <c r="AB86" i="430"/>
  <c r="AB85" i="388"/>
  <c r="AB75" i="462"/>
  <c r="AE67" i="412"/>
  <c r="AE67" i="444"/>
  <c r="AB63" i="454"/>
  <c r="AP85" i="440"/>
  <c r="AE77" i="422"/>
  <c r="AE66" i="436"/>
  <c r="AE75" i="418"/>
  <c r="AE85" i="458"/>
  <c r="AB84" i="458"/>
  <c r="AB68" i="399"/>
  <c r="AB60" i="422"/>
  <c r="AE63" i="436"/>
  <c r="AE85" i="420"/>
  <c r="AB68" i="417"/>
  <c r="AB84" i="415"/>
  <c r="AB64" i="470"/>
  <c r="AE88" i="420"/>
  <c r="AE79" i="450"/>
  <c r="AB84" i="417"/>
  <c r="AE67" i="399"/>
  <c r="AE64" i="415"/>
  <c r="AE69" i="432"/>
  <c r="AB69" i="424"/>
  <c r="AE78" i="412"/>
  <c r="AE77" i="414"/>
  <c r="AE56" i="413"/>
  <c r="AE65" i="420"/>
  <c r="AB88" i="416"/>
  <c r="AP82" i="476"/>
  <c r="AE67" i="432"/>
  <c r="AB88" i="436"/>
  <c r="AE79" i="476"/>
  <c r="AE75" i="422"/>
  <c r="AB78" i="412"/>
  <c r="AB66" i="456"/>
  <c r="AB56" i="472"/>
  <c r="AE60" i="474"/>
  <c r="AE53" i="474"/>
  <c r="AE82" i="454"/>
  <c r="AE81" i="422"/>
  <c r="AE82" i="422"/>
  <c r="AB71" i="470"/>
  <c r="AB70" i="444"/>
  <c r="AE85" i="442"/>
  <c r="AE84" i="416"/>
  <c r="AE67" i="416"/>
  <c r="AB64" i="448"/>
  <c r="AB57" i="432"/>
  <c r="AB77" i="412"/>
  <c r="AE71" i="440"/>
  <c r="AB55" i="448"/>
  <c r="AE58" i="413"/>
  <c r="AB82" i="415"/>
  <c r="AB60" i="417"/>
  <c r="AB61" i="472"/>
  <c r="AP81" i="442"/>
  <c r="AE54" i="444"/>
  <c r="AE77" i="417"/>
  <c r="AE86" i="472"/>
  <c r="AE84" i="413"/>
  <c r="AB76" i="442"/>
  <c r="AE84" i="415"/>
  <c r="AB88" i="450"/>
  <c r="AE75" i="472"/>
  <c r="AE87" i="428"/>
  <c r="AE60" i="444"/>
  <c r="AB69" i="417"/>
  <c r="AP77" i="399"/>
  <c r="AB88" i="464"/>
  <c r="AE81" i="388"/>
  <c r="AE65" i="470"/>
  <c r="AB56" i="416"/>
  <c r="AB79" i="464"/>
  <c r="AB80" i="474"/>
  <c r="AB81" i="432"/>
  <c r="AB65" i="418"/>
  <c r="AB81" i="411"/>
  <c r="AB81" i="417"/>
  <c r="AE87" i="399"/>
  <c r="AB61" i="452"/>
  <c r="AE68" i="430"/>
  <c r="AB80" i="415"/>
  <c r="AP87" i="410"/>
  <c r="AE85" i="438"/>
  <c r="AE58" i="468"/>
  <c r="AE55" i="416"/>
  <c r="AB59" i="417"/>
  <c r="AB88" i="412"/>
  <c r="AB69" i="422"/>
  <c r="AE84" i="411"/>
  <c r="AE63" i="417"/>
  <c r="AB57" i="413"/>
  <c r="AB86" i="440"/>
  <c r="AB59" i="472"/>
  <c r="AP80" i="432"/>
  <c r="AE60" i="430"/>
  <c r="AE72" i="440"/>
  <c r="AE74" i="436"/>
  <c r="AB65" i="417"/>
  <c r="AE74" i="415"/>
  <c r="AP81" i="417"/>
  <c r="AE88" i="436"/>
  <c r="AE57" i="466"/>
  <c r="AB69" i="399"/>
  <c r="AE82" i="442"/>
  <c r="AB78" i="416"/>
  <c r="AE88" i="415"/>
  <c r="AB69" i="416"/>
  <c r="AE81" i="412"/>
  <c r="AB68" i="388"/>
  <c r="AE78" i="454"/>
  <c r="AE73" i="468"/>
  <c r="AB82" i="420"/>
  <c r="AE55" i="422"/>
  <c r="AB84" i="440"/>
  <c r="AE66" i="440"/>
  <c r="AB85" i="454"/>
  <c r="AP82" i="452"/>
  <c r="AB54" i="468"/>
  <c r="AP84" i="426"/>
  <c r="AE61" i="454"/>
  <c r="AE66" i="448"/>
  <c r="AE53" i="411"/>
  <c r="AE82" i="416"/>
  <c r="AE85" i="388"/>
  <c r="AP78" i="446"/>
  <c r="AB76" i="462"/>
  <c r="AB81" i="428"/>
  <c r="AB73" i="415"/>
  <c r="AP83" i="448"/>
  <c r="AE81" i="436"/>
  <c r="AP86" i="428"/>
  <c r="AB68" i="474"/>
  <c r="AB74" i="388"/>
  <c r="AB81" i="414"/>
  <c r="AB74" i="466"/>
  <c r="AB53" i="444"/>
  <c r="AB71" i="456"/>
  <c r="AB58" i="456"/>
  <c r="AP84" i="460"/>
  <c r="AB58" i="444"/>
  <c r="AB54" i="442"/>
  <c r="AB60" i="420"/>
  <c r="AB64" i="416"/>
  <c r="AP87" i="399"/>
  <c r="AB70" i="448"/>
  <c r="AE85" i="413"/>
  <c r="AB73" i="420"/>
  <c r="AE88" i="458"/>
  <c r="AE57" i="416"/>
  <c r="AB54" i="434"/>
  <c r="AB79" i="414"/>
  <c r="AB66" i="417"/>
  <c r="AE86" i="476"/>
  <c r="AE54" i="410"/>
  <c r="AE85" i="428"/>
  <c r="AE53" i="470"/>
  <c r="AE61" i="430"/>
  <c r="AB73" i="462"/>
  <c r="AE86" i="410"/>
  <c r="AE67" i="450"/>
  <c r="AE78" i="432"/>
  <c r="AE86" i="413"/>
  <c r="AE72" i="442"/>
  <c r="AB85" i="420"/>
  <c r="AB80" i="458"/>
  <c r="AP86" i="442"/>
  <c r="AE88" i="428"/>
  <c r="AE65" i="436"/>
  <c r="AB83" i="460"/>
  <c r="AB70" i="432"/>
  <c r="AB62" i="470"/>
  <c r="AE61" i="428"/>
  <c r="AE73" i="434"/>
  <c r="AE66" i="412"/>
  <c r="AB81" i="438"/>
  <c r="AE55" i="412"/>
  <c r="AE59" i="417"/>
  <c r="AB88" i="428"/>
  <c r="AE86" i="428"/>
  <c r="AE60" i="414"/>
  <c r="AE60" i="454"/>
  <c r="AB68" i="448"/>
  <c r="AE62" i="418"/>
  <c r="AB83" i="474"/>
  <c r="AE81" i="416"/>
  <c r="AE68" i="422"/>
  <c r="AB57" i="474"/>
  <c r="AE65" i="452"/>
  <c r="AB66" i="444"/>
  <c r="AB88" i="470"/>
  <c r="AE85" i="417"/>
  <c r="AB83" i="422"/>
  <c r="AB86" i="458"/>
  <c r="AE87" i="413"/>
  <c r="AB85" i="399"/>
  <c r="AE57" i="412"/>
  <c r="AB53" i="422"/>
  <c r="AE55" i="436"/>
  <c r="AE82" i="413"/>
  <c r="AE64" i="470"/>
  <c r="AE61" i="415"/>
  <c r="AE81" i="434"/>
  <c r="AB68" i="418"/>
  <c r="AE57" i="460"/>
  <c r="AB83" i="415"/>
  <c r="AE57" i="411"/>
  <c r="AB82" i="432"/>
  <c r="AB74" i="426"/>
  <c r="AB55" i="462"/>
  <c r="AE60" i="460"/>
  <c r="AE60" i="413"/>
  <c r="AB76" i="434"/>
  <c r="AB77" i="426"/>
  <c r="AB70" i="411"/>
  <c r="AE76" i="428"/>
  <c r="AP79" i="434"/>
  <c r="AP80" i="415"/>
  <c r="AE71" i="420"/>
  <c r="AB76" i="388"/>
  <c r="AB86" i="442"/>
  <c r="AP84" i="410"/>
  <c r="AE55" i="476"/>
  <c r="AE83" i="456"/>
  <c r="AB62" i="414"/>
  <c r="AE69" i="468"/>
  <c r="AE71" i="418"/>
  <c r="AB74" i="414"/>
  <c r="AE64" i="428"/>
  <c r="AB77" i="454"/>
  <c r="AB71" i="412"/>
  <c r="AB76" i="448"/>
  <c r="AE77" i="460"/>
  <c r="AB56" i="430"/>
  <c r="AP79" i="452"/>
  <c r="AE53" i="446"/>
  <c r="AB54" i="448"/>
  <c r="AB64" i="388"/>
  <c r="AE74" i="420"/>
  <c r="AP85" i="458"/>
  <c r="AE84" i="454"/>
  <c r="AE71" i="422"/>
  <c r="AB76" i="426"/>
  <c r="AP82" i="428"/>
  <c r="AB78" i="448"/>
  <c r="AB59" i="446"/>
  <c r="AB79" i="399"/>
  <c r="AB72" i="434"/>
  <c r="AE59" i="438"/>
  <c r="AB74" i="416"/>
  <c r="AB54" i="388"/>
  <c r="AE79" i="417"/>
  <c r="AE63" i="430"/>
  <c r="AE76" i="413"/>
  <c r="AB80" i="432"/>
  <c r="AE60" i="442"/>
  <c r="AB83" i="418"/>
  <c r="AP77" i="412"/>
  <c r="AE86" i="448"/>
  <c r="AE56" i="416"/>
  <c r="AB81" i="450"/>
  <c r="AE72" i="454"/>
  <c r="AE84" i="399"/>
  <c r="AE76" i="388"/>
  <c r="AE70" i="415"/>
  <c r="AE71" i="454"/>
  <c r="AB71" i="414"/>
  <c r="AE54" i="417"/>
  <c r="AB66" i="454"/>
  <c r="AB80" i="388"/>
  <c r="AE56" i="452"/>
  <c r="AB88" i="458"/>
  <c r="AE83" i="415"/>
  <c r="AE69" i="442"/>
  <c r="AB61" i="462"/>
  <c r="AB87" i="428"/>
  <c r="AB81" i="388"/>
  <c r="AB71" i="468"/>
  <c r="AB54" i="464"/>
  <c r="AE75" i="426"/>
  <c r="AB81" i="434"/>
  <c r="AP79" i="413"/>
  <c r="AB71" i="399"/>
  <c r="AE82" i="464"/>
  <c r="AE56" i="388"/>
  <c r="AE62" i="438"/>
  <c r="AB81" i="412"/>
  <c r="AB58" i="426"/>
  <c r="AE79" i="399"/>
  <c r="AE62" i="452"/>
  <c r="AE73" i="438"/>
  <c r="AB57" i="426"/>
  <c r="AB80" i="414"/>
  <c r="AE84" i="428"/>
  <c r="AB63" i="464"/>
  <c r="AP87" i="388"/>
  <c r="AE70" i="428"/>
  <c r="AP86" i="456"/>
  <c r="AE69" i="464"/>
  <c r="AE63" i="470"/>
  <c r="AE85" i="446"/>
  <c r="AP78" i="464"/>
  <c r="AB65" i="462"/>
  <c r="AB55" i="444"/>
  <c r="AE74" i="450"/>
  <c r="AE65" i="415"/>
  <c r="AB81" i="472"/>
  <c r="AB79" i="444"/>
  <c r="AE75" i="460"/>
  <c r="AB69" i="472"/>
  <c r="AP81" i="388"/>
  <c r="AB68" i="420"/>
  <c r="AE80" i="476"/>
  <c r="AP87" i="434"/>
  <c r="AE81" i="474"/>
  <c r="AE67" i="417"/>
  <c r="AE63" i="474"/>
  <c r="AB83" i="424"/>
  <c r="AB77" i="448"/>
  <c r="AP78" i="448"/>
  <c r="AB74" i="417"/>
  <c r="AB83" i="436"/>
  <c r="AE61" i="413"/>
  <c r="AB69" i="444"/>
  <c r="AB88" i="442"/>
  <c r="AE72" i="436"/>
  <c r="AE61" i="438"/>
  <c r="AB84" i="474"/>
  <c r="AE68" i="452"/>
  <c r="AB54" i="476"/>
  <c r="AB76" i="460"/>
  <c r="AE72" i="412"/>
  <c r="AE77" i="415"/>
  <c r="AP85" i="413"/>
  <c r="AE84" i="458"/>
  <c r="AB65" i="413"/>
  <c r="AE57" i="399"/>
  <c r="AE59" i="464"/>
  <c r="AB76" i="470"/>
  <c r="AB69" i="410"/>
  <c r="AB68" i="430"/>
  <c r="AP80" i="426"/>
  <c r="AB84" i="444"/>
  <c r="AE72" i="413"/>
  <c r="AE85" i="444"/>
  <c r="AE61" i="442"/>
  <c r="AE69" i="448"/>
  <c r="AP82" i="472"/>
  <c r="AB84" i="414"/>
  <c r="AE78" i="436"/>
  <c r="AB84" i="428"/>
  <c r="AE69" i="420"/>
  <c r="AB75" i="430"/>
  <c r="AE63" i="415"/>
  <c r="AB73" i="410"/>
  <c r="AB77" i="436"/>
  <c r="AE88" i="472"/>
  <c r="AB72" i="414"/>
  <c r="AP86" i="420"/>
  <c r="AB61" i="450"/>
  <c r="AE85" i="466"/>
  <c r="AB73" i="456"/>
  <c r="AB70" i="410"/>
  <c r="AE58" i="420"/>
  <c r="AE73" i="413"/>
  <c r="AB65" i="414"/>
  <c r="AB59" i="432"/>
  <c r="AE86" i="412"/>
  <c r="AE67" i="415"/>
  <c r="AB65" i="430"/>
  <c r="AB62" i="432"/>
  <c r="AB64" i="452"/>
  <c r="AE55" i="413"/>
  <c r="AB66" i="388"/>
  <c r="AB59" i="416"/>
  <c r="AB64" i="434"/>
  <c r="AE74" i="438"/>
  <c r="AB57" i="440"/>
  <c r="AB84" i="446"/>
  <c r="AB54" i="414"/>
  <c r="AB67" i="410"/>
  <c r="AE57" i="417"/>
  <c r="AB86" i="448"/>
  <c r="AE88" i="434"/>
  <c r="AB72" i="452"/>
  <c r="AB59" i="430"/>
  <c r="AB83" i="468"/>
  <c r="AB67" i="438"/>
  <c r="AB74" i="442"/>
  <c r="AB73" i="454"/>
  <c r="AE70" i="460"/>
  <c r="AB56" i="446"/>
  <c r="AB71" i="426"/>
  <c r="AE85" i="432"/>
  <c r="AP79" i="464"/>
  <c r="AB75" i="388"/>
  <c r="AB58" i="470"/>
  <c r="AB75" i="414"/>
  <c r="AE75" i="438"/>
  <c r="AB53" i="438"/>
  <c r="AB88" i="452"/>
  <c r="AE66" i="466"/>
  <c r="AB56" i="454"/>
  <c r="AB88" i="466"/>
  <c r="AB78" i="456"/>
  <c r="AE58" i="442"/>
  <c r="AP84" i="444"/>
  <c r="AE82" i="411"/>
  <c r="AB57" i="460"/>
  <c r="AB58" i="454"/>
  <c r="AE57" i="450"/>
  <c r="AE61" i="422"/>
  <c r="AB59" i="413"/>
  <c r="AE53" i="438"/>
  <c r="AP87" i="458"/>
  <c r="AP84" i="476"/>
  <c r="AB56" i="418"/>
  <c r="AE57" i="414"/>
  <c r="AE85" i="399"/>
  <c r="AE61" i="414"/>
  <c r="AB59" i="460"/>
  <c r="AB68" i="446"/>
  <c r="AB59" i="414"/>
  <c r="AB73" i="418"/>
  <c r="AE54" i="426"/>
  <c r="AE58" i="417"/>
  <c r="AB55" i="399"/>
  <c r="AB69" i="415"/>
  <c r="AB60" i="424"/>
  <c r="AB66" i="430"/>
  <c r="AE77" i="432"/>
  <c r="AE80" i="416"/>
  <c r="AE56" i="412"/>
  <c r="AB56" i="448"/>
  <c r="AP81" i="436"/>
  <c r="AE87" i="422"/>
  <c r="AB53" i="452"/>
  <c r="AB81" i="464"/>
  <c r="AB70" i="388"/>
  <c r="AP80" i="413"/>
  <c r="AE58" i="415"/>
  <c r="AB56" i="388"/>
  <c r="AB66" i="466"/>
  <c r="AE87" i="414"/>
  <c r="AE59" i="468"/>
  <c r="AE68" i="432"/>
  <c r="AE79" i="456"/>
  <c r="AE67" i="388"/>
  <c r="AB85" i="411"/>
  <c r="AB88" i="448"/>
  <c r="AE70" i="438"/>
  <c r="AE62" i="442"/>
  <c r="AB59" i="444"/>
  <c r="AB87" i="458"/>
  <c r="AB75" i="448"/>
  <c r="AB71" i="424"/>
  <c r="AE77" i="456"/>
  <c r="AE53" i="476"/>
  <c r="AE80" i="430"/>
  <c r="AB65" i="412"/>
  <c r="AB87" i="472"/>
  <c r="AB55" i="434"/>
  <c r="AB69" i="412"/>
  <c r="AB59" i="411"/>
  <c r="AB88" i="413"/>
  <c r="AB58" i="462"/>
  <c r="AB85" i="417"/>
  <c r="AE53" i="416"/>
  <c r="AP83" i="460"/>
  <c r="AB86" i="454"/>
  <c r="AB76" i="428"/>
  <c r="AB64" i="438"/>
  <c r="AB76" i="456"/>
  <c r="AP88" i="466"/>
  <c r="AE79" i="388"/>
  <c r="AP88" i="414"/>
  <c r="AE55" i="399"/>
  <c r="AE83" i="460"/>
  <c r="AE83" i="428"/>
  <c r="AE80" i="415"/>
  <c r="AB78" i="472"/>
  <c r="AE69" i="411"/>
  <c r="AE66" i="414"/>
  <c r="AE82" i="414"/>
  <c r="AE63" i="472"/>
  <c r="AE74" i="456"/>
  <c r="AE88" i="454"/>
  <c r="AB85" i="422"/>
  <c r="AE70" i="426"/>
  <c r="AE63" i="412"/>
  <c r="AB82" i="454"/>
  <c r="AE62" i="415"/>
  <c r="AE86" i="418"/>
  <c r="AB59" i="399"/>
  <c r="AB60" i="442"/>
  <c r="AB88" i="476"/>
  <c r="AB85" i="442"/>
  <c r="AB79" i="448"/>
  <c r="AE72" i="446"/>
  <c r="AE64" i="411"/>
  <c r="AE78" i="422"/>
  <c r="AB55" i="422"/>
  <c r="AB74" i="399"/>
  <c r="AB53" i="456"/>
  <c r="AB59" i="464"/>
  <c r="AE76" i="430"/>
  <c r="AB73" i="450"/>
  <c r="AB73" i="388"/>
  <c r="AE59" i="416"/>
  <c r="AB54" i="470"/>
  <c r="AE84" i="472"/>
  <c r="AB75" i="415"/>
  <c r="AE67" i="466"/>
  <c r="AB79" i="415"/>
  <c r="AE88" i="462"/>
  <c r="AB65" i="438"/>
  <c r="AE62" i="466"/>
  <c r="AB71" i="442"/>
  <c r="AB80" i="438"/>
  <c r="AE71" i="438"/>
  <c r="AE83" i="458"/>
  <c r="AB53" i="424"/>
  <c r="AB78" i="468"/>
  <c r="AE71" i="424"/>
  <c r="AB83" i="448"/>
  <c r="AB81" i="462"/>
  <c r="AE87" i="450"/>
  <c r="AE80" i="456"/>
  <c r="AP86" i="414"/>
  <c r="AB72" i="430"/>
  <c r="AE60" i="458"/>
  <c r="AE79" i="468"/>
  <c r="AE79" i="466"/>
  <c r="AE59" i="458"/>
  <c r="AB53" i="476"/>
  <c r="AE82" i="412"/>
  <c r="AE73" i="415"/>
  <c r="AE77" i="411"/>
  <c r="AB81" i="399"/>
  <c r="AE58" i="438"/>
  <c r="AE71" i="452"/>
  <c r="AE61" i="436"/>
  <c r="AB66" i="410"/>
  <c r="AB80" i="448"/>
  <c r="AB77" i="428"/>
  <c r="AB79" i="388"/>
  <c r="AE53" i="422"/>
  <c r="AB64" i="444"/>
  <c r="AB53" i="415"/>
  <c r="AE72" i="410"/>
  <c r="AE71" i="434"/>
  <c r="AB76" i="422"/>
  <c r="AE67" i="430"/>
  <c r="AE79" i="442"/>
  <c r="AE74" i="474"/>
  <c r="AE81" i="440"/>
  <c r="AP78" i="454"/>
  <c r="AB72" i="388"/>
  <c r="AE62" i="426"/>
  <c r="AE72" i="476"/>
  <c r="AE64" i="426"/>
  <c r="AP85" i="442"/>
  <c r="AE60" i="410"/>
  <c r="AB88" i="415"/>
  <c r="AB76" i="468"/>
  <c r="AE62" i="416"/>
  <c r="AE56" i="440"/>
  <c r="AE73" i="414"/>
  <c r="AE80" i="418"/>
  <c r="AB85" i="414"/>
  <c r="AE68" i="462"/>
  <c r="AE56" i="444"/>
  <c r="AE80" i="413"/>
  <c r="AE60" i="411"/>
  <c r="AB87" i="446"/>
  <c r="AE73" i="432"/>
  <c r="AB85" i="462"/>
  <c r="AE61" i="411"/>
  <c r="AB59" i="434"/>
  <c r="AE66" i="464"/>
  <c r="AE73" i="436"/>
  <c r="AB78" i="413"/>
  <c r="AB62" i="420"/>
  <c r="AB63" i="440"/>
  <c r="AB69" i="432"/>
  <c r="AB54" i="474"/>
  <c r="AE87" i="460"/>
  <c r="AB82" i="438"/>
  <c r="AE83" i="440"/>
  <c r="AP82" i="454"/>
  <c r="AB54" i="428"/>
  <c r="AB69" i="476"/>
  <c r="AE64" i="462"/>
  <c r="AE53" i="388"/>
  <c r="AB82" i="428"/>
  <c r="AB67" i="418"/>
  <c r="AE55" i="432"/>
  <c r="AP83" i="399"/>
  <c r="AB75" i="444"/>
  <c r="AB64" i="426"/>
  <c r="AE71" i="413"/>
  <c r="AE58" i="434"/>
  <c r="AE84" i="412"/>
  <c r="AE71" i="470"/>
  <c r="AE64" i="446"/>
  <c r="AB69" i="426"/>
  <c r="AB85" i="438"/>
  <c r="AE64" i="412"/>
  <c r="AE71" i="414"/>
  <c r="AB71" i="438"/>
  <c r="AB74" i="430"/>
  <c r="AB65" i="415"/>
  <c r="AE75" i="476"/>
  <c r="AP84" i="466"/>
  <c r="AB62" i="426"/>
  <c r="AE73" i="446"/>
  <c r="AE63" i="446"/>
  <c r="AE61" i="420"/>
  <c r="AE79" i="420"/>
  <c r="AB56" i="422"/>
  <c r="AB86" i="416"/>
  <c r="AB63" i="417"/>
  <c r="AB74" i="472"/>
  <c r="AP79" i="470"/>
  <c r="AB84" i="436"/>
  <c r="AB81" i="418"/>
  <c r="AE69" i="428"/>
  <c r="AB86" i="399"/>
  <c r="AB66" i="415"/>
  <c r="AB88" i="434"/>
  <c r="AE79" i="454"/>
  <c r="AB70" i="460"/>
  <c r="AB55" i="430"/>
  <c r="AE65" i="462"/>
  <c r="AP88" i="413"/>
  <c r="AB71" i="432"/>
  <c r="AB86" i="438"/>
  <c r="AE86" i="430"/>
  <c r="AB67" i="470"/>
  <c r="AE80" i="474"/>
  <c r="AE65" i="472"/>
  <c r="AE79" i="452"/>
  <c r="AB73" i="438"/>
  <c r="AB67" i="388"/>
  <c r="AE53" i="436"/>
  <c r="AB72" i="442"/>
  <c r="AE81" i="446"/>
  <c r="AB78" i="414"/>
  <c r="AB82" i="442"/>
  <c r="AE54" i="442"/>
  <c r="AE82" i="424"/>
  <c r="AB72" i="418"/>
  <c r="AE69" i="416"/>
  <c r="AE78" i="424"/>
  <c r="AE61" i="468"/>
  <c r="AB62" i="474"/>
  <c r="AE68" i="417"/>
  <c r="AE85" i="454"/>
  <c r="AB64" i="399"/>
  <c r="AP85" i="456"/>
  <c r="AB70" i="414"/>
  <c r="AB59" i="476"/>
  <c r="AP88" i="442"/>
  <c r="AB60" i="474"/>
  <c r="AE82" i="434"/>
  <c r="AE69" i="422"/>
  <c r="AB70" i="422"/>
  <c r="AE86" i="442"/>
  <c r="AE70" i="456"/>
  <c r="AE53" i="418"/>
  <c r="AB87" i="422"/>
  <c r="AE54" i="418"/>
  <c r="AB86" i="460"/>
  <c r="AE78" i="434"/>
  <c r="AP79" i="444"/>
  <c r="AB78" i="428"/>
  <c r="AE81" i="424"/>
  <c r="AB79" i="410"/>
  <c r="AE86" i="454"/>
  <c r="AE88" i="414"/>
  <c r="AE58" i="430"/>
  <c r="AB58" i="430"/>
  <c r="AB61" i="424"/>
  <c r="AB56" i="428"/>
  <c r="AB60" i="458"/>
  <c r="AB66" i="446"/>
  <c r="AB87" i="399"/>
  <c r="AE80" i="448"/>
  <c r="AB69" i="458"/>
  <c r="AB75" i="436"/>
  <c r="AB53" i="446"/>
  <c r="AB77" i="399"/>
  <c r="AE59" i="454"/>
  <c r="AE68" i="411"/>
  <c r="AE82" i="472"/>
  <c r="AP88" i="411"/>
  <c r="AE56" i="448"/>
  <c r="AE60" i="424"/>
  <c r="AB85" i="472"/>
  <c r="AB74" i="424"/>
  <c r="AE84" i="388"/>
  <c r="AE81" i="415"/>
  <c r="AB66" i="472"/>
  <c r="AB57" i="388"/>
  <c r="AB71" i="452"/>
  <c r="AB87" i="410"/>
  <c r="AE75" i="415"/>
  <c r="AE61" i="424"/>
  <c r="AB59" i="448"/>
  <c r="AE70" i="440"/>
  <c r="AE64" i="388"/>
  <c r="AE64" i="448"/>
  <c r="AE76" i="414"/>
  <c r="AB67" i="428"/>
  <c r="AE60" i="399"/>
  <c r="AB76" i="416"/>
  <c r="AE84" i="420"/>
  <c r="AB61" i="440"/>
  <c r="AE53" i="434"/>
  <c r="AE58" i="416"/>
  <c r="AE70" i="412"/>
  <c r="AB59" i="410"/>
  <c r="AB68" i="424"/>
  <c r="AB58" i="434"/>
  <c r="AC58" i="434" l="1"/>
  <c r="AJ70" i="412"/>
  <c r="AI70" i="412"/>
  <c r="AF58" i="416"/>
  <c r="AK53" i="434"/>
  <c r="AI53" i="434"/>
  <c r="AF84" i="420"/>
  <c r="AC76" i="416"/>
  <c r="AJ60" i="399"/>
  <c r="AI76" i="414"/>
  <c r="AF76" i="414"/>
  <c r="AK64" i="448"/>
  <c r="AK64" i="388"/>
  <c r="AI64" i="388"/>
  <c r="AF70" i="440"/>
  <c r="AC59" i="448"/>
  <c r="AJ61" i="424"/>
  <c r="AJ75" i="415"/>
  <c r="AF75" i="415"/>
  <c r="AC66" i="472"/>
  <c r="AK81" i="415"/>
  <c r="AH84" i="388"/>
  <c r="AJ84" i="388"/>
  <c r="AH60" i="424"/>
  <c r="AI60" i="424"/>
  <c r="AK56" i="448"/>
  <c r="AR88" i="411"/>
  <c r="AS88" i="411"/>
  <c r="AF82" i="472"/>
  <c r="AF68" i="411"/>
  <c r="AJ68" i="411"/>
  <c r="AH59" i="454"/>
  <c r="AC53" i="446"/>
  <c r="AJ80" i="448"/>
  <c r="AG80" i="448"/>
  <c r="AC56" i="428"/>
  <c r="AJ58" i="430"/>
  <c r="AI58" i="430"/>
  <c r="AG88" i="414"/>
  <c r="AG86" i="454"/>
  <c r="AF86" i="454"/>
  <c r="AG81" i="424"/>
  <c r="AC78" i="428"/>
  <c r="AQ79" i="444"/>
  <c r="AG78" i="434"/>
  <c r="AJ78" i="434"/>
  <c r="AJ54" i="418"/>
  <c r="AC87" i="422"/>
  <c r="AG53" i="418"/>
  <c r="AG70" i="456"/>
  <c r="AF70" i="456"/>
  <c r="AG86" i="442"/>
  <c r="AJ69" i="422"/>
  <c r="AG69" i="422"/>
  <c r="AH82" i="434"/>
  <c r="AC60" i="474"/>
  <c r="AQ88" i="442"/>
  <c r="AC70" i="414"/>
  <c r="AU85" i="456"/>
  <c r="AF85" i="454"/>
  <c r="AI85" i="454"/>
  <c r="AF68" i="417"/>
  <c r="AC62" i="474"/>
  <c r="AH61" i="468"/>
  <c r="AG78" i="424"/>
  <c r="AH78" i="424"/>
  <c r="AF69" i="416"/>
  <c r="AK82" i="424"/>
  <c r="AH82" i="424"/>
  <c r="AH54" i="442"/>
  <c r="AC82" i="442"/>
  <c r="AJ81" i="446"/>
  <c r="AC72" i="442"/>
  <c r="AI53" i="436"/>
  <c r="AC73" i="438"/>
  <c r="AI79" i="452"/>
  <c r="AG65" i="472"/>
  <c r="AK65" i="472"/>
  <c r="AG80" i="474"/>
  <c r="AF86" i="430"/>
  <c r="AJ86" i="430"/>
  <c r="AU88" i="413"/>
  <c r="AT88" i="413"/>
  <c r="AK65" i="462"/>
  <c r="AC55" i="430"/>
  <c r="AF79" i="454"/>
  <c r="AC88" i="434"/>
  <c r="AH69" i="428"/>
  <c r="AI69" i="428"/>
  <c r="AR79" i="470"/>
  <c r="AU79" i="470"/>
  <c r="AC56" i="422"/>
  <c r="AF79" i="420"/>
  <c r="AK61" i="420"/>
  <c r="AI61" i="420"/>
  <c r="AF63" i="446"/>
  <c r="AI73" i="446"/>
  <c r="AK73" i="446"/>
  <c r="AQ84" i="466"/>
  <c r="AH75" i="476"/>
  <c r="AI75" i="476"/>
  <c r="AC71" i="438"/>
  <c r="AK71" i="414"/>
  <c r="AI64" i="412"/>
  <c r="AH64" i="412"/>
  <c r="AF64" i="446"/>
  <c r="AI64" i="446"/>
  <c r="AJ71" i="470"/>
  <c r="AG84" i="412"/>
  <c r="AK84" i="412"/>
  <c r="AK58" i="434"/>
  <c r="AH71" i="413"/>
  <c r="AI71" i="413"/>
  <c r="AQ83" i="399"/>
  <c r="AU83" i="399"/>
  <c r="AH55" i="432"/>
  <c r="AC82" i="428"/>
  <c r="AG53" i="388"/>
  <c r="AH64" i="462"/>
  <c r="AG64" i="462"/>
  <c r="AQ82" i="454"/>
  <c r="AU82" i="454"/>
  <c r="AJ83" i="440"/>
  <c r="AK87" i="460"/>
  <c r="AI87" i="460"/>
  <c r="AC63" i="440"/>
  <c r="AH73" i="436"/>
  <c r="AJ73" i="436"/>
  <c r="AF66" i="464"/>
  <c r="AJ61" i="411"/>
  <c r="AI61" i="411"/>
  <c r="AG73" i="432"/>
  <c r="AK73" i="432"/>
  <c r="AF60" i="411"/>
  <c r="AJ80" i="413"/>
  <c r="AK80" i="413"/>
  <c r="AJ56" i="444"/>
  <c r="AG68" i="462"/>
  <c r="AF68" i="462"/>
  <c r="AH80" i="418"/>
  <c r="AJ80" i="418"/>
  <c r="AG73" i="414"/>
  <c r="AI56" i="440"/>
  <c r="AJ56" i="440"/>
  <c r="AG62" i="416"/>
  <c r="AC88" i="415"/>
  <c r="AI60" i="410"/>
  <c r="AR85" i="442"/>
  <c r="AS85" i="442"/>
  <c r="AI64" i="426"/>
  <c r="AJ72" i="476"/>
  <c r="AF72" i="476"/>
  <c r="AH62" i="426"/>
  <c r="AV78" i="454"/>
  <c r="AR78" i="454"/>
  <c r="AH81" i="440"/>
  <c r="AJ74" i="474"/>
  <c r="AG74" i="474"/>
  <c r="AH79" i="442"/>
  <c r="AK67" i="430"/>
  <c r="AF67" i="430"/>
  <c r="AK71" i="434"/>
  <c r="AG71" i="434"/>
  <c r="AF72" i="410"/>
  <c r="AC64" i="444"/>
  <c r="AF53" i="422"/>
  <c r="AC77" i="428"/>
  <c r="AI61" i="436"/>
  <c r="AH61" i="436"/>
  <c r="AH71" i="452"/>
  <c r="AG58" i="438"/>
  <c r="AJ58" i="438"/>
  <c r="AJ77" i="411"/>
  <c r="AJ73" i="415"/>
  <c r="AI73" i="415"/>
  <c r="AI82" i="412"/>
  <c r="AC53" i="476"/>
  <c r="AI59" i="458"/>
  <c r="AG79" i="466"/>
  <c r="AJ79" i="466"/>
  <c r="AH79" i="468"/>
  <c r="AH60" i="458"/>
  <c r="AI60" i="458"/>
  <c r="AS86" i="414"/>
  <c r="AH80" i="456"/>
  <c r="AI80" i="456"/>
  <c r="AK87" i="450"/>
  <c r="AC81" i="462"/>
  <c r="AK71" i="424"/>
  <c r="AC78" i="468"/>
  <c r="AJ83" i="458"/>
  <c r="AJ71" i="438"/>
  <c r="AK71" i="438"/>
  <c r="AF62" i="466"/>
  <c r="AI62" i="466"/>
  <c r="AF88" i="462"/>
  <c r="AK88" i="462"/>
  <c r="AH67" i="466"/>
  <c r="AC75" i="415"/>
  <c r="AI84" i="472"/>
  <c r="AF59" i="416"/>
  <c r="AK59" i="416"/>
  <c r="AK76" i="430"/>
  <c r="AF76" i="430"/>
  <c r="AC74" i="399"/>
  <c r="AH78" i="422"/>
  <c r="AI64" i="411"/>
  <c r="AH64" i="411"/>
  <c r="AF72" i="446"/>
  <c r="AC79" i="448"/>
  <c r="AC59" i="399"/>
  <c r="AF86" i="418"/>
  <c r="AH62" i="415"/>
  <c r="AI62" i="415"/>
  <c r="AF63" i="412"/>
  <c r="AJ70" i="426"/>
  <c r="AH70" i="426"/>
  <c r="AG88" i="454"/>
  <c r="AH88" i="454"/>
  <c r="AH74" i="456"/>
  <c r="AF63" i="472"/>
  <c r="AG63" i="472"/>
  <c r="AJ82" i="414"/>
  <c r="AF66" i="414"/>
  <c r="AI66" i="414"/>
  <c r="AG69" i="411"/>
  <c r="AI80" i="415"/>
  <c r="AH80" i="415"/>
  <c r="AI83" i="428"/>
  <c r="AK83" i="460"/>
  <c r="AI83" i="460"/>
  <c r="AG55" i="399"/>
  <c r="AR88" i="414"/>
  <c r="AT88" i="414"/>
  <c r="AI79" i="388"/>
  <c r="AT88" i="466"/>
  <c r="AS88" i="466"/>
  <c r="AC76" i="428"/>
  <c r="AT83" i="460"/>
  <c r="AG53" i="416"/>
  <c r="AF53" i="416"/>
  <c r="AC88" i="413"/>
  <c r="AC87" i="472"/>
  <c r="AF80" i="430"/>
  <c r="AF53" i="476"/>
  <c r="AI53" i="476"/>
  <c r="AI77" i="456"/>
  <c r="AC71" i="424"/>
  <c r="AH62" i="442"/>
  <c r="AF62" i="442"/>
  <c r="AH70" i="438"/>
  <c r="AC88" i="448"/>
  <c r="AH67" i="388"/>
  <c r="AF79" i="456"/>
  <c r="AJ79" i="456"/>
  <c r="AG68" i="432"/>
  <c r="AK59" i="468"/>
  <c r="AH59" i="468"/>
  <c r="AH87" i="414"/>
  <c r="AC66" i="466"/>
  <c r="AG58" i="415"/>
  <c r="AS80" i="413"/>
  <c r="AT80" i="413"/>
  <c r="AC53" i="452"/>
  <c r="AJ87" i="422"/>
  <c r="AS81" i="436"/>
  <c r="AR81" i="436"/>
  <c r="AJ56" i="412"/>
  <c r="AK80" i="416"/>
  <c r="AG80" i="416"/>
  <c r="AG77" i="432"/>
  <c r="AC66" i="430"/>
  <c r="AI58" i="417"/>
  <c r="AK58" i="417"/>
  <c r="AJ54" i="426"/>
  <c r="AC73" i="418"/>
  <c r="AH61" i="414"/>
  <c r="AI61" i="414"/>
  <c r="AJ85" i="399"/>
  <c r="AH57" i="414"/>
  <c r="AF57" i="414"/>
  <c r="AU84" i="476"/>
  <c r="AS84" i="476"/>
  <c r="AV87" i="458"/>
  <c r="AH53" i="438"/>
  <c r="AF53" i="438"/>
  <c r="AG61" i="422"/>
  <c r="AH57" i="450"/>
  <c r="AF57" i="450"/>
  <c r="AF82" i="411"/>
  <c r="AH82" i="411"/>
  <c r="AT84" i="444"/>
  <c r="AI58" i="442"/>
  <c r="AF58" i="442"/>
  <c r="AC56" i="454"/>
  <c r="AJ66" i="466"/>
  <c r="AC53" i="438"/>
  <c r="AH75" i="438"/>
  <c r="AC58" i="470"/>
  <c r="AS79" i="464"/>
  <c r="AF85" i="432"/>
  <c r="AG85" i="432"/>
  <c r="AH70" i="460"/>
  <c r="AG70" i="460"/>
  <c r="AC67" i="438"/>
  <c r="AG88" i="434"/>
  <c r="AI88" i="434"/>
  <c r="AF57" i="417"/>
  <c r="AJ57" i="417"/>
  <c r="AC57" i="440"/>
  <c r="AG74" i="438"/>
  <c r="AC59" i="416"/>
  <c r="AJ55" i="413"/>
  <c r="AC64" i="452"/>
  <c r="AK67" i="415"/>
  <c r="AJ67" i="415"/>
  <c r="AK86" i="412"/>
  <c r="AC65" i="414"/>
  <c r="AH73" i="413"/>
  <c r="AG58" i="420"/>
  <c r="AH58" i="420"/>
  <c r="AH85" i="466"/>
  <c r="AJ85" i="466"/>
  <c r="AS86" i="420"/>
  <c r="AC72" i="414"/>
  <c r="AH88" i="472"/>
  <c r="AC73" i="410"/>
  <c r="AG63" i="415"/>
  <c r="AH69" i="420"/>
  <c r="AJ69" i="420"/>
  <c r="AF78" i="436"/>
  <c r="AH78" i="436"/>
  <c r="AT82" i="472"/>
  <c r="AJ69" i="448"/>
  <c r="AI69" i="448"/>
  <c r="AI61" i="442"/>
  <c r="AK85" i="444"/>
  <c r="AJ85" i="444"/>
  <c r="AJ72" i="413"/>
  <c r="AC84" i="444"/>
  <c r="AR80" i="426"/>
  <c r="AC69" i="410"/>
  <c r="AJ59" i="464"/>
  <c r="AF57" i="399"/>
  <c r="AG57" i="399"/>
  <c r="AI84" i="458"/>
  <c r="AJ84" i="458"/>
  <c r="AR85" i="413"/>
  <c r="AF77" i="415"/>
  <c r="AJ77" i="415"/>
  <c r="AI72" i="412"/>
  <c r="AC54" i="476"/>
  <c r="AH68" i="452"/>
  <c r="AI61" i="438"/>
  <c r="AH61" i="438"/>
  <c r="AI72" i="436"/>
  <c r="AC88" i="442"/>
  <c r="AK61" i="413"/>
  <c r="AC83" i="436"/>
  <c r="AS78" i="448"/>
  <c r="AC77" i="448"/>
  <c r="AG63" i="474"/>
  <c r="AI67" i="417"/>
  <c r="AK67" i="417"/>
  <c r="AJ81" i="474"/>
  <c r="AR87" i="434"/>
  <c r="AV87" i="434"/>
  <c r="AH80" i="476"/>
  <c r="AC68" i="420"/>
  <c r="AU81" i="388"/>
  <c r="AJ75" i="460"/>
  <c r="AK75" i="460"/>
  <c r="AG65" i="415"/>
  <c r="AF65" i="415"/>
  <c r="AH74" i="450"/>
  <c r="AC55" i="444"/>
  <c r="AQ78" i="464"/>
  <c r="AK85" i="446"/>
  <c r="AH85" i="446"/>
  <c r="AI63" i="470"/>
  <c r="AG69" i="464"/>
  <c r="AF69" i="464"/>
  <c r="AU86" i="456"/>
  <c r="AH70" i="428"/>
  <c r="AF70" i="428"/>
  <c r="AQ87" i="388"/>
  <c r="AC63" i="464"/>
  <c r="AG84" i="428"/>
  <c r="AC57" i="426"/>
  <c r="AK73" i="438"/>
  <c r="AF62" i="452"/>
  <c r="AJ62" i="452"/>
  <c r="AK79" i="399"/>
  <c r="AC81" i="412"/>
  <c r="AJ62" i="438"/>
  <c r="AK56" i="388"/>
  <c r="AI56" i="388"/>
  <c r="AI82" i="464"/>
  <c r="AR79" i="413"/>
  <c r="AV79" i="413"/>
  <c r="AF75" i="426"/>
  <c r="AJ75" i="426"/>
  <c r="AC87" i="428"/>
  <c r="AK69" i="442"/>
  <c r="AF83" i="415"/>
  <c r="AJ83" i="415"/>
  <c r="AJ56" i="452"/>
  <c r="AG56" i="452"/>
  <c r="AJ54" i="417"/>
  <c r="AI54" i="417"/>
  <c r="AI71" i="454"/>
  <c r="AI70" i="415"/>
  <c r="AG70" i="415"/>
  <c r="AF76" i="388"/>
  <c r="AH84" i="399"/>
  <c r="AK84" i="399"/>
  <c r="AI72" i="454"/>
  <c r="AC81" i="450"/>
  <c r="AH56" i="416"/>
  <c r="AG86" i="448"/>
  <c r="AK86" i="448"/>
  <c r="AV77" i="412"/>
  <c r="AK60" i="442"/>
  <c r="AI60" i="442"/>
  <c r="AI76" i="413"/>
  <c r="AG76" i="413"/>
  <c r="AF63" i="430"/>
  <c r="AJ79" i="417"/>
  <c r="AH79" i="417"/>
  <c r="AH59" i="438"/>
  <c r="AF59" i="438"/>
  <c r="AC78" i="448"/>
  <c r="AS82" i="428"/>
  <c r="AF71" i="422"/>
  <c r="AH71" i="422"/>
  <c r="AF84" i="454"/>
  <c r="AS85" i="458"/>
  <c r="AR85" i="458"/>
  <c r="AI74" i="420"/>
  <c r="AC64" i="388"/>
  <c r="AJ53" i="446"/>
  <c r="AU79" i="452"/>
  <c r="AT79" i="452"/>
  <c r="AJ77" i="460"/>
  <c r="AG77" i="460"/>
  <c r="AK64" i="428"/>
  <c r="AG64" i="428"/>
  <c r="AI71" i="418"/>
  <c r="AK71" i="418"/>
  <c r="AG69" i="468"/>
  <c r="AG83" i="456"/>
  <c r="AF83" i="456"/>
  <c r="AI55" i="476"/>
  <c r="AQ84" i="410"/>
  <c r="AS84" i="410"/>
  <c r="AG71" i="420"/>
  <c r="AF71" i="420"/>
  <c r="AS80" i="415"/>
  <c r="AR79" i="434"/>
  <c r="AS79" i="434"/>
  <c r="AK76" i="428"/>
  <c r="AC70" i="411"/>
  <c r="AJ60" i="413"/>
  <c r="AG60" i="413"/>
  <c r="AK60" i="460"/>
  <c r="AC74" i="426"/>
  <c r="AK57" i="411"/>
  <c r="AC83" i="415"/>
  <c r="AK57" i="460"/>
  <c r="AG81" i="434"/>
  <c r="AI81" i="434"/>
  <c r="AG61" i="415"/>
  <c r="AI64" i="470"/>
  <c r="AK64" i="470"/>
  <c r="AK82" i="413"/>
  <c r="AI55" i="436"/>
  <c r="AJ55" i="436"/>
  <c r="AK57" i="412"/>
  <c r="AH57" i="412"/>
  <c r="AH87" i="413"/>
  <c r="AC86" i="458"/>
  <c r="AH85" i="417"/>
  <c r="AC88" i="470"/>
  <c r="AG65" i="452"/>
  <c r="AC57" i="474"/>
  <c r="AF68" i="422"/>
  <c r="AF81" i="416"/>
  <c r="AK81" i="416"/>
  <c r="AK62" i="418"/>
  <c r="AC68" i="448"/>
  <c r="AH60" i="454"/>
  <c r="AK60" i="414"/>
  <c r="AJ60" i="414"/>
  <c r="AG86" i="428"/>
  <c r="AK59" i="417"/>
  <c r="AF59" i="417"/>
  <c r="AK55" i="412"/>
  <c r="AC81" i="438"/>
  <c r="AK66" i="412"/>
  <c r="AI73" i="434"/>
  <c r="AH73" i="434"/>
  <c r="AH61" i="428"/>
  <c r="AC70" i="432"/>
  <c r="AI65" i="436"/>
  <c r="AH88" i="428"/>
  <c r="AF88" i="428"/>
  <c r="AS86" i="442"/>
  <c r="AC80" i="458"/>
  <c r="AG72" i="442"/>
  <c r="AI86" i="413"/>
  <c r="AG86" i="413"/>
  <c r="AI78" i="432"/>
  <c r="AG67" i="450"/>
  <c r="AK67" i="450"/>
  <c r="AJ86" i="410"/>
  <c r="AC73" i="462"/>
  <c r="AK61" i="430"/>
  <c r="AF53" i="470"/>
  <c r="AI53" i="470"/>
  <c r="AK85" i="428"/>
  <c r="AF54" i="410"/>
  <c r="AJ54" i="410"/>
  <c r="AF86" i="476"/>
  <c r="AC79" i="414"/>
  <c r="AJ57" i="416"/>
  <c r="AF88" i="458"/>
  <c r="AG88" i="458"/>
  <c r="AJ85" i="413"/>
  <c r="AK85" i="413"/>
  <c r="AS87" i="399"/>
  <c r="AC64" i="416"/>
  <c r="AV84" i="460"/>
  <c r="AQ84" i="460"/>
  <c r="AC53" i="444"/>
  <c r="AC68" i="474"/>
  <c r="AV86" i="428"/>
  <c r="AK81" i="436"/>
  <c r="AI81" i="436"/>
  <c r="AV83" i="448"/>
  <c r="AC81" i="428"/>
  <c r="AU78" i="446"/>
  <c r="AF85" i="388"/>
  <c r="AH85" i="388"/>
  <c r="AJ82" i="416"/>
  <c r="AK53" i="411"/>
  <c r="AJ53" i="411"/>
  <c r="AG66" i="448"/>
  <c r="AG61" i="454"/>
  <c r="AH61" i="454"/>
  <c r="AQ84" i="426"/>
  <c r="AC54" i="468"/>
  <c r="AU82" i="452"/>
  <c r="AG66" i="440"/>
  <c r="AH66" i="440"/>
  <c r="AI55" i="422"/>
  <c r="AJ55" i="422"/>
  <c r="AF73" i="468"/>
  <c r="AF78" i="454"/>
  <c r="AH78" i="454"/>
  <c r="AK81" i="412"/>
  <c r="AF81" i="412"/>
  <c r="AF88" i="415"/>
  <c r="AC78" i="416"/>
  <c r="AK82" i="442"/>
  <c r="AK57" i="466"/>
  <c r="AI57" i="466"/>
  <c r="AF88" i="436"/>
  <c r="AT81" i="417"/>
  <c r="AR81" i="417"/>
  <c r="AG74" i="415"/>
  <c r="AC65" i="417"/>
  <c r="AH74" i="436"/>
  <c r="AJ72" i="440"/>
  <c r="AF72" i="440"/>
  <c r="AH60" i="430"/>
  <c r="AU80" i="432"/>
  <c r="AT80" i="432"/>
  <c r="AJ63" i="417"/>
  <c r="AG63" i="417"/>
  <c r="AF84" i="411"/>
  <c r="AC69" i="422"/>
  <c r="AF55" i="416"/>
  <c r="AI55" i="416"/>
  <c r="AF58" i="468"/>
  <c r="AK85" i="438"/>
  <c r="AH85" i="438"/>
  <c r="AQ87" i="410"/>
  <c r="AH68" i="430"/>
  <c r="AF68" i="430"/>
  <c r="AK87" i="399"/>
  <c r="AJ87" i="399"/>
  <c r="AC81" i="432"/>
  <c r="AH65" i="470"/>
  <c r="AG65" i="470"/>
  <c r="AJ81" i="388"/>
  <c r="AC88" i="464"/>
  <c r="AU77" i="399"/>
  <c r="AG60" i="444"/>
  <c r="AI60" i="444"/>
  <c r="AK87" i="428"/>
  <c r="AI75" i="472"/>
  <c r="AF75" i="472"/>
  <c r="AI84" i="415"/>
  <c r="AF84" i="415"/>
  <c r="AK84" i="413"/>
  <c r="AF86" i="472"/>
  <c r="AH86" i="472"/>
  <c r="AF77" i="417"/>
  <c r="AI54" i="444"/>
  <c r="AG54" i="444"/>
  <c r="AU81" i="442"/>
  <c r="AC61" i="472"/>
  <c r="AI58" i="413"/>
  <c r="AF58" i="413"/>
  <c r="AJ71" i="440"/>
  <c r="AC77" i="412"/>
  <c r="AG67" i="416"/>
  <c r="AK67" i="416"/>
  <c r="AG84" i="416"/>
  <c r="AG85" i="442"/>
  <c r="AH85" i="442"/>
  <c r="AJ82" i="422"/>
  <c r="AF82" i="422"/>
  <c r="AI81" i="422"/>
  <c r="AI82" i="454"/>
  <c r="AH82" i="454"/>
  <c r="AG53" i="474"/>
  <c r="AG60" i="474"/>
  <c r="AK60" i="474"/>
  <c r="AJ75" i="422"/>
  <c r="AH75" i="422"/>
  <c r="AH79" i="476"/>
  <c r="AC88" i="436"/>
  <c r="AK67" i="432"/>
  <c r="AT82" i="476"/>
  <c r="AU82" i="476"/>
  <c r="AJ65" i="420"/>
  <c r="AF56" i="413"/>
  <c r="AJ56" i="413"/>
  <c r="AF77" i="414"/>
  <c r="AH78" i="412"/>
  <c r="AK78" i="412"/>
  <c r="AF69" i="432"/>
  <c r="AH69" i="432"/>
  <c r="AF64" i="415"/>
  <c r="AI67" i="399"/>
  <c r="AF67" i="399"/>
  <c r="AF79" i="450"/>
  <c r="AF88" i="420"/>
  <c r="AI88" i="420"/>
  <c r="AC68" i="417"/>
  <c r="AI85" i="420"/>
  <c r="AI63" i="436"/>
  <c r="AF63" i="436"/>
  <c r="AG85" i="458"/>
  <c r="AK85" i="458"/>
  <c r="AG75" i="418"/>
  <c r="AF66" i="436"/>
  <c r="AH66" i="436"/>
  <c r="AH77" i="422"/>
  <c r="AU85" i="440"/>
  <c r="AS85" i="440"/>
  <c r="AH67" i="444"/>
  <c r="AI67" i="444"/>
  <c r="AK67" i="412"/>
  <c r="AC85" i="388"/>
  <c r="AG65" i="476"/>
  <c r="AH62" i="436"/>
  <c r="AF62" i="436"/>
  <c r="AJ57" i="428"/>
  <c r="AF57" i="428"/>
  <c r="AI57" i="456"/>
  <c r="AG57" i="456"/>
  <c r="AV84" i="412"/>
  <c r="AC80" i="420"/>
  <c r="AS82" i="456"/>
  <c r="AC59" i="462"/>
  <c r="AF57" i="388"/>
  <c r="AI86" i="446"/>
  <c r="AK86" i="446"/>
  <c r="AJ68" i="436"/>
  <c r="AG64" i="436"/>
  <c r="AI64" i="436"/>
  <c r="AC78" i="460"/>
  <c r="AH78" i="464"/>
  <c r="AG78" i="464"/>
  <c r="AR81" i="444"/>
  <c r="AH74" i="417"/>
  <c r="AI74" i="417"/>
  <c r="AH83" i="416"/>
  <c r="AT79" i="426"/>
  <c r="AR79" i="426"/>
  <c r="AG54" i="450"/>
  <c r="AI54" i="450"/>
  <c r="AI85" i="456"/>
  <c r="AC68" i="416"/>
  <c r="AU86" i="430"/>
  <c r="AH63" i="444"/>
  <c r="AI63" i="444"/>
  <c r="AH57" i="444"/>
  <c r="AH71" i="450"/>
  <c r="AG71" i="450"/>
  <c r="AK71" i="411"/>
  <c r="AH71" i="444"/>
  <c r="AG71" i="444"/>
  <c r="AG61" i="444"/>
  <c r="AI65" i="442"/>
  <c r="AK65" i="442"/>
  <c r="AH61" i="418"/>
  <c r="AJ57" i="446"/>
  <c r="AG57" i="446"/>
  <c r="AH67" i="411"/>
  <c r="AG72" i="414"/>
  <c r="AF72" i="414"/>
  <c r="AF64" i="468"/>
  <c r="AH64" i="468"/>
  <c r="AS78" i="422"/>
  <c r="AJ76" i="422"/>
  <c r="AI76" i="422"/>
  <c r="AH62" i="428"/>
  <c r="AK77" i="436"/>
  <c r="AJ77" i="436"/>
  <c r="AF74" i="411"/>
  <c r="AJ74" i="411"/>
  <c r="AK56" i="456"/>
  <c r="AH65" i="412"/>
  <c r="AK65" i="412"/>
  <c r="AI82" i="430"/>
  <c r="AK82" i="430"/>
  <c r="AV78" i="468"/>
  <c r="AC80" i="412"/>
  <c r="AR81" i="424"/>
  <c r="AC66" i="416"/>
  <c r="AG59" i="414"/>
  <c r="AG88" i="410"/>
  <c r="AK88" i="410"/>
  <c r="AG58" i="470"/>
  <c r="AJ58" i="470"/>
  <c r="AT88" i="412"/>
  <c r="AU88" i="412"/>
  <c r="AK88" i="426"/>
  <c r="AK83" i="434"/>
  <c r="AI83" i="434"/>
  <c r="AG54" i="428"/>
  <c r="AK75" i="446"/>
  <c r="AJ75" i="446"/>
  <c r="AG65" i="424"/>
  <c r="AU86" i="474"/>
  <c r="AR86" i="474"/>
  <c r="AJ85" i="426"/>
  <c r="AC61" i="414"/>
  <c r="AS86" i="464"/>
  <c r="AR86" i="464"/>
  <c r="AK54" i="434"/>
  <c r="AF77" i="452"/>
  <c r="AI77" i="452"/>
  <c r="AS79" i="446"/>
  <c r="AI76" i="458"/>
  <c r="AK76" i="458"/>
  <c r="AI65" i="434"/>
  <c r="AK60" i="470"/>
  <c r="AJ60" i="470"/>
  <c r="AH62" i="413"/>
  <c r="AK62" i="413"/>
  <c r="AF64" i="432"/>
  <c r="AH75" i="442"/>
  <c r="AJ75" i="442"/>
  <c r="AI71" i="399"/>
  <c r="AC66" i="458"/>
  <c r="AG55" i="418"/>
  <c r="AC73" i="436"/>
  <c r="AS78" i="415"/>
  <c r="AF76" i="399"/>
  <c r="AK76" i="399"/>
  <c r="AS78" i="472"/>
  <c r="AK78" i="466"/>
  <c r="AJ78" i="466"/>
  <c r="AH77" i="462"/>
  <c r="AI59" i="440"/>
  <c r="AK59" i="440"/>
  <c r="AI61" i="416"/>
  <c r="AF61" i="416"/>
  <c r="AH73" i="454"/>
  <c r="AC58" i="468"/>
  <c r="AF58" i="436"/>
  <c r="AK58" i="436"/>
  <c r="AK86" i="458"/>
  <c r="AI86" i="458"/>
  <c r="AQ87" i="476"/>
  <c r="AF80" i="450"/>
  <c r="AI80" i="450"/>
  <c r="AT77" i="411"/>
  <c r="AQ77" i="411"/>
  <c r="AI53" i="464"/>
  <c r="AG53" i="464"/>
  <c r="AK79" i="444"/>
  <c r="AC73" i="434"/>
  <c r="AK55" i="442"/>
  <c r="AG65" i="444"/>
  <c r="AK65" i="444"/>
  <c r="AH64" i="430"/>
  <c r="AC73" i="422"/>
  <c r="AU77" i="424"/>
  <c r="AR77" i="424"/>
  <c r="AJ70" i="388"/>
  <c r="AI62" i="417"/>
  <c r="AH62" i="417"/>
  <c r="AJ86" i="434"/>
  <c r="AJ87" i="440"/>
  <c r="AF87" i="440"/>
  <c r="AF74" i="426"/>
  <c r="AJ74" i="426"/>
  <c r="AS87" i="444"/>
  <c r="AI65" i="428"/>
  <c r="AK65" i="428"/>
  <c r="AG65" i="388"/>
  <c r="AI65" i="388"/>
  <c r="AI75" i="436"/>
  <c r="AJ74" i="434"/>
  <c r="AF74" i="434"/>
  <c r="AG56" i="438"/>
  <c r="AJ56" i="438"/>
  <c r="AF82" i="410"/>
  <c r="AJ55" i="460"/>
  <c r="AH55" i="460"/>
  <c r="AI77" i="472"/>
  <c r="AF86" i="388"/>
  <c r="AH86" i="388"/>
  <c r="AG80" i="410"/>
  <c r="AK80" i="410"/>
  <c r="AK87" i="388"/>
  <c r="AK79" i="410"/>
  <c r="AI79" i="410"/>
  <c r="AF60" i="420"/>
  <c r="AK60" i="420"/>
  <c r="AG80" i="428"/>
  <c r="AJ80" i="428"/>
  <c r="AC53" i="428"/>
  <c r="AH64" i="442"/>
  <c r="AC53" i="466"/>
  <c r="AF56" i="450"/>
  <c r="AK53" i="448"/>
  <c r="AI53" i="448"/>
  <c r="AR80" i="440"/>
  <c r="AG70" i="413"/>
  <c r="AK70" i="413"/>
  <c r="AG61" i="450"/>
  <c r="AC54" i="446"/>
  <c r="AC67" i="412"/>
  <c r="AG69" i="424"/>
  <c r="AI69" i="424"/>
  <c r="AJ82" i="450"/>
  <c r="AC72" i="410"/>
  <c r="AK71" i="464"/>
  <c r="AF71" i="464"/>
  <c r="AJ63" i="416"/>
  <c r="AF63" i="416"/>
  <c r="AI88" i="412"/>
  <c r="AC88" i="446"/>
  <c r="AJ53" i="460"/>
  <c r="AH53" i="460"/>
  <c r="AR78" i="399"/>
  <c r="AC64" i="446"/>
  <c r="AR79" i="422"/>
  <c r="AC86" i="426"/>
  <c r="AK76" i="426"/>
  <c r="AK64" i="452"/>
  <c r="AG64" i="452"/>
  <c r="AH70" i="411"/>
  <c r="AH87" i="464"/>
  <c r="AG87" i="464"/>
  <c r="AF78" i="399"/>
  <c r="AI67" i="414"/>
  <c r="AH67" i="414"/>
  <c r="AC85" i="426"/>
  <c r="AI82" i="470"/>
  <c r="AC81" i="415"/>
  <c r="AG77" i="434"/>
  <c r="AK80" i="414"/>
  <c r="AG80" i="414"/>
  <c r="AI54" i="411"/>
  <c r="AJ81" i="417"/>
  <c r="AH81" i="417"/>
  <c r="AJ82" i="417"/>
  <c r="AH82" i="417"/>
  <c r="AC66" i="428"/>
  <c r="AH76" i="412"/>
  <c r="AC84" i="424"/>
  <c r="AI73" i="420"/>
  <c r="AF88" i="438"/>
  <c r="AI88" i="438"/>
  <c r="AG85" i="436"/>
  <c r="AG65" i="422"/>
  <c r="AF65" i="422"/>
  <c r="AK63" i="464"/>
  <c r="AH63" i="464"/>
  <c r="AH69" i="438"/>
  <c r="AI69" i="438"/>
  <c r="AI87" i="417"/>
  <c r="AK75" i="428"/>
  <c r="AI75" i="428"/>
  <c r="AI84" i="430"/>
  <c r="AK86" i="422"/>
  <c r="AH86" i="422"/>
  <c r="AQ82" i="399"/>
  <c r="AH77" i="416"/>
  <c r="AF77" i="416"/>
  <c r="AK68" i="414"/>
  <c r="AC65" i="450"/>
  <c r="AJ80" i="412"/>
  <c r="AG55" i="426"/>
  <c r="AI55" i="426"/>
  <c r="AG53" i="417"/>
  <c r="AC61" i="415"/>
  <c r="AH78" i="440"/>
  <c r="AJ54" i="416"/>
  <c r="AI54" i="416"/>
  <c r="AG77" i="446"/>
  <c r="AR87" i="456"/>
  <c r="AV87" i="456"/>
  <c r="AJ54" i="412"/>
  <c r="AC85" i="424"/>
  <c r="AV80" i="436"/>
  <c r="AI71" i="476"/>
  <c r="AH71" i="476"/>
  <c r="AC80" i="411"/>
  <c r="AF66" i="424"/>
  <c r="AC53" i="464"/>
  <c r="AJ85" i="414"/>
  <c r="AC88" i="430"/>
  <c r="AG57" i="440"/>
  <c r="AF57" i="440"/>
  <c r="AJ58" i="426"/>
  <c r="AG58" i="426"/>
  <c r="AS85" i="388"/>
  <c r="AC57" i="430"/>
  <c r="AH77" i="466"/>
  <c r="AG77" i="466"/>
  <c r="AJ59" i="426"/>
  <c r="AK62" i="388"/>
  <c r="AG62" i="388"/>
  <c r="AG65" i="416"/>
  <c r="AH70" i="434"/>
  <c r="AG70" i="434"/>
  <c r="AI54" i="422"/>
  <c r="AG54" i="422"/>
  <c r="AJ75" i="411"/>
  <c r="AS78" i="442"/>
  <c r="AQ78" i="442"/>
  <c r="AR88" i="388"/>
  <c r="AC81" i="426"/>
  <c r="AG59" i="430"/>
  <c r="AJ58" i="414"/>
  <c r="AF58" i="414"/>
  <c r="AG72" i="426"/>
  <c r="AF71" i="417"/>
  <c r="AI71" i="417"/>
  <c r="AK67" i="434"/>
  <c r="AF71" i="456"/>
  <c r="AI71" i="456"/>
  <c r="AF58" i="448"/>
  <c r="AG73" i="472"/>
  <c r="AI73" i="472"/>
  <c r="AK67" i="454"/>
  <c r="AI67" i="454"/>
  <c r="AC60" i="416"/>
  <c r="AH70" i="417"/>
  <c r="AH66" i="415"/>
  <c r="AG66" i="415"/>
  <c r="AU83" i="414"/>
  <c r="AR83" i="414"/>
  <c r="AC83" i="452"/>
  <c r="AC78" i="454"/>
  <c r="AC59" i="415"/>
  <c r="AF71" i="430"/>
  <c r="AC70" i="430"/>
  <c r="AI72" i="411"/>
  <c r="AH72" i="411"/>
  <c r="AK55" i="464"/>
  <c r="AC77" i="440"/>
  <c r="AH85" i="416"/>
  <c r="AJ57" i="454"/>
  <c r="AI57" i="454"/>
  <c r="AS86" i="426"/>
  <c r="AQ80" i="418"/>
  <c r="AT80" i="418"/>
  <c r="AI88" i="388"/>
  <c r="AF88" i="388"/>
  <c r="AK84" i="474"/>
  <c r="AT85" i="424"/>
  <c r="AU85" i="424"/>
  <c r="AC84" i="432"/>
  <c r="AU78" i="417"/>
  <c r="AJ54" i="399"/>
  <c r="AF54" i="399"/>
  <c r="AF55" i="428"/>
  <c r="AG80" i="411"/>
  <c r="AH80" i="411"/>
  <c r="AH53" i="456"/>
  <c r="AF84" i="468"/>
  <c r="AK84" i="468"/>
  <c r="AJ61" i="446"/>
  <c r="AK61" i="446"/>
  <c r="AJ68" i="434"/>
  <c r="AH64" i="414"/>
  <c r="AF64" i="414"/>
  <c r="AC81" i="416"/>
  <c r="AJ57" i="426"/>
  <c r="AJ80" i="422"/>
  <c r="AK80" i="422"/>
  <c r="AI63" i="454"/>
  <c r="AC56" i="440"/>
  <c r="AR84" i="399"/>
  <c r="AU78" i="444"/>
  <c r="AQ78" i="444"/>
  <c r="AF64" i="438"/>
  <c r="AC72" i="464"/>
  <c r="AC65" i="411"/>
  <c r="AJ58" i="456"/>
  <c r="AC60" i="454"/>
  <c r="AH63" i="414"/>
  <c r="AC54" i="450"/>
  <c r="AJ75" i="434"/>
  <c r="AJ69" i="458"/>
  <c r="AI69" i="458"/>
  <c r="AK78" i="426"/>
  <c r="AQ87" i="454"/>
  <c r="AS87" i="454"/>
  <c r="AF83" i="432"/>
  <c r="AG59" i="452"/>
  <c r="AI59" i="452"/>
  <c r="AG78" i="460"/>
  <c r="AI66" i="462"/>
  <c r="AF66" i="462"/>
  <c r="AU83" i="416"/>
  <c r="AI64" i="440"/>
  <c r="AH64" i="440"/>
  <c r="AJ69" i="414"/>
  <c r="AI83" i="442"/>
  <c r="AF83" i="442"/>
  <c r="AC78" i="466"/>
  <c r="AI74" i="410"/>
  <c r="AF54" i="432"/>
  <c r="AI54" i="432"/>
  <c r="AG87" i="438"/>
  <c r="AF74" i="448"/>
  <c r="AG74" i="448"/>
  <c r="AF85" i="411"/>
  <c r="AC75" i="428"/>
  <c r="AF69" i="413"/>
  <c r="AJ69" i="413"/>
  <c r="AK67" i="460"/>
  <c r="AH84" i="422"/>
  <c r="AK84" i="422"/>
  <c r="AJ75" i="432"/>
  <c r="AS79" i="430"/>
  <c r="AQ79" i="430"/>
  <c r="AF85" i="424"/>
  <c r="AC79" i="456"/>
  <c r="AG62" i="448"/>
  <c r="AC86" i="411"/>
  <c r="AT83" i="424"/>
  <c r="AU83" i="424"/>
  <c r="AH61" i="399"/>
  <c r="AF61" i="399"/>
  <c r="AK81" i="476"/>
  <c r="AF62" i="420"/>
  <c r="AJ62" i="420"/>
  <c r="AF66" i="418"/>
  <c r="AC85" i="452"/>
  <c r="AG59" i="388"/>
  <c r="AJ62" i="462"/>
  <c r="AG62" i="462"/>
  <c r="AJ76" i="436"/>
  <c r="AG76" i="436"/>
  <c r="AH53" i="415"/>
  <c r="AG60" i="412"/>
  <c r="AJ60" i="412"/>
  <c r="AI77" i="413"/>
  <c r="AC54" i="438"/>
  <c r="AH88" i="452"/>
  <c r="AH75" i="424"/>
  <c r="AG75" i="424"/>
  <c r="AI53" i="414"/>
  <c r="AK87" i="411"/>
  <c r="AG87" i="411"/>
  <c r="AI70" i="424"/>
  <c r="AC77" i="417"/>
  <c r="AK72" i="422"/>
  <c r="AC84" i="450"/>
  <c r="AK60" i="434"/>
  <c r="AS81" i="452"/>
  <c r="AU81" i="452"/>
  <c r="AJ56" i="442"/>
  <c r="AK56" i="442"/>
  <c r="AG62" i="424"/>
  <c r="AK62" i="424"/>
  <c r="AC58" i="438"/>
  <c r="AF80" i="420"/>
  <c r="AF62" i="414"/>
  <c r="AH62" i="414"/>
  <c r="AI68" i="438"/>
  <c r="AG65" i="466"/>
  <c r="AF65" i="466"/>
  <c r="AJ73" i="417"/>
  <c r="AG70" i="432"/>
  <c r="AH70" i="432"/>
  <c r="AI68" i="444"/>
  <c r="AI72" i="417"/>
  <c r="AG72" i="417"/>
  <c r="AG74" i="424"/>
  <c r="AI74" i="424"/>
  <c r="AF67" i="446"/>
  <c r="AJ86" i="466"/>
  <c r="AH86" i="466"/>
  <c r="AS83" i="413"/>
  <c r="AC81" i="420"/>
  <c r="AG60" i="456"/>
  <c r="AC60" i="448"/>
  <c r="AG88" i="417"/>
  <c r="AC72" i="438"/>
  <c r="AH57" i="432"/>
  <c r="AI66" i="452"/>
  <c r="AF66" i="452"/>
  <c r="AS77" i="444"/>
  <c r="AC79" i="468"/>
  <c r="AK69" i="412"/>
  <c r="AV77" i="442"/>
  <c r="AU77" i="442"/>
  <c r="AR81" i="432"/>
  <c r="AF71" i="462"/>
  <c r="AJ71" i="462"/>
  <c r="AH70" i="399"/>
  <c r="AU87" i="470"/>
  <c r="AQ87" i="470"/>
  <c r="AI82" i="438"/>
  <c r="AG82" i="438"/>
  <c r="AI73" i="422"/>
  <c r="AH59" i="418"/>
  <c r="AI59" i="418"/>
  <c r="AF88" i="450"/>
  <c r="AC57" i="456"/>
  <c r="AG55" i="424"/>
  <c r="AJ55" i="424"/>
  <c r="AJ86" i="411"/>
  <c r="AK88" i="413"/>
  <c r="AJ88" i="413"/>
  <c r="AF79" i="436"/>
  <c r="AC77" i="474"/>
  <c r="AG58" i="440"/>
  <c r="AF55" i="417"/>
  <c r="AJ55" i="417"/>
  <c r="AF66" i="450"/>
  <c r="AF59" i="462"/>
  <c r="AJ59" i="462"/>
  <c r="AK86" i="450"/>
  <c r="AQ83" i="426"/>
  <c r="AS83" i="426"/>
  <c r="AH87" i="454"/>
  <c r="AT88" i="432"/>
  <c r="AQ88" i="432"/>
  <c r="AK54" i="424"/>
  <c r="AG75" i="444"/>
  <c r="AF75" i="444"/>
  <c r="AK72" i="448"/>
  <c r="AG77" i="430"/>
  <c r="AJ77" i="430"/>
  <c r="AJ86" i="417"/>
  <c r="AC55" i="436"/>
  <c r="AH84" i="442"/>
  <c r="AJ85" i="440"/>
  <c r="AI85" i="440"/>
  <c r="AC76" i="436"/>
  <c r="AJ77" i="464"/>
  <c r="AF78" i="416"/>
  <c r="AK78" i="416"/>
  <c r="AF81" i="466"/>
  <c r="AG81" i="466"/>
  <c r="AK76" i="410"/>
  <c r="AG78" i="415"/>
  <c r="AF78" i="415"/>
  <c r="AV78" i="476"/>
  <c r="AT78" i="476"/>
  <c r="AG59" i="472"/>
  <c r="AK66" i="460"/>
  <c r="AI66" i="460"/>
  <c r="AG65" i="454"/>
  <c r="AC85" i="448"/>
  <c r="AK79" i="432"/>
  <c r="AQ83" i="450"/>
  <c r="AT83" i="450"/>
  <c r="AJ64" i="458"/>
  <c r="AH66" i="458"/>
  <c r="AG66" i="458"/>
  <c r="AH54" i="470"/>
  <c r="AK54" i="470"/>
  <c r="AH84" i="444"/>
  <c r="AI84" i="444"/>
  <c r="AK79" i="424"/>
  <c r="AC87" i="474"/>
  <c r="AG53" i="424"/>
  <c r="AK53" i="424"/>
  <c r="AJ61" i="412"/>
  <c r="AI67" i="452"/>
  <c r="AG67" i="452"/>
  <c r="AC71" i="466"/>
  <c r="AH63" i="388"/>
  <c r="AJ63" i="388"/>
  <c r="AG72" i="424"/>
  <c r="AC82" i="476"/>
  <c r="AH85" i="412"/>
  <c r="AF85" i="412"/>
  <c r="AC56" i="414"/>
  <c r="AF80" i="454"/>
  <c r="AC87" i="420"/>
  <c r="AJ74" i="388"/>
  <c r="AC76" i="417"/>
  <c r="AJ81" i="430"/>
  <c r="AC86" i="444"/>
  <c r="AG70" i="436"/>
  <c r="AH77" i="476"/>
  <c r="AK77" i="476"/>
  <c r="AF87" i="415"/>
  <c r="AC82" i="462"/>
  <c r="AF69" i="434"/>
  <c r="AS86" i="452"/>
  <c r="AR86" i="452"/>
  <c r="AH76" i="446"/>
  <c r="AJ84" i="418"/>
  <c r="AF84" i="418"/>
  <c r="AG66" i="388"/>
  <c r="AJ62" i="412"/>
  <c r="AK62" i="412"/>
  <c r="AI65" i="456"/>
  <c r="AG65" i="456"/>
  <c r="AF68" i="442"/>
  <c r="AH57" i="424"/>
  <c r="AF57" i="424"/>
  <c r="AG65" i="440"/>
  <c r="AC81" i="476"/>
  <c r="AF68" i="388"/>
  <c r="AC87" i="412"/>
  <c r="AU88" i="468"/>
  <c r="AC69" i="414"/>
  <c r="AI80" i="442"/>
  <c r="AK80" i="442"/>
  <c r="AG82" i="456"/>
  <c r="AI82" i="456"/>
  <c r="AF55" i="438"/>
  <c r="AG72" i="460"/>
  <c r="AJ72" i="460"/>
  <c r="AK69" i="430"/>
  <c r="AQ83" i="417"/>
  <c r="AR83" i="417"/>
  <c r="AG75" i="474"/>
  <c r="AC53" i="436"/>
  <c r="AH87" i="466"/>
  <c r="AH68" i="416"/>
  <c r="AJ68" i="416"/>
  <c r="AF69" i="415"/>
  <c r="AJ69" i="415"/>
  <c r="AI76" i="434"/>
  <c r="AI84" i="450"/>
  <c r="AH84" i="450"/>
  <c r="AH77" i="420"/>
  <c r="AC63" i="434"/>
  <c r="AF77" i="426"/>
  <c r="AC63" i="448"/>
  <c r="AK88" i="430"/>
  <c r="AG88" i="430"/>
  <c r="AF70" i="418"/>
  <c r="AG64" i="444"/>
  <c r="AK64" i="444"/>
  <c r="AF88" i="474"/>
  <c r="AJ67" i="456"/>
  <c r="AK67" i="456"/>
  <c r="AG77" i="450"/>
  <c r="AC71" i="458"/>
  <c r="AI71" i="446"/>
  <c r="AG69" i="418"/>
  <c r="AJ69" i="418"/>
  <c r="AC80" i="452"/>
  <c r="AF70" i="454"/>
  <c r="AT87" i="438"/>
  <c r="AQ87" i="438"/>
  <c r="AF63" i="434"/>
  <c r="AC74" i="415"/>
  <c r="AG58" i="424"/>
  <c r="AH58" i="428"/>
  <c r="AG58" i="428"/>
  <c r="AH72" i="438"/>
  <c r="AG84" i="456"/>
  <c r="AI84" i="456"/>
  <c r="AK82" i="418"/>
  <c r="AT87" i="468"/>
  <c r="AS87" i="468"/>
  <c r="AH56" i="422"/>
  <c r="AJ56" i="422"/>
  <c r="AQ86" i="388"/>
  <c r="AV86" i="388"/>
  <c r="AF66" i="442"/>
  <c r="AH73" i="458"/>
  <c r="AJ73" i="458"/>
  <c r="AG66" i="399"/>
  <c r="AC82" i="440"/>
  <c r="AH66" i="413"/>
  <c r="AI75" i="458"/>
  <c r="AJ75" i="458"/>
  <c r="AK83" i="466"/>
  <c r="AK54" i="436"/>
  <c r="AH54" i="436"/>
  <c r="AK86" i="440"/>
  <c r="AH81" i="450"/>
  <c r="AF81" i="450"/>
  <c r="AK61" i="456"/>
  <c r="AG61" i="456"/>
  <c r="AK70" i="416"/>
  <c r="AV79" i="442"/>
  <c r="AR79" i="442"/>
  <c r="AK55" i="450"/>
  <c r="AC72" i="399"/>
  <c r="AK61" i="448"/>
  <c r="AF76" i="456"/>
  <c r="AI76" i="456"/>
  <c r="AC86" i="413"/>
  <c r="AK53" i="413"/>
  <c r="AG72" i="462"/>
  <c r="AJ72" i="462"/>
  <c r="AF79" i="470"/>
  <c r="AJ72" i="399"/>
  <c r="AK72" i="399"/>
  <c r="AH70" i="446"/>
  <c r="AI79" i="412"/>
  <c r="AK79" i="412"/>
  <c r="AK53" i="399"/>
  <c r="AF53" i="399"/>
  <c r="AG83" i="422"/>
  <c r="AJ58" i="464"/>
  <c r="AF58" i="464"/>
  <c r="AQ80" i="438"/>
  <c r="AV82" i="430"/>
  <c r="AQ82" i="430"/>
  <c r="AC66" i="474"/>
  <c r="AG70" i="458"/>
  <c r="AU86" i="422"/>
  <c r="AS86" i="422"/>
  <c r="AH87" i="458"/>
  <c r="AK87" i="458"/>
  <c r="AJ73" i="416"/>
  <c r="AI68" i="474"/>
  <c r="AJ68" i="474"/>
  <c r="AK59" i="432"/>
  <c r="AT82" i="420"/>
  <c r="AV82" i="420"/>
  <c r="AI61" i="417"/>
  <c r="AG61" i="417"/>
  <c r="AK67" i="413"/>
  <c r="AF67" i="413"/>
  <c r="AI68" i="426"/>
  <c r="AG76" i="416"/>
  <c r="AF76" i="416"/>
  <c r="AK63" i="432"/>
  <c r="AF84" i="414"/>
  <c r="AK84" i="414"/>
  <c r="AC56" i="456"/>
  <c r="AQ86" i="434"/>
  <c r="AI83" i="448"/>
  <c r="AJ83" i="448"/>
  <c r="AS87" i="442"/>
  <c r="AF73" i="411"/>
  <c r="AG73" i="411"/>
  <c r="AK71" i="388"/>
  <c r="AF64" i="420"/>
  <c r="AI64" i="420"/>
  <c r="AC55" i="418"/>
  <c r="AS78" i="452"/>
  <c r="AC74" i="434"/>
  <c r="AK69" i="450"/>
  <c r="AG64" i="418"/>
  <c r="AK64" i="418"/>
  <c r="AC62" i="424"/>
  <c r="AH86" i="452"/>
  <c r="AC83" i="426"/>
  <c r="AG61" i="388"/>
  <c r="AK61" i="388"/>
  <c r="AK53" i="428"/>
  <c r="AT85" i="399"/>
  <c r="AV85" i="399"/>
  <c r="AJ61" i="460"/>
  <c r="AC88" i="422"/>
  <c r="AJ68" i="466"/>
  <c r="AF63" i="466"/>
  <c r="AG63" i="466"/>
  <c r="AK85" i="450"/>
  <c r="AC66" i="442"/>
  <c r="AG83" i="412"/>
  <c r="AC64" i="415"/>
  <c r="AK74" i="432"/>
  <c r="AC76" i="466"/>
  <c r="AH61" i="440"/>
  <c r="AF61" i="440"/>
  <c r="AI84" i="438"/>
  <c r="AG70" i="466"/>
  <c r="AF70" i="466"/>
  <c r="AJ65" i="414"/>
  <c r="AI57" i="422"/>
  <c r="AF57" i="422"/>
  <c r="AI80" i="438"/>
  <c r="AC61" i="418"/>
  <c r="AI57" i="415"/>
  <c r="AG60" i="417"/>
  <c r="AF60" i="417"/>
  <c r="AG73" i="428"/>
  <c r="AF73" i="428"/>
  <c r="AG59" i="446"/>
  <c r="AK76" i="440"/>
  <c r="AJ76" i="440"/>
  <c r="AH65" i="438"/>
  <c r="AG65" i="438"/>
  <c r="AJ55" i="472"/>
  <c r="AC77" i="452"/>
  <c r="AI56" i="454"/>
  <c r="AH71" i="415"/>
  <c r="AF71" i="415"/>
  <c r="AH87" i="472"/>
  <c r="AR83" i="476"/>
  <c r="AU83" i="476"/>
  <c r="AC67" i="413"/>
  <c r="AG59" i="413"/>
  <c r="AI58" i="476"/>
  <c r="AK58" i="476"/>
  <c r="AK74" i="472"/>
  <c r="AG68" i="450"/>
  <c r="AH68" i="450"/>
  <c r="AH58" i="450"/>
  <c r="AI58" i="450"/>
  <c r="AI72" i="388"/>
  <c r="AG72" i="388"/>
  <c r="AG67" i="448"/>
  <c r="AV82" i="448"/>
  <c r="AU82" i="448"/>
  <c r="AF64" i="413"/>
  <c r="AC70" i="476"/>
  <c r="AU88" i="436"/>
  <c r="AT88" i="410"/>
  <c r="AR88" i="410"/>
  <c r="AJ80" i="444"/>
  <c r="AC68" i="452"/>
  <c r="AI59" i="420"/>
  <c r="AH74" i="414"/>
  <c r="AG74" i="414"/>
  <c r="AG70" i="414"/>
  <c r="AS77" i="452"/>
  <c r="AQ77" i="452"/>
  <c r="AK62" i="468"/>
  <c r="AC76" i="440"/>
  <c r="AV77" i="418"/>
  <c r="AC54" i="430"/>
  <c r="AR82" i="413"/>
  <c r="AK56" i="430"/>
  <c r="AF56" i="430"/>
  <c r="AF88" i="444"/>
  <c r="AR86" i="417"/>
  <c r="AQ86" i="417"/>
  <c r="AH58" i="388"/>
  <c r="AC78" i="438"/>
  <c r="AG77" i="388"/>
  <c r="AF68" i="440"/>
  <c r="AJ68" i="440"/>
  <c r="AI86" i="424"/>
  <c r="AC57" i="410"/>
  <c r="AK79" i="458"/>
  <c r="AJ67" i="438"/>
  <c r="AH67" i="438"/>
  <c r="AF62" i="411"/>
  <c r="AC66" i="440"/>
  <c r="AI80" i="446"/>
  <c r="AG80" i="446"/>
  <c r="AH65" i="410"/>
  <c r="AK65" i="410"/>
  <c r="AF75" i="388"/>
  <c r="AF87" i="426"/>
  <c r="AJ87" i="426"/>
  <c r="AU82" i="422"/>
  <c r="AC67" i="430"/>
  <c r="AV85" i="422"/>
  <c r="AF54" i="415"/>
  <c r="AH54" i="415"/>
  <c r="AT80" i="448"/>
  <c r="AG59" i="412"/>
  <c r="AH59" i="412"/>
  <c r="AH56" i="411"/>
  <c r="AJ71" i="412"/>
  <c r="AG71" i="412"/>
  <c r="AT88" i="456"/>
  <c r="AQ81" i="399"/>
  <c r="AT81" i="399"/>
  <c r="AI53" i="462"/>
  <c r="AH53" i="462"/>
  <c r="AQ79" i="415"/>
  <c r="AV79" i="415"/>
  <c r="AJ81" i="454"/>
  <c r="AS84" i="474"/>
  <c r="AV84" i="474"/>
  <c r="AI74" i="442"/>
  <c r="AG56" i="446"/>
  <c r="AH56" i="446"/>
  <c r="AH56" i="472"/>
  <c r="AJ56" i="472"/>
  <c r="AJ68" i="470"/>
  <c r="AC66" i="450"/>
  <c r="AF63" i="424"/>
  <c r="AG80" i="460"/>
  <c r="AI80" i="460"/>
  <c r="AJ66" i="420"/>
  <c r="AG83" i="470"/>
  <c r="AI83" i="470"/>
  <c r="AF78" i="388"/>
  <c r="AK57" i="413"/>
  <c r="AI57" i="413"/>
  <c r="AU86" i="412"/>
  <c r="AS86" i="412"/>
  <c r="AI86" i="426"/>
  <c r="AC61" i="468"/>
  <c r="AJ78" i="472"/>
  <c r="AK59" i="428"/>
  <c r="AI59" i="428"/>
  <c r="AI81" i="428"/>
  <c r="AJ81" i="428"/>
  <c r="AC78" i="422"/>
  <c r="AF53" i="432"/>
  <c r="AG75" i="448"/>
  <c r="AK75" i="448"/>
  <c r="AF61" i="432"/>
  <c r="AG63" i="452"/>
  <c r="AK63" i="452"/>
  <c r="AF62" i="474"/>
  <c r="AV78" i="416"/>
  <c r="AS78" i="416"/>
  <c r="AG80" i="399"/>
  <c r="AJ60" i="438"/>
  <c r="AH60" i="438"/>
  <c r="AK73" i="444"/>
  <c r="AQ84" i="454"/>
  <c r="AU84" i="454"/>
  <c r="AG57" i="430"/>
  <c r="AI68" i="413"/>
  <c r="AG68" i="413"/>
  <c r="AH67" i="436"/>
  <c r="AG84" i="434"/>
  <c r="AI84" i="434"/>
  <c r="AF53" i="468"/>
  <c r="AC84" i="426"/>
  <c r="AJ56" i="399"/>
  <c r="AT81" i="470"/>
  <c r="AS81" i="470"/>
  <c r="AF57" i="434"/>
  <c r="AG61" i="466"/>
  <c r="AF61" i="466"/>
  <c r="AC60" i="411"/>
  <c r="AI61" i="410"/>
  <c r="AG61" i="410"/>
  <c r="AH86" i="438"/>
  <c r="AC78" i="411"/>
  <c r="AH57" i="420"/>
  <c r="AJ65" i="399"/>
  <c r="AH65" i="399"/>
  <c r="AC64" i="414"/>
  <c r="AI73" i="470"/>
  <c r="AC66" i="460"/>
  <c r="AH56" i="420"/>
  <c r="AG56" i="420"/>
  <c r="AG65" i="430"/>
  <c r="AF54" i="452"/>
  <c r="AH54" i="452"/>
  <c r="AH84" i="446"/>
  <c r="AJ84" i="446"/>
  <c r="AG69" i="460"/>
  <c r="AK80" i="417"/>
  <c r="AJ80" i="417"/>
  <c r="AJ72" i="472"/>
  <c r="AC70" i="458"/>
  <c r="AT77" i="468"/>
  <c r="AU77" i="468"/>
  <c r="AI77" i="440"/>
  <c r="AF77" i="440"/>
  <c r="AH79" i="434"/>
  <c r="AH75" i="420"/>
  <c r="AG75" i="420"/>
  <c r="AF76" i="450"/>
  <c r="AH79" i="411"/>
  <c r="AI79" i="411"/>
  <c r="AR83" i="474"/>
  <c r="AT80" i="450"/>
  <c r="AS80" i="450"/>
  <c r="AK66" i="474"/>
  <c r="AF66" i="474"/>
  <c r="AI70" i="476"/>
  <c r="AF70" i="476"/>
  <c r="AI54" i="458"/>
  <c r="AH72" i="456"/>
  <c r="AI72" i="456"/>
  <c r="AJ84" i="410"/>
  <c r="AC80" i="456"/>
  <c r="AF72" i="464"/>
  <c r="AC80" i="416"/>
  <c r="AK76" i="442"/>
  <c r="AF75" i="417"/>
  <c r="AJ75" i="417"/>
  <c r="AG88" i="446"/>
  <c r="AK72" i="420"/>
  <c r="AG72" i="420"/>
  <c r="AR83" i="438"/>
  <c r="AS87" i="462"/>
  <c r="AV87" i="462"/>
  <c r="AJ76" i="472"/>
  <c r="AF55" i="414"/>
  <c r="AI55" i="414"/>
  <c r="AV79" i="399"/>
  <c r="AR79" i="399"/>
  <c r="AK82" i="432"/>
  <c r="AI82" i="432"/>
  <c r="AI80" i="440"/>
  <c r="AK59" i="470"/>
  <c r="AF59" i="470"/>
  <c r="AG63" i="458"/>
  <c r="AH66" i="422"/>
  <c r="AI66" i="422"/>
  <c r="AF76" i="417"/>
  <c r="AK64" i="464"/>
  <c r="AG64" i="464"/>
  <c r="AJ54" i="420"/>
  <c r="AC83" i="458"/>
  <c r="AH74" i="462"/>
  <c r="AU80" i="468"/>
  <c r="AR80" i="468"/>
  <c r="AU87" i="418"/>
  <c r="AV87" i="418"/>
  <c r="AG78" i="450"/>
  <c r="AC72" i="462"/>
  <c r="AI75" i="412"/>
  <c r="AI58" i="452"/>
  <c r="AK58" i="452"/>
  <c r="AJ65" i="474"/>
  <c r="AG65" i="474"/>
  <c r="AG54" i="464"/>
  <c r="AF70" i="448"/>
  <c r="AG70" i="448"/>
  <c r="AF81" i="426"/>
  <c r="AK81" i="426"/>
  <c r="AG83" i="454"/>
  <c r="AJ78" i="448"/>
  <c r="AG78" i="448"/>
  <c r="AG62" i="440"/>
  <c r="AH60" i="415"/>
  <c r="AF60" i="415"/>
  <c r="AG80" i="452"/>
  <c r="AR81" i="411"/>
  <c r="AQ81" i="411"/>
  <c r="AC56" i="466"/>
  <c r="AK69" i="388"/>
  <c r="AH69" i="388"/>
  <c r="AI59" i="415"/>
  <c r="AG53" i="420"/>
  <c r="AK53" i="420"/>
  <c r="AQ85" i="454"/>
  <c r="AG82" i="476"/>
  <c r="AK82" i="476"/>
  <c r="AJ87" i="444"/>
  <c r="AH86" i="432"/>
  <c r="AJ86" i="432"/>
  <c r="AG54" i="448"/>
  <c r="AV83" i="472"/>
  <c r="AR83" i="472"/>
  <c r="AK60" i="428"/>
  <c r="AF60" i="428"/>
  <c r="AG66" i="411"/>
  <c r="AC69" i="474"/>
  <c r="AH77" i="424"/>
  <c r="AF86" i="460"/>
  <c r="AJ86" i="460"/>
  <c r="AH82" i="440"/>
  <c r="AC53" i="440"/>
  <c r="AK61" i="470"/>
  <c r="AK71" i="448"/>
  <c r="AJ71" i="448"/>
  <c r="AJ80" i="464"/>
  <c r="AC73" i="448"/>
  <c r="AK78" i="420"/>
  <c r="AF84" i="452"/>
  <c r="AH84" i="452"/>
  <c r="AF73" i="426"/>
  <c r="AI56" i="432"/>
  <c r="AG56" i="432"/>
  <c r="AF64" i="417"/>
  <c r="AC85" i="474"/>
  <c r="AG55" i="411"/>
  <c r="AC57" i="466"/>
  <c r="AG54" i="446"/>
  <c r="AI54" i="460"/>
  <c r="AF54" i="460"/>
  <c r="AR80" i="460"/>
  <c r="AS80" i="460"/>
  <c r="AG88" i="470"/>
  <c r="AF54" i="472"/>
  <c r="AI54" i="472"/>
  <c r="AQ86" i="466"/>
  <c r="AC72" i="412"/>
  <c r="AJ78" i="442"/>
  <c r="AT78" i="430"/>
  <c r="AR78" i="430"/>
  <c r="AR78" i="414"/>
  <c r="AF55" i="462"/>
  <c r="AG55" i="462"/>
  <c r="AF73" i="476"/>
  <c r="AH87" i="442"/>
  <c r="AJ87" i="442"/>
  <c r="AH67" i="418"/>
  <c r="AT83" i="428"/>
  <c r="AQ83" i="428"/>
  <c r="AS84" i="458"/>
  <c r="AQ84" i="458"/>
  <c r="AG72" i="418"/>
  <c r="AC78" i="420"/>
  <c r="AU81" i="410"/>
  <c r="AK63" i="460"/>
  <c r="AJ63" i="460"/>
  <c r="AI53" i="412"/>
  <c r="AI81" i="411"/>
  <c r="AF81" i="411"/>
  <c r="AK67" i="468"/>
  <c r="AK88" i="456"/>
  <c r="AI88" i="456"/>
  <c r="AQ80" i="430"/>
  <c r="AS80" i="430"/>
  <c r="AI54" i="456"/>
  <c r="AR84" i="420"/>
  <c r="AU84" i="420"/>
  <c r="AH83" i="399"/>
  <c r="AC85" i="464"/>
  <c r="AH55" i="420"/>
  <c r="AC64" i="476"/>
  <c r="AG74" i="452"/>
  <c r="AG73" i="452"/>
  <c r="AK73" i="452"/>
  <c r="AC62" i="388"/>
  <c r="AV79" i="450"/>
  <c r="AG87" i="412"/>
  <c r="AF87" i="412"/>
  <c r="AG75" i="466"/>
  <c r="AJ75" i="466"/>
  <c r="AC74" i="422"/>
  <c r="AJ53" i="450"/>
  <c r="AG82" i="399"/>
  <c r="AH82" i="399"/>
  <c r="AQ88" i="476"/>
  <c r="AC68" i="422"/>
  <c r="AG59" i="442"/>
  <c r="AK56" i="414"/>
  <c r="AG56" i="414"/>
  <c r="AI68" i="448"/>
  <c r="AC75" i="410"/>
  <c r="AK78" i="428"/>
  <c r="AF53" i="410"/>
  <c r="AJ53" i="410"/>
  <c r="AR85" i="428"/>
  <c r="AI82" i="388"/>
  <c r="AF82" i="388"/>
  <c r="AH76" i="415"/>
  <c r="AI76" i="415"/>
  <c r="AI86" i="415"/>
  <c r="AG66" i="446"/>
  <c r="AI66" i="446"/>
  <c r="AV85" i="472"/>
  <c r="AC59" i="436"/>
  <c r="AH86" i="436"/>
  <c r="AC83" i="444"/>
  <c r="AG59" i="424"/>
  <c r="AK85" i="460"/>
  <c r="AH85" i="460"/>
  <c r="AJ77" i="399"/>
  <c r="AF77" i="399"/>
  <c r="AR81" i="426"/>
  <c r="AC88" i="444"/>
  <c r="AV77" i="414"/>
  <c r="AK76" i="452"/>
  <c r="AJ76" i="452"/>
  <c r="AT77" i="450"/>
  <c r="AQ81" i="434"/>
  <c r="AR81" i="434"/>
  <c r="AF78" i="414"/>
  <c r="AK78" i="414"/>
  <c r="AJ59" i="474"/>
  <c r="AF74" i="399"/>
  <c r="AH74" i="399"/>
  <c r="AC60" i="428"/>
  <c r="AG63" i="411"/>
  <c r="AG69" i="436"/>
  <c r="AF69" i="436"/>
  <c r="AV79" i="474"/>
  <c r="AU79" i="474"/>
  <c r="AS87" i="413"/>
  <c r="AK57" i="438"/>
  <c r="AI57" i="438"/>
  <c r="AH77" i="428"/>
  <c r="AC72" i="432"/>
  <c r="AH70" i="430"/>
  <c r="AK54" i="438"/>
  <c r="AJ54" i="438"/>
  <c r="AF87" i="456"/>
  <c r="AI78" i="438"/>
  <c r="AF78" i="438"/>
  <c r="AR82" i="388"/>
  <c r="AT82" i="388"/>
  <c r="AK85" i="422"/>
  <c r="AF85" i="422"/>
  <c r="AG63" i="426"/>
  <c r="AK56" i="470"/>
  <c r="AG56" i="470"/>
  <c r="AH66" i="476"/>
  <c r="AC58" i="422"/>
  <c r="AH65" i="417"/>
  <c r="AI65" i="417"/>
  <c r="AF79" i="430"/>
  <c r="AJ69" i="426"/>
  <c r="AG69" i="426"/>
  <c r="AK61" i="462"/>
  <c r="AH61" i="462"/>
  <c r="AK73" i="410"/>
  <c r="AI57" i="474"/>
  <c r="AJ57" i="474"/>
  <c r="AG76" i="454"/>
  <c r="AF79" i="428"/>
  <c r="AJ79" i="428"/>
  <c r="AC62" i="444"/>
  <c r="AK86" i="444"/>
  <c r="AH73" i="388"/>
  <c r="AI73" i="388"/>
  <c r="AH63" i="438"/>
  <c r="AC82" i="446"/>
  <c r="AF83" i="413"/>
  <c r="AH68" i="418"/>
  <c r="AK68" i="418"/>
  <c r="AJ78" i="411"/>
  <c r="AC67" i="460"/>
  <c r="AF57" i="452"/>
  <c r="AQ79" i="460"/>
  <c r="AS79" i="460"/>
  <c r="AH55" i="440"/>
  <c r="AG87" i="446"/>
  <c r="AI87" i="446"/>
  <c r="AG82" i="420"/>
  <c r="AI82" i="474"/>
  <c r="AF82" i="474"/>
  <c r="AG85" i="452"/>
  <c r="AR77" i="470"/>
  <c r="AS77" i="470"/>
  <c r="AG67" i="442"/>
  <c r="AH71" i="466"/>
  <c r="AI71" i="466"/>
  <c r="AH81" i="472"/>
  <c r="AJ60" i="462"/>
  <c r="AG60" i="462"/>
  <c r="AJ54" i="454"/>
  <c r="AC73" i="428"/>
  <c r="AH78" i="444"/>
  <c r="AJ82" i="448"/>
  <c r="AH82" i="448"/>
  <c r="AK67" i="410"/>
  <c r="AJ69" i="454"/>
  <c r="AF69" i="454"/>
  <c r="AT77" i="416"/>
  <c r="AC71" i="448"/>
  <c r="AK56" i="418"/>
  <c r="AG84" i="432"/>
  <c r="AJ84" i="432"/>
  <c r="AK73" i="440"/>
  <c r="AK80" i="466"/>
  <c r="AJ80" i="466"/>
  <c r="AJ82" i="436"/>
  <c r="AG82" i="436"/>
  <c r="AH56" i="424"/>
  <c r="AH56" i="434"/>
  <c r="AF56" i="434"/>
  <c r="AH64" i="434"/>
  <c r="AF79" i="414"/>
  <c r="AJ79" i="414"/>
  <c r="AG53" i="430"/>
  <c r="AC76" i="430"/>
  <c r="AG75" i="413"/>
  <c r="AC82" i="410"/>
  <c r="AG74" i="464"/>
  <c r="AI74" i="464"/>
  <c r="AI57" i="462"/>
  <c r="AC57" i="399"/>
  <c r="AS80" i="414"/>
  <c r="AG73" i="424"/>
  <c r="AH73" i="424"/>
  <c r="AS80" i="464"/>
  <c r="AT80" i="464"/>
  <c r="AI63" i="428"/>
  <c r="AH77" i="448"/>
  <c r="AI77" i="448"/>
  <c r="AK83" i="450"/>
  <c r="AF55" i="434"/>
  <c r="AH55" i="434"/>
  <c r="AJ71" i="432"/>
  <c r="AK71" i="432"/>
  <c r="AI75" i="450"/>
  <c r="AK75" i="450"/>
  <c r="AI82" i="452"/>
  <c r="AG78" i="430"/>
  <c r="AI78" i="430"/>
  <c r="AJ74" i="446"/>
  <c r="AH74" i="446"/>
  <c r="AT84" i="413"/>
  <c r="AT80" i="444"/>
  <c r="AV80" i="444"/>
  <c r="AF71" i="426"/>
  <c r="AI65" i="413"/>
  <c r="AH65" i="413"/>
  <c r="AJ84" i="436"/>
  <c r="AF55" i="458"/>
  <c r="AK55" i="458"/>
  <c r="AI55" i="444"/>
  <c r="AC70" i="438"/>
  <c r="AH64" i="416"/>
  <c r="AH85" i="468"/>
  <c r="AK85" i="468"/>
  <c r="AG88" i="468"/>
  <c r="AC55" i="438"/>
  <c r="AS77" i="436"/>
  <c r="AG86" i="462"/>
  <c r="AH86" i="462"/>
  <c r="AG77" i="438"/>
  <c r="AC61" i="446"/>
  <c r="AT77" i="456"/>
  <c r="AH87" i="476"/>
  <c r="AJ87" i="476"/>
  <c r="AC78" i="424"/>
  <c r="AI76" i="470"/>
  <c r="AI76" i="466"/>
  <c r="AH76" i="466"/>
  <c r="AT77" i="448"/>
  <c r="AF82" i="444"/>
  <c r="AG82" i="444"/>
  <c r="AQ81" i="460"/>
  <c r="AT81" i="460"/>
  <c r="AK63" i="420"/>
  <c r="AI60" i="418"/>
  <c r="AJ60" i="418"/>
  <c r="AG78" i="468"/>
  <c r="AJ78" i="468"/>
  <c r="AH71" i="416"/>
  <c r="AC53" i="410"/>
  <c r="AF59" i="410"/>
  <c r="AH74" i="428"/>
  <c r="AK74" i="428"/>
  <c r="AG82" i="458"/>
  <c r="AF82" i="458"/>
  <c r="AG73" i="412"/>
  <c r="AC75" i="434"/>
  <c r="AF80" i="470"/>
  <c r="AJ67" i="420"/>
  <c r="AG67" i="420"/>
  <c r="AC83" i="413"/>
  <c r="AU88" i="462"/>
  <c r="AG68" i="458"/>
  <c r="AJ68" i="458"/>
  <c r="AV77" i="458"/>
  <c r="AS77" i="458"/>
  <c r="AG79" i="416"/>
  <c r="AJ69" i="456"/>
  <c r="AG69" i="456"/>
  <c r="AH86" i="414"/>
  <c r="AH70" i="470"/>
  <c r="AI70" i="470"/>
  <c r="AG72" i="474"/>
  <c r="AC82" i="444"/>
  <c r="AS79" i="428"/>
  <c r="AT79" i="420"/>
  <c r="AV79" i="420"/>
  <c r="AG75" i="414"/>
  <c r="AF60" i="448"/>
  <c r="AJ60" i="448"/>
  <c r="AJ75" i="410"/>
  <c r="AV88" i="428"/>
  <c r="AU88" i="428"/>
  <c r="AI72" i="468"/>
  <c r="AH72" i="468"/>
  <c r="AI88" i="440"/>
  <c r="AK88" i="440"/>
  <c r="AK81" i="432"/>
  <c r="AC59" i="428"/>
  <c r="AK85" i="430"/>
  <c r="AF85" i="430"/>
  <c r="AR79" i="418"/>
  <c r="AC78" i="440"/>
  <c r="AJ60" i="452"/>
  <c r="AI60" i="452"/>
  <c r="AJ62" i="476"/>
  <c r="AS83" i="464"/>
  <c r="AR83" i="464"/>
  <c r="AS83" i="440"/>
  <c r="AJ67" i="422"/>
  <c r="AH67" i="422"/>
  <c r="AG56" i="410"/>
  <c r="AJ56" i="410"/>
  <c r="AH74" i="412"/>
  <c r="AI74" i="412"/>
  <c r="AG56" i="426"/>
  <c r="AH56" i="426"/>
  <c r="AQ84" i="464"/>
  <c r="AV84" i="464"/>
  <c r="AI68" i="472"/>
  <c r="AJ69" i="474"/>
  <c r="AF69" i="474"/>
  <c r="AC62" i="399"/>
  <c r="AK54" i="413"/>
  <c r="AH81" i="462"/>
  <c r="AI81" i="462"/>
  <c r="AF75" i="399"/>
  <c r="AI80" i="388"/>
  <c r="AG80" i="388"/>
  <c r="AI86" i="399"/>
  <c r="AJ86" i="399"/>
  <c r="AF85" i="464"/>
  <c r="AS84" i="428"/>
  <c r="AT84" i="428"/>
  <c r="AI84" i="466"/>
  <c r="AG84" i="466"/>
  <c r="AF58" i="432"/>
  <c r="AI83" i="438"/>
  <c r="AG83" i="438"/>
  <c r="AK68" i="410"/>
  <c r="AV84" i="415"/>
  <c r="AT84" i="415"/>
  <c r="AJ66" i="426"/>
  <c r="AJ62" i="446"/>
  <c r="AI62" i="446"/>
  <c r="AH59" i="422"/>
  <c r="AK66" i="430"/>
  <c r="AI66" i="430"/>
  <c r="AT85" i="415"/>
  <c r="AV85" i="415"/>
  <c r="AF80" i="468"/>
  <c r="AH68" i="456"/>
  <c r="AC68" i="424"/>
  <c r="AG70" i="412"/>
  <c r="AG58" i="416"/>
  <c r="AI58" i="416"/>
  <c r="AJ53" i="434"/>
  <c r="AC61" i="440"/>
  <c r="AG84" i="420"/>
  <c r="AG60" i="399"/>
  <c r="AI60" i="399"/>
  <c r="AH76" i="414"/>
  <c r="AK76" i="414"/>
  <c r="AJ64" i="448"/>
  <c r="AH64" i="388"/>
  <c r="AG64" i="388"/>
  <c r="AK70" i="440"/>
  <c r="AG61" i="424"/>
  <c r="AK61" i="424"/>
  <c r="AH75" i="415"/>
  <c r="AC87" i="410"/>
  <c r="AG81" i="415"/>
  <c r="AI81" i="415"/>
  <c r="AI84" i="388"/>
  <c r="AC74" i="424"/>
  <c r="AF60" i="424"/>
  <c r="AH56" i="448"/>
  <c r="AF56" i="448"/>
  <c r="AU88" i="411"/>
  <c r="AK82" i="472"/>
  <c r="AH82" i="472"/>
  <c r="AG68" i="411"/>
  <c r="AJ59" i="454"/>
  <c r="AF59" i="454"/>
  <c r="AC75" i="436"/>
  <c r="AI80" i="448"/>
  <c r="AC87" i="399"/>
  <c r="AC61" i="424"/>
  <c r="AK58" i="430"/>
  <c r="AH88" i="414"/>
  <c r="AF88" i="414"/>
  <c r="AJ86" i="454"/>
  <c r="AC79" i="410"/>
  <c r="AK81" i="424"/>
  <c r="AU79" i="444"/>
  <c r="AT79" i="444"/>
  <c r="AI78" i="434"/>
  <c r="AC86" i="460"/>
  <c r="AH54" i="418"/>
  <c r="AF53" i="418"/>
  <c r="AJ53" i="418"/>
  <c r="AK70" i="456"/>
  <c r="AJ86" i="442"/>
  <c r="AF86" i="442"/>
  <c r="AK69" i="422"/>
  <c r="AI69" i="422"/>
  <c r="AI82" i="434"/>
  <c r="AU88" i="442"/>
  <c r="AS88" i="442"/>
  <c r="AT85" i="456"/>
  <c r="AQ85" i="456"/>
  <c r="AH85" i="454"/>
  <c r="AJ85" i="454"/>
  <c r="AI68" i="417"/>
  <c r="AJ61" i="468"/>
  <c r="AF61" i="468"/>
  <c r="AI78" i="424"/>
  <c r="AH69" i="416"/>
  <c r="AJ69" i="416"/>
  <c r="AJ82" i="424"/>
  <c r="AI82" i="424"/>
  <c r="AK54" i="442"/>
  <c r="AC78" i="414"/>
  <c r="AK81" i="446"/>
  <c r="AG53" i="436"/>
  <c r="AF53" i="436"/>
  <c r="AJ79" i="452"/>
  <c r="AH79" i="452"/>
  <c r="AI65" i="472"/>
  <c r="AH80" i="474"/>
  <c r="AJ80" i="474"/>
  <c r="AH86" i="430"/>
  <c r="AG86" i="430"/>
  <c r="AR88" i="413"/>
  <c r="AQ88" i="413"/>
  <c r="AH65" i="462"/>
  <c r="AC70" i="460"/>
  <c r="AH79" i="454"/>
  <c r="AC66" i="415"/>
  <c r="AK69" i="428"/>
  <c r="AC81" i="418"/>
  <c r="AS79" i="470"/>
  <c r="AC74" i="472"/>
  <c r="AG79" i="420"/>
  <c r="AK79" i="420"/>
  <c r="AG61" i="420"/>
  <c r="AG63" i="446"/>
  <c r="AI63" i="446"/>
  <c r="AF73" i="446"/>
  <c r="AC62" i="426"/>
  <c r="AU84" i="466"/>
  <c r="AG75" i="476"/>
  <c r="AK75" i="476"/>
  <c r="AI71" i="414"/>
  <c r="AG71" i="414"/>
  <c r="AG64" i="412"/>
  <c r="AC85" i="438"/>
  <c r="AK64" i="446"/>
  <c r="AF71" i="470"/>
  <c r="AG71" i="470"/>
  <c r="AI84" i="412"/>
  <c r="AG58" i="434"/>
  <c r="AF58" i="434"/>
  <c r="AJ71" i="413"/>
  <c r="AC64" i="426"/>
  <c r="AV83" i="399"/>
  <c r="AJ55" i="432"/>
  <c r="AK55" i="432"/>
  <c r="AJ53" i="388"/>
  <c r="AF53" i="388"/>
  <c r="AF64" i="462"/>
  <c r="AC69" i="476"/>
  <c r="AS82" i="454"/>
  <c r="AK83" i="440"/>
  <c r="AH83" i="440"/>
  <c r="AG87" i="460"/>
  <c r="AJ87" i="460"/>
  <c r="AC62" i="420"/>
  <c r="AG73" i="436"/>
  <c r="AG66" i="464"/>
  <c r="AI66" i="464"/>
  <c r="AG61" i="411"/>
  <c r="AF61" i="411"/>
  <c r="AJ73" i="432"/>
  <c r="AC87" i="446"/>
  <c r="AG60" i="411"/>
  <c r="AG80" i="413"/>
  <c r="AI80" i="413"/>
  <c r="AH56" i="444"/>
  <c r="AJ68" i="462"/>
  <c r="AK68" i="462"/>
  <c r="AI80" i="418"/>
  <c r="AK73" i="414"/>
  <c r="AF73" i="414"/>
  <c r="AK56" i="440"/>
  <c r="AI62" i="416"/>
  <c r="AF62" i="416"/>
  <c r="AJ60" i="410"/>
  <c r="AH60" i="410"/>
  <c r="AQ85" i="442"/>
  <c r="AH64" i="426"/>
  <c r="AF64" i="426"/>
  <c r="AG72" i="476"/>
  <c r="AJ62" i="426"/>
  <c r="AF62" i="426"/>
  <c r="AU78" i="454"/>
  <c r="AT78" i="454"/>
  <c r="AJ81" i="440"/>
  <c r="AI74" i="474"/>
  <c r="AF74" i="474"/>
  <c r="AF79" i="442"/>
  <c r="AI67" i="430"/>
  <c r="AH67" i="430"/>
  <c r="AI71" i="434"/>
  <c r="AK72" i="410"/>
  <c r="AI72" i="410"/>
  <c r="AJ53" i="422"/>
  <c r="AG53" i="422"/>
  <c r="AC80" i="448"/>
  <c r="AK61" i="436"/>
  <c r="AK71" i="452"/>
  <c r="AJ71" i="452"/>
  <c r="AI58" i="438"/>
  <c r="AC81" i="399"/>
  <c r="AK77" i="411"/>
  <c r="AH73" i="415"/>
  <c r="AF73" i="415"/>
  <c r="AH82" i="412"/>
  <c r="AK59" i="458"/>
  <c r="AF59" i="458"/>
  <c r="AF79" i="466"/>
  <c r="AK79" i="468"/>
  <c r="AF79" i="468"/>
  <c r="AF60" i="458"/>
  <c r="AC72" i="430"/>
  <c r="AT86" i="414"/>
  <c r="AK80" i="456"/>
  <c r="AF80" i="456"/>
  <c r="AG87" i="450"/>
  <c r="AC83" i="448"/>
  <c r="AJ71" i="424"/>
  <c r="AC53" i="424"/>
  <c r="AF83" i="458"/>
  <c r="AI71" i="438"/>
  <c r="AH71" i="438"/>
  <c r="AJ62" i="466"/>
  <c r="AG62" i="466"/>
  <c r="AG88" i="462"/>
  <c r="AC79" i="415"/>
  <c r="AF67" i="466"/>
  <c r="AF84" i="472"/>
  <c r="AH84" i="472"/>
  <c r="AI59" i="416"/>
  <c r="AJ59" i="416"/>
  <c r="AH76" i="430"/>
  <c r="AJ76" i="430"/>
  <c r="AC55" i="422"/>
  <c r="AK78" i="422"/>
  <c r="AG64" i="411"/>
  <c r="AF64" i="411"/>
  <c r="AG72" i="446"/>
  <c r="AC85" i="442"/>
  <c r="AG86" i="418"/>
  <c r="AJ86" i="418"/>
  <c r="AK62" i="415"/>
  <c r="AC82" i="454"/>
  <c r="AK63" i="412"/>
  <c r="AI70" i="426"/>
  <c r="AG70" i="426"/>
  <c r="AK88" i="454"/>
  <c r="AF74" i="456"/>
  <c r="AJ74" i="456"/>
  <c r="AJ63" i="472"/>
  <c r="AF82" i="414"/>
  <c r="AI82" i="414"/>
  <c r="AG66" i="414"/>
  <c r="AJ69" i="411"/>
  <c r="AF69" i="411"/>
  <c r="AG80" i="415"/>
  <c r="AF80" i="415"/>
  <c r="AF83" i="428"/>
  <c r="AH83" i="460"/>
  <c r="AJ83" i="460"/>
  <c r="AH55" i="399"/>
  <c r="AQ88" i="414"/>
  <c r="AS88" i="414"/>
  <c r="AJ79" i="388"/>
  <c r="AV88" i="466"/>
  <c r="AQ88" i="466"/>
  <c r="AC86" i="454"/>
  <c r="AQ83" i="460"/>
  <c r="AK53" i="416"/>
  <c r="AJ53" i="416"/>
  <c r="AC59" i="411"/>
  <c r="AC65" i="412"/>
  <c r="AI80" i="430"/>
  <c r="AG53" i="476"/>
  <c r="AK53" i="476"/>
  <c r="AF77" i="456"/>
  <c r="AC75" i="448"/>
  <c r="AI62" i="442"/>
  <c r="AG62" i="442"/>
  <c r="AF70" i="438"/>
  <c r="AC85" i="411"/>
  <c r="AJ67" i="388"/>
  <c r="AG79" i="456"/>
  <c r="AI79" i="456"/>
  <c r="AK68" i="432"/>
  <c r="AF59" i="468"/>
  <c r="AG59" i="468"/>
  <c r="AI87" i="414"/>
  <c r="AC56" i="388"/>
  <c r="AF58" i="415"/>
  <c r="AQ80" i="413"/>
  <c r="AU80" i="413"/>
  <c r="AG87" i="422"/>
  <c r="AK87" i="422"/>
  <c r="AQ81" i="436"/>
  <c r="AC56" i="448"/>
  <c r="AK56" i="412"/>
  <c r="AI80" i="416"/>
  <c r="AJ80" i="416"/>
  <c r="AH77" i="432"/>
  <c r="AC60" i="424"/>
  <c r="AH58" i="417"/>
  <c r="AG58" i="417"/>
  <c r="AK54" i="426"/>
  <c r="AC59" i="414"/>
  <c r="AF61" i="414"/>
  <c r="AK61" i="414"/>
  <c r="AK85" i="399"/>
  <c r="AK57" i="414"/>
  <c r="AJ57" i="414"/>
  <c r="AV84" i="476"/>
  <c r="AR87" i="458"/>
  <c r="AU87" i="458"/>
  <c r="AK53" i="438"/>
  <c r="AC59" i="413"/>
  <c r="AH61" i="422"/>
  <c r="AI57" i="450"/>
  <c r="AJ57" i="450"/>
  <c r="AK82" i="411"/>
  <c r="AG82" i="411"/>
  <c r="AU84" i="444"/>
  <c r="AH58" i="442"/>
  <c r="AG58" i="442"/>
  <c r="AK66" i="466"/>
  <c r="AI66" i="466"/>
  <c r="AJ75" i="438"/>
  <c r="AG75" i="438"/>
  <c r="AC75" i="388"/>
  <c r="AQ79" i="464"/>
  <c r="AK85" i="432"/>
  <c r="AH85" i="432"/>
  <c r="AI70" i="460"/>
  <c r="AJ70" i="460"/>
  <c r="AC83" i="468"/>
  <c r="AJ88" i="434"/>
  <c r="AF88" i="434"/>
  <c r="AK57" i="417"/>
  <c r="AC67" i="410"/>
  <c r="AJ74" i="438"/>
  <c r="AF74" i="438"/>
  <c r="AC66" i="388"/>
  <c r="AG55" i="413"/>
  <c r="AC62" i="432"/>
  <c r="AG67" i="415"/>
  <c r="AF86" i="412"/>
  <c r="AH86" i="412"/>
  <c r="AG73" i="413"/>
  <c r="AK73" i="413"/>
  <c r="AJ58" i="420"/>
  <c r="AC70" i="410"/>
  <c r="AG85" i="466"/>
  <c r="AC61" i="450"/>
  <c r="AT86" i="420"/>
  <c r="AF88" i="472"/>
  <c r="AI88" i="472"/>
  <c r="AH63" i="415"/>
  <c r="AJ63" i="415"/>
  <c r="AI69" i="420"/>
  <c r="AF69" i="420"/>
  <c r="AI78" i="436"/>
  <c r="AC84" i="414"/>
  <c r="AR82" i="472"/>
  <c r="AF69" i="448"/>
  <c r="AG69" i="448"/>
  <c r="AJ61" i="442"/>
  <c r="AH85" i="444"/>
  <c r="AI85" i="444"/>
  <c r="AG72" i="413"/>
  <c r="AQ80" i="426"/>
  <c r="AT80" i="426"/>
  <c r="AC76" i="470"/>
  <c r="AI59" i="464"/>
  <c r="AJ57" i="399"/>
  <c r="AK57" i="399"/>
  <c r="AF84" i="458"/>
  <c r="AV85" i="413"/>
  <c r="AU85" i="413"/>
  <c r="AH77" i="415"/>
  <c r="AG72" i="412"/>
  <c r="AJ72" i="412"/>
  <c r="AF68" i="452"/>
  <c r="AG68" i="452"/>
  <c r="AK61" i="438"/>
  <c r="AF61" i="438"/>
  <c r="AF72" i="436"/>
  <c r="AC69" i="444"/>
  <c r="AI61" i="413"/>
  <c r="AC74" i="417"/>
  <c r="AT78" i="448"/>
  <c r="AC83" i="424"/>
  <c r="AF63" i="474"/>
  <c r="AG67" i="417"/>
  <c r="AF67" i="417"/>
  <c r="AK81" i="474"/>
  <c r="AT87" i="434"/>
  <c r="AS87" i="434"/>
  <c r="AJ80" i="476"/>
  <c r="AV81" i="388"/>
  <c r="AS81" i="388"/>
  <c r="AH75" i="460"/>
  <c r="AI75" i="460"/>
  <c r="AK65" i="415"/>
  <c r="AH65" i="415"/>
  <c r="AK74" i="450"/>
  <c r="AC65" i="462"/>
  <c r="AT78" i="464"/>
  <c r="AF85" i="446"/>
  <c r="AJ85" i="446"/>
  <c r="AH63" i="470"/>
  <c r="AJ69" i="464"/>
  <c r="AI69" i="464"/>
  <c r="AT86" i="456"/>
  <c r="AG70" i="428"/>
  <c r="AK70" i="428"/>
  <c r="AR87" i="388"/>
  <c r="AH84" i="428"/>
  <c r="AI84" i="428"/>
  <c r="AH73" i="438"/>
  <c r="AG73" i="438"/>
  <c r="AI62" i="452"/>
  <c r="AH79" i="399"/>
  <c r="AG79" i="399"/>
  <c r="AG62" i="438"/>
  <c r="AI62" i="438"/>
  <c r="AF56" i="388"/>
  <c r="AJ82" i="464"/>
  <c r="AK82" i="464"/>
  <c r="AS79" i="413"/>
  <c r="AQ79" i="413"/>
  <c r="AH75" i="426"/>
  <c r="AC54" i="464"/>
  <c r="AC61" i="462"/>
  <c r="AF69" i="442"/>
  <c r="AH83" i="415"/>
  <c r="AK83" i="415"/>
  <c r="AK56" i="452"/>
  <c r="AC80" i="388"/>
  <c r="AG54" i="417"/>
  <c r="AC71" i="414"/>
  <c r="AG71" i="454"/>
  <c r="AF70" i="415"/>
  <c r="AH70" i="415"/>
  <c r="AG76" i="388"/>
  <c r="AI84" i="399"/>
  <c r="AG84" i="399"/>
  <c r="AG72" i="454"/>
  <c r="AF56" i="416"/>
  <c r="AK56" i="416"/>
  <c r="AH86" i="448"/>
  <c r="AR77" i="412"/>
  <c r="AU77" i="412"/>
  <c r="AH60" i="442"/>
  <c r="AF60" i="442"/>
  <c r="AF76" i="413"/>
  <c r="AH63" i="430"/>
  <c r="AI63" i="430"/>
  <c r="AG79" i="417"/>
  <c r="AC54" i="388"/>
  <c r="AK59" i="438"/>
  <c r="AC72" i="434"/>
  <c r="AU82" i="428"/>
  <c r="AQ82" i="428"/>
  <c r="AG71" i="422"/>
  <c r="AJ71" i="422"/>
  <c r="AH84" i="454"/>
  <c r="AU85" i="458"/>
  <c r="AV85" i="458"/>
  <c r="AG74" i="420"/>
  <c r="AC54" i="448"/>
  <c r="AH53" i="446"/>
  <c r="AQ79" i="452"/>
  <c r="AV79" i="452"/>
  <c r="AF77" i="460"/>
  <c r="AC76" i="448"/>
  <c r="AH64" i="428"/>
  <c r="AF64" i="428"/>
  <c r="AJ71" i="418"/>
  <c r="AJ69" i="468"/>
  <c r="AK69" i="468"/>
  <c r="AK83" i="456"/>
  <c r="AJ83" i="456"/>
  <c r="AK55" i="476"/>
  <c r="AR84" i="410"/>
  <c r="AU84" i="410"/>
  <c r="AH71" i="420"/>
  <c r="AI71" i="420"/>
  <c r="AT80" i="415"/>
  <c r="AQ79" i="434"/>
  <c r="AV79" i="434"/>
  <c r="AH76" i="428"/>
  <c r="AC77" i="426"/>
  <c r="AH60" i="413"/>
  <c r="AF60" i="460"/>
  <c r="AH60" i="460"/>
  <c r="AC82" i="432"/>
  <c r="AF57" i="411"/>
  <c r="AJ57" i="460"/>
  <c r="AI57" i="460"/>
  <c r="AK81" i="434"/>
  <c r="AH81" i="434"/>
  <c r="AF61" i="415"/>
  <c r="AH64" i="470"/>
  <c r="AJ64" i="470"/>
  <c r="AG82" i="413"/>
  <c r="AK55" i="436"/>
  <c r="AG55" i="436"/>
  <c r="AJ57" i="412"/>
  <c r="AC85" i="399"/>
  <c r="AI87" i="413"/>
  <c r="AC83" i="422"/>
  <c r="AJ85" i="417"/>
  <c r="AC66" i="444"/>
  <c r="AJ65" i="452"/>
  <c r="AK68" i="422"/>
  <c r="AG68" i="422"/>
  <c r="AJ81" i="416"/>
  <c r="AC83" i="474"/>
  <c r="AI62" i="418"/>
  <c r="AG60" i="454"/>
  <c r="AF60" i="454"/>
  <c r="AF60" i="414"/>
  <c r="AK86" i="428"/>
  <c r="AH86" i="428"/>
  <c r="AH59" i="417"/>
  <c r="AJ59" i="417"/>
  <c r="AH55" i="412"/>
  <c r="AG66" i="412"/>
  <c r="AH66" i="412"/>
  <c r="AG73" i="434"/>
  <c r="AI61" i="428"/>
  <c r="AK61" i="428"/>
  <c r="AC83" i="460"/>
  <c r="AG65" i="436"/>
  <c r="AG88" i="428"/>
  <c r="AI88" i="428"/>
  <c r="AV86" i="442"/>
  <c r="AC85" i="420"/>
  <c r="AJ72" i="442"/>
  <c r="AK86" i="413"/>
  <c r="AJ86" i="413"/>
  <c r="AF78" i="432"/>
  <c r="AI67" i="450"/>
  <c r="AF67" i="450"/>
  <c r="AF86" i="410"/>
  <c r="AH61" i="430"/>
  <c r="AG61" i="430"/>
  <c r="AJ53" i="470"/>
  <c r="AG85" i="428"/>
  <c r="AH85" i="428"/>
  <c r="AG54" i="410"/>
  <c r="AK86" i="476"/>
  <c r="AI86" i="476"/>
  <c r="AC54" i="434"/>
  <c r="AK57" i="416"/>
  <c r="AK88" i="458"/>
  <c r="AJ88" i="458"/>
  <c r="AI85" i="413"/>
  <c r="AC70" i="448"/>
  <c r="AU87" i="399"/>
  <c r="AC60" i="420"/>
  <c r="AS84" i="460"/>
  <c r="AU84" i="460"/>
  <c r="AC74" i="466"/>
  <c r="AU86" i="428"/>
  <c r="AR86" i="428"/>
  <c r="AH81" i="436"/>
  <c r="AQ83" i="448"/>
  <c r="AT83" i="448"/>
  <c r="AC76" i="462"/>
  <c r="AT78" i="446"/>
  <c r="AI85" i="388"/>
  <c r="AJ85" i="388"/>
  <c r="AH82" i="416"/>
  <c r="AF53" i="411"/>
  <c r="AI53" i="411"/>
  <c r="AK66" i="448"/>
  <c r="AK61" i="454"/>
  <c r="AI61" i="454"/>
  <c r="AT84" i="426"/>
  <c r="AV82" i="452"/>
  <c r="AS82" i="452"/>
  <c r="AF66" i="440"/>
  <c r="AI66" i="440"/>
  <c r="AF55" i="422"/>
  <c r="AC82" i="420"/>
  <c r="AG73" i="468"/>
  <c r="AI78" i="454"/>
  <c r="AK78" i="454"/>
  <c r="AJ81" i="412"/>
  <c r="AC69" i="416"/>
  <c r="AG88" i="415"/>
  <c r="AI82" i="442"/>
  <c r="AG82" i="442"/>
  <c r="AH57" i="466"/>
  <c r="AG57" i="466"/>
  <c r="AK88" i="436"/>
  <c r="AS81" i="417"/>
  <c r="AQ81" i="417"/>
  <c r="AH74" i="415"/>
  <c r="AI74" i="436"/>
  <c r="AF74" i="436"/>
  <c r="AG72" i="440"/>
  <c r="AI60" i="430"/>
  <c r="AK60" i="430"/>
  <c r="AV80" i="432"/>
  <c r="AC59" i="472"/>
  <c r="AH63" i="417"/>
  <c r="AI63" i="417"/>
  <c r="AI84" i="411"/>
  <c r="AC88" i="412"/>
  <c r="AH55" i="416"/>
  <c r="AI58" i="468"/>
  <c r="AK58" i="468"/>
  <c r="AI85" i="438"/>
  <c r="AS87" i="410"/>
  <c r="AT87" i="410"/>
  <c r="AI68" i="430"/>
  <c r="AK68" i="430"/>
  <c r="AH87" i="399"/>
  <c r="AC81" i="417"/>
  <c r="AC80" i="474"/>
  <c r="AJ65" i="470"/>
  <c r="AI65" i="470"/>
  <c r="AH81" i="388"/>
  <c r="AR77" i="399"/>
  <c r="AS77" i="399"/>
  <c r="AF60" i="444"/>
  <c r="AJ60" i="444"/>
  <c r="AH87" i="428"/>
  <c r="AK75" i="472"/>
  <c r="AH75" i="472"/>
  <c r="AG84" i="415"/>
  <c r="AC76" i="442"/>
  <c r="AG84" i="413"/>
  <c r="AG86" i="472"/>
  <c r="AJ86" i="472"/>
  <c r="AH77" i="417"/>
  <c r="AH54" i="444"/>
  <c r="AF54" i="444"/>
  <c r="AR81" i="442"/>
  <c r="AC60" i="417"/>
  <c r="AK58" i="413"/>
  <c r="AC55" i="448"/>
  <c r="AF71" i="440"/>
  <c r="AC57" i="432"/>
  <c r="AJ67" i="416"/>
  <c r="AJ84" i="416"/>
  <c r="AI84" i="416"/>
  <c r="AI85" i="442"/>
  <c r="AC70" i="444"/>
  <c r="AG82" i="422"/>
  <c r="AK81" i="422"/>
  <c r="AF81" i="422"/>
  <c r="AK82" i="454"/>
  <c r="AH53" i="474"/>
  <c r="AK53" i="474"/>
  <c r="AI60" i="474"/>
  <c r="AC56" i="472"/>
  <c r="AF75" i="422"/>
  <c r="AI75" i="422"/>
  <c r="AI79" i="476"/>
  <c r="AJ67" i="432"/>
  <c r="AG67" i="432"/>
  <c r="AR82" i="476"/>
  <c r="AC88" i="416"/>
  <c r="AF65" i="420"/>
  <c r="AH56" i="413"/>
  <c r="AI56" i="413"/>
  <c r="AK77" i="414"/>
  <c r="AI78" i="412"/>
  <c r="AG78" i="412"/>
  <c r="AI69" i="432"/>
  <c r="AH64" i="415"/>
  <c r="AG64" i="415"/>
  <c r="AH67" i="399"/>
  <c r="AC84" i="417"/>
  <c r="AH79" i="450"/>
  <c r="AH88" i="420"/>
  <c r="AJ88" i="420"/>
  <c r="AJ85" i="420"/>
  <c r="AG85" i="420"/>
  <c r="AJ63" i="436"/>
  <c r="AC60" i="422"/>
  <c r="AF85" i="458"/>
  <c r="AI85" i="458"/>
  <c r="AK75" i="418"/>
  <c r="AI66" i="436"/>
  <c r="AK66" i="436"/>
  <c r="AK77" i="422"/>
  <c r="AT85" i="440"/>
  <c r="AR85" i="440"/>
  <c r="AK67" i="444"/>
  <c r="AG67" i="412"/>
  <c r="AH67" i="412"/>
  <c r="AC86" i="430"/>
  <c r="AI65" i="476"/>
  <c r="AI62" i="436"/>
  <c r="AJ62" i="436"/>
  <c r="AG57" i="428"/>
  <c r="AC77" i="411"/>
  <c r="AF57" i="456"/>
  <c r="AQ84" i="412"/>
  <c r="AU84" i="412"/>
  <c r="AT82" i="456"/>
  <c r="AQ82" i="456"/>
  <c r="AC77" i="462"/>
  <c r="AG57" i="388"/>
  <c r="AJ86" i="446"/>
  <c r="AF86" i="446"/>
  <c r="AI68" i="436"/>
  <c r="AJ64" i="436"/>
  <c r="AH64" i="436"/>
  <c r="AC69" i="438"/>
  <c r="AK78" i="464"/>
  <c r="AS81" i="444"/>
  <c r="AQ81" i="444"/>
  <c r="AG74" i="417"/>
  <c r="AK74" i="417"/>
  <c r="AK83" i="416"/>
  <c r="AQ79" i="426"/>
  <c r="AU79" i="426"/>
  <c r="AF54" i="450"/>
  <c r="AK85" i="456"/>
  <c r="AG85" i="456"/>
  <c r="AC80" i="430"/>
  <c r="AR86" i="430"/>
  <c r="AF63" i="444"/>
  <c r="AK63" i="444"/>
  <c r="AF57" i="444"/>
  <c r="AI71" i="450"/>
  <c r="AK71" i="450"/>
  <c r="AI71" i="411"/>
  <c r="AJ71" i="444"/>
  <c r="AK71" i="444"/>
  <c r="AF61" i="444"/>
  <c r="AJ65" i="442"/>
  <c r="AG65" i="442"/>
  <c r="AJ61" i="418"/>
  <c r="AI57" i="446"/>
  <c r="AF57" i="446"/>
  <c r="AG67" i="411"/>
  <c r="AI72" i="414"/>
  <c r="AH72" i="414"/>
  <c r="AJ64" i="468"/>
  <c r="AU78" i="422"/>
  <c r="AR78" i="422"/>
  <c r="AK76" i="422"/>
  <c r="AK62" i="428"/>
  <c r="AF62" i="428"/>
  <c r="AI77" i="436"/>
  <c r="AC69" i="436"/>
  <c r="AI74" i="411"/>
  <c r="AG56" i="456"/>
  <c r="AH56" i="456"/>
  <c r="AJ65" i="412"/>
  <c r="AG65" i="412"/>
  <c r="AJ82" i="430"/>
  <c r="AG82" i="430"/>
  <c r="AR78" i="468"/>
  <c r="AT81" i="424"/>
  <c r="AS81" i="424"/>
  <c r="AF59" i="414"/>
  <c r="AJ59" i="414"/>
  <c r="AF88" i="410"/>
  <c r="AJ88" i="410"/>
  <c r="AH58" i="470"/>
  <c r="AC58" i="411"/>
  <c r="AQ88" i="412"/>
  <c r="AG88" i="426"/>
  <c r="AJ88" i="426"/>
  <c r="AF83" i="434"/>
  <c r="AC60" i="415"/>
  <c r="AH54" i="428"/>
  <c r="AG75" i="446"/>
  <c r="AF75" i="446"/>
  <c r="AH65" i="424"/>
  <c r="AQ86" i="474"/>
  <c r="AT86" i="474"/>
  <c r="AF85" i="426"/>
  <c r="AC65" i="399"/>
  <c r="AQ86" i="464"/>
  <c r="AG54" i="434"/>
  <c r="AH54" i="434"/>
  <c r="AK77" i="452"/>
  <c r="AH77" i="452"/>
  <c r="AU79" i="446"/>
  <c r="AJ76" i="458"/>
  <c r="AH76" i="458"/>
  <c r="AJ65" i="434"/>
  <c r="AF60" i="470"/>
  <c r="AI60" i="470"/>
  <c r="AG62" i="413"/>
  <c r="AJ64" i="432"/>
  <c r="AK64" i="432"/>
  <c r="AK75" i="442"/>
  <c r="AH71" i="399"/>
  <c r="AG71" i="399"/>
  <c r="AC88" i="417"/>
  <c r="AH55" i="418"/>
  <c r="AC70" i="450"/>
  <c r="AT78" i="415"/>
  <c r="AJ76" i="399"/>
  <c r="AG76" i="399"/>
  <c r="AV78" i="472"/>
  <c r="AI78" i="466"/>
  <c r="AG78" i="466"/>
  <c r="AK77" i="462"/>
  <c r="AF59" i="440"/>
  <c r="AJ59" i="440"/>
  <c r="AK61" i="416"/>
  <c r="AI73" i="454"/>
  <c r="AK73" i="454"/>
  <c r="AC63" i="422"/>
  <c r="AI58" i="436"/>
  <c r="AC62" i="436"/>
  <c r="AJ86" i="458"/>
  <c r="AR87" i="476"/>
  <c r="AV87" i="476"/>
  <c r="AK80" i="450"/>
  <c r="AG80" i="450"/>
  <c r="AU77" i="411"/>
  <c r="AC55" i="428"/>
  <c r="AJ53" i="464"/>
  <c r="AF53" i="464"/>
  <c r="AF79" i="444"/>
  <c r="AI55" i="442"/>
  <c r="AG55" i="442"/>
  <c r="AJ65" i="444"/>
  <c r="AF65" i="444"/>
  <c r="AF64" i="430"/>
  <c r="AC84" i="399"/>
  <c r="AV77" i="424"/>
  <c r="AF70" i="388"/>
  <c r="AI70" i="388"/>
  <c r="AG62" i="417"/>
  <c r="AK86" i="434"/>
  <c r="AI86" i="434"/>
  <c r="AH87" i="440"/>
  <c r="AC57" i="446"/>
  <c r="AK74" i="426"/>
  <c r="AV87" i="444"/>
  <c r="AU87" i="444"/>
  <c r="AJ65" i="428"/>
  <c r="AC87" i="450"/>
  <c r="AH65" i="388"/>
  <c r="AC67" i="450"/>
  <c r="AF75" i="436"/>
  <c r="AG74" i="434"/>
  <c r="AK74" i="434"/>
  <c r="AH56" i="438"/>
  <c r="AI56" i="438"/>
  <c r="AH82" i="410"/>
  <c r="AI55" i="460"/>
  <c r="AK55" i="460"/>
  <c r="AJ77" i="472"/>
  <c r="AK86" i="388"/>
  <c r="AI86" i="388"/>
  <c r="AI80" i="410"/>
  <c r="AF87" i="388"/>
  <c r="AJ87" i="388"/>
  <c r="AF79" i="410"/>
  <c r="AC53" i="388"/>
  <c r="AI60" i="420"/>
  <c r="AJ60" i="420"/>
  <c r="AF80" i="428"/>
  <c r="AC82" i="470"/>
  <c r="AG64" i="442"/>
  <c r="AI64" i="442"/>
  <c r="AG56" i="450"/>
  <c r="AH56" i="450"/>
  <c r="AG53" i="448"/>
  <c r="AF53" i="448"/>
  <c r="AV80" i="440"/>
  <c r="AI70" i="413"/>
  <c r="AH70" i="413"/>
  <c r="AH61" i="450"/>
  <c r="AC56" i="434"/>
  <c r="AC83" i="388"/>
  <c r="AF69" i="424"/>
  <c r="AK82" i="450"/>
  <c r="AF82" i="450"/>
  <c r="AC74" i="444"/>
  <c r="AI71" i="464"/>
  <c r="AH71" i="464"/>
  <c r="AG63" i="416"/>
  <c r="AI63" i="416"/>
  <c r="AF88" i="412"/>
  <c r="AC88" i="420"/>
  <c r="AI53" i="460"/>
  <c r="AC72" i="415"/>
  <c r="AT78" i="399"/>
  <c r="AC75" i="446"/>
  <c r="AQ79" i="422"/>
  <c r="AI76" i="426"/>
  <c r="AG76" i="426"/>
  <c r="AI64" i="452"/>
  <c r="AH64" i="452"/>
  <c r="AI70" i="411"/>
  <c r="AI87" i="464"/>
  <c r="AJ87" i="464"/>
  <c r="AG78" i="399"/>
  <c r="AK67" i="414"/>
  <c r="AJ67" i="414"/>
  <c r="AG82" i="470"/>
  <c r="AH82" i="470"/>
  <c r="AI77" i="434"/>
  <c r="AF77" i="434"/>
  <c r="AI80" i="414"/>
  <c r="AH80" i="414"/>
  <c r="AF54" i="411"/>
  <c r="AF81" i="417"/>
  <c r="AG81" i="417"/>
  <c r="AF82" i="417"/>
  <c r="AC82" i="430"/>
  <c r="AF76" i="412"/>
  <c r="AK76" i="412"/>
  <c r="AC54" i="399"/>
  <c r="AH73" i="420"/>
  <c r="AJ88" i="438"/>
  <c r="AK88" i="438"/>
  <c r="AH85" i="436"/>
  <c r="AJ65" i="422"/>
  <c r="AI65" i="422"/>
  <c r="AF63" i="464"/>
  <c r="AG63" i="464"/>
  <c r="AG69" i="438"/>
  <c r="AF87" i="417"/>
  <c r="AG87" i="417"/>
  <c r="AJ75" i="428"/>
  <c r="AH84" i="430"/>
  <c r="AK84" i="430"/>
  <c r="AF86" i="422"/>
  <c r="AT82" i="399"/>
  <c r="AV82" i="399"/>
  <c r="AI77" i="416"/>
  <c r="AK77" i="416"/>
  <c r="AF68" i="414"/>
  <c r="AI80" i="412"/>
  <c r="AH80" i="412"/>
  <c r="AH55" i="426"/>
  <c r="AC60" i="414"/>
  <c r="AK53" i="417"/>
  <c r="AG78" i="440"/>
  <c r="AI78" i="440"/>
  <c r="AK54" i="416"/>
  <c r="AH54" i="416"/>
  <c r="AF77" i="446"/>
  <c r="AQ87" i="456"/>
  <c r="AS87" i="456"/>
  <c r="AG54" i="412"/>
  <c r="AR80" i="436"/>
  <c r="AS80" i="436"/>
  <c r="AK71" i="476"/>
  <c r="AC76" i="415"/>
  <c r="AC54" i="415"/>
  <c r="AH66" i="424"/>
  <c r="AH85" i="414"/>
  <c r="AF85" i="414"/>
  <c r="AC61" i="458"/>
  <c r="AI57" i="440"/>
  <c r="AC77" i="450"/>
  <c r="AH58" i="426"/>
  <c r="AC74" i="418"/>
  <c r="AQ85" i="388"/>
  <c r="AC61" i="428"/>
  <c r="AF77" i="466"/>
  <c r="AH59" i="426"/>
  <c r="AI59" i="426"/>
  <c r="AH62" i="388"/>
  <c r="AF62" i="388"/>
  <c r="AK65" i="416"/>
  <c r="AK70" i="434"/>
  <c r="AI70" i="434"/>
  <c r="AF54" i="422"/>
  <c r="AH75" i="411"/>
  <c r="AF75" i="411"/>
  <c r="AU78" i="442"/>
  <c r="AV78" i="442"/>
  <c r="AT88" i="388"/>
  <c r="AF59" i="430"/>
  <c r="AI59" i="430"/>
  <c r="AK58" i="414"/>
  <c r="AC54" i="418"/>
  <c r="AJ72" i="426"/>
  <c r="AJ71" i="417"/>
  <c r="AK71" i="417"/>
  <c r="AH67" i="434"/>
  <c r="AG71" i="456"/>
  <c r="AJ71" i="456"/>
  <c r="AH58" i="448"/>
  <c r="AK73" i="472"/>
  <c r="AF73" i="472"/>
  <c r="AH67" i="454"/>
  <c r="AJ67" i="454"/>
  <c r="AC54" i="422"/>
  <c r="AK70" i="417"/>
  <c r="AI66" i="415"/>
  <c r="AJ66" i="415"/>
  <c r="AV83" i="414"/>
  <c r="AS83" i="414"/>
  <c r="AC54" i="411"/>
  <c r="AC63" i="413"/>
  <c r="AC77" i="446"/>
  <c r="AI71" i="430"/>
  <c r="AC70" i="399"/>
  <c r="AF72" i="411"/>
  <c r="AG55" i="464"/>
  <c r="AJ55" i="464"/>
  <c r="AC77" i="442"/>
  <c r="AF85" i="416"/>
  <c r="AG57" i="454"/>
  <c r="AF57" i="454"/>
  <c r="AR86" i="426"/>
  <c r="AS80" i="418"/>
  <c r="AU80" i="418"/>
  <c r="AH88" i="388"/>
  <c r="AJ84" i="474"/>
  <c r="AH84" i="474"/>
  <c r="AS85" i="424"/>
  <c r="AC66" i="432"/>
  <c r="AT78" i="417"/>
  <c r="AV78" i="417"/>
  <c r="AK54" i="399"/>
  <c r="AK55" i="428"/>
  <c r="AJ55" i="428"/>
  <c r="AK80" i="411"/>
  <c r="AF53" i="456"/>
  <c r="AG53" i="456"/>
  <c r="AJ84" i="468"/>
  <c r="AI84" i="468"/>
  <c r="AI61" i="446"/>
  <c r="AK68" i="434"/>
  <c r="AG68" i="434"/>
  <c r="AG64" i="414"/>
  <c r="AC63" i="446"/>
  <c r="AK57" i="426"/>
  <c r="AI57" i="426"/>
  <c r="AF80" i="422"/>
  <c r="AJ63" i="454"/>
  <c r="AG63" i="454"/>
  <c r="AQ84" i="399"/>
  <c r="AS84" i="399"/>
  <c r="AT78" i="444"/>
  <c r="AH64" i="438"/>
  <c r="AI64" i="438"/>
  <c r="AC70" i="468"/>
  <c r="AH58" i="456"/>
  <c r="AK58" i="456"/>
  <c r="AC79" i="426"/>
  <c r="AG63" i="414"/>
  <c r="AH75" i="434"/>
  <c r="AI75" i="434"/>
  <c r="AG69" i="458"/>
  <c r="AF78" i="426"/>
  <c r="AI78" i="426"/>
  <c r="AT87" i="454"/>
  <c r="AJ83" i="432"/>
  <c r="AK83" i="432"/>
  <c r="AK59" i="452"/>
  <c r="AI78" i="460"/>
  <c r="AJ78" i="460"/>
  <c r="AG66" i="462"/>
  <c r="AC60" i="430"/>
  <c r="AR83" i="416"/>
  <c r="AG64" i="440"/>
  <c r="AF64" i="440"/>
  <c r="AI69" i="414"/>
  <c r="AG83" i="442"/>
  <c r="AH83" i="442"/>
  <c r="AG74" i="410"/>
  <c r="AK74" i="410"/>
  <c r="AJ54" i="432"/>
  <c r="AG54" i="432"/>
  <c r="AK87" i="438"/>
  <c r="AH74" i="448"/>
  <c r="AJ74" i="448"/>
  <c r="AH85" i="411"/>
  <c r="AC69" i="430"/>
  <c r="AH69" i="413"/>
  <c r="AC64" i="436"/>
  <c r="AJ67" i="460"/>
  <c r="AI84" i="422"/>
  <c r="AF84" i="422"/>
  <c r="AI75" i="432"/>
  <c r="AT79" i="430"/>
  <c r="AR79" i="430"/>
  <c r="AG85" i="424"/>
  <c r="AJ62" i="448"/>
  <c r="AI62" i="448"/>
  <c r="AC61" i="438"/>
  <c r="AR83" i="424"/>
  <c r="AQ83" i="424"/>
  <c r="AJ61" i="399"/>
  <c r="AK61" i="399"/>
  <c r="AJ81" i="476"/>
  <c r="AG62" i="420"/>
  <c r="AI62" i="420"/>
  <c r="AI66" i="418"/>
  <c r="AK59" i="388"/>
  <c r="AI59" i="388"/>
  <c r="AK62" i="462"/>
  <c r="AH62" i="462"/>
  <c r="AK76" i="436"/>
  <c r="AK53" i="415"/>
  <c r="AG53" i="415"/>
  <c r="AI60" i="412"/>
  <c r="AC57" i="454"/>
  <c r="AH77" i="413"/>
  <c r="AI88" i="452"/>
  <c r="AF88" i="452"/>
  <c r="AK75" i="424"/>
  <c r="AK53" i="414"/>
  <c r="AJ53" i="414"/>
  <c r="AH87" i="411"/>
  <c r="AJ70" i="424"/>
  <c r="AK70" i="424"/>
  <c r="AJ72" i="422"/>
  <c r="AF72" i="422"/>
  <c r="AC79" i="470"/>
  <c r="AF60" i="434"/>
  <c r="AT81" i="452"/>
  <c r="AQ81" i="452"/>
  <c r="AH56" i="442"/>
  <c r="AC71" i="415"/>
  <c r="AF62" i="424"/>
  <c r="AJ62" i="424"/>
  <c r="AG80" i="420"/>
  <c r="AK80" i="420"/>
  <c r="AJ62" i="414"/>
  <c r="AG68" i="438"/>
  <c r="AH68" i="438"/>
  <c r="AH65" i="466"/>
  <c r="AK73" i="417"/>
  <c r="AG73" i="417"/>
  <c r="AK70" i="432"/>
  <c r="AJ68" i="444"/>
  <c r="AG68" i="444"/>
  <c r="AJ72" i="417"/>
  <c r="AC77" i="444"/>
  <c r="AH74" i="424"/>
  <c r="AC59" i="438"/>
  <c r="AK67" i="446"/>
  <c r="AF86" i="466"/>
  <c r="AG86" i="466"/>
  <c r="AQ83" i="413"/>
  <c r="AC69" i="452"/>
  <c r="AJ60" i="456"/>
  <c r="AF88" i="417"/>
  <c r="AI88" i="417"/>
  <c r="AG57" i="432"/>
  <c r="AK57" i="432"/>
  <c r="AG66" i="452"/>
  <c r="AC72" i="422"/>
  <c r="AQ77" i="444"/>
  <c r="AF69" i="412"/>
  <c r="AH69" i="412"/>
  <c r="AS77" i="442"/>
  <c r="AU81" i="432"/>
  <c r="AT81" i="432"/>
  <c r="AK71" i="462"/>
  <c r="AI71" i="462"/>
  <c r="AJ70" i="399"/>
  <c r="AV87" i="470"/>
  <c r="AS87" i="470"/>
  <c r="AJ82" i="438"/>
  <c r="AK73" i="422"/>
  <c r="AH73" i="422"/>
  <c r="AK59" i="418"/>
  <c r="AJ59" i="418"/>
  <c r="AH88" i="450"/>
  <c r="AC81" i="470"/>
  <c r="AK55" i="424"/>
  <c r="AI86" i="411"/>
  <c r="AF86" i="411"/>
  <c r="AH88" i="413"/>
  <c r="AJ79" i="436"/>
  <c r="AH79" i="436"/>
  <c r="AF58" i="440"/>
  <c r="AI58" i="440"/>
  <c r="AI55" i="417"/>
  <c r="AH66" i="450"/>
  <c r="AK66" i="450"/>
  <c r="AH59" i="462"/>
  <c r="AF86" i="450"/>
  <c r="AI86" i="450"/>
  <c r="AT83" i="426"/>
  <c r="AR83" i="426"/>
  <c r="AF87" i="454"/>
  <c r="AR88" i="432"/>
  <c r="AU88" i="432"/>
  <c r="AF54" i="424"/>
  <c r="AH75" i="444"/>
  <c r="AI75" i="444"/>
  <c r="AG72" i="448"/>
  <c r="AH77" i="430"/>
  <c r="AI77" i="430"/>
  <c r="AG86" i="417"/>
  <c r="AC54" i="426"/>
  <c r="AK84" i="442"/>
  <c r="AK85" i="440"/>
  <c r="AH85" i="440"/>
  <c r="AC68" i="470"/>
  <c r="AG77" i="464"/>
  <c r="AI78" i="416"/>
  <c r="AG78" i="416"/>
  <c r="AJ81" i="466"/>
  <c r="AH76" i="410"/>
  <c r="AG76" i="410"/>
  <c r="AI78" i="415"/>
  <c r="AC64" i="418"/>
  <c r="AR78" i="476"/>
  <c r="AH59" i="472"/>
  <c r="AI59" i="472"/>
  <c r="AH66" i="460"/>
  <c r="AH65" i="454"/>
  <c r="AI65" i="454"/>
  <c r="AH79" i="432"/>
  <c r="AF79" i="432"/>
  <c r="AU83" i="450"/>
  <c r="AC85" i="440"/>
  <c r="AK64" i="458"/>
  <c r="AK66" i="458"/>
  <c r="AF66" i="458"/>
  <c r="AI54" i="470"/>
  <c r="AC55" i="414"/>
  <c r="AJ84" i="444"/>
  <c r="AF84" i="444"/>
  <c r="AF79" i="424"/>
  <c r="AC82" i="434"/>
  <c r="AI53" i="424"/>
  <c r="AC65" i="420"/>
  <c r="AK61" i="412"/>
  <c r="AJ67" i="452"/>
  <c r="AH67" i="452"/>
  <c r="AC72" i="450"/>
  <c r="AI63" i="388"/>
  <c r="AC55" i="412"/>
  <c r="AK72" i="424"/>
  <c r="AC75" i="432"/>
  <c r="AK85" i="412"/>
  <c r="AI85" i="412"/>
  <c r="AC80" i="464"/>
  <c r="AH80" i="454"/>
  <c r="AC58" i="464"/>
  <c r="AI74" i="388"/>
  <c r="AC88" i="399"/>
  <c r="AI81" i="430"/>
  <c r="AC87" i="418"/>
  <c r="AH70" i="436"/>
  <c r="AG77" i="476"/>
  <c r="AI77" i="476"/>
  <c r="AK87" i="415"/>
  <c r="AG69" i="434"/>
  <c r="AI69" i="434"/>
  <c r="AT86" i="452"/>
  <c r="AK76" i="446"/>
  <c r="AJ76" i="446"/>
  <c r="AH84" i="418"/>
  <c r="AJ66" i="388"/>
  <c r="AH66" i="388"/>
  <c r="AG62" i="412"/>
  <c r="AH62" i="412"/>
  <c r="AK65" i="456"/>
  <c r="AJ68" i="442"/>
  <c r="AI68" i="442"/>
  <c r="AG57" i="424"/>
  <c r="AC82" i="450"/>
  <c r="AI65" i="440"/>
  <c r="AC79" i="428"/>
  <c r="AJ68" i="388"/>
  <c r="AC69" i="440"/>
  <c r="AV88" i="468"/>
  <c r="AC66" i="414"/>
  <c r="AG80" i="442"/>
  <c r="AC76" i="413"/>
  <c r="AK82" i="456"/>
  <c r="AH82" i="456"/>
  <c r="AI55" i="438"/>
  <c r="AI72" i="460"/>
  <c r="AK72" i="460"/>
  <c r="AH69" i="430"/>
  <c r="AT83" i="417"/>
  <c r="AU83" i="417"/>
  <c r="AK75" i="474"/>
  <c r="AC53" i="417"/>
  <c r="AK87" i="466"/>
  <c r="AK68" i="416"/>
  <c r="AI68" i="416"/>
  <c r="AH69" i="415"/>
  <c r="AF76" i="434"/>
  <c r="AH76" i="434"/>
  <c r="AK84" i="450"/>
  <c r="AG84" i="450"/>
  <c r="AJ77" i="420"/>
  <c r="AC87" i="416"/>
  <c r="AJ77" i="426"/>
  <c r="AC86" i="418"/>
  <c r="AJ88" i="430"/>
  <c r="AH70" i="418"/>
  <c r="AI70" i="418"/>
  <c r="AI64" i="444"/>
  <c r="AK88" i="474"/>
  <c r="AG88" i="474"/>
  <c r="AH67" i="456"/>
  <c r="AC87" i="464"/>
  <c r="AK77" i="450"/>
  <c r="AC59" i="454"/>
  <c r="AK71" i="446"/>
  <c r="AK69" i="418"/>
  <c r="AH69" i="418"/>
  <c r="AH70" i="454"/>
  <c r="AI70" i="454"/>
  <c r="AU87" i="438"/>
  <c r="AC58" i="399"/>
  <c r="AK63" i="434"/>
  <c r="AC58" i="460"/>
  <c r="AH58" i="424"/>
  <c r="AF58" i="428"/>
  <c r="AK58" i="428"/>
  <c r="AK72" i="438"/>
  <c r="AH84" i="456"/>
  <c r="AK84" i="456"/>
  <c r="AH82" i="418"/>
  <c r="AV87" i="468"/>
  <c r="AU87" i="468"/>
  <c r="AG56" i="422"/>
  <c r="AF56" i="422"/>
  <c r="AT86" i="388"/>
  <c r="AI66" i="442"/>
  <c r="AG66" i="442"/>
  <c r="AG73" i="458"/>
  <c r="AF66" i="399"/>
  <c r="AI66" i="399"/>
  <c r="AI66" i="413"/>
  <c r="AG66" i="413"/>
  <c r="AK75" i="458"/>
  <c r="AF75" i="458"/>
  <c r="AG83" i="466"/>
  <c r="AJ54" i="436"/>
  <c r="AF54" i="436"/>
  <c r="AG86" i="440"/>
  <c r="AI81" i="450"/>
  <c r="AK81" i="450"/>
  <c r="AI61" i="456"/>
  <c r="AF70" i="416"/>
  <c r="AG70" i="416"/>
  <c r="AU79" i="442"/>
  <c r="AJ55" i="450"/>
  <c r="AI55" i="450"/>
  <c r="AJ61" i="448"/>
  <c r="AF61" i="448"/>
  <c r="AG76" i="456"/>
  <c r="AC58" i="442"/>
  <c r="AJ53" i="413"/>
  <c r="AF53" i="413"/>
  <c r="AF72" i="462"/>
  <c r="AH72" i="462"/>
  <c r="AH79" i="470"/>
  <c r="AG72" i="399"/>
  <c r="AF72" i="399"/>
  <c r="AF70" i="446"/>
  <c r="AH79" i="412"/>
  <c r="AG79" i="412"/>
  <c r="AH53" i="399"/>
  <c r="AJ53" i="399"/>
  <c r="AI83" i="422"/>
  <c r="AI58" i="464"/>
  <c r="AK58" i="464"/>
  <c r="AR80" i="438"/>
  <c r="AU82" i="430"/>
  <c r="AT82" i="430"/>
  <c r="AC66" i="399"/>
  <c r="AF70" i="458"/>
  <c r="AQ86" i="422"/>
  <c r="AV86" i="422"/>
  <c r="AJ87" i="458"/>
  <c r="AK73" i="416"/>
  <c r="AI73" i="416"/>
  <c r="AK68" i="474"/>
  <c r="AG59" i="432"/>
  <c r="AH59" i="432"/>
  <c r="AS82" i="420"/>
  <c r="AU82" i="420"/>
  <c r="AF61" i="417"/>
  <c r="AH61" i="417"/>
  <c r="AI67" i="413"/>
  <c r="AC53" i="450"/>
  <c r="AJ68" i="426"/>
  <c r="AI76" i="416"/>
  <c r="AK76" i="416"/>
  <c r="AJ63" i="432"/>
  <c r="AJ84" i="414"/>
  <c r="AH84" i="414"/>
  <c r="AU86" i="434"/>
  <c r="AV86" i="434"/>
  <c r="AF83" i="448"/>
  <c r="AH83" i="448"/>
  <c r="AQ87" i="442"/>
  <c r="AI73" i="411"/>
  <c r="AH73" i="411"/>
  <c r="AI71" i="388"/>
  <c r="AH64" i="420"/>
  <c r="AG64" i="420"/>
  <c r="AQ78" i="452"/>
  <c r="AV78" i="452"/>
  <c r="AH69" i="450"/>
  <c r="AJ69" i="450"/>
  <c r="AI64" i="418"/>
  <c r="AC88" i="460"/>
  <c r="AJ86" i="452"/>
  <c r="AF86" i="452"/>
  <c r="AC79" i="430"/>
  <c r="AI61" i="388"/>
  <c r="AG53" i="428"/>
  <c r="AH53" i="428"/>
  <c r="AQ85" i="399"/>
  <c r="AG61" i="460"/>
  <c r="AH61" i="460"/>
  <c r="AG68" i="466"/>
  <c r="AI68" i="466"/>
  <c r="AK63" i="466"/>
  <c r="AC78" i="436"/>
  <c r="AH85" i="450"/>
  <c r="AF83" i="412"/>
  <c r="AH83" i="412"/>
  <c r="AC82" i="458"/>
  <c r="AF74" i="432"/>
  <c r="AC82" i="417"/>
  <c r="AK61" i="440"/>
  <c r="AK84" i="438"/>
  <c r="AF84" i="438"/>
  <c r="AH70" i="466"/>
  <c r="AI70" i="466"/>
  <c r="AG65" i="414"/>
  <c r="AH57" i="422"/>
  <c r="AK57" i="422"/>
  <c r="AK80" i="438"/>
  <c r="AC58" i="388"/>
  <c r="AJ57" i="415"/>
  <c r="AH60" i="417"/>
  <c r="AI60" i="417"/>
  <c r="AJ73" i="428"/>
  <c r="AI59" i="446"/>
  <c r="AJ59" i="446"/>
  <c r="AG76" i="440"/>
  <c r="AC71" i="428"/>
  <c r="AK65" i="438"/>
  <c r="AI55" i="472"/>
  <c r="AH55" i="472"/>
  <c r="AG56" i="454"/>
  <c r="AK56" i="454"/>
  <c r="AG71" i="415"/>
  <c r="AC62" i="413"/>
  <c r="AI87" i="472"/>
  <c r="AV83" i="476"/>
  <c r="AQ83" i="476"/>
  <c r="AH59" i="413"/>
  <c r="AI59" i="413"/>
  <c r="AH58" i="476"/>
  <c r="AF58" i="476"/>
  <c r="AI74" i="472"/>
  <c r="AF68" i="450"/>
  <c r="AI68" i="450"/>
  <c r="AF58" i="450"/>
  <c r="AK58" i="450"/>
  <c r="AH72" i="388"/>
  <c r="AI67" i="448"/>
  <c r="AJ67" i="448"/>
  <c r="AS82" i="448"/>
  <c r="AC61" i="416"/>
  <c r="AJ64" i="413"/>
  <c r="AV88" i="436"/>
  <c r="AR88" i="436"/>
  <c r="AU88" i="410"/>
  <c r="AS88" i="410"/>
  <c r="AI80" i="444"/>
  <c r="AH59" i="420"/>
  <c r="AK59" i="420"/>
  <c r="AI74" i="414"/>
  <c r="AH70" i="414"/>
  <c r="AJ70" i="414"/>
  <c r="AT77" i="452"/>
  <c r="AF62" i="468"/>
  <c r="AI62" i="468"/>
  <c r="AC72" i="428"/>
  <c r="AS77" i="418"/>
  <c r="AQ82" i="413"/>
  <c r="AS82" i="413"/>
  <c r="AG56" i="430"/>
  <c r="AH88" i="444"/>
  <c r="AG88" i="444"/>
  <c r="AV86" i="417"/>
  <c r="AC65" i="426"/>
  <c r="AI58" i="388"/>
  <c r="AC74" i="452"/>
  <c r="AI77" i="388"/>
  <c r="AI68" i="440"/>
  <c r="AG68" i="440"/>
  <c r="AG86" i="424"/>
  <c r="AI79" i="458"/>
  <c r="AH79" i="458"/>
  <c r="AK67" i="438"/>
  <c r="AJ62" i="411"/>
  <c r="AK62" i="411"/>
  <c r="AC69" i="466"/>
  <c r="AJ80" i="446"/>
  <c r="AC56" i="420"/>
  <c r="AG65" i="410"/>
  <c r="AG75" i="388"/>
  <c r="AH75" i="388"/>
  <c r="AI87" i="426"/>
  <c r="AH87" i="426"/>
  <c r="AV82" i="422"/>
  <c r="AQ85" i="422"/>
  <c r="AR85" i="422"/>
  <c r="AJ54" i="415"/>
  <c r="AU80" i="448"/>
  <c r="AV80" i="448"/>
  <c r="AK59" i="412"/>
  <c r="AG56" i="411"/>
  <c r="AF56" i="411"/>
  <c r="AK71" i="412"/>
  <c r="AH71" i="412"/>
  <c r="AQ88" i="456"/>
  <c r="AV81" i="399"/>
  <c r="AS81" i="399"/>
  <c r="AJ53" i="462"/>
  <c r="AC80" i="466"/>
  <c r="AT79" i="415"/>
  <c r="AS79" i="415"/>
  <c r="AI81" i="454"/>
  <c r="AR84" i="474"/>
  <c r="AU84" i="474"/>
  <c r="AF74" i="442"/>
  <c r="AK56" i="446"/>
  <c r="AF56" i="446"/>
  <c r="AF56" i="472"/>
  <c r="AC54" i="440"/>
  <c r="AH68" i="470"/>
  <c r="AG63" i="424"/>
  <c r="AJ63" i="424"/>
  <c r="AJ80" i="460"/>
  <c r="AH66" i="420"/>
  <c r="AG66" i="420"/>
  <c r="AH83" i="470"/>
  <c r="AK78" i="388"/>
  <c r="AJ78" i="388"/>
  <c r="AJ57" i="413"/>
  <c r="AF57" i="413"/>
  <c r="AQ86" i="412"/>
  <c r="AT86" i="412"/>
  <c r="AF86" i="426"/>
  <c r="AF78" i="472"/>
  <c r="AH78" i="472"/>
  <c r="AG59" i="428"/>
  <c r="AF59" i="428"/>
  <c r="AH81" i="428"/>
  <c r="AC87" i="462"/>
  <c r="AI53" i="432"/>
  <c r="AJ53" i="432"/>
  <c r="AF75" i="448"/>
  <c r="AH61" i="432"/>
  <c r="AK61" i="432"/>
  <c r="AF63" i="452"/>
  <c r="AK62" i="474"/>
  <c r="AJ62" i="474"/>
  <c r="AU78" i="416"/>
  <c r="AK80" i="399"/>
  <c r="AJ80" i="399"/>
  <c r="AG60" i="438"/>
  <c r="AJ73" i="444"/>
  <c r="AG73" i="444"/>
  <c r="AS84" i="454"/>
  <c r="AC67" i="417"/>
  <c r="AH57" i="430"/>
  <c r="AJ68" i="413"/>
  <c r="AF68" i="413"/>
  <c r="AI67" i="436"/>
  <c r="AJ84" i="434"/>
  <c r="AK84" i="434"/>
  <c r="AJ53" i="468"/>
  <c r="AF56" i="399"/>
  <c r="AH56" i="399"/>
  <c r="AV81" i="470"/>
  <c r="AJ57" i="434"/>
  <c r="AH57" i="434"/>
  <c r="AJ61" i="466"/>
  <c r="AC56" i="415"/>
  <c r="AC76" i="452"/>
  <c r="AJ61" i="410"/>
  <c r="AJ86" i="438"/>
  <c r="AG86" i="438"/>
  <c r="AC83" i="414"/>
  <c r="AJ57" i="420"/>
  <c r="AI65" i="399"/>
  <c r="AG65" i="399"/>
  <c r="AH73" i="470"/>
  <c r="AK73" i="470"/>
  <c r="AC67" i="442"/>
  <c r="AJ56" i="420"/>
  <c r="AH65" i="430"/>
  <c r="AJ65" i="430"/>
  <c r="AK54" i="452"/>
  <c r="AC78" i="470"/>
  <c r="AK84" i="446"/>
  <c r="AH69" i="460"/>
  <c r="AK69" i="460"/>
  <c r="AF80" i="417"/>
  <c r="AC68" i="464"/>
  <c r="AI72" i="472"/>
  <c r="AC57" i="452"/>
  <c r="AS77" i="468"/>
  <c r="AC61" i="474"/>
  <c r="AG77" i="440"/>
  <c r="AG79" i="434"/>
  <c r="AF79" i="434"/>
  <c r="AF75" i="420"/>
  <c r="AG76" i="450"/>
  <c r="AK76" i="450"/>
  <c r="AG79" i="411"/>
  <c r="AJ79" i="411"/>
  <c r="AV83" i="474"/>
  <c r="AV80" i="450"/>
  <c r="AU80" i="450"/>
  <c r="AI66" i="474"/>
  <c r="AC84" i="460"/>
  <c r="AH70" i="476"/>
  <c r="AC67" i="476"/>
  <c r="AK54" i="458"/>
  <c r="AF72" i="456"/>
  <c r="AG72" i="456"/>
  <c r="AK84" i="410"/>
  <c r="AK72" i="464"/>
  <c r="AH72" i="464"/>
  <c r="AF76" i="442"/>
  <c r="AI76" i="442"/>
  <c r="AH75" i="417"/>
  <c r="AK88" i="446"/>
  <c r="AI88" i="446"/>
  <c r="AF72" i="420"/>
  <c r="AQ83" i="438"/>
  <c r="AV83" i="438"/>
  <c r="AQ87" i="462"/>
  <c r="AK76" i="472"/>
  <c r="AI76" i="472"/>
  <c r="AH55" i="414"/>
  <c r="AC87" i="444"/>
  <c r="AU79" i="399"/>
  <c r="AQ79" i="399"/>
  <c r="AG82" i="432"/>
  <c r="AG80" i="440"/>
  <c r="AF80" i="440"/>
  <c r="AH59" i="470"/>
  <c r="AG59" i="470"/>
  <c r="AF63" i="458"/>
  <c r="AJ66" i="422"/>
  <c r="AK66" i="422"/>
  <c r="AK76" i="417"/>
  <c r="AH64" i="464"/>
  <c r="AF64" i="464"/>
  <c r="AH54" i="420"/>
  <c r="AC58" i="417"/>
  <c r="AJ74" i="462"/>
  <c r="AT80" i="468"/>
  <c r="AV80" i="468"/>
  <c r="AS87" i="418"/>
  <c r="AT87" i="418"/>
  <c r="AH78" i="450"/>
  <c r="AC80" i="424"/>
  <c r="AG75" i="412"/>
  <c r="AF58" i="452"/>
  <c r="AH58" i="452"/>
  <c r="AH65" i="474"/>
  <c r="AK65" i="474"/>
  <c r="AJ54" i="464"/>
  <c r="AK70" i="448"/>
  <c r="AJ70" i="448"/>
  <c r="AJ81" i="426"/>
  <c r="AF83" i="454"/>
  <c r="AH83" i="454"/>
  <c r="AH78" i="448"/>
  <c r="AI78" i="448"/>
  <c r="AK62" i="440"/>
  <c r="AJ60" i="415"/>
  <c r="AI60" i="415"/>
  <c r="AF80" i="452"/>
  <c r="AT81" i="411"/>
  <c r="AS81" i="411"/>
  <c r="AC88" i="462"/>
  <c r="AF69" i="388"/>
  <c r="AC82" i="412"/>
  <c r="AF59" i="415"/>
  <c r="AF53" i="420"/>
  <c r="AH53" i="420"/>
  <c r="AR85" i="454"/>
  <c r="AI82" i="476"/>
  <c r="AF82" i="476"/>
  <c r="AK87" i="444"/>
  <c r="AI86" i="432"/>
  <c r="AF86" i="432"/>
  <c r="AJ54" i="448"/>
  <c r="AU83" i="472"/>
  <c r="AS83" i="472"/>
  <c r="AJ60" i="428"/>
  <c r="AJ66" i="411"/>
  <c r="AI66" i="411"/>
  <c r="AK77" i="424"/>
  <c r="AI77" i="424"/>
  <c r="AH86" i="460"/>
  <c r="AI82" i="440"/>
  <c r="AK82" i="440"/>
  <c r="AF61" i="470"/>
  <c r="AH61" i="470"/>
  <c r="AH71" i="448"/>
  <c r="AI71" i="448"/>
  <c r="AF80" i="464"/>
  <c r="AG78" i="420"/>
  <c r="AH78" i="420"/>
  <c r="AJ84" i="452"/>
  <c r="AK84" i="452"/>
  <c r="AI73" i="426"/>
  <c r="AF56" i="432"/>
  <c r="AJ56" i="432"/>
  <c r="AI64" i="417"/>
  <c r="AF55" i="411"/>
  <c r="AI55" i="411"/>
  <c r="AK54" i="446"/>
  <c r="AI54" i="446"/>
  <c r="AJ54" i="460"/>
  <c r="AG54" i="460"/>
  <c r="AV80" i="460"/>
  <c r="AI88" i="470"/>
  <c r="AJ88" i="470"/>
  <c r="AH54" i="472"/>
  <c r="AG54" i="472"/>
  <c r="AT86" i="466"/>
  <c r="AC69" i="411"/>
  <c r="AF78" i="442"/>
  <c r="AV78" i="430"/>
  <c r="AU78" i="430"/>
  <c r="AT78" i="414"/>
  <c r="AI55" i="462"/>
  <c r="AH55" i="462"/>
  <c r="AJ73" i="476"/>
  <c r="AI87" i="442"/>
  <c r="AF87" i="442"/>
  <c r="AG67" i="418"/>
  <c r="AV83" i="428"/>
  <c r="AU83" i="428"/>
  <c r="AT84" i="458"/>
  <c r="AC70" i="424"/>
  <c r="AF72" i="418"/>
  <c r="AV81" i="410"/>
  <c r="AR81" i="410"/>
  <c r="AI63" i="460"/>
  <c r="AK53" i="412"/>
  <c r="AF53" i="412"/>
  <c r="AH81" i="411"/>
  <c r="AC77" i="415"/>
  <c r="AG67" i="468"/>
  <c r="AF88" i="456"/>
  <c r="AG88" i="456"/>
  <c r="AT80" i="430"/>
  <c r="AK54" i="456"/>
  <c r="AJ54" i="456"/>
  <c r="AQ84" i="420"/>
  <c r="AV84" i="420"/>
  <c r="AI83" i="399"/>
  <c r="AI55" i="420"/>
  <c r="AF55" i="420"/>
  <c r="AI74" i="452"/>
  <c r="AK74" i="452"/>
  <c r="AI73" i="452"/>
  <c r="AH73" i="452"/>
  <c r="AR79" i="450"/>
  <c r="AU79" i="450"/>
  <c r="AK87" i="412"/>
  <c r="AJ87" i="412"/>
  <c r="AF75" i="466"/>
  <c r="AC84" i="434"/>
  <c r="AK53" i="450"/>
  <c r="AI53" i="450"/>
  <c r="AJ82" i="399"/>
  <c r="AC76" i="399"/>
  <c r="AU88" i="476"/>
  <c r="AK59" i="442"/>
  <c r="AJ59" i="442"/>
  <c r="AF56" i="414"/>
  <c r="AH68" i="448"/>
  <c r="AG68" i="448"/>
  <c r="AG78" i="428"/>
  <c r="AI78" i="428"/>
  <c r="AI53" i="410"/>
  <c r="AH53" i="410"/>
  <c r="AU85" i="428"/>
  <c r="AG82" i="388"/>
  <c r="AK82" i="388"/>
  <c r="AK76" i="415"/>
  <c r="AH86" i="415"/>
  <c r="AF86" i="415"/>
  <c r="AH66" i="446"/>
  <c r="AJ66" i="446"/>
  <c r="AR85" i="472"/>
  <c r="AI86" i="436"/>
  <c r="AF86" i="436"/>
  <c r="AC59" i="452"/>
  <c r="AI59" i="424"/>
  <c r="AG85" i="460"/>
  <c r="AF85" i="460"/>
  <c r="AH77" i="399"/>
  <c r="AG77" i="399"/>
  <c r="AQ81" i="426"/>
  <c r="AQ77" i="414"/>
  <c r="AR77" i="414"/>
  <c r="AH76" i="452"/>
  <c r="AU77" i="450"/>
  <c r="AV77" i="450"/>
  <c r="AU81" i="434"/>
  <c r="AC54" i="452"/>
  <c r="AH78" i="414"/>
  <c r="AH59" i="474"/>
  <c r="AI59" i="474"/>
  <c r="AK74" i="399"/>
  <c r="AC80" i="413"/>
  <c r="AC74" i="456"/>
  <c r="AF63" i="411"/>
  <c r="AJ69" i="436"/>
  <c r="AI69" i="436"/>
  <c r="AS79" i="474"/>
  <c r="AC67" i="448"/>
  <c r="AU87" i="413"/>
  <c r="AJ57" i="438"/>
  <c r="AH57" i="438"/>
  <c r="AI77" i="428"/>
  <c r="AK70" i="430"/>
  <c r="AG70" i="430"/>
  <c r="AI54" i="438"/>
  <c r="AC69" i="420"/>
  <c r="AJ87" i="456"/>
  <c r="AG78" i="438"/>
  <c r="AK78" i="438"/>
  <c r="AU82" i="388"/>
  <c r="AS82" i="388"/>
  <c r="AC59" i="410"/>
  <c r="AK70" i="412"/>
  <c r="AJ58" i="416"/>
  <c r="AK58" i="416"/>
  <c r="AF53" i="434"/>
  <c r="AH84" i="420"/>
  <c r="AI84" i="420"/>
  <c r="AH60" i="399"/>
  <c r="AF60" i="399"/>
  <c r="AG76" i="414"/>
  <c r="AF64" i="448"/>
  <c r="AH64" i="448"/>
  <c r="AF64" i="388"/>
  <c r="AJ70" i="440"/>
  <c r="AG70" i="440"/>
  <c r="AI61" i="424"/>
  <c r="AH61" i="424"/>
  <c r="AG75" i="415"/>
  <c r="AC71" i="452"/>
  <c r="AJ81" i="415"/>
  <c r="AH81" i="415"/>
  <c r="AF84" i="388"/>
  <c r="AC85" i="472"/>
  <c r="AG60" i="424"/>
  <c r="AG56" i="448"/>
  <c r="AJ56" i="448"/>
  <c r="AT88" i="411"/>
  <c r="AG82" i="472"/>
  <c r="AJ82" i="472"/>
  <c r="AI68" i="411"/>
  <c r="AG59" i="454"/>
  <c r="AI59" i="454"/>
  <c r="AC69" i="458"/>
  <c r="AF80" i="448"/>
  <c r="AC66" i="446"/>
  <c r="AC58" i="430"/>
  <c r="AG58" i="430"/>
  <c r="AK88" i="414"/>
  <c r="AI88" i="414"/>
  <c r="AK86" i="454"/>
  <c r="AF81" i="424"/>
  <c r="AI81" i="424"/>
  <c r="AS79" i="444"/>
  <c r="AV79" i="444"/>
  <c r="AK78" i="434"/>
  <c r="AI54" i="418"/>
  <c r="AG54" i="418"/>
  <c r="AK53" i="418"/>
  <c r="AI53" i="418"/>
  <c r="AJ70" i="456"/>
  <c r="AI86" i="442"/>
  <c r="AH86" i="442"/>
  <c r="AH69" i="422"/>
  <c r="AK82" i="434"/>
  <c r="AG82" i="434"/>
  <c r="AV88" i="442"/>
  <c r="AT88" i="442"/>
  <c r="AV85" i="456"/>
  <c r="AS85" i="456"/>
  <c r="AK85" i="454"/>
  <c r="AH68" i="417"/>
  <c r="AG68" i="417"/>
  <c r="AG61" i="468"/>
  <c r="AI61" i="468"/>
  <c r="AJ78" i="424"/>
  <c r="AK69" i="416"/>
  <c r="AG69" i="416"/>
  <c r="AF82" i="424"/>
  <c r="AJ54" i="442"/>
  <c r="AF54" i="442"/>
  <c r="AI81" i="446"/>
  <c r="AG81" i="446"/>
  <c r="AK53" i="436"/>
  <c r="AJ53" i="436"/>
  <c r="AF79" i="452"/>
  <c r="AG79" i="452"/>
  <c r="AJ65" i="472"/>
  <c r="AK80" i="474"/>
  <c r="AI80" i="474"/>
  <c r="AI86" i="430"/>
  <c r="AC86" i="438"/>
  <c r="AV88" i="413"/>
  <c r="AJ65" i="462"/>
  <c r="AG65" i="462"/>
  <c r="AK79" i="454"/>
  <c r="AG79" i="454"/>
  <c r="AC86" i="399"/>
  <c r="AG69" i="428"/>
  <c r="AC84" i="436"/>
  <c r="AT79" i="470"/>
  <c r="AC63" i="417"/>
  <c r="AH79" i="420"/>
  <c r="AJ79" i="420"/>
  <c r="AJ61" i="420"/>
  <c r="AH63" i="446"/>
  <c r="AK63" i="446"/>
  <c r="AJ73" i="446"/>
  <c r="AT84" i="466"/>
  <c r="AV84" i="466"/>
  <c r="AJ75" i="476"/>
  <c r="AC65" i="415"/>
  <c r="AF71" i="414"/>
  <c r="AH71" i="414"/>
  <c r="AK64" i="412"/>
  <c r="AC69" i="426"/>
  <c r="AG64" i="446"/>
  <c r="AH71" i="470"/>
  <c r="AI71" i="470"/>
  <c r="AH84" i="412"/>
  <c r="AI58" i="434"/>
  <c r="AJ58" i="434"/>
  <c r="AF71" i="413"/>
  <c r="AC75" i="444"/>
  <c r="AT83" i="399"/>
  <c r="AI55" i="432"/>
  <c r="AF55" i="432"/>
  <c r="AI53" i="388"/>
  <c r="AH53" i="388"/>
  <c r="AJ64" i="462"/>
  <c r="AC54" i="428"/>
  <c r="AV82" i="454"/>
  <c r="AG83" i="440"/>
  <c r="AF83" i="440"/>
  <c r="AF87" i="460"/>
  <c r="AC54" i="474"/>
  <c r="AC78" i="413"/>
  <c r="AK73" i="436"/>
  <c r="AJ66" i="464"/>
  <c r="AK66" i="464"/>
  <c r="AK61" i="411"/>
  <c r="AC85" i="462"/>
  <c r="AI73" i="432"/>
  <c r="AI60" i="411"/>
  <c r="AH60" i="411"/>
  <c r="AF80" i="413"/>
  <c r="AF56" i="444"/>
  <c r="AG56" i="444"/>
  <c r="AI68" i="462"/>
  <c r="AC85" i="414"/>
  <c r="AG80" i="418"/>
  <c r="AH73" i="414"/>
  <c r="AI73" i="414"/>
  <c r="AG56" i="440"/>
  <c r="AJ62" i="416"/>
  <c r="AH62" i="416"/>
  <c r="AG60" i="410"/>
  <c r="AK60" i="410"/>
  <c r="AV85" i="442"/>
  <c r="AK64" i="426"/>
  <c r="AJ64" i="426"/>
  <c r="AI72" i="476"/>
  <c r="AG62" i="426"/>
  <c r="AK62" i="426"/>
  <c r="AS78" i="454"/>
  <c r="AI81" i="440"/>
  <c r="AG81" i="440"/>
  <c r="AH74" i="474"/>
  <c r="AG79" i="442"/>
  <c r="AK79" i="442"/>
  <c r="AG67" i="430"/>
  <c r="AC76" i="422"/>
  <c r="AF71" i="434"/>
  <c r="AG72" i="410"/>
  <c r="AJ72" i="410"/>
  <c r="AH53" i="422"/>
  <c r="AK53" i="422"/>
  <c r="AC66" i="410"/>
  <c r="AF61" i="436"/>
  <c r="AI71" i="452"/>
  <c r="AG71" i="452"/>
  <c r="AK58" i="438"/>
  <c r="AG77" i="411"/>
  <c r="AH77" i="411"/>
  <c r="AG73" i="415"/>
  <c r="AG82" i="412"/>
  <c r="AF82" i="412"/>
  <c r="AH59" i="458"/>
  <c r="AJ59" i="458"/>
  <c r="AI79" i="466"/>
  <c r="AG79" i="468"/>
  <c r="AI79" i="468"/>
  <c r="AG60" i="458"/>
  <c r="AQ86" i="414"/>
  <c r="AR86" i="414"/>
  <c r="AG80" i="456"/>
  <c r="AI87" i="450"/>
  <c r="AF87" i="450"/>
  <c r="AH71" i="424"/>
  <c r="AF71" i="424"/>
  <c r="AG83" i="458"/>
  <c r="AH83" i="458"/>
  <c r="AF71" i="438"/>
  <c r="AC80" i="438"/>
  <c r="AH62" i="466"/>
  <c r="AC65" i="438"/>
  <c r="AI88" i="462"/>
  <c r="AI67" i="466"/>
  <c r="AJ67" i="466"/>
  <c r="AJ84" i="472"/>
  <c r="AG84" i="472"/>
  <c r="AH59" i="416"/>
  <c r="AC73" i="388"/>
  <c r="AI76" i="430"/>
  <c r="AC59" i="464"/>
  <c r="AF78" i="422"/>
  <c r="AI78" i="422"/>
  <c r="AJ64" i="411"/>
  <c r="AK72" i="446"/>
  <c r="AJ72" i="446"/>
  <c r="AC88" i="476"/>
  <c r="AH86" i="418"/>
  <c r="AI86" i="418"/>
  <c r="AG62" i="415"/>
  <c r="AG63" i="412"/>
  <c r="AJ63" i="412"/>
  <c r="AF70" i="426"/>
  <c r="AC85" i="422"/>
  <c r="AJ88" i="454"/>
  <c r="AI74" i="456"/>
  <c r="AG74" i="456"/>
  <c r="AI63" i="472"/>
  <c r="AK82" i="414"/>
  <c r="AH82" i="414"/>
  <c r="AK66" i="414"/>
  <c r="AK69" i="411"/>
  <c r="AI69" i="411"/>
  <c r="AJ80" i="415"/>
  <c r="AG83" i="428"/>
  <c r="AH83" i="428"/>
  <c r="AG83" i="460"/>
  <c r="AJ55" i="399"/>
  <c r="AF55" i="399"/>
  <c r="AV88" i="414"/>
  <c r="AK79" i="388"/>
  <c r="AH79" i="388"/>
  <c r="AR88" i="466"/>
  <c r="AC76" i="456"/>
  <c r="AS83" i="460"/>
  <c r="AR83" i="460"/>
  <c r="AI53" i="416"/>
  <c r="AC85" i="417"/>
  <c r="AC69" i="412"/>
  <c r="AK80" i="430"/>
  <c r="AJ80" i="430"/>
  <c r="AJ53" i="476"/>
  <c r="AK77" i="456"/>
  <c r="AJ77" i="456"/>
  <c r="AC87" i="458"/>
  <c r="AK62" i="442"/>
  <c r="AI70" i="438"/>
  <c r="AJ70" i="438"/>
  <c r="AF67" i="388"/>
  <c r="AI67" i="388"/>
  <c r="AK79" i="456"/>
  <c r="AI68" i="432"/>
  <c r="AF68" i="432"/>
  <c r="AJ59" i="468"/>
  <c r="AF87" i="414"/>
  <c r="AJ87" i="414"/>
  <c r="AJ58" i="415"/>
  <c r="AI58" i="415"/>
  <c r="AR80" i="413"/>
  <c r="AC70" i="388"/>
  <c r="AH87" i="422"/>
  <c r="AI87" i="422"/>
  <c r="AT81" i="436"/>
  <c r="AI56" i="412"/>
  <c r="AG56" i="412"/>
  <c r="AH80" i="416"/>
  <c r="AJ77" i="432"/>
  <c r="AF77" i="432"/>
  <c r="AC69" i="415"/>
  <c r="AJ58" i="417"/>
  <c r="AF54" i="426"/>
  <c r="AG54" i="426"/>
  <c r="AC68" i="446"/>
  <c r="AG61" i="414"/>
  <c r="AF85" i="399"/>
  <c r="AG85" i="399"/>
  <c r="AG57" i="414"/>
  <c r="AC56" i="418"/>
  <c r="AQ84" i="476"/>
  <c r="AQ87" i="458"/>
  <c r="AS87" i="458"/>
  <c r="AJ53" i="438"/>
  <c r="AF61" i="422"/>
  <c r="AK61" i="422"/>
  <c r="AG57" i="450"/>
  <c r="AC58" i="454"/>
  <c r="AI82" i="411"/>
  <c r="AS84" i="444"/>
  <c r="AV84" i="444"/>
  <c r="AK58" i="442"/>
  <c r="AC78" i="456"/>
  <c r="AG66" i="466"/>
  <c r="AH66" i="466"/>
  <c r="AI75" i="438"/>
  <c r="AK75" i="438"/>
  <c r="AR79" i="464"/>
  <c r="AU79" i="464"/>
  <c r="AJ85" i="432"/>
  <c r="AC71" i="426"/>
  <c r="AF70" i="460"/>
  <c r="AC73" i="454"/>
  <c r="AC59" i="430"/>
  <c r="AH88" i="434"/>
  <c r="AC86" i="448"/>
  <c r="AG57" i="417"/>
  <c r="AC54" i="414"/>
  <c r="AI74" i="438"/>
  <c r="AK74" i="438"/>
  <c r="AH55" i="413"/>
  <c r="AF55" i="413"/>
  <c r="AC65" i="430"/>
  <c r="AI67" i="415"/>
  <c r="AI86" i="412"/>
  <c r="AG86" i="412"/>
  <c r="AI73" i="413"/>
  <c r="AJ73" i="413"/>
  <c r="AI58" i="420"/>
  <c r="AC73" i="456"/>
  <c r="AK85" i="466"/>
  <c r="AQ86" i="420"/>
  <c r="AU86" i="420"/>
  <c r="AG88" i="472"/>
  <c r="AJ88" i="472"/>
  <c r="AK63" i="415"/>
  <c r="AI63" i="415"/>
  <c r="AG69" i="420"/>
  <c r="AC84" i="428"/>
  <c r="AG78" i="436"/>
  <c r="AQ82" i="472"/>
  <c r="AV82" i="472"/>
  <c r="AK69" i="448"/>
  <c r="AK61" i="442"/>
  <c r="AG61" i="442"/>
  <c r="AG85" i="444"/>
  <c r="AF72" i="413"/>
  <c r="AI72" i="413"/>
  <c r="AS80" i="426"/>
  <c r="AU80" i="426"/>
  <c r="AF59" i="464"/>
  <c r="AH59" i="464"/>
  <c r="AI57" i="399"/>
  <c r="AC65" i="413"/>
  <c r="AK84" i="458"/>
  <c r="AT85" i="413"/>
  <c r="AS85" i="413"/>
  <c r="AK77" i="415"/>
  <c r="AK72" i="412"/>
  <c r="AH72" i="412"/>
  <c r="AJ68" i="452"/>
  <c r="AK68" i="452"/>
  <c r="AJ61" i="438"/>
  <c r="AJ72" i="436"/>
  <c r="AH72" i="436"/>
  <c r="AH61" i="413"/>
  <c r="AF61" i="413"/>
  <c r="AV78" i="448"/>
  <c r="AR78" i="448"/>
  <c r="AJ63" i="474"/>
  <c r="AI63" i="474"/>
  <c r="AJ67" i="417"/>
  <c r="AG81" i="474"/>
  <c r="AF81" i="474"/>
  <c r="AQ87" i="434"/>
  <c r="AG80" i="476"/>
  <c r="AK80" i="476"/>
  <c r="AQ81" i="388"/>
  <c r="AT81" i="388"/>
  <c r="AG75" i="460"/>
  <c r="AC79" i="444"/>
  <c r="AJ65" i="415"/>
  <c r="AF74" i="450"/>
  <c r="AG74" i="450"/>
  <c r="AU78" i="464"/>
  <c r="AV78" i="464"/>
  <c r="AG85" i="446"/>
  <c r="AK63" i="470"/>
  <c r="AJ63" i="470"/>
  <c r="AK69" i="464"/>
  <c r="AR86" i="456"/>
  <c r="AV86" i="456"/>
  <c r="AI70" i="428"/>
  <c r="AS87" i="388"/>
  <c r="AT87" i="388"/>
  <c r="AK84" i="428"/>
  <c r="AF84" i="428"/>
  <c r="AJ73" i="438"/>
  <c r="AI73" i="438"/>
  <c r="AH62" i="452"/>
  <c r="AI79" i="399"/>
  <c r="AF79" i="399"/>
  <c r="AH62" i="438"/>
  <c r="AF62" i="438"/>
  <c r="AH56" i="388"/>
  <c r="AG82" i="464"/>
  <c r="AH82" i="464"/>
  <c r="AU79" i="413"/>
  <c r="AC81" i="434"/>
  <c r="AK75" i="426"/>
  <c r="AC71" i="468"/>
  <c r="AH69" i="442"/>
  <c r="AJ69" i="442"/>
  <c r="AI83" i="415"/>
  <c r="AC88" i="458"/>
  <c r="AH56" i="452"/>
  <c r="AC66" i="454"/>
  <c r="AF54" i="417"/>
  <c r="AF71" i="454"/>
  <c r="AK71" i="454"/>
  <c r="AJ70" i="415"/>
  <c r="AK76" i="388"/>
  <c r="AI76" i="388"/>
  <c r="AJ84" i="399"/>
  <c r="AF72" i="454"/>
  <c r="AJ72" i="454"/>
  <c r="AJ56" i="416"/>
  <c r="AI56" i="416"/>
  <c r="AF86" i="448"/>
  <c r="AS77" i="412"/>
  <c r="AQ77" i="412"/>
  <c r="AJ60" i="442"/>
  <c r="AC80" i="432"/>
  <c r="AJ76" i="413"/>
  <c r="AK63" i="430"/>
  <c r="AJ63" i="430"/>
  <c r="AI79" i="417"/>
  <c r="AC74" i="416"/>
  <c r="AI59" i="438"/>
  <c r="AC79" i="399"/>
  <c r="AR82" i="428"/>
  <c r="AV82" i="428"/>
  <c r="AK71" i="422"/>
  <c r="AJ84" i="454"/>
  <c r="AK84" i="454"/>
  <c r="AT85" i="458"/>
  <c r="AJ74" i="420"/>
  <c r="AH74" i="420"/>
  <c r="AG53" i="446"/>
  <c r="AI53" i="446"/>
  <c r="AR79" i="452"/>
  <c r="AC56" i="430"/>
  <c r="AH77" i="460"/>
  <c r="AC71" i="412"/>
  <c r="AJ64" i="428"/>
  <c r="AC74" i="414"/>
  <c r="AH71" i="418"/>
  <c r="AF69" i="468"/>
  <c r="AH69" i="468"/>
  <c r="AH83" i="456"/>
  <c r="AH55" i="476"/>
  <c r="AF55" i="476"/>
  <c r="AT84" i="410"/>
  <c r="AC86" i="442"/>
  <c r="AJ71" i="420"/>
  <c r="AV80" i="415"/>
  <c r="AR80" i="415"/>
  <c r="AT79" i="434"/>
  <c r="AI76" i="428"/>
  <c r="AJ76" i="428"/>
  <c r="AC76" i="434"/>
  <c r="AF60" i="413"/>
  <c r="AI60" i="460"/>
  <c r="AJ60" i="460"/>
  <c r="AJ57" i="411"/>
  <c r="AI57" i="411"/>
  <c r="AF57" i="460"/>
  <c r="AH57" i="460"/>
  <c r="AJ81" i="434"/>
  <c r="AK61" i="415"/>
  <c r="AH61" i="415"/>
  <c r="AG64" i="470"/>
  <c r="AI82" i="413"/>
  <c r="AJ82" i="413"/>
  <c r="AF55" i="436"/>
  <c r="AC53" i="422"/>
  <c r="AG57" i="412"/>
  <c r="AG87" i="413"/>
  <c r="AK87" i="413"/>
  <c r="AI85" i="417"/>
  <c r="AG85" i="417"/>
  <c r="AI65" i="452"/>
  <c r="AK65" i="452"/>
  <c r="AI68" i="422"/>
  <c r="AH68" i="422"/>
  <c r="AI81" i="416"/>
  <c r="AH62" i="418"/>
  <c r="AF62" i="418"/>
  <c r="AK60" i="454"/>
  <c r="AJ60" i="454"/>
  <c r="AH60" i="414"/>
  <c r="AJ86" i="428"/>
  <c r="AF86" i="428"/>
  <c r="AG59" i="417"/>
  <c r="AG55" i="412"/>
  <c r="AI55" i="412"/>
  <c r="AJ66" i="412"/>
  <c r="AF66" i="412"/>
  <c r="AJ73" i="434"/>
  <c r="AF61" i="428"/>
  <c r="AG61" i="428"/>
  <c r="AH65" i="436"/>
  <c r="AJ65" i="436"/>
  <c r="AJ88" i="428"/>
  <c r="AT86" i="442"/>
  <c r="AR86" i="442"/>
  <c r="AK72" i="442"/>
  <c r="AF72" i="442"/>
  <c r="AF86" i="413"/>
  <c r="AJ78" i="432"/>
  <c r="AK78" i="432"/>
  <c r="AH67" i="450"/>
  <c r="AH86" i="410"/>
  <c r="AI86" i="410"/>
  <c r="AF61" i="430"/>
  <c r="AI61" i="430"/>
  <c r="AG53" i="470"/>
  <c r="AI85" i="428"/>
  <c r="AF85" i="428"/>
  <c r="AH54" i="410"/>
  <c r="AG86" i="476"/>
  <c r="AH86" i="476"/>
  <c r="AH57" i="416"/>
  <c r="AF57" i="416"/>
  <c r="AH88" i="458"/>
  <c r="AC73" i="420"/>
  <c r="AH85" i="413"/>
  <c r="AR87" i="399"/>
  <c r="AT87" i="399"/>
  <c r="AC54" i="442"/>
  <c r="AR84" i="460"/>
  <c r="AC58" i="456"/>
  <c r="AC81" i="414"/>
  <c r="AQ86" i="428"/>
  <c r="AT86" i="428"/>
  <c r="AG81" i="436"/>
  <c r="AS83" i="448"/>
  <c r="AU83" i="448"/>
  <c r="AV78" i="446"/>
  <c r="AQ78" i="446"/>
  <c r="AG85" i="388"/>
  <c r="AI82" i="416"/>
  <c r="AG82" i="416"/>
  <c r="AG53" i="411"/>
  <c r="AF66" i="448"/>
  <c r="AJ66" i="448"/>
  <c r="AF61" i="454"/>
  <c r="AU84" i="426"/>
  <c r="AV84" i="426"/>
  <c r="AR82" i="452"/>
  <c r="AT82" i="452"/>
  <c r="AK66" i="440"/>
  <c r="AC84" i="440"/>
  <c r="AK55" i="422"/>
  <c r="AJ73" i="468"/>
  <c r="AI73" i="468"/>
  <c r="AJ78" i="454"/>
  <c r="AC68" i="388"/>
  <c r="AG81" i="412"/>
  <c r="AJ88" i="415"/>
  <c r="AK88" i="415"/>
  <c r="AJ82" i="442"/>
  <c r="AH82" i="442"/>
  <c r="AF57" i="466"/>
  <c r="AJ88" i="436"/>
  <c r="AH88" i="436"/>
  <c r="AU81" i="417"/>
  <c r="AI74" i="415"/>
  <c r="AF74" i="415"/>
  <c r="AK74" i="436"/>
  <c r="AG74" i="436"/>
  <c r="AK72" i="440"/>
  <c r="AJ60" i="430"/>
  <c r="AG60" i="430"/>
  <c r="AR80" i="432"/>
  <c r="AC86" i="440"/>
  <c r="AF63" i="417"/>
  <c r="AH84" i="411"/>
  <c r="AJ84" i="411"/>
  <c r="AC59" i="417"/>
  <c r="AK55" i="416"/>
  <c r="AG58" i="468"/>
  <c r="AJ58" i="468"/>
  <c r="AG85" i="438"/>
  <c r="AV87" i="410"/>
  <c r="AU87" i="410"/>
  <c r="AJ68" i="430"/>
  <c r="AC61" i="452"/>
  <c r="AI87" i="399"/>
  <c r="AC81" i="411"/>
  <c r="AC79" i="464"/>
  <c r="AK65" i="470"/>
  <c r="AF81" i="388"/>
  <c r="AI81" i="388"/>
  <c r="AV77" i="399"/>
  <c r="AT77" i="399"/>
  <c r="AK60" i="444"/>
  <c r="AG87" i="428"/>
  <c r="AI87" i="428"/>
  <c r="AJ75" i="472"/>
  <c r="AC88" i="450"/>
  <c r="AH84" i="415"/>
  <c r="AJ84" i="413"/>
  <c r="AF84" i="413"/>
  <c r="AI86" i="472"/>
  <c r="AI77" i="417"/>
  <c r="AJ77" i="417"/>
  <c r="AJ54" i="444"/>
  <c r="AT81" i="442"/>
  <c r="AV81" i="442"/>
  <c r="AC82" i="415"/>
  <c r="AG58" i="413"/>
  <c r="AG71" i="440"/>
  <c r="AH71" i="440"/>
  <c r="AC64" i="448"/>
  <c r="AI67" i="416"/>
  <c r="AH84" i="416"/>
  <c r="AF84" i="416"/>
  <c r="AK85" i="442"/>
  <c r="AC71" i="470"/>
  <c r="AH82" i="422"/>
  <c r="AH81" i="422"/>
  <c r="AJ81" i="422"/>
  <c r="AF82" i="454"/>
  <c r="AF53" i="474"/>
  <c r="AJ53" i="474"/>
  <c r="AJ60" i="474"/>
  <c r="AC66" i="456"/>
  <c r="AK75" i="422"/>
  <c r="AG79" i="476"/>
  <c r="AF79" i="476"/>
  <c r="AH67" i="432"/>
  <c r="AF67" i="432"/>
  <c r="AV82" i="476"/>
  <c r="AH65" i="420"/>
  <c r="AI65" i="420"/>
  <c r="AG56" i="413"/>
  <c r="AJ77" i="414"/>
  <c r="AI77" i="414"/>
  <c r="AJ78" i="412"/>
  <c r="AC69" i="424"/>
  <c r="AG69" i="432"/>
  <c r="AJ64" i="415"/>
  <c r="AI64" i="415"/>
  <c r="AG67" i="399"/>
  <c r="AJ79" i="450"/>
  <c r="AK79" i="450"/>
  <c r="AG88" i="420"/>
  <c r="AC64" i="470"/>
  <c r="AF85" i="420"/>
  <c r="AK85" i="420"/>
  <c r="AH63" i="436"/>
  <c r="AC68" i="399"/>
  <c r="AJ85" i="458"/>
  <c r="AF75" i="418"/>
  <c r="AJ75" i="418"/>
  <c r="AJ66" i="436"/>
  <c r="AF77" i="422"/>
  <c r="AG77" i="422"/>
  <c r="AQ85" i="440"/>
  <c r="AC63" i="454"/>
  <c r="AJ67" i="444"/>
  <c r="AF67" i="412"/>
  <c r="AJ67" i="412"/>
  <c r="AJ65" i="476"/>
  <c r="AK65" i="476"/>
  <c r="AG62" i="436"/>
  <c r="AC58" i="428"/>
  <c r="AK57" i="428"/>
  <c r="AC53" i="418"/>
  <c r="AK57" i="456"/>
  <c r="AS84" i="412"/>
  <c r="AT84" i="412"/>
  <c r="AR82" i="456"/>
  <c r="AU82" i="456"/>
  <c r="AJ57" i="388"/>
  <c r="AK57" i="388"/>
  <c r="AG86" i="446"/>
  <c r="AF68" i="436"/>
  <c r="AK68" i="436"/>
  <c r="AK64" i="436"/>
  <c r="AC60" i="440"/>
  <c r="AC86" i="424"/>
  <c r="AF78" i="464"/>
  <c r="AT81" i="444"/>
  <c r="AU81" i="444"/>
  <c r="AJ74" i="417"/>
  <c r="AI83" i="416"/>
  <c r="AG83" i="416"/>
  <c r="AS79" i="426"/>
  <c r="AC75" i="460"/>
  <c r="AJ54" i="450"/>
  <c r="AH85" i="456"/>
  <c r="AF85" i="456"/>
  <c r="AQ86" i="430"/>
  <c r="AS86" i="430"/>
  <c r="AG63" i="444"/>
  <c r="AJ57" i="444"/>
  <c r="AI57" i="444"/>
  <c r="AJ71" i="450"/>
  <c r="AH71" i="411"/>
  <c r="AG71" i="411"/>
  <c r="AF71" i="444"/>
  <c r="AJ61" i="444"/>
  <c r="AI61" i="444"/>
  <c r="AH65" i="442"/>
  <c r="AF61" i="418"/>
  <c r="AG61" i="418"/>
  <c r="AK57" i="446"/>
  <c r="AK67" i="411"/>
  <c r="AF67" i="411"/>
  <c r="AJ72" i="414"/>
  <c r="AC67" i="464"/>
  <c r="AG64" i="468"/>
  <c r="AV78" i="422"/>
  <c r="AT78" i="422"/>
  <c r="AH76" i="422"/>
  <c r="AG62" i="428"/>
  <c r="AI62" i="428"/>
  <c r="AG77" i="436"/>
  <c r="AC83" i="432"/>
  <c r="AG74" i="411"/>
  <c r="AF56" i="456"/>
  <c r="AJ56" i="456"/>
  <c r="AI65" i="412"/>
  <c r="AC56" i="432"/>
  <c r="AH82" i="430"/>
  <c r="AT78" i="468"/>
  <c r="AS78" i="468"/>
  <c r="AU81" i="424"/>
  <c r="AV81" i="424"/>
  <c r="AK59" i="414"/>
  <c r="AH59" i="414"/>
  <c r="AI88" i="410"/>
  <c r="AC82" i="411"/>
  <c r="AF58" i="470"/>
  <c r="AC71" i="440"/>
  <c r="AS88" i="412"/>
  <c r="AH88" i="426"/>
  <c r="AF88" i="426"/>
  <c r="AJ83" i="434"/>
  <c r="AJ54" i="428"/>
  <c r="AK54" i="428"/>
  <c r="AH75" i="446"/>
  <c r="AJ65" i="424"/>
  <c r="AI65" i="424"/>
  <c r="AV86" i="474"/>
  <c r="AH85" i="426"/>
  <c r="AK85" i="426"/>
  <c r="AC56" i="444"/>
  <c r="AV86" i="464"/>
  <c r="AI54" i="434"/>
  <c r="AJ54" i="434"/>
  <c r="AG77" i="452"/>
  <c r="AQ79" i="446"/>
  <c r="AV79" i="446"/>
  <c r="AG76" i="458"/>
  <c r="AH65" i="434"/>
  <c r="AG65" i="434"/>
  <c r="AG60" i="470"/>
  <c r="AC83" i="446"/>
  <c r="AF62" i="413"/>
  <c r="AG64" i="432"/>
  <c r="AH64" i="432"/>
  <c r="AG75" i="442"/>
  <c r="AJ71" i="399"/>
  <c r="AF71" i="399"/>
  <c r="AF55" i="418"/>
  <c r="AK55" i="418"/>
  <c r="AQ78" i="415"/>
  <c r="AV78" i="415"/>
  <c r="AI76" i="399"/>
  <c r="AT78" i="472"/>
  <c r="AQ78" i="472"/>
  <c r="AH78" i="466"/>
  <c r="AI77" i="462"/>
  <c r="AJ77" i="462"/>
  <c r="AH59" i="440"/>
  <c r="AC87" i="442"/>
  <c r="AG61" i="416"/>
  <c r="AG73" i="454"/>
  <c r="AJ73" i="454"/>
  <c r="AC55" i="420"/>
  <c r="AJ58" i="436"/>
  <c r="AC57" i="476"/>
  <c r="AF86" i="458"/>
  <c r="AU87" i="476"/>
  <c r="AT87" i="476"/>
  <c r="AH80" i="450"/>
  <c r="AC62" i="440"/>
  <c r="AV77" i="411"/>
  <c r="AC60" i="388"/>
  <c r="AH53" i="464"/>
  <c r="AH79" i="444"/>
  <c r="AJ79" i="444"/>
  <c r="AJ55" i="442"/>
  <c r="AH55" i="442"/>
  <c r="AI65" i="444"/>
  <c r="AK64" i="430"/>
  <c r="AI64" i="430"/>
  <c r="AC53" i="414"/>
  <c r="AT77" i="424"/>
  <c r="AH70" i="388"/>
  <c r="AK70" i="388"/>
  <c r="AF62" i="417"/>
  <c r="AF86" i="434"/>
  <c r="AG86" i="434"/>
  <c r="AI87" i="440"/>
  <c r="AC60" i="432"/>
  <c r="AH74" i="426"/>
  <c r="AR87" i="444"/>
  <c r="AQ87" i="444"/>
  <c r="AH65" i="428"/>
  <c r="AC63" i="432"/>
  <c r="AJ65" i="388"/>
  <c r="AK75" i="436"/>
  <c r="AJ75" i="436"/>
  <c r="AI74" i="434"/>
  <c r="AC66" i="424"/>
  <c r="AF56" i="438"/>
  <c r="AG82" i="410"/>
  <c r="AK82" i="410"/>
  <c r="AF55" i="460"/>
  <c r="AG77" i="472"/>
  <c r="AK77" i="472"/>
  <c r="AG86" i="388"/>
  <c r="AC70" i="440"/>
  <c r="AJ80" i="410"/>
  <c r="AH87" i="388"/>
  <c r="AG87" i="388"/>
  <c r="AH79" i="410"/>
  <c r="AC61" i="417"/>
  <c r="AG60" i="420"/>
  <c r="AC62" i="446"/>
  <c r="AH80" i="428"/>
  <c r="AC55" i="424"/>
  <c r="AF64" i="442"/>
  <c r="AK64" i="442"/>
  <c r="AK56" i="450"/>
  <c r="AJ56" i="450"/>
  <c r="AJ53" i="448"/>
  <c r="AU80" i="440"/>
  <c r="AQ80" i="440"/>
  <c r="AJ70" i="413"/>
  <c r="AJ61" i="450"/>
  <c r="AI61" i="450"/>
  <c r="AC80" i="468"/>
  <c r="AC80" i="472"/>
  <c r="AJ69" i="424"/>
  <c r="AH82" i="450"/>
  <c r="AI82" i="450"/>
  <c r="AC63" i="426"/>
  <c r="AJ71" i="464"/>
  <c r="AC81" i="430"/>
  <c r="AH63" i="416"/>
  <c r="AJ88" i="412"/>
  <c r="AH88" i="412"/>
  <c r="AC65" i="454"/>
  <c r="AG53" i="460"/>
  <c r="AV78" i="399"/>
  <c r="AQ78" i="399"/>
  <c r="AS79" i="422"/>
  <c r="AV79" i="422"/>
  <c r="AF76" i="426"/>
  <c r="AJ76" i="426"/>
  <c r="AJ64" i="452"/>
  <c r="AF70" i="411"/>
  <c r="AG70" i="411"/>
  <c r="AK87" i="464"/>
  <c r="AJ78" i="399"/>
  <c r="AI78" i="399"/>
  <c r="AG67" i="414"/>
  <c r="AC75" i="420"/>
  <c r="AK82" i="470"/>
  <c r="AF82" i="470"/>
  <c r="AK77" i="434"/>
  <c r="AH77" i="434"/>
  <c r="AJ80" i="414"/>
  <c r="AK54" i="411"/>
  <c r="AJ54" i="411"/>
  <c r="AI81" i="417"/>
  <c r="AC61" i="432"/>
  <c r="AI82" i="417"/>
  <c r="AC79" i="446"/>
  <c r="AI76" i="412"/>
  <c r="AG76" i="412"/>
  <c r="AK73" i="420"/>
  <c r="AG73" i="420"/>
  <c r="AH88" i="438"/>
  <c r="AK85" i="436"/>
  <c r="AI85" i="436"/>
  <c r="AK65" i="422"/>
  <c r="AC59" i="424"/>
  <c r="AJ63" i="464"/>
  <c r="AC58" i="476"/>
  <c r="AF69" i="438"/>
  <c r="AK87" i="417"/>
  <c r="AH87" i="417"/>
  <c r="AH75" i="428"/>
  <c r="AG84" i="430"/>
  <c r="AF84" i="430"/>
  <c r="AG86" i="422"/>
  <c r="AU82" i="399"/>
  <c r="AS82" i="399"/>
  <c r="AJ77" i="416"/>
  <c r="AJ68" i="414"/>
  <c r="AI68" i="414"/>
  <c r="AK80" i="412"/>
  <c r="AF80" i="412"/>
  <c r="AK55" i="426"/>
  <c r="AI53" i="417"/>
  <c r="AH53" i="417"/>
  <c r="AK78" i="440"/>
  <c r="AF78" i="440"/>
  <c r="AF54" i="416"/>
  <c r="AJ77" i="446"/>
  <c r="AK77" i="446"/>
  <c r="AU87" i="456"/>
  <c r="AH54" i="412"/>
  <c r="AF54" i="412"/>
  <c r="AQ80" i="436"/>
  <c r="AU80" i="436"/>
  <c r="AG71" i="476"/>
  <c r="AC78" i="430"/>
  <c r="AJ66" i="424"/>
  <c r="AK66" i="424"/>
  <c r="AG85" i="414"/>
  <c r="AK85" i="414"/>
  <c r="AC82" i="426"/>
  <c r="AJ57" i="440"/>
  <c r="AC82" i="414"/>
  <c r="AI58" i="426"/>
  <c r="AU85" i="388"/>
  <c r="AR85" i="388"/>
  <c r="AC61" i="434"/>
  <c r="AI77" i="466"/>
  <c r="AK59" i="426"/>
  <c r="AF59" i="426"/>
  <c r="AI62" i="388"/>
  <c r="AF65" i="416"/>
  <c r="AJ65" i="416"/>
  <c r="AF70" i="434"/>
  <c r="AC81" i="436"/>
  <c r="AJ54" i="422"/>
  <c r="AG75" i="411"/>
  <c r="AI75" i="411"/>
  <c r="AT78" i="442"/>
  <c r="AV88" i="388"/>
  <c r="AS88" i="388"/>
  <c r="AJ59" i="430"/>
  <c r="AH59" i="430"/>
  <c r="AG58" i="414"/>
  <c r="AF72" i="426"/>
  <c r="AH72" i="426"/>
  <c r="AH71" i="417"/>
  <c r="AG67" i="434"/>
  <c r="AJ67" i="434"/>
  <c r="AK71" i="456"/>
  <c r="AI58" i="448"/>
  <c r="AK58" i="448"/>
  <c r="AH73" i="472"/>
  <c r="AC62" i="438"/>
  <c r="AG67" i="454"/>
  <c r="AC53" i="399"/>
  <c r="AJ70" i="417"/>
  <c r="AI70" i="417"/>
  <c r="AK66" i="415"/>
  <c r="AC88" i="414"/>
  <c r="AQ83" i="414"/>
  <c r="AC62" i="442"/>
  <c r="AC60" i="462"/>
  <c r="AC70" i="412"/>
  <c r="AK71" i="430"/>
  <c r="AH71" i="430"/>
  <c r="AC64" i="440"/>
  <c r="AK72" i="411"/>
  <c r="AI55" i="464"/>
  <c r="AH55" i="464"/>
  <c r="AK85" i="416"/>
  <c r="AG85" i="416"/>
  <c r="AK57" i="454"/>
  <c r="AT86" i="426"/>
  <c r="AU86" i="426"/>
  <c r="AR80" i="418"/>
  <c r="AC77" i="430"/>
  <c r="AJ88" i="388"/>
  <c r="AF84" i="474"/>
  <c r="AG84" i="474"/>
  <c r="AV85" i="424"/>
  <c r="AC75" i="399"/>
  <c r="AS78" i="417"/>
  <c r="AQ78" i="417"/>
  <c r="AG54" i="399"/>
  <c r="AH55" i="428"/>
  <c r="AI55" i="428"/>
  <c r="AI80" i="411"/>
  <c r="AI53" i="456"/>
  <c r="AK53" i="456"/>
  <c r="AG84" i="468"/>
  <c r="AC74" i="450"/>
  <c r="AF61" i="446"/>
  <c r="AI68" i="434"/>
  <c r="AF68" i="434"/>
  <c r="AI64" i="414"/>
  <c r="AC79" i="420"/>
  <c r="AF57" i="426"/>
  <c r="AH57" i="426"/>
  <c r="AH80" i="422"/>
  <c r="AK63" i="454"/>
  <c r="AH63" i="454"/>
  <c r="AU84" i="399"/>
  <c r="AT84" i="399"/>
  <c r="AR78" i="444"/>
  <c r="AG64" i="438"/>
  <c r="AK64" i="438"/>
  <c r="AC84" i="454"/>
  <c r="AF58" i="456"/>
  <c r="AI58" i="456"/>
  <c r="AJ63" i="414"/>
  <c r="AK63" i="414"/>
  <c r="AK75" i="434"/>
  <c r="AF75" i="434"/>
  <c r="AH69" i="458"/>
  <c r="AG78" i="426"/>
  <c r="AJ78" i="426"/>
  <c r="AR87" i="454"/>
  <c r="AI83" i="432"/>
  <c r="AG83" i="432"/>
  <c r="AF59" i="452"/>
  <c r="AH78" i="460"/>
  <c r="AK78" i="460"/>
  <c r="AJ66" i="462"/>
  <c r="AS83" i="416"/>
  <c r="AQ83" i="416"/>
  <c r="AK64" i="440"/>
  <c r="AF69" i="414"/>
  <c r="AK69" i="414"/>
  <c r="AJ83" i="442"/>
  <c r="AC53" i="430"/>
  <c r="AH74" i="410"/>
  <c r="AF74" i="410"/>
  <c r="AH54" i="432"/>
  <c r="AI87" i="438"/>
  <c r="AH87" i="438"/>
  <c r="AK74" i="448"/>
  <c r="AG85" i="411"/>
  <c r="AJ85" i="411"/>
  <c r="AC60" i="436"/>
  <c r="AK69" i="413"/>
  <c r="AI67" i="460"/>
  <c r="AH67" i="460"/>
  <c r="AJ84" i="422"/>
  <c r="AH75" i="432"/>
  <c r="AK75" i="432"/>
  <c r="AU79" i="430"/>
  <c r="AH85" i="424"/>
  <c r="AJ85" i="424"/>
  <c r="AK62" i="448"/>
  <c r="AF62" i="448"/>
  <c r="AC58" i="415"/>
  <c r="AV83" i="424"/>
  <c r="AC61" i="470"/>
  <c r="AG61" i="399"/>
  <c r="AH81" i="476"/>
  <c r="AI81" i="476"/>
  <c r="AK62" i="420"/>
  <c r="AG66" i="418"/>
  <c r="AK66" i="418"/>
  <c r="AH59" i="388"/>
  <c r="AF59" i="388"/>
  <c r="AF62" i="462"/>
  <c r="AC60" i="426"/>
  <c r="AF76" i="436"/>
  <c r="AJ53" i="415"/>
  <c r="AF53" i="415"/>
  <c r="AK60" i="412"/>
  <c r="AJ77" i="413"/>
  <c r="AF77" i="413"/>
  <c r="AG88" i="452"/>
  <c r="AJ88" i="452"/>
  <c r="AI75" i="424"/>
  <c r="AG53" i="414"/>
  <c r="AH53" i="414"/>
  <c r="AF87" i="411"/>
  <c r="AG70" i="424"/>
  <c r="AH70" i="424"/>
  <c r="AH72" i="422"/>
  <c r="AI72" i="422"/>
  <c r="AI60" i="434"/>
  <c r="AH60" i="434"/>
  <c r="AV81" i="452"/>
  <c r="AC68" i="415"/>
  <c r="AI56" i="442"/>
  <c r="AC85" i="470"/>
  <c r="AH62" i="424"/>
  <c r="AC69" i="428"/>
  <c r="AI80" i="420"/>
  <c r="AJ80" i="420"/>
  <c r="AI62" i="414"/>
  <c r="AJ68" i="438"/>
  <c r="AF68" i="438"/>
  <c r="AK65" i="466"/>
  <c r="AH73" i="417"/>
  <c r="AI73" i="417"/>
  <c r="AJ70" i="432"/>
  <c r="AK68" i="444"/>
  <c r="AF68" i="444"/>
  <c r="AF72" i="417"/>
  <c r="AC88" i="432"/>
  <c r="AK74" i="424"/>
  <c r="AJ67" i="446"/>
  <c r="AG67" i="446"/>
  <c r="AI86" i="466"/>
  <c r="AT83" i="413"/>
  <c r="AV83" i="413"/>
  <c r="AH60" i="456"/>
  <c r="AI60" i="456"/>
  <c r="AH88" i="417"/>
  <c r="AK88" i="417"/>
  <c r="AJ57" i="432"/>
  <c r="AI57" i="432"/>
  <c r="AH66" i="452"/>
  <c r="AR77" i="444"/>
  <c r="AU77" i="444"/>
  <c r="AG69" i="412"/>
  <c r="AJ69" i="412"/>
  <c r="AQ77" i="442"/>
  <c r="AS81" i="432"/>
  <c r="AV81" i="432"/>
  <c r="AG71" i="462"/>
  <c r="AG70" i="399"/>
  <c r="AI70" i="399"/>
  <c r="AR87" i="470"/>
  <c r="AC67" i="432"/>
  <c r="AF82" i="438"/>
  <c r="AG73" i="422"/>
  <c r="AJ73" i="422"/>
  <c r="AG59" i="418"/>
  <c r="AK88" i="450"/>
  <c r="AG88" i="450"/>
  <c r="AC64" i="472"/>
  <c r="AI55" i="424"/>
  <c r="AH86" i="411"/>
  <c r="AK86" i="411"/>
  <c r="AI88" i="413"/>
  <c r="AG79" i="436"/>
  <c r="AK79" i="436"/>
  <c r="AJ58" i="440"/>
  <c r="AH58" i="440"/>
  <c r="AH55" i="417"/>
  <c r="AJ66" i="450"/>
  <c r="AI66" i="450"/>
  <c r="AK59" i="462"/>
  <c r="AJ86" i="450"/>
  <c r="AH86" i="450"/>
  <c r="AU83" i="426"/>
  <c r="AK87" i="454"/>
  <c r="AJ87" i="454"/>
  <c r="AS88" i="432"/>
  <c r="AH54" i="424"/>
  <c r="AG54" i="424"/>
  <c r="AJ75" i="444"/>
  <c r="AF72" i="448"/>
  <c r="AH72" i="448"/>
  <c r="AF77" i="430"/>
  <c r="AH86" i="417"/>
  <c r="AF86" i="417"/>
  <c r="AJ84" i="442"/>
  <c r="AG84" i="442"/>
  <c r="AG85" i="440"/>
  <c r="AC55" i="466"/>
  <c r="AK77" i="464"/>
  <c r="AH77" i="464"/>
  <c r="AH78" i="416"/>
  <c r="AC58" i="436"/>
  <c r="AH81" i="466"/>
  <c r="AF76" i="410"/>
  <c r="AJ76" i="410"/>
  <c r="AK78" i="415"/>
  <c r="AC75" i="417"/>
  <c r="AQ78" i="476"/>
  <c r="AK59" i="472"/>
  <c r="AJ59" i="472"/>
  <c r="AJ66" i="460"/>
  <c r="AF65" i="454"/>
  <c r="AK65" i="454"/>
  <c r="AI79" i="432"/>
  <c r="AG79" i="432"/>
  <c r="AV83" i="450"/>
  <c r="AI64" i="458"/>
  <c r="AG64" i="458"/>
  <c r="AJ66" i="458"/>
  <c r="AC78" i="474"/>
  <c r="AF54" i="470"/>
  <c r="AC59" i="426"/>
  <c r="AK84" i="444"/>
  <c r="AJ79" i="424"/>
  <c r="AG79" i="424"/>
  <c r="AC60" i="418"/>
  <c r="AH53" i="424"/>
  <c r="AF61" i="412"/>
  <c r="AG61" i="412"/>
  <c r="AK67" i="452"/>
  <c r="AC54" i="432"/>
  <c r="AC63" i="412"/>
  <c r="AG63" i="388"/>
  <c r="AJ72" i="424"/>
  <c r="AH72" i="424"/>
  <c r="AC61" i="412"/>
  <c r="AJ85" i="412"/>
  <c r="AC53" i="442"/>
  <c r="AK80" i="454"/>
  <c r="AG80" i="454"/>
  <c r="AG74" i="388"/>
  <c r="AH74" i="388"/>
  <c r="AK81" i="430"/>
  <c r="AF81" i="430"/>
  <c r="AK70" i="436"/>
  <c r="AJ70" i="436"/>
  <c r="AJ77" i="476"/>
  <c r="AG87" i="415"/>
  <c r="AH87" i="415"/>
  <c r="AK69" i="434"/>
  <c r="AJ69" i="434"/>
  <c r="AV86" i="452"/>
  <c r="AG76" i="446"/>
  <c r="AI76" i="446"/>
  <c r="AI84" i="418"/>
  <c r="AF66" i="388"/>
  <c r="AK66" i="388"/>
  <c r="AI62" i="412"/>
  <c r="AC58" i="448"/>
  <c r="AJ65" i="456"/>
  <c r="AK68" i="442"/>
  <c r="AH68" i="442"/>
  <c r="AK57" i="424"/>
  <c r="AK65" i="440"/>
  <c r="AJ65" i="440"/>
  <c r="AI68" i="388"/>
  <c r="AH68" i="388"/>
  <c r="AQ88" i="468"/>
  <c r="AT88" i="468"/>
  <c r="AC85" i="415"/>
  <c r="AJ80" i="442"/>
  <c r="AC59" i="388"/>
  <c r="AJ82" i="456"/>
  <c r="AH55" i="438"/>
  <c r="AG55" i="438"/>
  <c r="AH72" i="460"/>
  <c r="AG69" i="430"/>
  <c r="AJ69" i="430"/>
  <c r="AV83" i="417"/>
  <c r="AH75" i="474"/>
  <c r="AJ75" i="474"/>
  <c r="AJ87" i="466"/>
  <c r="AF87" i="466"/>
  <c r="AF68" i="416"/>
  <c r="AC66" i="438"/>
  <c r="AI69" i="415"/>
  <c r="AK76" i="434"/>
  <c r="AG76" i="434"/>
  <c r="AF84" i="450"/>
  <c r="AG77" i="420"/>
  <c r="AK77" i="420"/>
  <c r="AK77" i="426"/>
  <c r="AG77" i="426"/>
  <c r="AC87" i="414"/>
  <c r="AH88" i="430"/>
  <c r="AJ70" i="418"/>
  <c r="AK70" i="418"/>
  <c r="AH64" i="444"/>
  <c r="AH88" i="474"/>
  <c r="AI88" i="474"/>
  <c r="AG67" i="456"/>
  <c r="AH77" i="450"/>
  <c r="AF77" i="450"/>
  <c r="AG71" i="446"/>
  <c r="AH71" i="446"/>
  <c r="AF69" i="418"/>
  <c r="AC67" i="422"/>
  <c r="AG70" i="454"/>
  <c r="AJ70" i="454"/>
  <c r="AS87" i="438"/>
  <c r="AJ63" i="434"/>
  <c r="AI63" i="434"/>
  <c r="AF58" i="424"/>
  <c r="AI58" i="424"/>
  <c r="AI58" i="428"/>
  <c r="AJ72" i="438"/>
  <c r="AG72" i="438"/>
  <c r="AF84" i="456"/>
  <c r="AF82" i="418"/>
  <c r="AJ82" i="418"/>
  <c r="AQ87" i="468"/>
  <c r="AC57" i="434"/>
  <c r="AK56" i="422"/>
  <c r="AC81" i="452"/>
  <c r="AR86" i="388"/>
  <c r="AH66" i="442"/>
  <c r="AJ66" i="442"/>
  <c r="AF73" i="458"/>
  <c r="AJ66" i="399"/>
  <c r="AK66" i="399"/>
  <c r="AJ66" i="413"/>
  <c r="AK66" i="413"/>
  <c r="AH75" i="458"/>
  <c r="AI83" i="466"/>
  <c r="AJ83" i="466"/>
  <c r="AG54" i="436"/>
  <c r="AF86" i="440"/>
  <c r="AJ86" i="440"/>
  <c r="AJ81" i="450"/>
  <c r="AC78" i="446"/>
  <c r="AF61" i="456"/>
  <c r="AJ70" i="416"/>
  <c r="AI70" i="416"/>
  <c r="AT79" i="442"/>
  <c r="AG55" i="450"/>
  <c r="AH55" i="450"/>
  <c r="AH61" i="448"/>
  <c r="AI61" i="448"/>
  <c r="AJ76" i="456"/>
  <c r="AC56" i="452"/>
  <c r="AG53" i="413"/>
  <c r="AI53" i="413"/>
  <c r="AK72" i="462"/>
  <c r="AK79" i="470"/>
  <c r="AI79" i="470"/>
  <c r="AH72" i="399"/>
  <c r="AK70" i="446"/>
  <c r="AG70" i="446"/>
  <c r="AF79" i="412"/>
  <c r="AC65" i="440"/>
  <c r="AG53" i="399"/>
  <c r="AF83" i="422"/>
  <c r="AJ83" i="422"/>
  <c r="AG58" i="464"/>
  <c r="AU80" i="438"/>
  <c r="AS80" i="438"/>
  <c r="AR82" i="430"/>
  <c r="AC85" i="446"/>
  <c r="AJ70" i="458"/>
  <c r="AK70" i="458"/>
  <c r="AT86" i="422"/>
  <c r="AC72" i="436"/>
  <c r="AI87" i="458"/>
  <c r="AF73" i="416"/>
  <c r="AH73" i="416"/>
  <c r="AG68" i="474"/>
  <c r="AI59" i="432"/>
  <c r="AF59" i="432"/>
  <c r="AR82" i="420"/>
  <c r="AC62" i="428"/>
  <c r="AJ61" i="417"/>
  <c r="AC56" i="436"/>
  <c r="AH67" i="413"/>
  <c r="AK68" i="426"/>
  <c r="AH68" i="426"/>
  <c r="AH76" i="416"/>
  <c r="AF63" i="432"/>
  <c r="AG63" i="432"/>
  <c r="AI84" i="414"/>
  <c r="AC65" i="468"/>
  <c r="AT86" i="434"/>
  <c r="AS86" i="434"/>
  <c r="AK83" i="448"/>
  <c r="AV87" i="442"/>
  <c r="AU87" i="442"/>
  <c r="AK73" i="411"/>
  <c r="AG71" i="388"/>
  <c r="AJ71" i="388"/>
  <c r="AK64" i="420"/>
  <c r="AC87" i="430"/>
  <c r="AR78" i="452"/>
  <c r="AT78" i="452"/>
  <c r="AF69" i="450"/>
  <c r="AG69" i="450"/>
  <c r="AJ64" i="418"/>
  <c r="AC68" i="438"/>
  <c r="AG86" i="452"/>
  <c r="AI86" i="452"/>
  <c r="AC68" i="432"/>
  <c r="AH61" i="388"/>
  <c r="AF53" i="428"/>
  <c r="AJ53" i="428"/>
  <c r="AU85" i="399"/>
  <c r="AI61" i="460"/>
  <c r="AK61" i="460"/>
  <c r="AH68" i="466"/>
  <c r="AK68" i="466"/>
  <c r="AI63" i="466"/>
  <c r="AF85" i="450"/>
  <c r="AJ85" i="450"/>
  <c r="AK83" i="412"/>
  <c r="AJ83" i="412"/>
  <c r="AI74" i="432"/>
  <c r="AH74" i="432"/>
  <c r="AC61" i="399"/>
  <c r="AI61" i="440"/>
  <c r="AG84" i="438"/>
  <c r="AH84" i="438"/>
  <c r="AJ70" i="466"/>
  <c r="AK65" i="414"/>
  <c r="AF65" i="414"/>
  <c r="AG57" i="422"/>
  <c r="AG80" i="438"/>
  <c r="AF80" i="438"/>
  <c r="AG57" i="415"/>
  <c r="AK57" i="415"/>
  <c r="AJ60" i="417"/>
  <c r="AC77" i="434"/>
  <c r="AK73" i="428"/>
  <c r="AF59" i="446"/>
  <c r="AH59" i="446"/>
  <c r="AI76" i="440"/>
  <c r="AC62" i="415"/>
  <c r="AI65" i="438"/>
  <c r="AF55" i="472"/>
  <c r="AG55" i="472"/>
  <c r="AH56" i="454"/>
  <c r="AJ56" i="454"/>
  <c r="AJ71" i="415"/>
  <c r="AG87" i="472"/>
  <c r="AF87" i="472"/>
  <c r="AS83" i="476"/>
  <c r="AC63" i="460"/>
  <c r="AJ59" i="413"/>
  <c r="AF59" i="413"/>
  <c r="AG58" i="476"/>
  <c r="AF74" i="472"/>
  <c r="AG74" i="472"/>
  <c r="AK68" i="450"/>
  <c r="AC64" i="460"/>
  <c r="AG58" i="450"/>
  <c r="AC71" i="436"/>
  <c r="AK72" i="388"/>
  <c r="AK67" i="448"/>
  <c r="AH67" i="448"/>
  <c r="AT82" i="448"/>
  <c r="AK64" i="413"/>
  <c r="AH64" i="413"/>
  <c r="AT88" i="436"/>
  <c r="AQ88" i="436"/>
  <c r="AQ88" i="410"/>
  <c r="AK80" i="444"/>
  <c r="AG80" i="444"/>
  <c r="AF59" i="420"/>
  <c r="AG59" i="420"/>
  <c r="AF74" i="414"/>
  <c r="AI70" i="414"/>
  <c r="AK70" i="414"/>
  <c r="AU77" i="452"/>
  <c r="AG62" i="468"/>
  <c r="AJ62" i="468"/>
  <c r="AQ77" i="418"/>
  <c r="AU77" i="418"/>
  <c r="AT82" i="413"/>
  <c r="AU82" i="413"/>
  <c r="AI56" i="430"/>
  <c r="AK88" i="444"/>
  <c r="AI88" i="444"/>
  <c r="AU86" i="417"/>
  <c r="AJ58" i="388"/>
  <c r="AG58" i="388"/>
  <c r="AJ77" i="388"/>
  <c r="AH77" i="388"/>
  <c r="AK68" i="440"/>
  <c r="AJ86" i="424"/>
  <c r="AK86" i="424"/>
  <c r="AG79" i="458"/>
  <c r="AF79" i="458"/>
  <c r="AF67" i="438"/>
  <c r="AG62" i="411"/>
  <c r="AI62" i="411"/>
  <c r="AC58" i="452"/>
  <c r="AF80" i="446"/>
  <c r="AC75" i="416"/>
  <c r="AI65" i="410"/>
  <c r="AK75" i="388"/>
  <c r="AJ75" i="388"/>
  <c r="AG87" i="426"/>
  <c r="AQ82" i="422"/>
  <c r="AS82" i="422"/>
  <c r="AT85" i="422"/>
  <c r="AU85" i="422"/>
  <c r="AI54" i="415"/>
  <c r="AS80" i="448"/>
  <c r="AQ80" i="448"/>
  <c r="AF59" i="412"/>
  <c r="AI56" i="411"/>
  <c r="AJ56" i="411"/>
  <c r="AI71" i="412"/>
  <c r="AV88" i="456"/>
  <c r="AS88" i="456"/>
  <c r="AR81" i="399"/>
  <c r="AC56" i="411"/>
  <c r="AF53" i="462"/>
  <c r="AC70" i="416"/>
  <c r="AR79" i="415"/>
  <c r="AH81" i="454"/>
  <c r="AF81" i="454"/>
  <c r="AQ84" i="474"/>
  <c r="AJ74" i="442"/>
  <c r="AK74" i="442"/>
  <c r="AJ56" i="446"/>
  <c r="AC63" i="428"/>
  <c r="AK56" i="472"/>
  <c r="AI68" i="470"/>
  <c r="AK68" i="470"/>
  <c r="AH63" i="424"/>
  <c r="AI63" i="424"/>
  <c r="AK80" i="460"/>
  <c r="AI66" i="420"/>
  <c r="AF66" i="420"/>
  <c r="AK83" i="470"/>
  <c r="AG78" i="388"/>
  <c r="AI78" i="388"/>
  <c r="AG57" i="413"/>
  <c r="AC74" i="412"/>
  <c r="AR86" i="412"/>
  <c r="AJ86" i="426"/>
  <c r="AG86" i="426"/>
  <c r="AK78" i="472"/>
  <c r="AG78" i="472"/>
  <c r="AJ59" i="428"/>
  <c r="AC84" i="452"/>
  <c r="AG81" i="428"/>
  <c r="AC83" i="456"/>
  <c r="AH53" i="432"/>
  <c r="AK53" i="432"/>
  <c r="AI75" i="448"/>
  <c r="AI61" i="432"/>
  <c r="AJ61" i="432"/>
  <c r="AJ63" i="452"/>
  <c r="AI62" i="474"/>
  <c r="AH62" i="474"/>
  <c r="AQ78" i="416"/>
  <c r="AF80" i="399"/>
  <c r="AI80" i="399"/>
  <c r="AF60" i="438"/>
  <c r="AF73" i="444"/>
  <c r="AI73" i="444"/>
  <c r="AV84" i="454"/>
  <c r="AK57" i="430"/>
  <c r="AJ57" i="430"/>
  <c r="AK68" i="413"/>
  <c r="AJ67" i="436"/>
  <c r="AK67" i="436"/>
  <c r="AF84" i="434"/>
  <c r="AK53" i="468"/>
  <c r="AH53" i="468"/>
  <c r="AI56" i="399"/>
  <c r="AK56" i="399"/>
  <c r="AQ81" i="470"/>
  <c r="AG57" i="434"/>
  <c r="AI57" i="434"/>
  <c r="AI61" i="466"/>
  <c r="AC60" i="472"/>
  <c r="AC76" i="412"/>
  <c r="AH61" i="410"/>
  <c r="AK86" i="438"/>
  <c r="AF86" i="438"/>
  <c r="AK57" i="420"/>
  <c r="AG57" i="420"/>
  <c r="AK65" i="399"/>
  <c r="AC71" i="444"/>
  <c r="AF73" i="470"/>
  <c r="AG73" i="470"/>
  <c r="AC74" i="446"/>
  <c r="AI56" i="420"/>
  <c r="AF65" i="430"/>
  <c r="AK65" i="430"/>
  <c r="AI54" i="452"/>
  <c r="AC78" i="418"/>
  <c r="AF84" i="446"/>
  <c r="AJ69" i="460"/>
  <c r="AI69" i="460"/>
  <c r="AG80" i="417"/>
  <c r="AH72" i="472"/>
  <c r="AF72" i="472"/>
  <c r="AC70" i="462"/>
  <c r="AV77" i="468"/>
  <c r="AC83" i="462"/>
  <c r="AJ77" i="440"/>
  <c r="AJ79" i="434"/>
  <c r="AI79" i="434"/>
  <c r="AK75" i="420"/>
  <c r="AI76" i="450"/>
  <c r="AH76" i="450"/>
  <c r="AK79" i="411"/>
  <c r="AT83" i="474"/>
  <c r="AS83" i="474"/>
  <c r="AR80" i="450"/>
  <c r="AC67" i="426"/>
  <c r="AH66" i="474"/>
  <c r="AC66" i="470"/>
  <c r="AJ70" i="476"/>
  <c r="AG54" i="458"/>
  <c r="AJ54" i="458"/>
  <c r="AJ72" i="456"/>
  <c r="AH84" i="410"/>
  <c r="AI84" i="410"/>
  <c r="AI72" i="464"/>
  <c r="AG72" i="464"/>
  <c r="AH76" i="442"/>
  <c r="AG76" i="442"/>
  <c r="AI75" i="417"/>
  <c r="AH88" i="446"/>
  <c r="AF88" i="446"/>
  <c r="AH72" i="420"/>
  <c r="AU83" i="438"/>
  <c r="AT83" i="438"/>
  <c r="AR87" i="462"/>
  <c r="AG76" i="472"/>
  <c r="AF76" i="472"/>
  <c r="AK55" i="414"/>
  <c r="AC71" i="417"/>
  <c r="AT79" i="399"/>
  <c r="AC58" i="413"/>
  <c r="AH82" i="432"/>
  <c r="AJ80" i="440"/>
  <c r="AH80" i="440"/>
  <c r="AI59" i="470"/>
  <c r="AI63" i="458"/>
  <c r="AJ63" i="458"/>
  <c r="AF66" i="422"/>
  <c r="AG76" i="417"/>
  <c r="AJ76" i="417"/>
  <c r="AI64" i="464"/>
  <c r="AG54" i="420"/>
  <c r="AI54" i="420"/>
  <c r="AI74" i="462"/>
  <c r="AK74" i="462"/>
  <c r="AQ80" i="468"/>
  <c r="AC58" i="420"/>
  <c r="AQ87" i="418"/>
  <c r="AF78" i="450"/>
  <c r="AI78" i="450"/>
  <c r="AH75" i="412"/>
  <c r="AK75" i="412"/>
  <c r="AG58" i="452"/>
  <c r="AC62" i="412"/>
  <c r="AI65" i="474"/>
  <c r="AH54" i="464"/>
  <c r="AI54" i="464"/>
  <c r="AI70" i="448"/>
  <c r="AC76" i="438"/>
  <c r="AG81" i="426"/>
  <c r="AK83" i="454"/>
  <c r="AI83" i="454"/>
  <c r="AK78" i="448"/>
  <c r="AF62" i="440"/>
  <c r="AJ62" i="440"/>
  <c r="AK60" i="415"/>
  <c r="AH80" i="452"/>
  <c r="AK80" i="452"/>
  <c r="AV81" i="411"/>
  <c r="AC75" i="424"/>
  <c r="AC62" i="476"/>
  <c r="AI69" i="388"/>
  <c r="AG59" i="415"/>
  <c r="AK59" i="415"/>
  <c r="AI53" i="420"/>
  <c r="AS85" i="454"/>
  <c r="AT85" i="454"/>
  <c r="AH82" i="476"/>
  <c r="AG87" i="444"/>
  <c r="AH87" i="444"/>
  <c r="AK86" i="432"/>
  <c r="AI54" i="448"/>
  <c r="AH54" i="448"/>
  <c r="AT83" i="472"/>
  <c r="AC79" i="416"/>
  <c r="AG60" i="428"/>
  <c r="AK66" i="411"/>
  <c r="AH66" i="411"/>
  <c r="AG77" i="424"/>
  <c r="AJ77" i="424"/>
  <c r="AK86" i="460"/>
  <c r="AF82" i="440"/>
  <c r="AJ82" i="440"/>
  <c r="AI61" i="470"/>
  <c r="AJ61" i="470"/>
  <c r="AF71" i="448"/>
  <c r="AI80" i="464"/>
  <c r="AK80" i="464"/>
  <c r="AJ78" i="420"/>
  <c r="AF78" i="420"/>
  <c r="AG84" i="452"/>
  <c r="AG73" i="426"/>
  <c r="AJ73" i="426"/>
  <c r="AK56" i="432"/>
  <c r="AJ64" i="417"/>
  <c r="AK64" i="417"/>
  <c r="AJ55" i="411"/>
  <c r="AH55" i="411"/>
  <c r="AF54" i="446"/>
  <c r="AH54" i="446"/>
  <c r="AK54" i="460"/>
  <c r="AC72" i="440"/>
  <c r="AQ80" i="460"/>
  <c r="AF88" i="470"/>
  <c r="AH88" i="470"/>
  <c r="AK54" i="472"/>
  <c r="AU86" i="466"/>
  <c r="AS86" i="466"/>
  <c r="AK78" i="442"/>
  <c r="AH78" i="442"/>
  <c r="AQ78" i="430"/>
  <c r="AU78" i="414"/>
  <c r="AQ78" i="414"/>
  <c r="AJ55" i="462"/>
  <c r="AG73" i="476"/>
  <c r="AH73" i="476"/>
  <c r="AG87" i="442"/>
  <c r="AF67" i="418"/>
  <c r="AJ67" i="418"/>
  <c r="AR83" i="428"/>
  <c r="AC64" i="413"/>
  <c r="AR84" i="458"/>
  <c r="AH72" i="418"/>
  <c r="AJ72" i="418"/>
  <c r="AS81" i="410"/>
  <c r="AQ81" i="410"/>
  <c r="AF63" i="460"/>
  <c r="AG53" i="412"/>
  <c r="AH53" i="412"/>
  <c r="AK81" i="411"/>
  <c r="AJ67" i="468"/>
  <c r="AI67" i="468"/>
  <c r="AJ88" i="456"/>
  <c r="AC88" i="454"/>
  <c r="AV80" i="430"/>
  <c r="AF54" i="456"/>
  <c r="AH54" i="456"/>
  <c r="AS84" i="420"/>
  <c r="AK83" i="399"/>
  <c r="AJ83" i="399"/>
  <c r="AJ55" i="420"/>
  <c r="AK55" i="420"/>
  <c r="AH74" i="452"/>
  <c r="AF74" i="452"/>
  <c r="AJ73" i="452"/>
  <c r="AC57" i="412"/>
  <c r="AS79" i="450"/>
  <c r="AQ79" i="450"/>
  <c r="AI87" i="412"/>
  <c r="AC53" i="416"/>
  <c r="AH75" i="466"/>
  <c r="AC79" i="474"/>
  <c r="AH53" i="450"/>
  <c r="AG53" i="450"/>
  <c r="AF82" i="399"/>
  <c r="AT88" i="476"/>
  <c r="AR88" i="476"/>
  <c r="AF59" i="442"/>
  <c r="AH59" i="442"/>
  <c r="AH56" i="414"/>
  <c r="AK68" i="448"/>
  <c r="AF68" i="448"/>
  <c r="AH78" i="428"/>
  <c r="AF78" i="428"/>
  <c r="AG53" i="410"/>
  <c r="AS85" i="428"/>
  <c r="AQ85" i="428"/>
  <c r="AH82" i="388"/>
  <c r="AC65" i="422"/>
  <c r="AF76" i="415"/>
  <c r="AG86" i="415"/>
  <c r="AK86" i="415"/>
  <c r="AK66" i="446"/>
  <c r="AQ85" i="472"/>
  <c r="AU85" i="472"/>
  <c r="AG86" i="436"/>
  <c r="AJ86" i="436"/>
  <c r="AJ59" i="424"/>
  <c r="AF59" i="424"/>
  <c r="AI85" i="460"/>
  <c r="AC75" i="468"/>
  <c r="AI77" i="399"/>
  <c r="AT81" i="426"/>
  <c r="AV81" i="426"/>
  <c r="AT77" i="414"/>
  <c r="AU77" i="414"/>
  <c r="AG76" i="452"/>
  <c r="AR77" i="450"/>
  <c r="AQ77" i="450"/>
  <c r="AV81" i="434"/>
  <c r="AC84" i="410"/>
  <c r="AI78" i="414"/>
  <c r="AG59" i="474"/>
  <c r="AK59" i="474"/>
  <c r="AI74" i="399"/>
  <c r="AC56" i="413"/>
  <c r="AI63" i="411"/>
  <c r="AK63" i="411"/>
  <c r="AH69" i="436"/>
  <c r="AC57" i="438"/>
  <c r="AR79" i="474"/>
  <c r="AR87" i="413"/>
  <c r="AQ87" i="413"/>
  <c r="AG57" i="438"/>
  <c r="AG77" i="428"/>
  <c r="AF77" i="428"/>
  <c r="AF70" i="430"/>
  <c r="AJ70" i="430"/>
  <c r="AH54" i="438"/>
  <c r="AH70" i="412"/>
  <c r="AF70" i="412"/>
  <c r="AH58" i="416"/>
  <c r="AG53" i="434"/>
  <c r="AH53" i="434"/>
  <c r="AK84" i="420"/>
  <c r="AJ84" i="420"/>
  <c r="AK60" i="399"/>
  <c r="AC67" i="428"/>
  <c r="AJ76" i="414"/>
  <c r="AG64" i="448"/>
  <c r="AI64" i="448"/>
  <c r="AJ64" i="388"/>
  <c r="AH70" i="440"/>
  <c r="AI70" i="440"/>
  <c r="AF61" i="424"/>
  <c r="AI75" i="415"/>
  <c r="AK75" i="415"/>
  <c r="AC57" i="388"/>
  <c r="AF81" i="415"/>
  <c r="AG84" i="388"/>
  <c r="AK84" i="388"/>
  <c r="AJ60" i="424"/>
  <c r="AK60" i="424"/>
  <c r="AI56" i="448"/>
  <c r="AQ88" i="411"/>
  <c r="AV88" i="411"/>
  <c r="AI82" i="472"/>
  <c r="AK68" i="411"/>
  <c r="AH68" i="411"/>
  <c r="AK59" i="454"/>
  <c r="AC77" i="399"/>
  <c r="AH80" i="448"/>
  <c r="AK80" i="448"/>
  <c r="AC60" i="458"/>
  <c r="AH58" i="430"/>
  <c r="AF58" i="430"/>
  <c r="AJ88" i="414"/>
  <c r="AI86" i="454"/>
  <c r="AH86" i="454"/>
  <c r="AH81" i="424"/>
  <c r="AJ81" i="424"/>
  <c r="AR79" i="444"/>
  <c r="AF78" i="434"/>
  <c r="AH78" i="434"/>
  <c r="AK54" i="418"/>
  <c r="AF54" i="418"/>
  <c r="AH53" i="418"/>
  <c r="AH70" i="456"/>
  <c r="AI70" i="456"/>
  <c r="AK86" i="442"/>
  <c r="AC70" i="422"/>
  <c r="AF69" i="422"/>
  <c r="AJ82" i="434"/>
  <c r="AF82" i="434"/>
  <c r="AR88" i="442"/>
  <c r="AC59" i="476"/>
  <c r="AR85" i="456"/>
  <c r="AC64" i="399"/>
  <c r="AG85" i="454"/>
  <c r="AJ68" i="417"/>
  <c r="AK68" i="417"/>
  <c r="AK61" i="468"/>
  <c r="AK78" i="424"/>
  <c r="AF78" i="424"/>
  <c r="AI69" i="416"/>
  <c r="AC72" i="418"/>
  <c r="AG82" i="424"/>
  <c r="AG54" i="442"/>
  <c r="AI54" i="442"/>
  <c r="AH81" i="446"/>
  <c r="AF81" i="446"/>
  <c r="AH53" i="436"/>
  <c r="AC67" i="388"/>
  <c r="AK79" i="452"/>
  <c r="AH65" i="472"/>
  <c r="AF65" i="472"/>
  <c r="AF80" i="474"/>
  <c r="AC67" i="470"/>
  <c r="AK86" i="430"/>
  <c r="AC71" i="432"/>
  <c r="AS88" i="413"/>
  <c r="AI65" i="462"/>
  <c r="AF65" i="462"/>
  <c r="AI79" i="454"/>
  <c r="AJ79" i="454"/>
  <c r="AJ69" i="428"/>
  <c r="AF69" i="428"/>
  <c r="AV79" i="470"/>
  <c r="AQ79" i="470"/>
  <c r="AC86" i="416"/>
  <c r="AI79" i="420"/>
  <c r="AH61" i="420"/>
  <c r="AF61" i="420"/>
  <c r="AJ63" i="446"/>
  <c r="AH73" i="446"/>
  <c r="AG73" i="446"/>
  <c r="AS84" i="466"/>
  <c r="AR84" i="466"/>
  <c r="AF75" i="476"/>
  <c r="AC74" i="430"/>
  <c r="AJ71" i="414"/>
  <c r="AF64" i="412"/>
  <c r="AJ64" i="412"/>
  <c r="AH64" i="446"/>
  <c r="AJ64" i="446"/>
  <c r="AK71" i="470"/>
  <c r="AF84" i="412"/>
  <c r="AJ84" i="412"/>
  <c r="AH58" i="434"/>
  <c r="AG71" i="413"/>
  <c r="AK71" i="413"/>
  <c r="AS83" i="399"/>
  <c r="AR83" i="399"/>
  <c r="AG55" i="432"/>
  <c r="AC67" i="418"/>
  <c r="AK53" i="388"/>
  <c r="AI64" i="462"/>
  <c r="AK64" i="462"/>
  <c r="AT82" i="454"/>
  <c r="AR82" i="454"/>
  <c r="AI83" i="440"/>
  <c r="AC82" i="438"/>
  <c r="AH87" i="460"/>
  <c r="AC69" i="432"/>
  <c r="AF73" i="436"/>
  <c r="AI73" i="436"/>
  <c r="AH66" i="464"/>
  <c r="AC59" i="434"/>
  <c r="AH61" i="411"/>
  <c r="AH73" i="432"/>
  <c r="AF73" i="432"/>
  <c r="AK60" i="411"/>
  <c r="AJ60" i="411"/>
  <c r="AH80" i="413"/>
  <c r="AI56" i="444"/>
  <c r="AK56" i="444"/>
  <c r="AH68" i="462"/>
  <c r="AF80" i="418"/>
  <c r="AK80" i="418"/>
  <c r="AJ73" i="414"/>
  <c r="AH56" i="440"/>
  <c r="AF56" i="440"/>
  <c r="AK62" i="416"/>
  <c r="AC76" i="468"/>
  <c r="AF60" i="410"/>
  <c r="AU85" i="442"/>
  <c r="AT85" i="442"/>
  <c r="AG64" i="426"/>
  <c r="AH72" i="476"/>
  <c r="AK72" i="476"/>
  <c r="AI62" i="426"/>
  <c r="AC72" i="388"/>
  <c r="AQ78" i="454"/>
  <c r="AF81" i="440"/>
  <c r="AK81" i="440"/>
  <c r="AK74" i="474"/>
  <c r="AJ79" i="442"/>
  <c r="AI79" i="442"/>
  <c r="AJ67" i="430"/>
  <c r="AJ71" i="434"/>
  <c r="AH71" i="434"/>
  <c r="AH72" i="410"/>
  <c r="AC53" i="415"/>
  <c r="AI53" i="422"/>
  <c r="AC79" i="388"/>
  <c r="AJ61" i="436"/>
  <c r="AG61" i="436"/>
  <c r="AF71" i="452"/>
  <c r="AH58" i="438"/>
  <c r="AF58" i="438"/>
  <c r="AI77" i="411"/>
  <c r="AF77" i="411"/>
  <c r="AK73" i="415"/>
  <c r="AJ82" i="412"/>
  <c r="AK82" i="412"/>
  <c r="AG59" i="458"/>
  <c r="AK79" i="466"/>
  <c r="AH79" i="466"/>
  <c r="AJ79" i="468"/>
  <c r="AJ60" i="458"/>
  <c r="AK60" i="458"/>
  <c r="AU86" i="414"/>
  <c r="AV86" i="414"/>
  <c r="AJ80" i="456"/>
  <c r="AH87" i="450"/>
  <c r="AJ87" i="450"/>
  <c r="AI71" i="424"/>
  <c r="AG71" i="424"/>
  <c r="AK83" i="458"/>
  <c r="AI83" i="458"/>
  <c r="AG71" i="438"/>
  <c r="AC71" i="442"/>
  <c r="AK62" i="466"/>
  <c r="AH88" i="462"/>
  <c r="AJ88" i="462"/>
  <c r="AG67" i="466"/>
  <c r="AK67" i="466"/>
  <c r="AK84" i="472"/>
  <c r="AC54" i="470"/>
  <c r="AG59" i="416"/>
  <c r="AC73" i="450"/>
  <c r="AG76" i="430"/>
  <c r="AC53" i="456"/>
  <c r="AG78" i="422"/>
  <c r="AJ78" i="422"/>
  <c r="AK64" i="411"/>
  <c r="AH72" i="446"/>
  <c r="AI72" i="446"/>
  <c r="AC60" i="442"/>
  <c r="AK86" i="418"/>
  <c r="AF62" i="415"/>
  <c r="AJ62" i="415"/>
  <c r="AH63" i="412"/>
  <c r="AI63" i="412"/>
  <c r="AK70" i="426"/>
  <c r="AF88" i="454"/>
  <c r="AI88" i="454"/>
  <c r="AK74" i="456"/>
  <c r="AH63" i="472"/>
  <c r="AK63" i="472"/>
  <c r="AG82" i="414"/>
  <c r="AJ66" i="414"/>
  <c r="AH66" i="414"/>
  <c r="AH69" i="411"/>
  <c r="AC78" i="472"/>
  <c r="AK80" i="415"/>
  <c r="AJ83" i="428"/>
  <c r="AK83" i="428"/>
  <c r="AF83" i="460"/>
  <c r="AI55" i="399"/>
  <c r="AK55" i="399"/>
  <c r="AU88" i="414"/>
  <c r="AG79" i="388"/>
  <c r="AF79" i="388"/>
  <c r="AU88" i="466"/>
  <c r="AC64" i="438"/>
  <c r="AU83" i="460"/>
  <c r="AV83" i="460"/>
  <c r="AH53" i="416"/>
  <c r="AC58" i="462"/>
  <c r="AC55" i="434"/>
  <c r="AH80" i="430"/>
  <c r="AG80" i="430"/>
  <c r="AH53" i="476"/>
  <c r="AG77" i="456"/>
  <c r="AH77" i="456"/>
  <c r="AC59" i="444"/>
  <c r="AJ62" i="442"/>
  <c r="AG70" i="438"/>
  <c r="AK70" i="438"/>
  <c r="AG67" i="388"/>
  <c r="AK67" i="388"/>
  <c r="AH79" i="456"/>
  <c r="AH68" i="432"/>
  <c r="AJ68" i="432"/>
  <c r="AI59" i="468"/>
  <c r="AK87" i="414"/>
  <c r="AG87" i="414"/>
  <c r="AH58" i="415"/>
  <c r="AK58" i="415"/>
  <c r="AV80" i="413"/>
  <c r="AC81" i="464"/>
  <c r="AF87" i="422"/>
  <c r="AU81" i="436"/>
  <c r="AV81" i="436"/>
  <c r="AF56" i="412"/>
  <c r="AH56" i="412"/>
  <c r="AF80" i="416"/>
  <c r="AI77" i="432"/>
  <c r="AK77" i="432"/>
  <c r="AC55" i="399"/>
  <c r="AF58" i="417"/>
  <c r="AH54" i="426"/>
  <c r="AI54" i="426"/>
  <c r="AC59" i="460"/>
  <c r="AJ61" i="414"/>
  <c r="AI85" i="399"/>
  <c r="AH85" i="399"/>
  <c r="AI57" i="414"/>
  <c r="AT84" i="476"/>
  <c r="AR84" i="476"/>
  <c r="AT87" i="458"/>
  <c r="AG53" i="438"/>
  <c r="AI53" i="438"/>
  <c r="AI61" i="422"/>
  <c r="AJ61" i="422"/>
  <c r="AK57" i="450"/>
  <c r="AC57" i="460"/>
  <c r="AJ82" i="411"/>
  <c r="AQ84" i="444"/>
  <c r="AR84" i="444"/>
  <c r="AJ58" i="442"/>
  <c r="AC88" i="466"/>
  <c r="AF66" i="466"/>
  <c r="AC88" i="452"/>
  <c r="AF75" i="438"/>
  <c r="AC75" i="414"/>
  <c r="AT79" i="464"/>
  <c r="AV79" i="464"/>
  <c r="AI85" i="432"/>
  <c r="AC56" i="446"/>
  <c r="AK70" i="460"/>
  <c r="AC74" i="442"/>
  <c r="AC72" i="452"/>
  <c r="AK88" i="434"/>
  <c r="AI57" i="417"/>
  <c r="AH57" i="417"/>
  <c r="AC84" i="446"/>
  <c r="AH74" i="438"/>
  <c r="AC64" i="434"/>
  <c r="AK55" i="413"/>
  <c r="AI55" i="413"/>
  <c r="AF67" i="415"/>
  <c r="AH67" i="415"/>
  <c r="AJ86" i="412"/>
  <c r="AC59" i="432"/>
  <c r="AF73" i="413"/>
  <c r="AK58" i="420"/>
  <c r="AF58" i="420"/>
  <c r="AF85" i="466"/>
  <c r="AI85" i="466"/>
  <c r="AR86" i="420"/>
  <c r="AV86" i="420"/>
  <c r="AK88" i="472"/>
  <c r="AC77" i="436"/>
  <c r="AF63" i="415"/>
  <c r="AC75" i="430"/>
  <c r="AK69" i="420"/>
  <c r="AJ78" i="436"/>
  <c r="AK78" i="436"/>
  <c r="AU82" i="472"/>
  <c r="AS82" i="472"/>
  <c r="AH69" i="448"/>
  <c r="AH61" i="442"/>
  <c r="AF61" i="442"/>
  <c r="AF85" i="444"/>
  <c r="AK72" i="413"/>
  <c r="AH72" i="413"/>
  <c r="AV80" i="426"/>
  <c r="AC68" i="430"/>
  <c r="AK59" i="464"/>
  <c r="AG59" i="464"/>
  <c r="AH57" i="399"/>
  <c r="AH84" i="458"/>
  <c r="AG84" i="458"/>
  <c r="AQ85" i="413"/>
  <c r="AG77" i="415"/>
  <c r="AI77" i="415"/>
  <c r="AF72" i="412"/>
  <c r="AC76" i="460"/>
  <c r="AI68" i="452"/>
  <c r="AC84" i="474"/>
  <c r="AG61" i="438"/>
  <c r="AG72" i="436"/>
  <c r="AK72" i="436"/>
  <c r="AJ61" i="413"/>
  <c r="AG61" i="413"/>
  <c r="AQ78" i="448"/>
  <c r="AU78" i="448"/>
  <c r="AH63" i="474"/>
  <c r="AK63" i="474"/>
  <c r="AH67" i="417"/>
  <c r="AI81" i="474"/>
  <c r="AH81" i="474"/>
  <c r="AU87" i="434"/>
  <c r="AI80" i="476"/>
  <c r="AF80" i="476"/>
  <c r="AR81" i="388"/>
  <c r="AC69" i="472"/>
  <c r="AF75" i="460"/>
  <c r="AC81" i="472"/>
  <c r="AI65" i="415"/>
  <c r="AJ74" i="450"/>
  <c r="AI74" i="450"/>
  <c r="AR78" i="464"/>
  <c r="AS78" i="464"/>
  <c r="AI85" i="446"/>
  <c r="AF63" i="470"/>
  <c r="AG63" i="470"/>
  <c r="AH69" i="464"/>
  <c r="AQ86" i="456"/>
  <c r="AS86" i="456"/>
  <c r="AJ70" i="428"/>
  <c r="AU87" i="388"/>
  <c r="AV87" i="388"/>
  <c r="AJ84" i="428"/>
  <c r="AC80" i="414"/>
  <c r="AF73" i="438"/>
  <c r="AK62" i="452"/>
  <c r="AG62" i="452"/>
  <c r="AJ79" i="399"/>
  <c r="AC58" i="426"/>
  <c r="AK62" i="438"/>
  <c r="AJ56" i="388"/>
  <c r="AG56" i="388"/>
  <c r="AF82" i="464"/>
  <c r="AC71" i="399"/>
  <c r="AT79" i="413"/>
  <c r="AG75" i="426"/>
  <c r="AI75" i="426"/>
  <c r="AC81" i="388"/>
  <c r="AG69" i="442"/>
  <c r="AI69" i="442"/>
  <c r="AG83" i="415"/>
  <c r="AI56" i="452"/>
  <c r="AF56" i="452"/>
  <c r="AK54" i="417"/>
  <c r="AH54" i="417"/>
  <c r="AH71" i="454"/>
  <c r="AJ71" i="454"/>
  <c r="AK70" i="415"/>
  <c r="AJ76" i="388"/>
  <c r="AH76" i="388"/>
  <c r="AF84" i="399"/>
  <c r="AK72" i="454"/>
  <c r="AH72" i="454"/>
  <c r="AG56" i="416"/>
  <c r="AJ86" i="448"/>
  <c r="AI86" i="448"/>
  <c r="AT77" i="412"/>
  <c r="AC83" i="418"/>
  <c r="AG60" i="442"/>
  <c r="AK76" i="413"/>
  <c r="AH76" i="413"/>
  <c r="AG63" i="430"/>
  <c r="AF79" i="417"/>
  <c r="AK79" i="417"/>
  <c r="AG59" i="438"/>
  <c r="AJ59" i="438"/>
  <c r="AC59" i="446"/>
  <c r="AT82" i="428"/>
  <c r="AC76" i="426"/>
  <c r="AI71" i="422"/>
  <c r="AI84" i="454"/>
  <c r="AG84" i="454"/>
  <c r="AQ85" i="458"/>
  <c r="AK74" i="420"/>
  <c r="AF74" i="420"/>
  <c r="AK53" i="446"/>
  <c r="AF53" i="446"/>
  <c r="AS79" i="452"/>
  <c r="AK77" i="460"/>
  <c r="AI77" i="460"/>
  <c r="AC77" i="454"/>
  <c r="AI64" i="428"/>
  <c r="AF71" i="418"/>
  <c r="AG71" i="418"/>
  <c r="AI69" i="468"/>
  <c r="AC62" i="414"/>
  <c r="AI83" i="456"/>
  <c r="AG55" i="476"/>
  <c r="AJ55" i="476"/>
  <c r="AV84" i="410"/>
  <c r="AC76" i="388"/>
  <c r="AK71" i="420"/>
  <c r="AQ80" i="415"/>
  <c r="AU80" i="415"/>
  <c r="AU79" i="434"/>
  <c r="AG76" i="428"/>
  <c r="AF76" i="428"/>
  <c r="AK60" i="413"/>
  <c r="AI60" i="413"/>
  <c r="AG60" i="460"/>
  <c r="AC55" i="462"/>
  <c r="AG57" i="411"/>
  <c r="AH57" i="411"/>
  <c r="AG57" i="460"/>
  <c r="AC68" i="418"/>
  <c r="AF81" i="434"/>
  <c r="AI61" i="415"/>
  <c r="AJ61" i="415"/>
  <c r="AF64" i="470"/>
  <c r="AF82" i="413"/>
  <c r="AH82" i="413"/>
  <c r="AH55" i="436"/>
  <c r="AI57" i="412"/>
  <c r="AF57" i="412"/>
  <c r="AF87" i="413"/>
  <c r="AJ87" i="413"/>
  <c r="AF85" i="417"/>
  <c r="AK85" i="417"/>
  <c r="AH65" i="452"/>
  <c r="AF65" i="452"/>
  <c r="AJ68" i="422"/>
  <c r="AG81" i="416"/>
  <c r="AH81" i="416"/>
  <c r="AG62" i="418"/>
  <c r="AJ62" i="418"/>
  <c r="AI60" i="454"/>
  <c r="AI60" i="414"/>
  <c r="AG60" i="414"/>
  <c r="AI86" i="428"/>
  <c r="AC88" i="428"/>
  <c r="AI59" i="417"/>
  <c r="AF55" i="412"/>
  <c r="AJ55" i="412"/>
  <c r="AI66" i="412"/>
  <c r="AF73" i="434"/>
  <c r="AK73" i="434"/>
  <c r="AJ61" i="428"/>
  <c r="AC62" i="470"/>
  <c r="AK65" i="436"/>
  <c r="AF65" i="436"/>
  <c r="AK88" i="428"/>
  <c r="AQ86" i="442"/>
  <c r="AU86" i="442"/>
  <c r="AH72" i="442"/>
  <c r="AI72" i="442"/>
  <c r="AH86" i="413"/>
  <c r="AG78" i="432"/>
  <c r="AH78" i="432"/>
  <c r="AJ67" i="450"/>
  <c r="AG86" i="410"/>
  <c r="AK86" i="410"/>
  <c r="AJ61" i="430"/>
  <c r="AK53" i="470"/>
  <c r="AH53" i="470"/>
  <c r="AJ85" i="428"/>
  <c r="AK54" i="410"/>
  <c r="AI54" i="410"/>
  <c r="AJ86" i="476"/>
  <c r="AC66" i="417"/>
  <c r="AG57" i="416"/>
  <c r="AI57" i="416"/>
  <c r="AI88" i="458"/>
  <c r="AF85" i="413"/>
  <c r="AG85" i="413"/>
  <c r="AV87" i="399"/>
  <c r="AQ87" i="399"/>
  <c r="AC58" i="444"/>
  <c r="AT84" i="460"/>
  <c r="AC71" i="456"/>
  <c r="AC74" i="388"/>
  <c r="AS86" i="428"/>
  <c r="AJ81" i="436"/>
  <c r="AF81" i="436"/>
  <c r="AR83" i="448"/>
  <c r="AC73" i="415"/>
  <c r="AS78" i="446"/>
  <c r="AR78" i="446"/>
  <c r="AK85" i="388"/>
  <c r="AK82" i="416"/>
  <c r="AF82" i="416"/>
  <c r="AH53" i="411"/>
  <c r="AH66" i="448"/>
  <c r="AI66" i="448"/>
  <c r="AJ61" i="454"/>
  <c r="AR84" i="426"/>
  <c r="AS84" i="426"/>
  <c r="AQ82" i="452"/>
  <c r="AC85" i="454"/>
  <c r="AJ66" i="440"/>
  <c r="AG55" i="422"/>
  <c r="AH55" i="422"/>
  <c r="AK73" i="468"/>
  <c r="AH73" i="468"/>
  <c r="AG78" i="454"/>
  <c r="AH81" i="412"/>
  <c r="AI81" i="412"/>
  <c r="AI88" i="415"/>
  <c r="AH88" i="415"/>
  <c r="AF82" i="442"/>
  <c r="AC69" i="399"/>
  <c r="AJ57" i="466"/>
  <c r="AG88" i="436"/>
  <c r="AI88" i="436"/>
  <c r="AV81" i="417"/>
  <c r="AK74" i="415"/>
  <c r="AJ74" i="415"/>
  <c r="AJ74" i="436"/>
  <c r="AH72" i="440"/>
  <c r="AI72" i="440"/>
  <c r="AF60" i="430"/>
  <c r="AS80" i="432"/>
  <c r="AQ80" i="432"/>
  <c r="AC57" i="413"/>
  <c r="AK63" i="417"/>
  <c r="AK84" i="411"/>
  <c r="AG84" i="411"/>
  <c r="AJ55" i="416"/>
  <c r="AG55" i="416"/>
  <c r="AH58" i="468"/>
  <c r="AJ85" i="438"/>
  <c r="AF85" i="438"/>
  <c r="AR87" i="410"/>
  <c r="AC80" i="415"/>
  <c r="AG68" i="430"/>
  <c r="AF87" i="399"/>
  <c r="AG87" i="399"/>
  <c r="AC65" i="418"/>
  <c r="AC56" i="416"/>
  <c r="AF65" i="470"/>
  <c r="AG81" i="388"/>
  <c r="AK81" i="388"/>
  <c r="AQ77" i="399"/>
  <c r="AC69" i="417"/>
  <c r="AH60" i="444"/>
  <c r="AJ87" i="428"/>
  <c r="AF87" i="428"/>
  <c r="AG75" i="472"/>
  <c r="AJ84" i="415"/>
  <c r="AK84" i="415"/>
  <c r="AI84" i="413"/>
  <c r="AH84" i="413"/>
  <c r="AK86" i="472"/>
  <c r="AK77" i="417"/>
  <c r="AG77" i="417"/>
  <c r="AK54" i="444"/>
  <c r="AQ81" i="442"/>
  <c r="AS81" i="442"/>
  <c r="AH58" i="413"/>
  <c r="AJ58" i="413"/>
  <c r="AI71" i="440"/>
  <c r="AK71" i="440"/>
  <c r="AF67" i="416"/>
  <c r="AH67" i="416"/>
  <c r="AK84" i="416"/>
  <c r="AJ85" i="442"/>
  <c r="AF85" i="442"/>
  <c r="AK82" i="422"/>
  <c r="AI82" i="422"/>
  <c r="AG81" i="422"/>
  <c r="AG82" i="454"/>
  <c r="AJ82" i="454"/>
  <c r="AI53" i="474"/>
  <c r="AH60" i="474"/>
  <c r="AF60" i="474"/>
  <c r="AC78" i="412"/>
  <c r="AG75" i="422"/>
  <c r="AK79" i="476"/>
  <c r="AJ79" i="476"/>
  <c r="AI67" i="432"/>
  <c r="AQ82" i="476"/>
  <c r="AS82" i="476"/>
  <c r="AK65" i="420"/>
  <c r="AG65" i="420"/>
  <c r="AK56" i="413"/>
  <c r="AG77" i="414"/>
  <c r="AH77" i="414"/>
  <c r="AF78" i="412"/>
  <c r="AJ69" i="432"/>
  <c r="AK69" i="432"/>
  <c r="AK64" i="415"/>
  <c r="AK67" i="399"/>
  <c r="AJ67" i="399"/>
  <c r="AG79" i="450"/>
  <c r="AI79" i="450"/>
  <c r="AK88" i="420"/>
  <c r="AC84" i="415"/>
  <c r="AH85" i="420"/>
  <c r="AK63" i="436"/>
  <c r="AG63" i="436"/>
  <c r="AC84" i="458"/>
  <c r="AH85" i="458"/>
  <c r="AH75" i="418"/>
  <c r="AI75" i="418"/>
  <c r="AG66" i="436"/>
  <c r="AJ77" i="422"/>
  <c r="AI77" i="422"/>
  <c r="AV85" i="440"/>
  <c r="AG67" i="444"/>
  <c r="AF67" i="444"/>
  <c r="AI67" i="412"/>
  <c r="AC75" i="462"/>
  <c r="AH65" i="476"/>
  <c r="AF65" i="476"/>
  <c r="AK62" i="436"/>
  <c r="AH57" i="428"/>
  <c r="AI57" i="428"/>
  <c r="AH57" i="456"/>
  <c r="AJ57" i="456"/>
  <c r="AR84" i="412"/>
  <c r="AC62" i="462"/>
  <c r="AV82" i="456"/>
  <c r="AC60" i="434"/>
  <c r="AI57" i="388"/>
  <c r="AH57" i="388"/>
  <c r="AH86" i="446"/>
  <c r="AG68" i="436"/>
  <c r="AH68" i="436"/>
  <c r="AF64" i="436"/>
  <c r="AC63" i="450"/>
  <c r="AJ78" i="464"/>
  <c r="AI78" i="464"/>
  <c r="AV81" i="444"/>
  <c r="AC71" i="418"/>
  <c r="AF74" i="417"/>
  <c r="AF83" i="416"/>
  <c r="AJ83" i="416"/>
  <c r="AV79" i="426"/>
  <c r="AK54" i="450"/>
  <c r="AH54" i="450"/>
  <c r="AJ85" i="456"/>
  <c r="AC56" i="438"/>
  <c r="AT86" i="430"/>
  <c r="AV86" i="430"/>
  <c r="AJ63" i="444"/>
  <c r="AK57" i="444"/>
  <c r="AG57" i="444"/>
  <c r="AF71" i="450"/>
  <c r="AF71" i="411"/>
  <c r="AJ71" i="411"/>
  <c r="AI71" i="444"/>
  <c r="AK61" i="444"/>
  <c r="AH61" i="444"/>
  <c r="AF65" i="442"/>
  <c r="AI61" i="418"/>
  <c r="AK61" i="418"/>
  <c r="AH57" i="446"/>
  <c r="AJ67" i="411"/>
  <c r="AI67" i="411"/>
  <c r="AK72" i="414"/>
  <c r="AI64" i="468"/>
  <c r="AK64" i="468"/>
  <c r="AQ78" i="422"/>
  <c r="AF76" i="422"/>
  <c r="AG76" i="422"/>
  <c r="AJ62" i="428"/>
  <c r="AH77" i="436"/>
  <c r="AF77" i="436"/>
  <c r="AH74" i="411"/>
  <c r="AK74" i="411"/>
  <c r="AI56" i="456"/>
  <c r="AC74" i="432"/>
  <c r="AF65" i="412"/>
  <c r="AC53" i="454"/>
  <c r="AF82" i="430"/>
  <c r="AQ78" i="468"/>
  <c r="AU78" i="468"/>
  <c r="AQ81" i="424"/>
  <c r="AC74" i="413"/>
  <c r="AI59" i="414"/>
  <c r="AC64" i="412"/>
  <c r="AH88" i="410"/>
  <c r="AK58" i="470"/>
  <c r="AI58" i="470"/>
  <c r="AV88" i="412"/>
  <c r="AR88" i="412"/>
  <c r="AI88" i="426"/>
  <c r="AH83" i="434"/>
  <c r="AG83" i="434"/>
  <c r="AI54" i="428"/>
  <c r="AF54" i="428"/>
  <c r="AI75" i="446"/>
  <c r="AF65" i="424"/>
  <c r="AK65" i="424"/>
  <c r="AS86" i="474"/>
  <c r="AG85" i="426"/>
  <c r="AI85" i="426"/>
  <c r="AT86" i="464"/>
  <c r="AU86" i="464"/>
  <c r="AF54" i="434"/>
  <c r="AC58" i="416"/>
  <c r="AJ77" i="452"/>
  <c r="AR79" i="446"/>
  <c r="AT79" i="446"/>
  <c r="AF76" i="458"/>
  <c r="AK65" i="434"/>
  <c r="AF65" i="434"/>
  <c r="AH60" i="470"/>
  <c r="AI62" i="413"/>
  <c r="AJ62" i="413"/>
  <c r="AI64" i="432"/>
  <c r="AF75" i="442"/>
  <c r="AI75" i="442"/>
  <c r="AK71" i="399"/>
  <c r="AC85" i="416"/>
  <c r="AJ55" i="418"/>
  <c r="AI55" i="418"/>
  <c r="AR78" i="415"/>
  <c r="AU78" i="415"/>
  <c r="AH76" i="399"/>
  <c r="AR78" i="472"/>
  <c r="AU78" i="472"/>
  <c r="AF78" i="466"/>
  <c r="AG77" i="462"/>
  <c r="AF77" i="462"/>
  <c r="AG59" i="440"/>
  <c r="AJ61" i="416"/>
  <c r="AH61" i="416"/>
  <c r="AF73" i="454"/>
  <c r="AC76" i="432"/>
  <c r="AG58" i="436"/>
  <c r="AH58" i="436"/>
  <c r="AH86" i="458"/>
  <c r="AG86" i="458"/>
  <c r="AS87" i="476"/>
  <c r="AC81" i="422"/>
  <c r="AJ80" i="450"/>
  <c r="AS77" i="411"/>
  <c r="AR77" i="411"/>
  <c r="AC73" i="440"/>
  <c r="AK53" i="464"/>
  <c r="AG79" i="444"/>
  <c r="AI79" i="444"/>
  <c r="AF55" i="442"/>
  <c r="AC78" i="450"/>
  <c r="AH65" i="444"/>
  <c r="AG64" i="430"/>
  <c r="AJ64" i="430"/>
  <c r="AQ77" i="424"/>
  <c r="AS77" i="424"/>
  <c r="AG70" i="388"/>
  <c r="AK62" i="417"/>
  <c r="AJ62" i="417"/>
  <c r="AH86" i="434"/>
  <c r="AK87" i="440"/>
  <c r="AG87" i="440"/>
  <c r="AI74" i="426"/>
  <c r="AG74" i="426"/>
  <c r="AT87" i="444"/>
  <c r="AG65" i="428"/>
  <c r="AF65" i="428"/>
  <c r="AK65" i="388"/>
  <c r="AF65" i="388"/>
  <c r="AG75" i="436"/>
  <c r="AH75" i="436"/>
  <c r="AH74" i="434"/>
  <c r="AC87" i="440"/>
  <c r="AK56" i="438"/>
  <c r="AJ82" i="410"/>
  <c r="AI82" i="410"/>
  <c r="AG55" i="460"/>
  <c r="AH77" i="472"/>
  <c r="AF77" i="472"/>
  <c r="AJ86" i="388"/>
  <c r="AF80" i="410"/>
  <c r="AH80" i="410"/>
  <c r="AI87" i="388"/>
  <c r="AG79" i="410"/>
  <c r="AJ79" i="410"/>
  <c r="AC57" i="418"/>
  <c r="AH60" i="420"/>
  <c r="AI80" i="428"/>
  <c r="AK80" i="428"/>
  <c r="AC72" i="424"/>
  <c r="AJ64" i="442"/>
  <c r="AC84" i="456"/>
  <c r="AI56" i="450"/>
  <c r="AC71" i="446"/>
  <c r="AH53" i="448"/>
  <c r="AT80" i="440"/>
  <c r="AS80" i="440"/>
  <c r="AF70" i="413"/>
  <c r="AK61" i="450"/>
  <c r="AF61" i="450"/>
  <c r="AC78" i="388"/>
  <c r="AK69" i="424"/>
  <c r="AH69" i="424"/>
  <c r="AG82" i="450"/>
  <c r="AC63" i="415"/>
  <c r="AC67" i="411"/>
  <c r="AG71" i="464"/>
  <c r="AC85" i="444"/>
  <c r="AK63" i="416"/>
  <c r="AK88" i="412"/>
  <c r="AG88" i="412"/>
  <c r="AK53" i="460"/>
  <c r="AF53" i="460"/>
  <c r="AU78" i="399"/>
  <c r="AS78" i="399"/>
  <c r="AT79" i="422"/>
  <c r="AU79" i="422"/>
  <c r="AH76" i="426"/>
  <c r="AC80" i="444"/>
  <c r="AF64" i="452"/>
  <c r="AK70" i="411"/>
  <c r="AJ70" i="411"/>
  <c r="AF87" i="464"/>
  <c r="AK78" i="399"/>
  <c r="AH78" i="399"/>
  <c r="AF67" i="414"/>
  <c r="AC53" i="434"/>
  <c r="AJ82" i="470"/>
  <c r="AC58" i="474"/>
  <c r="AJ77" i="434"/>
  <c r="AC86" i="452"/>
  <c r="AF80" i="414"/>
  <c r="AH54" i="411"/>
  <c r="AG54" i="411"/>
  <c r="AK81" i="417"/>
  <c r="AK82" i="417"/>
  <c r="AG82" i="417"/>
  <c r="AC81" i="446"/>
  <c r="AJ76" i="412"/>
  <c r="AC68" i="436"/>
  <c r="AJ73" i="420"/>
  <c r="AF73" i="420"/>
  <c r="AG88" i="438"/>
  <c r="AF85" i="436"/>
  <c r="AJ85" i="436"/>
  <c r="AH65" i="422"/>
  <c r="AC73" i="417"/>
  <c r="AI63" i="464"/>
  <c r="AK69" i="438"/>
  <c r="AJ69" i="438"/>
  <c r="AJ87" i="417"/>
  <c r="AG75" i="428"/>
  <c r="AF75" i="428"/>
  <c r="AJ84" i="430"/>
  <c r="AJ86" i="422"/>
  <c r="AI86" i="422"/>
  <c r="AR82" i="399"/>
  <c r="AC82" i="388"/>
  <c r="AG77" i="416"/>
  <c r="AH68" i="414"/>
  <c r="AG68" i="414"/>
  <c r="AG80" i="412"/>
  <c r="AJ55" i="426"/>
  <c r="AF55" i="426"/>
  <c r="AJ53" i="417"/>
  <c r="AF53" i="417"/>
  <c r="AJ78" i="440"/>
  <c r="AC56" i="412"/>
  <c r="AG54" i="416"/>
  <c r="AI77" i="446"/>
  <c r="AH77" i="446"/>
  <c r="AT87" i="456"/>
  <c r="AK54" i="412"/>
  <c r="AI54" i="412"/>
  <c r="AT80" i="436"/>
  <c r="AJ71" i="476"/>
  <c r="AF71" i="476"/>
  <c r="AC66" i="412"/>
  <c r="AG66" i="424"/>
  <c r="AI66" i="424"/>
  <c r="AI85" i="414"/>
  <c r="AC62" i="460"/>
  <c r="AK57" i="440"/>
  <c r="AH57" i="440"/>
  <c r="AK58" i="426"/>
  <c r="AF58" i="426"/>
  <c r="AV85" i="388"/>
  <c r="AT85" i="388"/>
  <c r="AJ77" i="466"/>
  <c r="AK77" i="466"/>
  <c r="AG59" i="426"/>
  <c r="AC85" i="468"/>
  <c r="AJ62" i="388"/>
  <c r="AI65" i="416"/>
  <c r="AH65" i="416"/>
  <c r="AJ70" i="434"/>
  <c r="AH54" i="422"/>
  <c r="AK54" i="422"/>
  <c r="AK75" i="411"/>
  <c r="AC54" i="424"/>
  <c r="AR78" i="442"/>
  <c r="AQ88" i="388"/>
  <c r="AU88" i="388"/>
  <c r="AK59" i="430"/>
  <c r="AH58" i="414"/>
  <c r="AI58" i="414"/>
  <c r="AK72" i="426"/>
  <c r="AI72" i="426"/>
  <c r="AG71" i="417"/>
  <c r="AI67" i="434"/>
  <c r="AF67" i="434"/>
  <c r="AH71" i="456"/>
  <c r="AJ58" i="448"/>
  <c r="AG58" i="448"/>
  <c r="AJ73" i="472"/>
  <c r="AC78" i="426"/>
  <c r="AF67" i="454"/>
  <c r="AC64" i="474"/>
  <c r="AG70" i="417"/>
  <c r="AF70" i="417"/>
  <c r="AF66" i="415"/>
  <c r="AC76" i="472"/>
  <c r="AT83" i="414"/>
  <c r="AC84" i="448"/>
  <c r="AC74" i="448"/>
  <c r="AC86" i="412"/>
  <c r="AJ71" i="430"/>
  <c r="AG71" i="430"/>
  <c r="AG72" i="411"/>
  <c r="AJ72" i="411"/>
  <c r="AF55" i="464"/>
  <c r="AC63" i="399"/>
  <c r="AJ85" i="416"/>
  <c r="AI85" i="416"/>
  <c r="AH57" i="454"/>
  <c r="AV86" i="426"/>
  <c r="AQ86" i="426"/>
  <c r="AV80" i="418"/>
  <c r="AK88" i="388"/>
  <c r="AG88" i="388"/>
  <c r="AI84" i="474"/>
  <c r="AR85" i="424"/>
  <c r="AQ85" i="424"/>
  <c r="AC61" i="426"/>
  <c r="AR78" i="417"/>
  <c r="AH54" i="399"/>
  <c r="AI54" i="399"/>
  <c r="AG55" i="428"/>
  <c r="AJ80" i="411"/>
  <c r="AF80" i="411"/>
  <c r="AJ53" i="456"/>
  <c r="AC75" i="450"/>
  <c r="AH84" i="468"/>
  <c r="AG61" i="446"/>
  <c r="AH61" i="446"/>
  <c r="AH68" i="434"/>
  <c r="AK64" i="414"/>
  <c r="AJ64" i="414"/>
  <c r="AC77" i="456"/>
  <c r="AG57" i="426"/>
  <c r="AI80" i="422"/>
  <c r="AG80" i="422"/>
  <c r="AF63" i="454"/>
  <c r="AC86" i="422"/>
  <c r="AV84" i="399"/>
  <c r="AV78" i="444"/>
  <c r="AS78" i="444"/>
  <c r="AJ64" i="438"/>
  <c r="AC64" i="428"/>
  <c r="AC81" i="454"/>
  <c r="AG58" i="456"/>
  <c r="AC70" i="415"/>
  <c r="AI63" i="414"/>
  <c r="AF63" i="414"/>
  <c r="AG75" i="434"/>
  <c r="AF69" i="458"/>
  <c r="AK69" i="458"/>
  <c r="AH78" i="426"/>
  <c r="AU87" i="454"/>
  <c r="AV87" i="454"/>
  <c r="AH83" i="432"/>
  <c r="AJ59" i="452"/>
  <c r="AH59" i="452"/>
  <c r="AF78" i="460"/>
  <c r="AK66" i="462"/>
  <c r="AH66" i="462"/>
  <c r="AT83" i="416"/>
  <c r="AV83" i="416"/>
  <c r="AJ64" i="440"/>
  <c r="AG69" i="414"/>
  <c r="AH69" i="414"/>
  <c r="AK83" i="442"/>
  <c r="AC77" i="414"/>
  <c r="AJ74" i="410"/>
  <c r="AC60" i="456"/>
  <c r="AK54" i="432"/>
  <c r="AF87" i="438"/>
  <c r="AJ87" i="438"/>
  <c r="AI74" i="448"/>
  <c r="AK85" i="411"/>
  <c r="AI85" i="411"/>
  <c r="AI69" i="413"/>
  <c r="AG69" i="413"/>
  <c r="AG67" i="460"/>
  <c r="AF67" i="460"/>
  <c r="AG84" i="422"/>
  <c r="AG75" i="432"/>
  <c r="AF75" i="432"/>
  <c r="AV79" i="430"/>
  <c r="AK85" i="424"/>
  <c r="AI85" i="424"/>
  <c r="AH62" i="448"/>
  <c r="AC79" i="460"/>
  <c r="AC72" i="444"/>
  <c r="AS83" i="424"/>
  <c r="AC82" i="436"/>
  <c r="AI61" i="399"/>
  <c r="AG81" i="476"/>
  <c r="AF81" i="476"/>
  <c r="AH62" i="420"/>
  <c r="AH66" i="418"/>
  <c r="AJ66" i="418"/>
  <c r="AJ59" i="388"/>
  <c r="AC62" i="434"/>
  <c r="AI62" i="462"/>
  <c r="AI76" i="436"/>
  <c r="AH76" i="436"/>
  <c r="AI53" i="415"/>
  <c r="AH60" i="412"/>
  <c r="AF60" i="412"/>
  <c r="AG77" i="413"/>
  <c r="AK77" i="413"/>
  <c r="AK88" i="452"/>
  <c r="AF75" i="424"/>
  <c r="AJ75" i="424"/>
  <c r="AF53" i="414"/>
  <c r="AJ87" i="411"/>
  <c r="AI87" i="411"/>
  <c r="AF70" i="424"/>
  <c r="AC67" i="458"/>
  <c r="AG72" i="422"/>
  <c r="AC63" i="411"/>
  <c r="AJ60" i="434"/>
  <c r="AG60" i="434"/>
  <c r="AR81" i="452"/>
  <c r="AG56" i="442"/>
  <c r="AF56" i="442"/>
  <c r="AC74" i="428"/>
  <c r="AI62" i="424"/>
  <c r="AC60" i="450"/>
  <c r="AH80" i="420"/>
  <c r="AG62" i="414"/>
  <c r="AK62" i="414"/>
  <c r="AK68" i="438"/>
  <c r="AI65" i="466"/>
  <c r="AJ65" i="466"/>
  <c r="AF73" i="417"/>
  <c r="AF70" i="432"/>
  <c r="AI70" i="432"/>
  <c r="AH68" i="444"/>
  <c r="AH72" i="417"/>
  <c r="AK72" i="417"/>
  <c r="AF74" i="424"/>
  <c r="AJ74" i="424"/>
  <c r="AI67" i="446"/>
  <c r="AH67" i="446"/>
  <c r="AK86" i="466"/>
  <c r="AU83" i="413"/>
  <c r="AR83" i="413"/>
  <c r="AK60" i="456"/>
  <c r="AF60" i="456"/>
  <c r="AJ88" i="417"/>
  <c r="AC74" i="411"/>
  <c r="AF57" i="432"/>
  <c r="AK66" i="452"/>
  <c r="AJ66" i="452"/>
  <c r="AV77" i="444"/>
  <c r="AT77" i="444"/>
  <c r="AI69" i="412"/>
  <c r="AR77" i="442"/>
  <c r="AT77" i="442"/>
  <c r="AQ81" i="432"/>
  <c r="AC64" i="424"/>
  <c r="AH71" i="462"/>
  <c r="AF70" i="399"/>
  <c r="AK70" i="399"/>
  <c r="AT87" i="470"/>
  <c r="AK82" i="438"/>
  <c r="AH82" i="438"/>
  <c r="AF73" i="422"/>
  <c r="AC83" i="416"/>
  <c r="AF59" i="418"/>
  <c r="AI88" i="450"/>
  <c r="AJ88" i="450"/>
  <c r="AH55" i="424"/>
  <c r="AF55" i="424"/>
  <c r="AG86" i="411"/>
  <c r="AF88" i="413"/>
  <c r="AG88" i="413"/>
  <c r="AI79" i="436"/>
  <c r="AC82" i="399"/>
  <c r="AK58" i="440"/>
  <c r="AK55" i="417"/>
  <c r="AG55" i="417"/>
  <c r="AG66" i="450"/>
  <c r="AG59" i="462"/>
  <c r="AI59" i="462"/>
  <c r="AG86" i="450"/>
  <c r="AC87" i="438"/>
  <c r="AV83" i="426"/>
  <c r="AI87" i="454"/>
  <c r="AG87" i="454"/>
  <c r="AV88" i="432"/>
  <c r="AJ54" i="424"/>
  <c r="AI54" i="424"/>
  <c r="AK75" i="444"/>
  <c r="AJ72" i="448"/>
  <c r="AI72" i="448"/>
  <c r="AK77" i="430"/>
  <c r="AK86" i="417"/>
  <c r="AI86" i="417"/>
  <c r="AF84" i="442"/>
  <c r="AI84" i="442"/>
  <c r="AF85" i="440"/>
  <c r="AC61" i="444"/>
  <c r="AI77" i="464"/>
  <c r="AF77" i="464"/>
  <c r="AJ78" i="416"/>
  <c r="AK81" i="466"/>
  <c r="AI81" i="466"/>
  <c r="AI76" i="410"/>
  <c r="AH78" i="415"/>
  <c r="AJ78" i="415"/>
  <c r="AS78" i="476"/>
  <c r="AU78" i="476"/>
  <c r="AF59" i="472"/>
  <c r="AF66" i="460"/>
  <c r="AG66" i="460"/>
  <c r="AJ65" i="454"/>
  <c r="AC75" i="438"/>
  <c r="AJ79" i="432"/>
  <c r="AS83" i="450"/>
  <c r="AR83" i="450"/>
  <c r="AH64" i="458"/>
  <c r="AF64" i="458"/>
  <c r="AI66" i="458"/>
  <c r="AG54" i="470"/>
  <c r="AJ54" i="470"/>
  <c r="AC62" i="422"/>
  <c r="AG84" i="444"/>
  <c r="AI79" i="424"/>
  <c r="AH79" i="424"/>
  <c r="AF53" i="424"/>
  <c r="AJ53" i="424"/>
  <c r="AI61" i="412"/>
  <c r="AH61" i="412"/>
  <c r="AF67" i="452"/>
  <c r="AC55" i="426"/>
  <c r="AK63" i="388"/>
  <c r="AF63" i="388"/>
  <c r="AF72" i="424"/>
  <c r="AI72" i="424"/>
  <c r="AC56" i="424"/>
  <c r="AG85" i="412"/>
  <c r="AC78" i="415"/>
  <c r="AJ80" i="454"/>
  <c r="AI80" i="454"/>
  <c r="AK74" i="388"/>
  <c r="AF74" i="388"/>
  <c r="AH81" i="430"/>
  <c r="AG81" i="430"/>
  <c r="AF70" i="436"/>
  <c r="AI70" i="436"/>
  <c r="AF77" i="476"/>
  <c r="AJ87" i="415"/>
  <c r="AI87" i="415"/>
  <c r="AH69" i="434"/>
  <c r="AU86" i="452"/>
  <c r="AQ86" i="452"/>
  <c r="AF76" i="446"/>
  <c r="AK84" i="418"/>
  <c r="AG84" i="418"/>
  <c r="AI66" i="388"/>
  <c r="AC74" i="460"/>
  <c r="AF62" i="412"/>
  <c r="AF65" i="456"/>
  <c r="AH65" i="456"/>
  <c r="AG68" i="442"/>
  <c r="AJ57" i="424"/>
  <c r="AI57" i="424"/>
  <c r="AF65" i="440"/>
  <c r="AH65" i="440"/>
  <c r="AG68" i="388"/>
  <c r="AK68" i="388"/>
  <c r="AR88" i="468"/>
  <c r="AS88" i="468"/>
  <c r="AH80" i="442"/>
  <c r="AF80" i="442"/>
  <c r="AC65" i="416"/>
  <c r="AF82" i="456"/>
  <c r="AK55" i="438"/>
  <c r="AJ55" i="438"/>
  <c r="AF72" i="460"/>
  <c r="AI69" i="430"/>
  <c r="AF69" i="430"/>
  <c r="AS83" i="417"/>
  <c r="AF75" i="474"/>
  <c r="AI75" i="474"/>
  <c r="AI87" i="466"/>
  <c r="AG87" i="466"/>
  <c r="AG68" i="416"/>
  <c r="AG69" i="415"/>
  <c r="AK69" i="415"/>
  <c r="AJ76" i="434"/>
  <c r="AC79" i="472"/>
  <c r="AJ84" i="450"/>
  <c r="AF77" i="420"/>
  <c r="AI77" i="420"/>
  <c r="AI77" i="426"/>
  <c r="AH77" i="426"/>
  <c r="AI88" i="430"/>
  <c r="AF88" i="430"/>
  <c r="AG70" i="418"/>
  <c r="AF64" i="444"/>
  <c r="AJ64" i="444"/>
  <c r="AJ88" i="474"/>
  <c r="AF67" i="456"/>
  <c r="AI67" i="456"/>
  <c r="AI77" i="450"/>
  <c r="AJ77" i="450"/>
  <c r="AF71" i="446"/>
  <c r="AJ71" i="446"/>
  <c r="AI69" i="418"/>
  <c r="AC61" i="422"/>
  <c r="AK70" i="454"/>
  <c r="AV87" i="438"/>
  <c r="AR87" i="438"/>
  <c r="AG63" i="434"/>
  <c r="AH63" i="434"/>
  <c r="AJ58" i="424"/>
  <c r="AK58" i="424"/>
  <c r="AJ58" i="428"/>
  <c r="AF72" i="438"/>
  <c r="AI72" i="438"/>
  <c r="AJ84" i="456"/>
  <c r="AG82" i="418"/>
  <c r="AI82" i="418"/>
  <c r="AR87" i="468"/>
  <c r="AC84" i="462"/>
  <c r="AI56" i="422"/>
  <c r="AU86" i="388"/>
  <c r="AS86" i="388"/>
  <c r="AK66" i="442"/>
  <c r="AI73" i="458"/>
  <c r="AK73" i="458"/>
  <c r="AH66" i="399"/>
  <c r="AC58" i="450"/>
  <c r="AF66" i="413"/>
  <c r="AC71" i="413"/>
  <c r="AG75" i="458"/>
  <c r="AF83" i="466"/>
  <c r="AH83" i="466"/>
  <c r="AI54" i="436"/>
  <c r="AI86" i="440"/>
  <c r="AH86" i="440"/>
  <c r="AG81" i="450"/>
  <c r="AJ61" i="456"/>
  <c r="AH61" i="456"/>
  <c r="AH70" i="416"/>
  <c r="AQ79" i="442"/>
  <c r="AS79" i="442"/>
  <c r="AF55" i="450"/>
  <c r="AC84" i="412"/>
  <c r="AG61" i="448"/>
  <c r="AH76" i="456"/>
  <c r="AK76" i="456"/>
  <c r="AC67" i="399"/>
  <c r="AH53" i="413"/>
  <c r="AC56" i="410"/>
  <c r="AI72" i="462"/>
  <c r="AG79" i="470"/>
  <c r="AJ79" i="470"/>
  <c r="AI72" i="399"/>
  <c r="AJ70" i="446"/>
  <c r="AI70" i="446"/>
  <c r="AJ79" i="412"/>
  <c r="AC58" i="418"/>
  <c r="AI53" i="399"/>
  <c r="AK83" i="422"/>
  <c r="AH83" i="422"/>
  <c r="AH58" i="464"/>
  <c r="AV80" i="438"/>
  <c r="AT80" i="438"/>
  <c r="AS82" i="430"/>
  <c r="AC62" i="452"/>
  <c r="AI70" i="458"/>
  <c r="AH70" i="458"/>
  <c r="AR86" i="422"/>
  <c r="AG87" i="458"/>
  <c r="AF87" i="458"/>
  <c r="AG73" i="416"/>
  <c r="AH68" i="474"/>
  <c r="AF68" i="474"/>
  <c r="AJ59" i="432"/>
  <c r="AC81" i="440"/>
  <c r="AQ82" i="420"/>
  <c r="AC62" i="411"/>
  <c r="AK61" i="417"/>
  <c r="AJ67" i="413"/>
  <c r="AG67" i="413"/>
  <c r="AG68" i="426"/>
  <c r="AF68" i="426"/>
  <c r="AJ76" i="416"/>
  <c r="AI63" i="432"/>
  <c r="AH63" i="432"/>
  <c r="AG84" i="414"/>
  <c r="AC63" i="470"/>
  <c r="AR86" i="434"/>
  <c r="AC55" i="458"/>
  <c r="AG83" i="448"/>
  <c r="AR87" i="442"/>
  <c r="AT87" i="442"/>
  <c r="AJ73" i="411"/>
  <c r="AH71" i="388"/>
  <c r="AF71" i="388"/>
  <c r="AJ64" i="420"/>
  <c r="AC72" i="417"/>
  <c r="AU78" i="452"/>
  <c r="AC60" i="446"/>
  <c r="AI69" i="450"/>
  <c r="AH64" i="418"/>
  <c r="AF64" i="418"/>
  <c r="AC56" i="462"/>
  <c r="AK86" i="452"/>
  <c r="AC76" i="464"/>
  <c r="AJ61" i="388"/>
  <c r="AF61" i="388"/>
  <c r="AI53" i="428"/>
  <c r="AS85" i="399"/>
  <c r="AR85" i="399"/>
  <c r="AF61" i="460"/>
  <c r="AC67" i="456"/>
  <c r="AF68" i="466"/>
  <c r="AH63" i="466"/>
  <c r="AJ63" i="466"/>
  <c r="AG85" i="450"/>
  <c r="AI85" i="450"/>
  <c r="AI83" i="412"/>
  <c r="AC70" i="434"/>
  <c r="AJ74" i="432"/>
  <c r="AG74" i="432"/>
  <c r="AG61" i="440"/>
  <c r="AJ61" i="440"/>
  <c r="AJ84" i="438"/>
  <c r="AC56" i="468"/>
  <c r="AK70" i="466"/>
  <c r="AH65" i="414"/>
  <c r="AI65" i="414"/>
  <c r="AJ57" i="422"/>
  <c r="AJ80" i="438"/>
  <c r="AH80" i="438"/>
  <c r="AH57" i="415"/>
  <c r="AF57" i="415"/>
  <c r="AK60" i="417"/>
  <c r="AI73" i="428"/>
  <c r="AH73" i="428"/>
  <c r="AK59" i="446"/>
  <c r="AH76" i="440"/>
  <c r="AF76" i="440"/>
  <c r="AF65" i="438"/>
  <c r="AJ65" i="438"/>
  <c r="AK55" i="472"/>
  <c r="AC56" i="458"/>
  <c r="AF56" i="454"/>
  <c r="AK71" i="415"/>
  <c r="AI71" i="415"/>
  <c r="AK87" i="472"/>
  <c r="AJ87" i="472"/>
  <c r="AT83" i="476"/>
  <c r="AC73" i="430"/>
  <c r="AK59" i="413"/>
  <c r="AC68" i="426"/>
  <c r="AJ58" i="476"/>
  <c r="AH74" i="472"/>
  <c r="AJ74" i="472"/>
  <c r="AJ68" i="450"/>
  <c r="AC58" i="414"/>
  <c r="AJ58" i="450"/>
  <c r="AJ72" i="388"/>
  <c r="AF72" i="388"/>
  <c r="AF67" i="448"/>
  <c r="AR82" i="448"/>
  <c r="AQ82" i="448"/>
  <c r="AI64" i="413"/>
  <c r="AG64" i="413"/>
  <c r="AS88" i="436"/>
  <c r="AC73" i="476"/>
  <c r="AV88" i="410"/>
  <c r="AH80" i="444"/>
  <c r="AF80" i="444"/>
  <c r="AJ59" i="420"/>
  <c r="AK74" i="414"/>
  <c r="AJ74" i="414"/>
  <c r="AF70" i="414"/>
  <c r="AV77" i="452"/>
  <c r="AR77" i="452"/>
  <c r="AH62" i="468"/>
  <c r="AC75" i="422"/>
  <c r="AT77" i="418"/>
  <c r="AR77" i="418"/>
  <c r="AV82" i="413"/>
  <c r="AH56" i="430"/>
  <c r="AJ56" i="430"/>
  <c r="AJ88" i="444"/>
  <c r="AT86" i="417"/>
  <c r="AS86" i="417"/>
  <c r="AK58" i="388"/>
  <c r="AF58" i="388"/>
  <c r="AK77" i="388"/>
  <c r="AF77" i="388"/>
  <c r="AH68" i="440"/>
  <c r="AH86" i="424"/>
  <c r="AF86" i="424"/>
  <c r="AJ79" i="458"/>
  <c r="AI67" i="438"/>
  <c r="AG67" i="438"/>
  <c r="AH62" i="411"/>
  <c r="AC77" i="418"/>
  <c r="AH80" i="446"/>
  <c r="AK80" i="446"/>
  <c r="AJ65" i="410"/>
  <c r="AF65" i="410"/>
  <c r="AI75" i="388"/>
  <c r="AC70" i="418"/>
  <c r="AK87" i="426"/>
  <c r="AR82" i="422"/>
  <c r="AT82" i="422"/>
  <c r="AS85" i="422"/>
  <c r="AK54" i="415"/>
  <c r="AG54" i="415"/>
  <c r="AR80" i="448"/>
  <c r="AI59" i="412"/>
  <c r="AJ59" i="412"/>
  <c r="AK56" i="411"/>
  <c r="AC87" i="426"/>
  <c r="AF71" i="412"/>
  <c r="AR88" i="456"/>
  <c r="AU88" i="456"/>
  <c r="AU81" i="399"/>
  <c r="AK53" i="462"/>
  <c r="AG53" i="462"/>
  <c r="AC86" i="415"/>
  <c r="AU79" i="415"/>
  <c r="AG81" i="454"/>
  <c r="AK81" i="454"/>
  <c r="AT84" i="474"/>
  <c r="AG74" i="442"/>
  <c r="AH74" i="442"/>
  <c r="AI56" i="446"/>
  <c r="AI56" i="472"/>
  <c r="AG56" i="472"/>
  <c r="AF68" i="470"/>
  <c r="AG68" i="470"/>
  <c r="AK63" i="424"/>
  <c r="AF80" i="460"/>
  <c r="AH80" i="460"/>
  <c r="AK66" i="420"/>
  <c r="AF83" i="470"/>
  <c r="AJ83" i="470"/>
  <c r="AH78" i="388"/>
  <c r="AC63" i="388"/>
  <c r="AH57" i="413"/>
  <c r="AC54" i="462"/>
  <c r="AV86" i="412"/>
  <c r="AK86" i="426"/>
  <c r="AH86" i="426"/>
  <c r="AI78" i="472"/>
  <c r="AC63" i="472"/>
  <c r="AH59" i="428"/>
  <c r="AK81" i="428"/>
  <c r="AF81" i="428"/>
  <c r="AC73" i="399"/>
  <c r="AG53" i="432"/>
  <c r="AH75" i="448"/>
  <c r="AJ75" i="448"/>
  <c r="AG61" i="432"/>
  <c r="AI63" i="452"/>
  <c r="AH63" i="452"/>
  <c r="AG62" i="474"/>
  <c r="AR78" i="416"/>
  <c r="AT78" i="416"/>
  <c r="AH80" i="399"/>
  <c r="AK60" i="438"/>
  <c r="AI60" i="438"/>
  <c r="AH73" i="444"/>
  <c r="AR84" i="454"/>
  <c r="AT84" i="454"/>
  <c r="AF57" i="430"/>
  <c r="AI57" i="430"/>
  <c r="AH68" i="413"/>
  <c r="AF67" i="436"/>
  <c r="AG67" i="436"/>
  <c r="AH84" i="434"/>
  <c r="AG53" i="468"/>
  <c r="AI53" i="468"/>
  <c r="AG56" i="399"/>
  <c r="AR81" i="470"/>
  <c r="AU81" i="470"/>
  <c r="AK57" i="434"/>
  <c r="AH61" i="466"/>
  <c r="AK61" i="466"/>
  <c r="AC73" i="432"/>
  <c r="AF61" i="410"/>
  <c r="AK61" i="410"/>
  <c r="AI86" i="438"/>
  <c r="AC80" i="436"/>
  <c r="AI57" i="420"/>
  <c r="AF57" i="420"/>
  <c r="AF65" i="399"/>
  <c r="AC70" i="442"/>
  <c r="AJ73" i="470"/>
  <c r="AC81" i="413"/>
  <c r="AK56" i="420"/>
  <c r="AF56" i="420"/>
  <c r="AI65" i="430"/>
  <c r="AJ54" i="452"/>
  <c r="AG54" i="452"/>
  <c r="AG84" i="446"/>
  <c r="AI84" i="446"/>
  <c r="AF69" i="460"/>
  <c r="AH80" i="417"/>
  <c r="AI80" i="417"/>
  <c r="AK72" i="472"/>
  <c r="AG72" i="472"/>
  <c r="AR77" i="468"/>
  <c r="AQ77" i="468"/>
  <c r="AH77" i="440"/>
  <c r="AK77" i="440"/>
  <c r="AK79" i="434"/>
  <c r="AJ75" i="420"/>
  <c r="AI75" i="420"/>
  <c r="AJ76" i="450"/>
  <c r="AC84" i="422"/>
  <c r="AF79" i="411"/>
  <c r="AU83" i="474"/>
  <c r="AQ83" i="474"/>
  <c r="AQ80" i="450"/>
  <c r="AG66" i="474"/>
  <c r="AJ66" i="474"/>
  <c r="AK70" i="476"/>
  <c r="AG70" i="476"/>
  <c r="AH54" i="458"/>
  <c r="AF54" i="458"/>
  <c r="AK72" i="456"/>
  <c r="AF84" i="410"/>
  <c r="AG84" i="410"/>
  <c r="AJ72" i="464"/>
  <c r="AC70" i="420"/>
  <c r="AJ76" i="442"/>
  <c r="AK75" i="417"/>
  <c r="AG75" i="417"/>
  <c r="AJ88" i="446"/>
  <c r="AI72" i="420"/>
  <c r="AJ72" i="420"/>
  <c r="AS83" i="438"/>
  <c r="AU87" i="462"/>
  <c r="AT87" i="462"/>
  <c r="AH76" i="472"/>
  <c r="AJ55" i="414"/>
  <c r="AG55" i="414"/>
  <c r="AC79" i="452"/>
  <c r="AS79" i="399"/>
  <c r="AF82" i="432"/>
  <c r="AJ82" i="432"/>
  <c r="AK80" i="440"/>
  <c r="AC66" i="411"/>
  <c r="AJ59" i="470"/>
  <c r="AK63" i="458"/>
  <c r="AH63" i="458"/>
  <c r="AG66" i="422"/>
  <c r="AI76" i="417"/>
  <c r="AH76" i="417"/>
  <c r="AJ64" i="464"/>
  <c r="AF54" i="420"/>
  <c r="AK54" i="420"/>
  <c r="AG74" i="462"/>
  <c r="AF74" i="462"/>
  <c r="AS80" i="468"/>
  <c r="AC59" i="456"/>
  <c r="AR87" i="418"/>
  <c r="AJ78" i="450"/>
  <c r="AK78" i="450"/>
  <c r="AF75" i="412"/>
  <c r="AJ75" i="412"/>
  <c r="AJ58" i="452"/>
  <c r="AC77" i="424"/>
  <c r="AF65" i="474"/>
  <c r="AK54" i="464"/>
  <c r="AF54" i="464"/>
  <c r="AH70" i="448"/>
  <c r="AI81" i="426"/>
  <c r="AH81" i="426"/>
  <c r="AJ83" i="454"/>
  <c r="AC76" i="444"/>
  <c r="AF78" i="448"/>
  <c r="AH62" i="440"/>
  <c r="AI62" i="440"/>
  <c r="AG60" i="415"/>
  <c r="AJ80" i="452"/>
  <c r="AI80" i="452"/>
  <c r="AU81" i="411"/>
  <c r="AC57" i="416"/>
  <c r="AJ69" i="388"/>
  <c r="AG69" i="388"/>
  <c r="AJ59" i="415"/>
  <c r="AH59" i="415"/>
  <c r="AJ53" i="420"/>
  <c r="AU85" i="454"/>
  <c r="AV85" i="454"/>
  <c r="AJ82" i="476"/>
  <c r="AI87" i="444"/>
  <c r="AF87" i="444"/>
  <c r="AG86" i="432"/>
  <c r="AK54" i="448"/>
  <c r="AF54" i="448"/>
  <c r="AQ83" i="472"/>
  <c r="AI60" i="428"/>
  <c r="AH60" i="428"/>
  <c r="AF66" i="411"/>
  <c r="AC67" i="415"/>
  <c r="AF77" i="424"/>
  <c r="AG86" i="460"/>
  <c r="AI86" i="460"/>
  <c r="AG82" i="440"/>
  <c r="AC77" i="416"/>
  <c r="AG61" i="470"/>
  <c r="AC56" i="399"/>
  <c r="AG71" i="448"/>
  <c r="AG80" i="464"/>
  <c r="AH80" i="464"/>
  <c r="AI78" i="420"/>
  <c r="AC88" i="438"/>
  <c r="AI84" i="452"/>
  <c r="AK73" i="426"/>
  <c r="AH73" i="426"/>
  <c r="AH56" i="432"/>
  <c r="AH64" i="417"/>
  <c r="AG64" i="417"/>
  <c r="AK55" i="411"/>
  <c r="AC67" i="414"/>
  <c r="AJ54" i="446"/>
  <c r="AC80" i="476"/>
  <c r="AH54" i="460"/>
  <c r="AT80" i="460"/>
  <c r="AU80" i="460"/>
  <c r="AK88" i="470"/>
  <c r="AC57" i="417"/>
  <c r="AJ54" i="472"/>
  <c r="AR86" i="466"/>
  <c r="AV86" i="466"/>
  <c r="AG78" i="442"/>
  <c r="AI78" i="442"/>
  <c r="AS78" i="430"/>
  <c r="AV78" i="414"/>
  <c r="AS78" i="414"/>
  <c r="AK55" i="462"/>
  <c r="AK73" i="476"/>
  <c r="AI73" i="476"/>
  <c r="AK87" i="442"/>
  <c r="AI67" i="418"/>
  <c r="AK67" i="418"/>
  <c r="AS83" i="428"/>
  <c r="AV84" i="458"/>
  <c r="AU84" i="458"/>
  <c r="AI72" i="418"/>
  <c r="AK72" i="418"/>
  <c r="AT81" i="410"/>
  <c r="AH63" i="460"/>
  <c r="AG63" i="460"/>
  <c r="AJ53" i="412"/>
  <c r="AG81" i="411"/>
  <c r="AJ81" i="411"/>
  <c r="AH67" i="468"/>
  <c r="AF67" i="468"/>
  <c r="AH88" i="456"/>
  <c r="AU80" i="430"/>
  <c r="AR80" i="430"/>
  <c r="AG54" i="456"/>
  <c r="AC85" i="412"/>
  <c r="AT84" i="420"/>
  <c r="AF83" i="399"/>
  <c r="AG83" i="399"/>
  <c r="AG55" i="420"/>
  <c r="AC65" i="388"/>
  <c r="AJ74" i="452"/>
  <c r="AC85" i="450"/>
  <c r="AF73" i="452"/>
  <c r="AC86" i="450"/>
  <c r="AT79" i="450"/>
  <c r="AC54" i="444"/>
  <c r="AH87" i="412"/>
  <c r="AI75" i="466"/>
  <c r="AK75" i="466"/>
  <c r="AC57" i="450"/>
  <c r="AF53" i="450"/>
  <c r="AK82" i="399"/>
  <c r="AI82" i="399"/>
  <c r="AV88" i="476"/>
  <c r="AS88" i="476"/>
  <c r="AI59" i="442"/>
  <c r="AJ56" i="414"/>
  <c r="AI56" i="414"/>
  <c r="AJ68" i="448"/>
  <c r="AC86" i="417"/>
  <c r="AJ78" i="428"/>
  <c r="AC55" i="456"/>
  <c r="AK53" i="410"/>
  <c r="AT85" i="428"/>
  <c r="AV85" i="428"/>
  <c r="AJ82" i="388"/>
  <c r="AG76" i="415"/>
  <c r="AJ76" i="415"/>
  <c r="AJ86" i="415"/>
  <c r="AC57" i="411"/>
  <c r="AF66" i="446"/>
  <c r="AT85" i="472"/>
  <c r="AS85" i="472"/>
  <c r="AK86" i="436"/>
  <c r="AC84" i="466"/>
  <c r="AK59" i="424"/>
  <c r="AH59" i="424"/>
  <c r="AJ85" i="460"/>
  <c r="AC64" i="454"/>
  <c r="AK77" i="399"/>
  <c r="AU81" i="426"/>
  <c r="AS81" i="426"/>
  <c r="AS77" i="414"/>
  <c r="AF76" i="452"/>
  <c r="AI76" i="452"/>
  <c r="AS77" i="450"/>
  <c r="AT81" i="434"/>
  <c r="AS81" i="434"/>
  <c r="AG78" i="414"/>
  <c r="AJ78" i="414"/>
  <c r="AF59" i="474"/>
  <c r="AG74" i="399"/>
  <c r="AJ74" i="399"/>
  <c r="AC87" i="417"/>
  <c r="AJ63" i="411"/>
  <c r="AH63" i="411"/>
  <c r="AK69" i="436"/>
  <c r="AQ79" i="474"/>
  <c r="AT79" i="474"/>
  <c r="AV87" i="413"/>
  <c r="AT87" i="413"/>
  <c r="AF57" i="438"/>
  <c r="AK77" i="428"/>
  <c r="AJ77" i="428"/>
  <c r="AI70" i="430"/>
  <c r="AG54" i="438"/>
  <c r="AF54" i="438"/>
  <c r="AI87" i="456"/>
  <c r="AH87" i="456"/>
  <c r="AJ78" i="438"/>
  <c r="AC68" i="434"/>
  <c r="AV82" i="388"/>
  <c r="AH85" i="422"/>
  <c r="AJ85" i="422"/>
  <c r="AH63" i="426"/>
  <c r="AJ56" i="470"/>
  <c r="AI56" i="470"/>
  <c r="AI66" i="476"/>
  <c r="AK66" i="476"/>
  <c r="AG87" i="456"/>
  <c r="AQ82" i="388"/>
  <c r="AJ63" i="426"/>
  <c r="AF56" i="470"/>
  <c r="AG66" i="476"/>
  <c r="AC65" i="432"/>
  <c r="AG65" i="417"/>
  <c r="AJ79" i="430"/>
  <c r="AI69" i="426"/>
  <c r="AI61" i="462"/>
  <c r="AG73" i="410"/>
  <c r="AC70" i="466"/>
  <c r="AG57" i="474"/>
  <c r="AH76" i="454"/>
  <c r="AI79" i="428"/>
  <c r="AF86" i="444"/>
  <c r="AI86" i="444"/>
  <c r="AK73" i="388"/>
  <c r="AG63" i="438"/>
  <c r="AI83" i="413"/>
  <c r="AK83" i="413"/>
  <c r="AJ68" i="418"/>
  <c r="AF78" i="411"/>
  <c r="AJ57" i="452"/>
  <c r="AR79" i="460"/>
  <c r="AG55" i="440"/>
  <c r="AK87" i="446"/>
  <c r="AF82" i="420"/>
  <c r="AJ82" i="420"/>
  <c r="AG82" i="474"/>
  <c r="AF85" i="452"/>
  <c r="AV77" i="470"/>
  <c r="AK67" i="442"/>
  <c r="AJ71" i="466"/>
  <c r="AJ81" i="472"/>
  <c r="AF81" i="472"/>
  <c r="AK60" i="462"/>
  <c r="AK54" i="454"/>
  <c r="AK78" i="444"/>
  <c r="AG82" i="448"/>
  <c r="AH67" i="410"/>
  <c r="AC78" i="444"/>
  <c r="AI69" i="454"/>
  <c r="AS77" i="416"/>
  <c r="AJ56" i="418"/>
  <c r="AH84" i="432"/>
  <c r="AJ73" i="440"/>
  <c r="AG80" i="466"/>
  <c r="AC60" i="413"/>
  <c r="AH82" i="436"/>
  <c r="AJ56" i="424"/>
  <c r="AK56" i="434"/>
  <c r="AJ64" i="434"/>
  <c r="AF64" i="434"/>
  <c r="AI79" i="414"/>
  <c r="AJ53" i="430"/>
  <c r="AJ75" i="413"/>
  <c r="AC67" i="420"/>
  <c r="AK74" i="464"/>
  <c r="AH57" i="462"/>
  <c r="AU80" i="414"/>
  <c r="AQ80" i="414"/>
  <c r="AI73" i="424"/>
  <c r="AU80" i="464"/>
  <c r="AK63" i="428"/>
  <c r="AH63" i="428"/>
  <c r="AJ77" i="448"/>
  <c r="AH83" i="450"/>
  <c r="AK55" i="434"/>
  <c r="AH71" i="432"/>
  <c r="AC75" i="458"/>
  <c r="AJ75" i="450"/>
  <c r="AK82" i="452"/>
  <c r="AJ78" i="430"/>
  <c r="AF74" i="446"/>
  <c r="AU84" i="413"/>
  <c r="AR84" i="413"/>
  <c r="AS80" i="444"/>
  <c r="AH71" i="426"/>
  <c r="AF65" i="413"/>
  <c r="AI84" i="436"/>
  <c r="AG55" i="458"/>
  <c r="AK55" i="444"/>
  <c r="AH55" i="444"/>
  <c r="AJ64" i="416"/>
  <c r="AG85" i="468"/>
  <c r="AJ88" i="468"/>
  <c r="AR77" i="436"/>
  <c r="AV77" i="436"/>
  <c r="AK86" i="462"/>
  <c r="AJ77" i="438"/>
  <c r="AU77" i="456"/>
  <c r="AC77" i="458"/>
  <c r="AG87" i="476"/>
  <c r="AF76" i="470"/>
  <c r="AC84" i="418"/>
  <c r="AJ76" i="466"/>
  <c r="AU77" i="448"/>
  <c r="AJ82" i="444"/>
  <c r="AU81" i="460"/>
  <c r="AH63" i="420"/>
  <c r="AC87" i="411"/>
  <c r="AK60" i="418"/>
  <c r="AF78" i="468"/>
  <c r="AG71" i="416"/>
  <c r="AC80" i="446"/>
  <c r="AH59" i="410"/>
  <c r="AF74" i="428"/>
  <c r="AK82" i="458"/>
  <c r="AJ73" i="412"/>
  <c r="AF73" i="412"/>
  <c r="AK80" i="470"/>
  <c r="AI67" i="420"/>
  <c r="AC88" i="440"/>
  <c r="AR88" i="462"/>
  <c r="AF68" i="458"/>
  <c r="AQ77" i="458"/>
  <c r="AK79" i="416"/>
  <c r="AH79" i="416"/>
  <c r="AF69" i="456"/>
  <c r="AJ86" i="414"/>
  <c r="AK70" i="470"/>
  <c r="AI72" i="474"/>
  <c r="AV79" i="428"/>
  <c r="AQ79" i="428"/>
  <c r="AR79" i="420"/>
  <c r="AI75" i="414"/>
  <c r="AG60" i="448"/>
  <c r="AK75" i="410"/>
  <c r="AS88" i="428"/>
  <c r="AC76" i="446"/>
  <c r="AF72" i="468"/>
  <c r="AG88" i="440"/>
  <c r="AH81" i="432"/>
  <c r="AI81" i="432"/>
  <c r="AI85" i="430"/>
  <c r="AS79" i="418"/>
  <c r="AC71" i="472"/>
  <c r="AK60" i="452"/>
  <c r="AG62" i="476"/>
  <c r="AH62" i="476"/>
  <c r="AU83" i="464"/>
  <c r="AQ83" i="440"/>
  <c r="AG67" i="422"/>
  <c r="AI56" i="410"/>
  <c r="AC61" i="448"/>
  <c r="AG74" i="412"/>
  <c r="AI56" i="426"/>
  <c r="AC71" i="464"/>
  <c r="AR84" i="464"/>
  <c r="AG68" i="472"/>
  <c r="AI69" i="474"/>
  <c r="AC70" i="470"/>
  <c r="AH54" i="413"/>
  <c r="AF81" i="462"/>
  <c r="AG75" i="399"/>
  <c r="AF80" i="388"/>
  <c r="AC80" i="418"/>
  <c r="AH86" i="399"/>
  <c r="AK85" i="464"/>
  <c r="AU84" i="428"/>
  <c r="AJ84" i="466"/>
  <c r="AG58" i="432"/>
  <c r="AJ58" i="432"/>
  <c r="AF83" i="438"/>
  <c r="AH68" i="410"/>
  <c r="AS84" i="415"/>
  <c r="AF66" i="426"/>
  <c r="AG62" i="446"/>
  <c r="AK59" i="422"/>
  <c r="AJ59" i="422"/>
  <c r="AJ66" i="430"/>
  <c r="AU85" i="415"/>
  <c r="AK80" i="468"/>
  <c r="AK68" i="456"/>
  <c r="AT85" i="438"/>
  <c r="AU85" i="438"/>
  <c r="AJ57" i="442"/>
  <c r="AF57" i="442"/>
  <c r="AK71" i="474"/>
  <c r="AJ67" i="458"/>
  <c r="AH67" i="458"/>
  <c r="AH62" i="422"/>
  <c r="AK78" i="452"/>
  <c r="AG78" i="452"/>
  <c r="AJ87" i="436"/>
  <c r="AC61" i="411"/>
  <c r="AG66" i="416"/>
  <c r="AJ59" i="460"/>
  <c r="AG59" i="460"/>
  <c r="AI82" i="428"/>
  <c r="AK56" i="436"/>
  <c r="AJ56" i="436"/>
  <c r="AH83" i="417"/>
  <c r="AJ83" i="417"/>
  <c r="AR84" i="417"/>
  <c r="AG65" i="468"/>
  <c r="AK65" i="468"/>
  <c r="AK74" i="430"/>
  <c r="AI63" i="462"/>
  <c r="AH63" i="462"/>
  <c r="AK69" i="440"/>
  <c r="AH83" i="446"/>
  <c r="AF83" i="446"/>
  <c r="AF56" i="415"/>
  <c r="AC88" i="456"/>
  <c r="AG68" i="415"/>
  <c r="AS80" i="446"/>
  <c r="AV80" i="446"/>
  <c r="AK73" i="399"/>
  <c r="AC62" i="468"/>
  <c r="AJ53" i="472"/>
  <c r="AK88" i="399"/>
  <c r="AG88" i="399"/>
  <c r="AI57" i="464"/>
  <c r="AK57" i="464"/>
  <c r="AJ64" i="472"/>
  <c r="AF73" i="456"/>
  <c r="AG73" i="456"/>
  <c r="AC84" i="420"/>
  <c r="AJ63" i="450"/>
  <c r="AG64" i="422"/>
  <c r="AJ64" i="422"/>
  <c r="AI76" i="411"/>
  <c r="AF58" i="422"/>
  <c r="AI58" i="422"/>
  <c r="AK78" i="413"/>
  <c r="AH78" i="413"/>
  <c r="AK54" i="430"/>
  <c r="AC69" i="456"/>
  <c r="AT87" i="440"/>
  <c r="AC63" i="424"/>
  <c r="AH81" i="418"/>
  <c r="AK66" i="468"/>
  <c r="AG66" i="468"/>
  <c r="AK59" i="448"/>
  <c r="AC63" i="430"/>
  <c r="AG75" i="440"/>
  <c r="AC69" i="413"/>
  <c r="AF54" i="462"/>
  <c r="AH77" i="468"/>
  <c r="AF77" i="468"/>
  <c r="AF83" i="464"/>
  <c r="AC64" i="458"/>
  <c r="AG61" i="476"/>
  <c r="AI69" i="410"/>
  <c r="AJ69" i="410"/>
  <c r="AR82" i="460"/>
  <c r="AG79" i="415"/>
  <c r="AH79" i="415"/>
  <c r="AT80" i="474"/>
  <c r="AC77" i="438"/>
  <c r="AJ83" i="388"/>
  <c r="AC87" i="415"/>
  <c r="AK85" i="448"/>
  <c r="AG85" i="448"/>
  <c r="AU88" i="444"/>
  <c r="AG78" i="458"/>
  <c r="AK78" i="458"/>
  <c r="AI84" i="424"/>
  <c r="AG84" i="424"/>
  <c r="AC82" i="418"/>
  <c r="AF76" i="448"/>
  <c r="AC87" i="434"/>
  <c r="AI54" i="388"/>
  <c r="AH55" i="388"/>
  <c r="AF55" i="388"/>
  <c r="AG86" i="464"/>
  <c r="AK85" i="462"/>
  <c r="AI85" i="462"/>
  <c r="AF70" i="452"/>
  <c r="AV86" i="432"/>
  <c r="AT86" i="432"/>
  <c r="AT87" i="474"/>
  <c r="AV87" i="474"/>
  <c r="AJ76" i="420"/>
  <c r="AC83" i="428"/>
  <c r="AK84" i="440"/>
  <c r="AC63" i="414"/>
  <c r="AR86" i="462"/>
  <c r="AQ86" i="462"/>
  <c r="AF73" i="466"/>
  <c r="AC59" i="420"/>
  <c r="AI72" i="432"/>
  <c r="AC87" i="432"/>
  <c r="AI61" i="452"/>
  <c r="AC61" i="460"/>
  <c r="AH68" i="454"/>
  <c r="AJ68" i="454"/>
  <c r="AU84" i="438"/>
  <c r="AS84" i="438"/>
  <c r="AG57" i="458"/>
  <c r="AJ54" i="440"/>
  <c r="AH54" i="440"/>
  <c r="AC72" i="448"/>
  <c r="AJ64" i="474"/>
  <c r="AI64" i="456"/>
  <c r="AF64" i="456"/>
  <c r="AI63" i="422"/>
  <c r="AC76" i="424"/>
  <c r="AH70" i="422"/>
  <c r="AC61" i="430"/>
  <c r="AK83" i="424"/>
  <c r="AF83" i="430"/>
  <c r="AH83" i="430"/>
  <c r="AF75" i="456"/>
  <c r="AC62" i="416"/>
  <c r="AG77" i="444"/>
  <c r="AH79" i="446"/>
  <c r="AF79" i="446"/>
  <c r="AF56" i="474"/>
  <c r="AJ59" i="434"/>
  <c r="AH59" i="434"/>
  <c r="AH58" i="399"/>
  <c r="AH64" i="450"/>
  <c r="AK64" i="450"/>
  <c r="AI77" i="412"/>
  <c r="AG56" i="462"/>
  <c r="AJ56" i="462"/>
  <c r="AJ74" i="466"/>
  <c r="AU77" i="388"/>
  <c r="AV77" i="388"/>
  <c r="AQ79" i="476"/>
  <c r="AF65" i="458"/>
  <c r="AJ65" i="458"/>
  <c r="AF87" i="462"/>
  <c r="AJ87" i="462"/>
  <c r="AK81" i="438"/>
  <c r="AC56" i="426"/>
  <c r="AC82" i="460"/>
  <c r="AK83" i="436"/>
  <c r="AR84" i="414"/>
  <c r="AT84" i="414"/>
  <c r="AG67" i="462"/>
  <c r="AI69" i="476"/>
  <c r="AH69" i="476"/>
  <c r="AG59" i="466"/>
  <c r="AH79" i="418"/>
  <c r="AK79" i="418"/>
  <c r="AK68" i="446"/>
  <c r="AQ88" i="464"/>
  <c r="AV88" i="464"/>
  <c r="AK65" i="446"/>
  <c r="AR82" i="424"/>
  <c r="AS82" i="424"/>
  <c r="AF74" i="470"/>
  <c r="AJ74" i="470"/>
  <c r="AR88" i="416"/>
  <c r="AT88" i="440"/>
  <c r="AS88" i="440"/>
  <c r="AC53" i="448"/>
  <c r="AH61" i="472"/>
  <c r="AJ73" i="474"/>
  <c r="AF73" i="474"/>
  <c r="AS81" i="413"/>
  <c r="AS78" i="418"/>
  <c r="AR78" i="418"/>
  <c r="AH75" i="452"/>
  <c r="AK75" i="452"/>
  <c r="AC75" i="470"/>
  <c r="AJ59" i="411"/>
  <c r="AU78" i="420"/>
  <c r="AS78" i="420"/>
  <c r="AF76" i="432"/>
  <c r="AH76" i="432"/>
  <c r="AR83" i="422"/>
  <c r="AC83" i="399"/>
  <c r="AF69" i="462"/>
  <c r="AK87" i="418"/>
  <c r="AJ87" i="418"/>
  <c r="AF61" i="426"/>
  <c r="AH58" i="444"/>
  <c r="AJ58" i="444"/>
  <c r="AF81" i="413"/>
  <c r="AH81" i="413"/>
  <c r="AG76" i="462"/>
  <c r="AC71" i="420"/>
  <c r="AF53" i="466"/>
  <c r="AC58" i="412"/>
  <c r="AJ73" i="430"/>
  <c r="AG73" i="430"/>
  <c r="AF76" i="476"/>
  <c r="AC57" i="442"/>
  <c r="AG81" i="468"/>
  <c r="AU86" i="424"/>
  <c r="AS86" i="424"/>
  <c r="AU78" i="436"/>
  <c r="AJ80" i="432"/>
  <c r="AG80" i="432"/>
  <c r="AT83" i="446"/>
  <c r="AH54" i="414"/>
  <c r="AI54" i="414"/>
  <c r="AI71" i="468"/>
  <c r="AK87" i="430"/>
  <c r="AG87" i="430"/>
  <c r="AG55" i="454"/>
  <c r="AJ55" i="454"/>
  <c r="AI72" i="458"/>
  <c r="AR77" i="422"/>
  <c r="AQ77" i="422"/>
  <c r="AU84" i="450"/>
  <c r="AQ88" i="448"/>
  <c r="AT88" i="448"/>
  <c r="AF61" i="458"/>
  <c r="AH61" i="458"/>
  <c r="AK58" i="466"/>
  <c r="AG79" i="474"/>
  <c r="AK79" i="474"/>
  <c r="AC74" i="468"/>
  <c r="AI54" i="466"/>
  <c r="AT83" i="462"/>
  <c r="AS83" i="462"/>
  <c r="AI88" i="422"/>
  <c r="AK75" i="470"/>
  <c r="AG75" i="470"/>
  <c r="AJ67" i="428"/>
  <c r="AI71" i="410"/>
  <c r="AK71" i="410"/>
  <c r="AI64" i="454"/>
  <c r="AH64" i="454"/>
  <c r="AV77" i="476"/>
  <c r="AS86" i="415"/>
  <c r="AV86" i="415"/>
  <c r="AG60" i="466"/>
  <c r="AI70" i="472"/>
  <c r="AJ70" i="472"/>
  <c r="AI74" i="413"/>
  <c r="AC60" i="452"/>
  <c r="AJ71" i="442"/>
  <c r="AH78" i="456"/>
  <c r="AK78" i="456"/>
  <c r="AG62" i="458"/>
  <c r="AG69" i="466"/>
  <c r="AI69" i="466"/>
  <c r="AG72" i="450"/>
  <c r="AF72" i="450"/>
  <c r="AK84" i="470"/>
  <c r="AQ87" i="426"/>
  <c r="AS87" i="426"/>
  <c r="AJ80" i="436"/>
  <c r="AG80" i="436"/>
  <c r="AG87" i="434"/>
  <c r="AF79" i="440"/>
  <c r="AI79" i="440"/>
  <c r="AF76" i="438"/>
  <c r="AC78" i="464"/>
  <c r="AT82" i="474"/>
  <c r="AH55" i="410"/>
  <c r="AI55" i="410"/>
  <c r="AH55" i="474"/>
  <c r="AG88" i="416"/>
  <c r="AI88" i="416"/>
  <c r="AQ87" i="436"/>
  <c r="AC80" i="434"/>
  <c r="AR77" i="474"/>
  <c r="AU87" i="417"/>
  <c r="AT87" i="417"/>
  <c r="AS81" i="438"/>
  <c r="AV86" i="438"/>
  <c r="AU86" i="438"/>
  <c r="AJ87" i="468"/>
  <c r="AH76" i="464"/>
  <c r="AK76" i="464"/>
  <c r="AV82" i="446"/>
  <c r="AS82" i="446"/>
  <c r="AG68" i="412"/>
  <c r="AI82" i="466"/>
  <c r="AH82" i="466"/>
  <c r="AJ77" i="410"/>
  <c r="AS79" i="468"/>
  <c r="AQ79" i="468"/>
  <c r="AR82" i="444"/>
  <c r="AC56" i="474"/>
  <c r="AG80" i="434"/>
  <c r="AK80" i="426"/>
  <c r="AJ80" i="426"/>
  <c r="AU80" i="472"/>
  <c r="AR79" i="436"/>
  <c r="AS79" i="436"/>
  <c r="AV85" i="452"/>
  <c r="AF56" i="460"/>
  <c r="AI56" i="460"/>
  <c r="AR88" i="424"/>
  <c r="AR82" i="434"/>
  <c r="AQ82" i="434"/>
  <c r="AU77" i="426"/>
  <c r="AV77" i="462"/>
  <c r="AQ77" i="462"/>
  <c r="AT86" i="440"/>
  <c r="AC78" i="458"/>
  <c r="AV81" i="474"/>
  <c r="AI87" i="410"/>
  <c r="AK87" i="410"/>
  <c r="AI79" i="422"/>
  <c r="AS82" i="417"/>
  <c r="AV82" i="417"/>
  <c r="AH59" i="399"/>
  <c r="AU82" i="440"/>
  <c r="AS82" i="440"/>
  <c r="AQ79" i="456"/>
  <c r="AS84" i="416"/>
  <c r="AV84" i="416"/>
  <c r="AK81" i="442"/>
  <c r="AT81" i="454"/>
  <c r="AR81" i="454"/>
  <c r="AQ78" i="410"/>
  <c r="AS78" i="410"/>
  <c r="AH83" i="452"/>
  <c r="AI80" i="462"/>
  <c r="AJ80" i="462"/>
  <c r="AF58" i="412"/>
  <c r="AC64" i="456"/>
  <c r="AR87" i="446"/>
  <c r="AQ86" i="436"/>
  <c r="AS86" i="436"/>
  <c r="AT84" i="442"/>
  <c r="AR82" i="442"/>
  <c r="AS82" i="442"/>
  <c r="AQ81" i="420"/>
  <c r="AC65" i="434"/>
  <c r="AH55" i="456"/>
  <c r="AC63" i="418"/>
  <c r="AR80" i="399"/>
  <c r="AH74" i="454"/>
  <c r="AJ74" i="454"/>
  <c r="AQ80" i="458"/>
  <c r="AF77" i="418"/>
  <c r="AI77" i="418"/>
  <c r="AS79" i="410"/>
  <c r="AQ85" i="411"/>
  <c r="AT85" i="411"/>
  <c r="AV84" i="411"/>
  <c r="AJ65" i="448"/>
  <c r="AI65" i="448"/>
  <c r="AI62" i="434"/>
  <c r="AC80" i="410"/>
  <c r="AQ86" i="411"/>
  <c r="AR86" i="411"/>
  <c r="AS82" i="412"/>
  <c r="AU82" i="412"/>
  <c r="AF78" i="418"/>
  <c r="AI78" i="418"/>
  <c r="AJ73" i="450"/>
  <c r="AC71" i="422"/>
  <c r="AV86" i="470"/>
  <c r="AS86" i="470"/>
  <c r="AG83" i="420"/>
  <c r="AI83" i="420"/>
  <c r="AG85" i="472"/>
  <c r="AI80" i="424"/>
  <c r="AK80" i="424"/>
  <c r="AK86" i="416"/>
  <c r="AF56" i="428"/>
  <c r="AG56" i="428"/>
  <c r="AQ84" i="430"/>
  <c r="AC77" i="420"/>
  <c r="AV78" i="440"/>
  <c r="AH73" i="460"/>
  <c r="AF73" i="460"/>
  <c r="AH53" i="454"/>
  <c r="AQ78" i="474"/>
  <c r="AU78" i="474"/>
  <c r="AK55" i="430"/>
  <c r="AC66" i="418"/>
  <c r="AI62" i="460"/>
  <c r="AG62" i="460"/>
  <c r="AJ60" i="426"/>
  <c r="AC66" i="448"/>
  <c r="AJ62" i="456"/>
  <c r="AJ65" i="432"/>
  <c r="AH65" i="432"/>
  <c r="AV84" i="436"/>
  <c r="AS85" i="468"/>
  <c r="AR85" i="468"/>
  <c r="AJ81" i="420"/>
  <c r="AT85" i="436"/>
  <c r="AU85" i="436"/>
  <c r="AC81" i="456"/>
  <c r="AV79" i="432"/>
  <c r="AK68" i="460"/>
  <c r="AF68" i="460"/>
  <c r="AK68" i="476"/>
  <c r="AJ56" i="466"/>
  <c r="AF56" i="466"/>
  <c r="AH85" i="474"/>
  <c r="AC55" i="460"/>
  <c r="AQ83" i="430"/>
  <c r="AQ79" i="472"/>
  <c r="AV79" i="472"/>
  <c r="AQ78" i="428"/>
  <c r="AF74" i="476"/>
  <c r="AG74" i="476"/>
  <c r="AH55" i="468"/>
  <c r="AC85" i="432"/>
  <c r="AG67" i="476"/>
  <c r="AI67" i="476"/>
  <c r="AQ80" i="462"/>
  <c r="AU88" i="426"/>
  <c r="AR88" i="426"/>
  <c r="AT83" i="456"/>
  <c r="AC80" i="399"/>
  <c r="AK64" i="410"/>
  <c r="AG64" i="460"/>
  <c r="AK64" i="460"/>
  <c r="AS85" i="412"/>
  <c r="AH55" i="446"/>
  <c r="AI55" i="446"/>
  <c r="AG67" i="426"/>
  <c r="AF67" i="426"/>
  <c r="AC59" i="442"/>
  <c r="AT87" i="420"/>
  <c r="AT78" i="458"/>
  <c r="AR78" i="458"/>
  <c r="AF70" i="468"/>
  <c r="AC87" i="476"/>
  <c r="AH78" i="462"/>
  <c r="AQ80" i="452"/>
  <c r="AU80" i="452"/>
  <c r="AF87" i="432"/>
  <c r="AK65" i="460"/>
  <c r="AI65" i="460"/>
  <c r="AV87" i="452"/>
  <c r="AC57" i="462"/>
  <c r="AF85" i="470"/>
  <c r="AK76" i="424"/>
  <c r="AG76" i="424"/>
  <c r="AJ77" i="474"/>
  <c r="AC55" i="432"/>
  <c r="AT80" i="456"/>
  <c r="AG85" i="434"/>
  <c r="AH85" i="434"/>
  <c r="AC61" i="436"/>
  <c r="AG76" i="460"/>
  <c r="AK66" i="417"/>
  <c r="AJ66" i="417"/>
  <c r="AV82" i="450"/>
  <c r="AG72" i="415"/>
  <c r="AK72" i="415"/>
  <c r="AS88" i="420"/>
  <c r="AU88" i="420"/>
  <c r="AF53" i="426"/>
  <c r="AC68" i="444"/>
  <c r="AK55" i="470"/>
  <c r="AT85" i="416"/>
  <c r="AU85" i="416"/>
  <c r="AC66" i="422"/>
  <c r="AG72" i="430"/>
  <c r="AR80" i="388"/>
  <c r="AV80" i="388"/>
  <c r="AI61" i="434"/>
  <c r="AC84" i="442"/>
  <c r="AI74" i="418"/>
  <c r="AF87" i="420"/>
  <c r="AG87" i="420"/>
  <c r="AI63" i="418"/>
  <c r="AG70" i="444"/>
  <c r="AJ70" i="444"/>
  <c r="AH67" i="424"/>
  <c r="AF67" i="424"/>
  <c r="AR78" i="424"/>
  <c r="AC69" i="446"/>
  <c r="AF53" i="458"/>
  <c r="AU79" i="388"/>
  <c r="AV79" i="388"/>
  <c r="AI55" i="452"/>
  <c r="AC71" i="450"/>
  <c r="AG74" i="416"/>
  <c r="AR81" i="415"/>
  <c r="AS81" i="415"/>
  <c r="AJ62" i="410"/>
  <c r="AS83" i="410"/>
  <c r="AR83" i="410"/>
  <c r="AJ54" i="474"/>
  <c r="AC71" i="411"/>
  <c r="AQ81" i="462"/>
  <c r="AC53" i="411"/>
  <c r="AI57" i="436"/>
  <c r="AG83" i="444"/>
  <c r="AK83" i="444"/>
  <c r="AJ60" i="436"/>
  <c r="AQ81" i="468"/>
  <c r="AU81" i="468"/>
  <c r="AJ88" i="418"/>
  <c r="AC61" i="413"/>
  <c r="AK83" i="410"/>
  <c r="AU86" i="444"/>
  <c r="AT86" i="444"/>
  <c r="AH83" i="462"/>
  <c r="AF60" i="440"/>
  <c r="AI60" i="440"/>
  <c r="AI83" i="411"/>
  <c r="AT79" i="440"/>
  <c r="AU79" i="440"/>
  <c r="AF57" i="472"/>
  <c r="AC72" i="454"/>
  <c r="AK81" i="452"/>
  <c r="AF81" i="452"/>
  <c r="AS77" i="413"/>
  <c r="AH57" i="410"/>
  <c r="AJ57" i="410"/>
  <c r="AG73" i="448"/>
  <c r="AC63" i="468"/>
  <c r="AU81" i="416"/>
  <c r="AK73" i="464"/>
  <c r="AH73" i="464"/>
  <c r="AF70" i="462"/>
  <c r="AH70" i="462"/>
  <c r="AH74" i="440"/>
  <c r="AI74" i="440"/>
  <c r="AK87" i="474"/>
  <c r="AC79" i="458"/>
  <c r="AT78" i="466"/>
  <c r="AK71" i="436"/>
  <c r="AJ71" i="436"/>
  <c r="AH53" i="452"/>
  <c r="AG53" i="452"/>
  <c r="AJ78" i="446"/>
  <c r="AC53" i="426"/>
  <c r="AG70" i="450"/>
  <c r="AS87" i="422"/>
  <c r="AT87" i="422"/>
  <c r="AF84" i="460"/>
  <c r="AF83" i="468"/>
  <c r="AK83" i="468"/>
  <c r="AR83" i="444"/>
  <c r="AK62" i="472"/>
  <c r="AI62" i="472"/>
  <c r="AC77" i="468"/>
  <c r="AH81" i="448"/>
  <c r="AV85" i="432"/>
  <c r="AU85" i="432"/>
  <c r="AJ78" i="474"/>
  <c r="AT84" i="468"/>
  <c r="AV84" i="468"/>
  <c r="AV81" i="422"/>
  <c r="AT81" i="422"/>
  <c r="AJ66" i="438"/>
  <c r="AK66" i="438"/>
  <c r="AR83" i="432"/>
  <c r="AI58" i="474"/>
  <c r="AG58" i="474"/>
  <c r="AF73" i="418"/>
  <c r="AH73" i="418"/>
  <c r="AU84" i="452"/>
  <c r="AH88" i="448"/>
  <c r="AF88" i="448"/>
  <c r="AF57" i="476"/>
  <c r="AC75" i="426"/>
  <c r="AV85" i="417"/>
  <c r="AJ63" i="476"/>
  <c r="AK63" i="476"/>
  <c r="AT80" i="470"/>
  <c r="AC65" i="428"/>
  <c r="AR79" i="424"/>
  <c r="AC69" i="464"/>
  <c r="AG69" i="399"/>
  <c r="AH69" i="470"/>
  <c r="AG69" i="470"/>
  <c r="AK74" i="444"/>
  <c r="AC61" i="388"/>
  <c r="AJ56" i="464"/>
  <c r="AC77" i="432"/>
  <c r="AK59" i="456"/>
  <c r="AR86" i="416"/>
  <c r="AV86" i="416"/>
  <c r="AS78" i="412"/>
  <c r="AR78" i="412"/>
  <c r="AU80" i="424"/>
  <c r="AI72" i="444"/>
  <c r="AH72" i="444"/>
  <c r="AF71" i="472"/>
  <c r="AC55" i="440"/>
  <c r="AJ65" i="411"/>
  <c r="AI53" i="440"/>
  <c r="AK53" i="440"/>
  <c r="AH53" i="444"/>
  <c r="AJ53" i="444"/>
  <c r="AK59" i="436"/>
  <c r="AH68" i="424"/>
  <c r="AF68" i="424"/>
  <c r="AH68" i="428"/>
  <c r="AG68" i="428"/>
  <c r="AV78" i="438"/>
  <c r="AS83" i="454"/>
  <c r="AR83" i="454"/>
  <c r="AQ84" i="440"/>
  <c r="AS84" i="440"/>
  <c r="AT83" i="434"/>
  <c r="AK60" i="416"/>
  <c r="AI60" i="416"/>
  <c r="AG59" i="450"/>
  <c r="AC53" i="468"/>
  <c r="AJ63" i="456"/>
  <c r="AC70" i="454"/>
  <c r="AG70" i="420"/>
  <c r="AK60" i="388"/>
  <c r="AG60" i="388"/>
  <c r="AK68" i="399"/>
  <c r="AF88" i="476"/>
  <c r="AJ88" i="476"/>
  <c r="AT77" i="428"/>
  <c r="AQ77" i="428"/>
  <c r="AI87" i="452"/>
  <c r="AJ87" i="452"/>
  <c r="AG68" i="464"/>
  <c r="AV82" i="414"/>
  <c r="AS82" i="414"/>
  <c r="AH87" i="448"/>
  <c r="AC69" i="450"/>
  <c r="AJ88" i="464"/>
  <c r="AC83" i="454"/>
  <c r="AV80" i="416"/>
  <c r="AH86" i="420"/>
  <c r="AK86" i="420"/>
  <c r="AR82" i="462"/>
  <c r="AK81" i="464"/>
  <c r="AH81" i="464"/>
  <c r="AJ82" i="468"/>
  <c r="AC59" i="466"/>
  <c r="AT79" i="454"/>
  <c r="AF79" i="413"/>
  <c r="AH79" i="413"/>
  <c r="AV81" i="414"/>
  <c r="AV85" i="430"/>
  <c r="AQ85" i="430"/>
  <c r="AU84" i="432"/>
  <c r="AG58" i="411"/>
  <c r="AF58" i="411"/>
  <c r="AH74" i="422"/>
  <c r="AC86" i="414"/>
  <c r="AT79" i="416"/>
  <c r="AC72" i="420"/>
  <c r="AR87" i="416"/>
  <c r="AU84" i="472"/>
  <c r="AS84" i="472"/>
  <c r="AI85" i="410"/>
  <c r="AH58" i="458"/>
  <c r="AK58" i="458"/>
  <c r="AG64" i="424"/>
  <c r="AF63" i="468"/>
  <c r="AJ63" i="468"/>
  <c r="AJ62" i="432"/>
  <c r="AG68" i="468"/>
  <c r="AH68" i="468"/>
  <c r="AG79" i="462"/>
  <c r="AG84" i="426"/>
  <c r="AI84" i="426"/>
  <c r="AQ84" i="462"/>
  <c r="AC73" i="474"/>
  <c r="AJ76" i="474"/>
  <c r="AU85" i="448"/>
  <c r="AV85" i="448"/>
  <c r="AT88" i="399"/>
  <c r="AF72" i="416"/>
  <c r="AH72" i="416"/>
  <c r="AS77" i="410"/>
  <c r="AC74" i="462"/>
  <c r="AV83" i="388"/>
  <c r="AJ84" i="464"/>
  <c r="AG84" i="464"/>
  <c r="AJ75" i="464"/>
  <c r="AC64" i="450"/>
  <c r="AR82" i="416"/>
  <c r="AJ83" i="472"/>
  <c r="AH83" i="472"/>
  <c r="AG63" i="413"/>
  <c r="AV86" i="472"/>
  <c r="AS86" i="472"/>
  <c r="AF86" i="474"/>
  <c r="AI86" i="474"/>
  <c r="AI66" i="444"/>
  <c r="AC73" i="470"/>
  <c r="AQ82" i="466"/>
  <c r="AJ84" i="476"/>
  <c r="AF84" i="476"/>
  <c r="AU80" i="466"/>
  <c r="AC65" i="456"/>
  <c r="AF73" i="442"/>
  <c r="AC68" i="440"/>
  <c r="AU79" i="466"/>
  <c r="AI85" i="415"/>
  <c r="AH85" i="415"/>
  <c r="AK69" i="417"/>
  <c r="AC55" i="474"/>
  <c r="AQ78" i="388"/>
  <c r="AC62" i="448"/>
  <c r="AV87" i="464"/>
  <c r="AG62" i="450"/>
  <c r="AF62" i="450"/>
  <c r="AS86" i="448"/>
  <c r="AS86" i="450"/>
  <c r="AV86" i="450"/>
  <c r="AT78" i="470"/>
  <c r="AC68" i="456"/>
  <c r="AK60" i="468"/>
  <c r="AF84" i="417"/>
  <c r="AI84" i="417"/>
  <c r="AJ65" i="464"/>
  <c r="AV80" i="476"/>
  <c r="AS80" i="476"/>
  <c r="AH77" i="470"/>
  <c r="AF77" i="470"/>
  <c r="AH65" i="418"/>
  <c r="AC68" i="460"/>
  <c r="AJ60" i="472"/>
  <c r="AR79" i="411"/>
  <c r="AT79" i="411"/>
  <c r="AF69" i="444"/>
  <c r="AC68" i="466"/>
  <c r="AG75" i="454"/>
  <c r="AR80" i="417"/>
  <c r="AV80" i="417"/>
  <c r="AI82" i="415"/>
  <c r="AU85" i="414"/>
  <c r="AV85" i="414"/>
  <c r="AR79" i="414"/>
  <c r="AQ79" i="414"/>
  <c r="AU82" i="468"/>
  <c r="AJ57" i="468"/>
  <c r="AI57" i="468"/>
  <c r="AV77" i="446"/>
  <c r="AC80" i="417"/>
  <c r="AV78" i="434"/>
  <c r="AR78" i="434"/>
  <c r="AV88" i="452"/>
  <c r="AR88" i="452"/>
  <c r="AS87" i="414"/>
  <c r="AQ87" i="460"/>
  <c r="AR87" i="460"/>
  <c r="AQ88" i="415"/>
  <c r="AV88" i="415"/>
  <c r="AU78" i="411"/>
  <c r="AV87" i="450"/>
  <c r="AS87" i="450"/>
  <c r="AH81" i="458"/>
  <c r="AK81" i="458"/>
  <c r="AC67" i="462"/>
  <c r="AF79" i="438"/>
  <c r="AI66" i="410"/>
  <c r="AK66" i="410"/>
  <c r="AG67" i="470"/>
  <c r="AQ83" i="411"/>
  <c r="AS83" i="411"/>
  <c r="AS83" i="415"/>
  <c r="AV77" i="438"/>
  <c r="AQ77" i="438"/>
  <c r="AC75" i="472"/>
  <c r="AT83" i="452"/>
  <c r="AG81" i="444"/>
  <c r="AF81" i="444"/>
  <c r="AK78" i="410"/>
  <c r="AU87" i="428"/>
  <c r="AV87" i="428"/>
  <c r="AS82" i="458"/>
  <c r="AC69" i="460"/>
  <c r="AI65" i="426"/>
  <c r="AQ78" i="432"/>
  <c r="AT78" i="432"/>
  <c r="AS77" i="440"/>
  <c r="AJ83" i="476"/>
  <c r="AG83" i="476"/>
  <c r="AH67" i="464"/>
  <c r="AF65" i="450"/>
  <c r="AI65" i="450"/>
  <c r="AG77" i="442"/>
  <c r="AV87" i="411"/>
  <c r="AT87" i="411"/>
  <c r="AQ85" i="420"/>
  <c r="AU85" i="420"/>
  <c r="AQ80" i="428"/>
  <c r="AV80" i="428"/>
  <c r="AF81" i="460"/>
  <c r="AG80" i="472"/>
  <c r="AK80" i="472"/>
  <c r="AT77" i="454"/>
  <c r="AV88" i="434"/>
  <c r="AQ88" i="434"/>
  <c r="AK63" i="442"/>
  <c r="AG63" i="410"/>
  <c r="AK63" i="410"/>
  <c r="AR81" i="448"/>
  <c r="AI55" i="415"/>
  <c r="AJ55" i="415"/>
  <c r="AK85" i="476"/>
  <c r="AS88" i="438"/>
  <c r="AQ88" i="438"/>
  <c r="AR82" i="464"/>
  <c r="AT82" i="464"/>
  <c r="AV83" i="466"/>
  <c r="AH67" i="472"/>
  <c r="AJ67" i="472"/>
  <c r="AF67" i="440"/>
  <c r="AJ87" i="424"/>
  <c r="AI87" i="424"/>
  <c r="AF60" i="422"/>
  <c r="AJ60" i="422"/>
  <c r="AF83" i="426"/>
  <c r="AH83" i="426"/>
  <c r="AS77" i="417"/>
  <c r="AG66" i="454"/>
  <c r="AI66" i="454"/>
  <c r="AK54" i="476"/>
  <c r="AQ88" i="417"/>
  <c r="AU88" i="417"/>
  <c r="AV83" i="420"/>
  <c r="AH79" i="464"/>
  <c r="AK79" i="464"/>
  <c r="AT77" i="420"/>
  <c r="AK72" i="466"/>
  <c r="AJ72" i="466"/>
  <c r="AS84" i="446"/>
  <c r="AJ79" i="448"/>
  <c r="AK79" i="448"/>
  <c r="AG78" i="417"/>
  <c r="AH79" i="426"/>
  <c r="AK79" i="426"/>
  <c r="AS86" i="454"/>
  <c r="AC73" i="460"/>
  <c r="AI55" i="448"/>
  <c r="AJ71" i="460"/>
  <c r="AG71" i="460"/>
  <c r="AG83" i="418"/>
  <c r="AT83" i="458"/>
  <c r="AQ83" i="458"/>
  <c r="AC86" i="446"/>
  <c r="AR83" i="418"/>
  <c r="AJ69" i="446"/>
  <c r="AF69" i="446"/>
  <c r="AV84" i="424"/>
  <c r="AU83" i="468"/>
  <c r="AS83" i="468"/>
  <c r="AU88" i="430"/>
  <c r="AC82" i="452"/>
  <c r="AQ77" i="472"/>
  <c r="AC65" i="410"/>
  <c r="AQ80" i="411"/>
  <c r="AG87" i="416"/>
  <c r="AH87" i="416"/>
  <c r="AH88" i="432"/>
  <c r="AG75" i="430"/>
  <c r="AJ75" i="430"/>
  <c r="AV85" i="464"/>
  <c r="AU77" i="430"/>
  <c r="AQ77" i="430"/>
  <c r="AR86" i="460"/>
  <c r="AC87" i="468"/>
  <c r="AV83" i="412"/>
  <c r="AK76" i="444"/>
  <c r="AF76" i="444"/>
  <c r="AQ79" i="438"/>
  <c r="AC65" i="476"/>
  <c r="AJ88" i="442"/>
  <c r="AJ72" i="470"/>
  <c r="AH72" i="470"/>
  <c r="AS86" i="458"/>
  <c r="AK80" i="458"/>
  <c r="AI80" i="458"/>
  <c r="AJ83" i="414"/>
  <c r="AK83" i="414"/>
  <c r="AQ78" i="450"/>
  <c r="AC73" i="466"/>
  <c r="AQ79" i="412"/>
  <c r="AC88" i="474"/>
  <c r="AQ87" i="466"/>
  <c r="AJ77" i="458"/>
  <c r="AI77" i="458"/>
  <c r="AQ81" i="430"/>
  <c r="AS81" i="430"/>
  <c r="AG71" i="458"/>
  <c r="AF71" i="458"/>
  <c r="AI66" i="456"/>
  <c r="AG66" i="456"/>
  <c r="AI81" i="470"/>
  <c r="AC74" i="438"/>
  <c r="AU81" i="440"/>
  <c r="AI60" i="464"/>
  <c r="AJ60" i="464"/>
  <c r="AS81" i="446"/>
  <c r="AG58" i="454"/>
  <c r="AI58" i="454"/>
  <c r="AJ62" i="444"/>
  <c r="AF62" i="444"/>
  <c r="AU81" i="466"/>
  <c r="AH63" i="448"/>
  <c r="AK63" i="448"/>
  <c r="AT88" i="446"/>
  <c r="AR88" i="446"/>
  <c r="AR85" i="476"/>
  <c r="AI57" i="470"/>
  <c r="AH57" i="470"/>
  <c r="AF62" i="399"/>
  <c r="AR87" i="448"/>
  <c r="AS87" i="448"/>
  <c r="AU88" i="470"/>
  <c r="AF66" i="470"/>
  <c r="AG66" i="470"/>
  <c r="AQ82" i="470"/>
  <c r="AI61" i="464"/>
  <c r="AH61" i="464"/>
  <c r="AQ85" i="418"/>
  <c r="AS88" i="422"/>
  <c r="AV88" i="422"/>
  <c r="AR87" i="472"/>
  <c r="AR84" i="448"/>
  <c r="AU84" i="448"/>
  <c r="AT86" i="418"/>
  <c r="AQ86" i="418"/>
  <c r="AQ81" i="428"/>
  <c r="AR79" i="458"/>
  <c r="AT79" i="458"/>
  <c r="AH81" i="399"/>
  <c r="AS81" i="458"/>
  <c r="AQ81" i="458"/>
  <c r="AG76" i="468"/>
  <c r="AC83" i="412"/>
  <c r="AQ84" i="470"/>
  <c r="AU84" i="470"/>
  <c r="AR77" i="466"/>
  <c r="AS87" i="412"/>
  <c r="AU87" i="412"/>
  <c r="AT85" i="462"/>
  <c r="AQ85" i="462"/>
  <c r="AI86" i="468"/>
  <c r="AT80" i="422"/>
  <c r="AU80" i="422"/>
  <c r="AH66" i="432"/>
  <c r="AF66" i="432"/>
  <c r="AR80" i="410"/>
  <c r="AT80" i="412"/>
  <c r="AQ80" i="412"/>
  <c r="AH75" i="462"/>
  <c r="AT85" i="434"/>
  <c r="AV85" i="434"/>
  <c r="AG60" i="450"/>
  <c r="AT84" i="434"/>
  <c r="AU84" i="434"/>
  <c r="AS78" i="456"/>
  <c r="AC55" i="464"/>
  <c r="AK85" i="418"/>
  <c r="AV85" i="444"/>
  <c r="AR85" i="444"/>
  <c r="AT78" i="462"/>
  <c r="AU78" i="462"/>
  <c r="AI56" i="476"/>
  <c r="AQ79" i="417"/>
  <c r="AS79" i="417"/>
  <c r="AH66" i="428"/>
  <c r="AC76" i="410"/>
  <c r="AV84" i="388"/>
  <c r="AJ60" i="432"/>
  <c r="AF60" i="432"/>
  <c r="AV88" i="472"/>
  <c r="AK58" i="460"/>
  <c r="AI58" i="460"/>
  <c r="AG82" i="462"/>
  <c r="AU81" i="472"/>
  <c r="AT81" i="472"/>
  <c r="AJ54" i="468"/>
  <c r="AC68" i="462"/>
  <c r="AU81" i="464"/>
  <c r="AV86" i="399"/>
  <c r="AU86" i="399"/>
  <c r="AT88" i="418"/>
  <c r="AC67" i="468"/>
  <c r="AU82" i="432"/>
  <c r="AJ66" i="472"/>
  <c r="AK66" i="472"/>
  <c r="AQ87" i="432"/>
  <c r="AR85" i="470"/>
  <c r="AU85" i="470"/>
  <c r="AV83" i="442"/>
  <c r="AC84" i="472"/>
  <c r="AC79" i="411"/>
  <c r="AK69" i="452"/>
  <c r="AF79" i="472"/>
  <c r="AH79" i="472"/>
  <c r="AC74" i="476"/>
  <c r="AJ60" i="476"/>
  <c r="AK58" i="446"/>
  <c r="AG58" i="446"/>
  <c r="AV80" i="454"/>
  <c r="AI63" i="440"/>
  <c r="AG63" i="440"/>
  <c r="AF82" i="446"/>
  <c r="AK76" i="418"/>
  <c r="AH76" i="418"/>
  <c r="AK81" i="456"/>
  <c r="AI81" i="456"/>
  <c r="AR78" i="413"/>
  <c r="AG73" i="462"/>
  <c r="AH73" i="462"/>
  <c r="AU81" i="450"/>
  <c r="AC87" i="470"/>
  <c r="AH82" i="426"/>
  <c r="AJ82" i="426"/>
  <c r="AC86" i="456"/>
  <c r="AS77" i="434"/>
  <c r="AT77" i="434"/>
  <c r="AK62" i="454"/>
  <c r="AC86" i="476"/>
  <c r="AK78" i="470"/>
  <c r="AT82" i="415"/>
  <c r="AV82" i="415"/>
  <c r="AK74" i="468"/>
  <c r="AF68" i="420"/>
  <c r="AI68" i="420"/>
  <c r="AK55" i="466"/>
  <c r="AJ55" i="466"/>
  <c r="AH70" i="474"/>
  <c r="AF58" i="462"/>
  <c r="AG58" i="462"/>
  <c r="AT80" i="434"/>
  <c r="AC80" i="440"/>
  <c r="AF57" i="448"/>
  <c r="AJ57" i="448"/>
  <c r="AH83" i="474"/>
  <c r="AU77" i="415"/>
  <c r="AQ77" i="415"/>
  <c r="AK86" i="456"/>
  <c r="AF64" i="399"/>
  <c r="AG64" i="399"/>
  <c r="AC75" i="476"/>
  <c r="AR83" i="470"/>
  <c r="AT84" i="422"/>
  <c r="AV84" i="422"/>
  <c r="AG58" i="410"/>
  <c r="AS85" i="474"/>
  <c r="AR85" i="474"/>
  <c r="AR83" i="436"/>
  <c r="AF81" i="414"/>
  <c r="AK81" i="414"/>
  <c r="AU77" i="460"/>
  <c r="AR87" i="424"/>
  <c r="AS87" i="424"/>
  <c r="AT81" i="412"/>
  <c r="AC84" i="464"/>
  <c r="AJ64" i="466"/>
  <c r="AI88" i="424"/>
  <c r="AG88" i="424"/>
  <c r="AJ62" i="464"/>
  <c r="AF62" i="464"/>
  <c r="AK75" i="468"/>
  <c r="AU86" i="476"/>
  <c r="AS86" i="476"/>
  <c r="AK70" i="442"/>
  <c r="AC72" i="460"/>
  <c r="AI72" i="428"/>
  <c r="AT85" i="426"/>
  <c r="AQ85" i="426"/>
  <c r="AT84" i="456"/>
  <c r="AF74" i="458"/>
  <c r="AH74" i="458"/>
  <c r="AI71" i="428"/>
  <c r="AV80" i="442"/>
  <c r="AU80" i="442"/>
  <c r="AV81" i="476"/>
  <c r="AT86" i="446"/>
  <c r="AU86" i="446"/>
  <c r="AQ82" i="436"/>
  <c r="AU82" i="436"/>
  <c r="AI72" i="452"/>
  <c r="AH63" i="399"/>
  <c r="AK63" i="399"/>
  <c r="AJ53" i="442"/>
  <c r="AC85" i="460"/>
  <c r="AT80" i="420"/>
  <c r="AG84" i="462"/>
  <c r="AH84" i="462"/>
  <c r="AV79" i="462"/>
  <c r="AC62" i="472"/>
  <c r="AV81" i="418"/>
  <c r="AH75" i="416"/>
  <c r="AG75" i="416"/>
  <c r="AV88" i="474"/>
  <c r="AU84" i="418"/>
  <c r="AS84" i="418"/>
  <c r="AR85" i="450"/>
  <c r="AQ88" i="460"/>
  <c r="AR88" i="460"/>
  <c r="AS82" i="426"/>
  <c r="AV82" i="418"/>
  <c r="AU82" i="418"/>
  <c r="AI77" i="454"/>
  <c r="AC57" i="415"/>
  <c r="AH67" i="474"/>
  <c r="AQ77" i="432"/>
  <c r="AU77" i="432"/>
  <c r="AJ59" i="476"/>
  <c r="AK59" i="476"/>
  <c r="AU88" i="458"/>
  <c r="AG79" i="460"/>
  <c r="AJ79" i="460"/>
  <c r="AK82" i="460"/>
  <c r="AC77" i="460"/>
  <c r="AH62" i="470"/>
  <c r="AK59" i="444"/>
  <c r="AH59" i="444"/>
  <c r="AC76" i="450"/>
  <c r="AU82" i="438"/>
  <c r="AC66" i="468"/>
  <c r="AG57" i="418"/>
  <c r="AJ87" i="470"/>
  <c r="AG87" i="470"/>
  <c r="AJ74" i="460"/>
  <c r="AR81" i="456"/>
  <c r="AS81" i="456"/>
  <c r="AK84" i="448"/>
  <c r="AI84" i="448"/>
  <c r="AR78" i="460"/>
  <c r="AI88" i="460"/>
  <c r="AJ88" i="460"/>
  <c r="AU87" i="430"/>
  <c r="AC85" i="458"/>
  <c r="AQ78" i="426"/>
  <c r="AJ58" i="418"/>
  <c r="AI58" i="418"/>
  <c r="AG64" i="476"/>
  <c r="AI64" i="476"/>
  <c r="AK58" i="472"/>
  <c r="AU86" i="410"/>
  <c r="AQ86" i="410"/>
  <c r="AJ62" i="430"/>
  <c r="AC79" i="413"/>
  <c r="AU86" i="413"/>
  <c r="AI88" i="411"/>
  <c r="AG88" i="411"/>
  <c r="AI70" i="464"/>
  <c r="AS82" i="411"/>
  <c r="AT82" i="411"/>
  <c r="AG56" i="417"/>
  <c r="AK56" i="417"/>
  <c r="AV77" i="464"/>
  <c r="AC72" i="474"/>
  <c r="AI81" i="410"/>
  <c r="AV79" i="448"/>
  <c r="AT79" i="448"/>
  <c r="AS88" i="454"/>
  <c r="AC55" i="468"/>
  <c r="AQ85" i="446"/>
  <c r="AT82" i="410"/>
  <c r="AU82" i="410"/>
  <c r="AH61" i="474"/>
  <c r="AI88" i="466"/>
  <c r="AF88" i="466"/>
  <c r="AS88" i="450"/>
  <c r="AC53" i="413"/>
  <c r="AF86" i="470"/>
  <c r="AC85" i="434"/>
  <c r="AK70" i="410"/>
  <c r="AF56" i="458"/>
  <c r="AJ56" i="458"/>
  <c r="AK56" i="468"/>
  <c r="AV85" i="460"/>
  <c r="AQ85" i="460"/>
  <c r="AH69" i="472"/>
  <c r="AR85" i="410"/>
  <c r="AT85" i="410"/>
  <c r="AH72" i="434"/>
  <c r="AF66" i="434"/>
  <c r="AH66" i="434"/>
  <c r="AU85" i="466"/>
  <c r="AR85" i="466"/>
  <c r="AH60" i="446"/>
  <c r="AS86" i="468"/>
  <c r="AT86" i="468"/>
  <c r="AK78" i="476"/>
  <c r="AQ87" i="415"/>
  <c r="AT87" i="415"/>
  <c r="AK87" i="456"/>
  <c r="AC56" i="450"/>
  <c r="AI63" i="426"/>
  <c r="AH56" i="470"/>
  <c r="AJ66" i="476"/>
  <c r="AJ65" i="417"/>
  <c r="AG79" i="430"/>
  <c r="AI79" i="430"/>
  <c r="AH69" i="426"/>
  <c r="AG61" i="462"/>
  <c r="AH73" i="410"/>
  <c r="AK57" i="474"/>
  <c r="AI76" i="454"/>
  <c r="AK76" i="454"/>
  <c r="AK79" i="428"/>
  <c r="AG86" i="444"/>
  <c r="AG73" i="388"/>
  <c r="AC64" i="411"/>
  <c r="AJ63" i="438"/>
  <c r="AG83" i="413"/>
  <c r="AI68" i="418"/>
  <c r="AG78" i="411"/>
  <c r="AK78" i="411"/>
  <c r="AK57" i="452"/>
  <c r="AT79" i="460"/>
  <c r="AI55" i="440"/>
  <c r="AJ87" i="446"/>
  <c r="AI82" i="420"/>
  <c r="AC62" i="458"/>
  <c r="AH82" i="474"/>
  <c r="AK85" i="452"/>
  <c r="AT77" i="470"/>
  <c r="AI67" i="442"/>
  <c r="AK71" i="466"/>
  <c r="AK81" i="472"/>
  <c r="AI60" i="462"/>
  <c r="AI54" i="454"/>
  <c r="AG54" i="454"/>
  <c r="AG78" i="444"/>
  <c r="AF82" i="448"/>
  <c r="AF67" i="410"/>
  <c r="AK69" i="454"/>
  <c r="AQ77" i="416"/>
  <c r="AR77" i="416"/>
  <c r="AH56" i="418"/>
  <c r="AK84" i="432"/>
  <c r="AG73" i="440"/>
  <c r="AI80" i="466"/>
  <c r="AC79" i="422"/>
  <c r="AK82" i="436"/>
  <c r="AK56" i="424"/>
  <c r="AG56" i="434"/>
  <c r="AG64" i="434"/>
  <c r="AG79" i="414"/>
  <c r="AK53" i="430"/>
  <c r="AH53" i="430"/>
  <c r="AK75" i="413"/>
  <c r="AC72" i="466"/>
  <c r="AF74" i="464"/>
  <c r="AK57" i="462"/>
  <c r="AR80" i="414"/>
  <c r="AC83" i="434"/>
  <c r="AJ73" i="424"/>
  <c r="AR80" i="464"/>
  <c r="AF63" i="428"/>
  <c r="AG77" i="448"/>
  <c r="AJ83" i="450"/>
  <c r="AI83" i="450"/>
  <c r="AJ55" i="434"/>
  <c r="AG71" i="432"/>
  <c r="AG75" i="450"/>
  <c r="AJ82" i="452"/>
  <c r="AG82" i="452"/>
  <c r="AH78" i="430"/>
  <c r="AK74" i="446"/>
  <c r="AV84" i="413"/>
  <c r="AC72" i="413"/>
  <c r="AU80" i="444"/>
  <c r="AI71" i="426"/>
  <c r="AG65" i="413"/>
  <c r="AH84" i="436"/>
  <c r="AI55" i="458"/>
  <c r="AF55" i="444"/>
  <c r="AG64" i="416"/>
  <c r="AI64" i="416"/>
  <c r="AJ85" i="468"/>
  <c r="AK88" i="468"/>
  <c r="AQ77" i="436"/>
  <c r="AC70" i="446"/>
  <c r="AI86" i="462"/>
  <c r="AI77" i="438"/>
  <c r="AS77" i="456"/>
  <c r="AI87" i="476"/>
  <c r="AC59" i="422"/>
  <c r="AG76" i="470"/>
  <c r="AG76" i="466"/>
  <c r="AQ77" i="448"/>
  <c r="AR77" i="448"/>
  <c r="AI82" i="444"/>
  <c r="AV81" i="460"/>
  <c r="AF63" i="420"/>
  <c r="AH60" i="418"/>
  <c r="AC82" i="448"/>
  <c r="AH78" i="468"/>
  <c r="AI71" i="416"/>
  <c r="AK59" i="410"/>
  <c r="AG59" i="410"/>
  <c r="AI74" i="428"/>
  <c r="AI82" i="458"/>
  <c r="AH73" i="412"/>
  <c r="AG80" i="470"/>
  <c r="AH80" i="470"/>
  <c r="AF67" i="420"/>
  <c r="AQ88" i="462"/>
  <c r="AS88" i="462"/>
  <c r="AI68" i="458"/>
  <c r="AR77" i="458"/>
  <c r="AF79" i="416"/>
  <c r="AK69" i="456"/>
  <c r="AG86" i="414"/>
  <c r="AF86" i="414"/>
  <c r="AG70" i="470"/>
  <c r="AF72" i="474"/>
  <c r="AR79" i="428"/>
  <c r="AQ79" i="420"/>
  <c r="AF75" i="414"/>
  <c r="AK75" i="414"/>
  <c r="AH60" i="448"/>
  <c r="AF75" i="410"/>
  <c r="AT88" i="428"/>
  <c r="AC64" i="468"/>
  <c r="AG72" i="468"/>
  <c r="AF88" i="440"/>
  <c r="AF81" i="432"/>
  <c r="AC81" i="458"/>
  <c r="AG85" i="430"/>
  <c r="AT79" i="418"/>
  <c r="AC67" i="446"/>
  <c r="AF60" i="452"/>
  <c r="AF62" i="476"/>
  <c r="AT83" i="464"/>
  <c r="AT83" i="440"/>
  <c r="AR83" i="440"/>
  <c r="AK67" i="422"/>
  <c r="AF56" i="410"/>
  <c r="AC57" i="464"/>
  <c r="AJ74" i="412"/>
  <c r="AF56" i="426"/>
  <c r="AU84" i="464"/>
  <c r="AH68" i="472"/>
  <c r="AK68" i="472"/>
  <c r="AK69" i="474"/>
  <c r="AF54" i="413"/>
  <c r="AG54" i="413"/>
  <c r="AK81" i="462"/>
  <c r="AH75" i="399"/>
  <c r="AH80" i="388"/>
  <c r="AC75" i="412"/>
  <c r="AK86" i="399"/>
  <c r="AI85" i="464"/>
  <c r="AR84" i="428"/>
  <c r="AF84" i="466"/>
  <c r="AI58" i="432"/>
  <c r="AJ83" i="438"/>
  <c r="AF68" i="410"/>
  <c r="AG68" i="410"/>
  <c r="AU84" i="415"/>
  <c r="AK66" i="426"/>
  <c r="AK62" i="446"/>
  <c r="AI59" i="422"/>
  <c r="AH66" i="430"/>
  <c r="AC67" i="472"/>
  <c r="AQ85" i="415"/>
  <c r="AH80" i="468"/>
  <c r="AJ68" i="456"/>
  <c r="AQ85" i="438"/>
  <c r="AR85" i="438"/>
  <c r="AI57" i="442"/>
  <c r="AI71" i="474"/>
  <c r="AF71" i="474"/>
  <c r="AK67" i="458"/>
  <c r="AC60" i="399"/>
  <c r="AI62" i="422"/>
  <c r="AF78" i="452"/>
  <c r="AJ78" i="452"/>
  <c r="AG87" i="436"/>
  <c r="AF66" i="416"/>
  <c r="AJ66" i="416"/>
  <c r="AH59" i="460"/>
  <c r="AF82" i="428"/>
  <c r="AK82" i="428"/>
  <c r="AG56" i="436"/>
  <c r="AC75" i="456"/>
  <c r="AG83" i="417"/>
  <c r="AT84" i="417"/>
  <c r="AS84" i="417"/>
  <c r="AJ65" i="468"/>
  <c r="AF74" i="430"/>
  <c r="AG74" i="430"/>
  <c r="AJ63" i="462"/>
  <c r="AH69" i="440"/>
  <c r="AI69" i="440"/>
  <c r="AI83" i="446"/>
  <c r="AC81" i="424"/>
  <c r="AG56" i="415"/>
  <c r="AF68" i="415"/>
  <c r="AI68" i="415"/>
  <c r="AT80" i="446"/>
  <c r="AR80" i="446"/>
  <c r="AF73" i="399"/>
  <c r="AH53" i="472"/>
  <c r="AG53" i="472"/>
  <c r="AJ88" i="399"/>
  <c r="AH88" i="399"/>
  <c r="AJ57" i="464"/>
  <c r="AC82" i="424"/>
  <c r="AI64" i="472"/>
  <c r="AI73" i="456"/>
  <c r="AJ73" i="456"/>
  <c r="AG63" i="450"/>
  <c r="AI63" i="450"/>
  <c r="AH64" i="422"/>
  <c r="AC57" i="468"/>
  <c r="AG76" i="411"/>
  <c r="AH58" i="422"/>
  <c r="AK58" i="422"/>
  <c r="AI78" i="413"/>
  <c r="AF54" i="430"/>
  <c r="AJ54" i="430"/>
  <c r="AC57" i="436"/>
  <c r="AV87" i="440"/>
  <c r="AF81" i="418"/>
  <c r="AJ81" i="418"/>
  <c r="AI66" i="468"/>
  <c r="AF59" i="448"/>
  <c r="AJ59" i="448"/>
  <c r="AF75" i="440"/>
  <c r="AJ75" i="440"/>
  <c r="AG54" i="462"/>
  <c r="AJ54" i="462"/>
  <c r="AG77" i="468"/>
  <c r="AJ77" i="468"/>
  <c r="AJ83" i="464"/>
  <c r="AJ61" i="476"/>
  <c r="AF61" i="476"/>
  <c r="AH69" i="410"/>
  <c r="AG69" i="410"/>
  <c r="AV82" i="460"/>
  <c r="AJ79" i="415"/>
  <c r="AF79" i="415"/>
  <c r="AS80" i="474"/>
  <c r="AK83" i="388"/>
  <c r="AH83" i="388"/>
  <c r="AC88" i="388"/>
  <c r="AI85" i="448"/>
  <c r="AC86" i="420"/>
  <c r="AR88" i="444"/>
  <c r="AJ78" i="458"/>
  <c r="AH78" i="458"/>
  <c r="AH84" i="424"/>
  <c r="AJ84" i="424"/>
  <c r="AG76" i="448"/>
  <c r="AH76" i="448"/>
  <c r="AJ54" i="388"/>
  <c r="AG54" i="388"/>
  <c r="AJ55" i="388"/>
  <c r="AI55" i="388"/>
  <c r="AI86" i="464"/>
  <c r="AJ85" i="462"/>
  <c r="AG85" i="462"/>
  <c r="AG70" i="452"/>
  <c r="AU86" i="432"/>
  <c r="AQ86" i="432"/>
  <c r="AR87" i="474"/>
  <c r="AF76" i="420"/>
  <c r="AK76" i="420"/>
  <c r="AF84" i="440"/>
  <c r="AH84" i="440"/>
  <c r="AC58" i="432"/>
  <c r="AS86" i="462"/>
  <c r="AC71" i="430"/>
  <c r="AI73" i="466"/>
  <c r="AC83" i="464"/>
  <c r="AG72" i="432"/>
  <c r="AF61" i="452"/>
  <c r="AJ61" i="452"/>
  <c r="AC67" i="424"/>
  <c r="AG68" i="454"/>
  <c r="AC84" i="470"/>
  <c r="AT84" i="438"/>
  <c r="AF57" i="458"/>
  <c r="AJ57" i="458"/>
  <c r="AF54" i="440"/>
  <c r="AC78" i="399"/>
  <c r="AG64" i="474"/>
  <c r="AK64" i="474"/>
  <c r="AK64" i="456"/>
  <c r="AG64" i="456"/>
  <c r="AH63" i="422"/>
  <c r="AI70" i="422"/>
  <c r="AK70" i="422"/>
  <c r="AH83" i="424"/>
  <c r="AJ83" i="424"/>
  <c r="AK83" i="430"/>
  <c r="AG83" i="430"/>
  <c r="AK75" i="456"/>
  <c r="AJ77" i="444"/>
  <c r="AK77" i="444"/>
  <c r="AJ79" i="446"/>
  <c r="AG56" i="474"/>
  <c r="AK56" i="474"/>
  <c r="AI59" i="434"/>
  <c r="AI58" i="399"/>
  <c r="AK58" i="399"/>
  <c r="AG64" i="450"/>
  <c r="AK77" i="412"/>
  <c r="AJ77" i="412"/>
  <c r="AF56" i="462"/>
  <c r="AH74" i="466"/>
  <c r="AG74" i="466"/>
  <c r="AT77" i="388"/>
  <c r="AT79" i="476"/>
  <c r="AR79" i="476"/>
  <c r="AI65" i="458"/>
  <c r="AG65" i="458"/>
  <c r="AH87" i="462"/>
  <c r="AC81" i="442"/>
  <c r="AH81" i="438"/>
  <c r="AC64" i="432"/>
  <c r="AI83" i="436"/>
  <c r="AH83" i="436"/>
  <c r="AU84" i="414"/>
  <c r="AF67" i="462"/>
  <c r="AK67" i="462"/>
  <c r="AJ69" i="476"/>
  <c r="AJ59" i="466"/>
  <c r="AF59" i="466"/>
  <c r="AI79" i="418"/>
  <c r="AJ68" i="446"/>
  <c r="AH68" i="446"/>
  <c r="AT88" i="464"/>
  <c r="AS88" i="464"/>
  <c r="AJ65" i="446"/>
  <c r="AU82" i="424"/>
  <c r="AQ82" i="424"/>
  <c r="AH74" i="470"/>
  <c r="AC67" i="434"/>
  <c r="AT88" i="416"/>
  <c r="AV88" i="440"/>
  <c r="AU88" i="440"/>
  <c r="AC77" i="464"/>
  <c r="AG61" i="472"/>
  <c r="AH73" i="474"/>
  <c r="AI73" i="474"/>
  <c r="AR81" i="413"/>
  <c r="AQ78" i="418"/>
  <c r="AU78" i="418"/>
  <c r="AI75" i="452"/>
  <c r="AC85" i="413"/>
  <c r="AF59" i="411"/>
  <c r="AK59" i="411"/>
  <c r="AR78" i="420"/>
  <c r="AV78" i="420"/>
  <c r="AG76" i="432"/>
  <c r="AC79" i="432"/>
  <c r="AU83" i="422"/>
  <c r="AH69" i="462"/>
  <c r="AI69" i="462"/>
  <c r="AH87" i="418"/>
  <c r="AJ61" i="426"/>
  <c r="AK61" i="426"/>
  <c r="AG58" i="444"/>
  <c r="AF58" i="444"/>
  <c r="AG81" i="413"/>
  <c r="AC54" i="472"/>
  <c r="AK76" i="462"/>
  <c r="AC81" i="444"/>
  <c r="AI53" i="466"/>
  <c r="AC85" i="466"/>
  <c r="AF73" i="430"/>
  <c r="AJ76" i="476"/>
  <c r="AH76" i="476"/>
  <c r="AK81" i="468"/>
  <c r="AI81" i="468"/>
  <c r="AT86" i="424"/>
  <c r="AS78" i="436"/>
  <c r="AQ78" i="436"/>
  <c r="AI80" i="432"/>
  <c r="AC80" i="428"/>
  <c r="AS83" i="446"/>
  <c r="AJ54" i="414"/>
  <c r="AG54" i="414"/>
  <c r="AK71" i="468"/>
  <c r="AJ87" i="430"/>
  <c r="AH87" i="430"/>
  <c r="AI55" i="454"/>
  <c r="AF72" i="458"/>
  <c r="AH72" i="458"/>
  <c r="AV77" i="422"/>
  <c r="AT84" i="450"/>
  <c r="AR84" i="450"/>
  <c r="AU88" i="448"/>
  <c r="AC72" i="456"/>
  <c r="AI61" i="458"/>
  <c r="AK61" i="458"/>
  <c r="AG58" i="466"/>
  <c r="AH79" i="474"/>
  <c r="AJ79" i="474"/>
  <c r="AK54" i="466"/>
  <c r="AH54" i="466"/>
  <c r="AR83" i="462"/>
  <c r="AF88" i="422"/>
  <c r="AJ88" i="422"/>
  <c r="AI75" i="470"/>
  <c r="AC83" i="430"/>
  <c r="AF67" i="428"/>
  <c r="AG71" i="410"/>
  <c r="AJ71" i="410"/>
  <c r="AJ64" i="454"/>
  <c r="AQ77" i="476"/>
  <c r="AR77" i="476"/>
  <c r="AR86" i="415"/>
  <c r="AK60" i="466"/>
  <c r="AJ60" i="466"/>
  <c r="AK70" i="472"/>
  <c r="AJ74" i="413"/>
  <c r="AG74" i="413"/>
  <c r="AC65" i="452"/>
  <c r="AG71" i="442"/>
  <c r="AI78" i="456"/>
  <c r="AG78" i="456"/>
  <c r="AJ62" i="458"/>
  <c r="AH69" i="466"/>
  <c r="AJ69" i="466"/>
  <c r="AJ72" i="450"/>
  <c r="AJ84" i="470"/>
  <c r="AI84" i="470"/>
  <c r="AV87" i="426"/>
  <c r="AC54" i="436"/>
  <c r="AH80" i="436"/>
  <c r="AF87" i="434"/>
  <c r="AK87" i="434"/>
  <c r="AJ79" i="440"/>
  <c r="AC55" i="411"/>
  <c r="AK76" i="438"/>
  <c r="AR82" i="474"/>
  <c r="AU82" i="474"/>
  <c r="AJ55" i="410"/>
  <c r="AK55" i="410"/>
  <c r="AJ55" i="474"/>
  <c r="AF88" i="416"/>
  <c r="AK88" i="416"/>
  <c r="AR87" i="436"/>
  <c r="AS77" i="474"/>
  <c r="AT77" i="474"/>
  <c r="AR87" i="417"/>
  <c r="AT81" i="438"/>
  <c r="AU81" i="438"/>
  <c r="AS86" i="438"/>
  <c r="AQ86" i="438"/>
  <c r="AI87" i="468"/>
  <c r="AJ76" i="464"/>
  <c r="AI76" i="464"/>
  <c r="AU82" i="446"/>
  <c r="AK68" i="412"/>
  <c r="AI68" i="412"/>
  <c r="AG82" i="466"/>
  <c r="AJ82" i="466"/>
  <c r="AH77" i="410"/>
  <c r="AR79" i="468"/>
  <c r="AU79" i="468"/>
  <c r="AS82" i="444"/>
  <c r="AK80" i="434"/>
  <c r="AH80" i="434"/>
  <c r="AH80" i="426"/>
  <c r="AT80" i="472"/>
  <c r="AV80" i="472"/>
  <c r="AT79" i="436"/>
  <c r="AS85" i="452"/>
  <c r="AT85" i="452"/>
  <c r="AH56" i="460"/>
  <c r="AQ88" i="424"/>
  <c r="AU88" i="424"/>
  <c r="AV82" i="434"/>
  <c r="AR77" i="426"/>
  <c r="AT77" i="426"/>
  <c r="AR77" i="462"/>
  <c r="AC53" i="432"/>
  <c r="AV86" i="440"/>
  <c r="AC67" i="440"/>
  <c r="AR81" i="474"/>
  <c r="AF87" i="410"/>
  <c r="AG87" i="410"/>
  <c r="AJ79" i="422"/>
  <c r="AQ82" i="417"/>
  <c r="AU82" i="417"/>
  <c r="AG59" i="399"/>
  <c r="AT82" i="440"/>
  <c r="AQ82" i="440"/>
  <c r="AU79" i="456"/>
  <c r="AR84" i="416"/>
  <c r="AU84" i="416"/>
  <c r="AH81" i="442"/>
  <c r="AQ81" i="454"/>
  <c r="AV81" i="454"/>
  <c r="AV78" i="410"/>
  <c r="AC58" i="424"/>
  <c r="AK83" i="452"/>
  <c r="AF80" i="462"/>
  <c r="AG80" i="462"/>
  <c r="AI58" i="412"/>
  <c r="AQ87" i="446"/>
  <c r="AS87" i="446"/>
  <c r="AT86" i="436"/>
  <c r="AV84" i="442"/>
  <c r="AR84" i="442"/>
  <c r="AV82" i="442"/>
  <c r="AR81" i="420"/>
  <c r="AS81" i="420"/>
  <c r="AG55" i="456"/>
  <c r="AJ55" i="456"/>
  <c r="AT80" i="399"/>
  <c r="AS80" i="399"/>
  <c r="AF74" i="454"/>
  <c r="AR80" i="458"/>
  <c r="AS80" i="458"/>
  <c r="AK77" i="418"/>
  <c r="AC60" i="438"/>
  <c r="AU79" i="410"/>
  <c r="AS85" i="411"/>
  <c r="AV85" i="411"/>
  <c r="AS84" i="411"/>
  <c r="AF65" i="448"/>
  <c r="AK65" i="448"/>
  <c r="AJ62" i="434"/>
  <c r="AC70" i="413"/>
  <c r="AT86" i="411"/>
  <c r="AC73" i="426"/>
  <c r="AV82" i="412"/>
  <c r="AT82" i="412"/>
  <c r="AJ78" i="418"/>
  <c r="AK78" i="418"/>
  <c r="AI73" i="450"/>
  <c r="AC63" i="438"/>
  <c r="AR86" i="470"/>
  <c r="AC58" i="466"/>
  <c r="AF83" i="420"/>
  <c r="AK85" i="472"/>
  <c r="AJ85" i="472"/>
  <c r="AG80" i="424"/>
  <c r="AC67" i="474"/>
  <c r="AH86" i="416"/>
  <c r="AJ56" i="428"/>
  <c r="AH56" i="428"/>
  <c r="AV84" i="430"/>
  <c r="AS78" i="440"/>
  <c r="AQ78" i="440"/>
  <c r="AI73" i="460"/>
  <c r="AI53" i="454"/>
  <c r="AG53" i="454"/>
  <c r="AV78" i="474"/>
  <c r="AH55" i="430"/>
  <c r="AJ55" i="430"/>
  <c r="AC79" i="466"/>
  <c r="AJ62" i="460"/>
  <c r="AC70" i="428"/>
  <c r="AG60" i="426"/>
  <c r="AI62" i="456"/>
  <c r="AF62" i="456"/>
  <c r="AF65" i="432"/>
  <c r="AK65" i="432"/>
  <c r="AT84" i="436"/>
  <c r="AT85" i="468"/>
  <c r="AU85" i="468"/>
  <c r="AG81" i="420"/>
  <c r="AV85" i="436"/>
  <c r="AS85" i="436"/>
  <c r="AR79" i="432"/>
  <c r="AT79" i="432"/>
  <c r="AG68" i="460"/>
  <c r="AG68" i="476"/>
  <c r="AI68" i="476"/>
  <c r="AH56" i="466"/>
  <c r="AI85" i="474"/>
  <c r="AJ85" i="474"/>
  <c r="AU83" i="430"/>
  <c r="AT83" i="430"/>
  <c r="AR79" i="472"/>
  <c r="AS78" i="428"/>
  <c r="AT78" i="428"/>
  <c r="AK74" i="476"/>
  <c r="AJ55" i="468"/>
  <c r="AI55" i="468"/>
  <c r="AC53" i="462"/>
  <c r="AJ67" i="476"/>
  <c r="AF67" i="476"/>
  <c r="AV80" i="462"/>
  <c r="AV88" i="426"/>
  <c r="AQ88" i="426"/>
  <c r="AV83" i="456"/>
  <c r="AI64" i="410"/>
  <c r="AG64" i="410"/>
  <c r="AI64" i="460"/>
  <c r="AV85" i="412"/>
  <c r="AT85" i="412"/>
  <c r="AF55" i="446"/>
  <c r="AK55" i="446"/>
  <c r="AK67" i="426"/>
  <c r="AJ67" i="426"/>
  <c r="AC85" i="418"/>
  <c r="AR87" i="420"/>
  <c r="AV78" i="458"/>
  <c r="AQ78" i="458"/>
  <c r="AK70" i="468"/>
  <c r="AG78" i="462"/>
  <c r="AJ78" i="462"/>
  <c r="AS80" i="452"/>
  <c r="AI87" i="432"/>
  <c r="AG87" i="432"/>
  <c r="AG65" i="460"/>
  <c r="AC84" i="438"/>
  <c r="AS87" i="452"/>
  <c r="AJ85" i="470"/>
  <c r="AK85" i="470"/>
  <c r="AH76" i="424"/>
  <c r="AJ76" i="424"/>
  <c r="AF77" i="474"/>
  <c r="AC88" i="424"/>
  <c r="AV80" i="456"/>
  <c r="AI85" i="434"/>
  <c r="AK85" i="434"/>
  <c r="AC68" i="411"/>
  <c r="AK76" i="460"/>
  <c r="AF66" i="417"/>
  <c r="AI66" i="417"/>
  <c r="AR82" i="450"/>
  <c r="AH72" i="415"/>
  <c r="AF72" i="415"/>
  <c r="AQ88" i="420"/>
  <c r="AT88" i="420"/>
  <c r="AG53" i="426"/>
  <c r="AG55" i="470"/>
  <c r="AJ55" i="470"/>
  <c r="AQ85" i="416"/>
  <c r="AR85" i="416"/>
  <c r="AJ72" i="430"/>
  <c r="AI72" i="430"/>
  <c r="AU80" i="388"/>
  <c r="AF61" i="434"/>
  <c r="AG61" i="434"/>
  <c r="AF74" i="418"/>
  <c r="AK74" i="418"/>
  <c r="AI87" i="420"/>
  <c r="AJ63" i="418"/>
  <c r="AK63" i="418"/>
  <c r="AK70" i="444"/>
  <c r="AH70" i="444"/>
  <c r="AJ67" i="424"/>
  <c r="AC54" i="458"/>
  <c r="AV78" i="424"/>
  <c r="AK53" i="458"/>
  <c r="AI53" i="458"/>
  <c r="AQ79" i="388"/>
  <c r="AT79" i="388"/>
  <c r="AG55" i="452"/>
  <c r="AJ74" i="416"/>
  <c r="AK74" i="416"/>
  <c r="AU81" i="415"/>
  <c r="AH62" i="410"/>
  <c r="AI62" i="410"/>
  <c r="AQ83" i="410"/>
  <c r="AC73" i="464"/>
  <c r="AF54" i="474"/>
  <c r="AC66" i="413"/>
  <c r="AS81" i="462"/>
  <c r="AF57" i="436"/>
  <c r="AJ57" i="436"/>
  <c r="AH83" i="444"/>
  <c r="AJ83" i="444"/>
  <c r="AG60" i="436"/>
  <c r="AS81" i="468"/>
  <c r="AV81" i="468"/>
  <c r="AI88" i="418"/>
  <c r="AC70" i="417"/>
  <c r="AJ83" i="410"/>
  <c r="AR86" i="444"/>
  <c r="AS86" i="444"/>
  <c r="AG83" i="462"/>
  <c r="AK60" i="440"/>
  <c r="AG60" i="440"/>
  <c r="AJ83" i="411"/>
  <c r="AQ79" i="440"/>
  <c r="AV79" i="440"/>
  <c r="AJ57" i="472"/>
  <c r="AC86" i="434"/>
  <c r="AG81" i="452"/>
  <c r="AC87" i="456"/>
  <c r="AT77" i="413"/>
  <c r="AF57" i="410"/>
  <c r="AK57" i="410"/>
  <c r="AJ73" i="448"/>
  <c r="AR81" i="416"/>
  <c r="AQ81" i="416"/>
  <c r="AJ73" i="464"/>
  <c r="AC79" i="418"/>
  <c r="AJ70" i="462"/>
  <c r="AK70" i="462"/>
  <c r="AJ74" i="440"/>
  <c r="AJ87" i="474"/>
  <c r="AG87" i="474"/>
  <c r="AU78" i="466"/>
  <c r="AS78" i="466"/>
  <c r="AH71" i="436"/>
  <c r="AC86" i="428"/>
  <c r="AF53" i="452"/>
  <c r="AJ53" i="452"/>
  <c r="AK78" i="446"/>
  <c r="AJ70" i="450"/>
  <c r="AH70" i="450"/>
  <c r="AV87" i="422"/>
  <c r="AC67" i="436"/>
  <c r="AK84" i="460"/>
  <c r="AG83" i="468"/>
  <c r="AI83" i="468"/>
  <c r="AS83" i="444"/>
  <c r="AJ62" i="472"/>
  <c r="AF62" i="472"/>
  <c r="AF81" i="448"/>
  <c r="AK81" i="448"/>
  <c r="AT85" i="432"/>
  <c r="AF78" i="474"/>
  <c r="AK78" i="474"/>
  <c r="AU84" i="468"/>
  <c r="AQ84" i="468"/>
  <c r="AU81" i="422"/>
  <c r="AC70" i="426"/>
  <c r="AG66" i="438"/>
  <c r="AV83" i="432"/>
  <c r="AU83" i="432"/>
  <c r="AJ58" i="474"/>
  <c r="AF58" i="474"/>
  <c r="AG73" i="418"/>
  <c r="AS84" i="452"/>
  <c r="AV84" i="452"/>
  <c r="AJ88" i="448"/>
  <c r="AC83" i="410"/>
  <c r="AH57" i="476"/>
  <c r="AU85" i="417"/>
  <c r="AQ85" i="417"/>
  <c r="AG63" i="476"/>
  <c r="AC65" i="446"/>
  <c r="AS80" i="470"/>
  <c r="AS79" i="424"/>
  <c r="AT79" i="424"/>
  <c r="AC65" i="424"/>
  <c r="AJ69" i="399"/>
  <c r="AI69" i="470"/>
  <c r="AF69" i="470"/>
  <c r="AG74" i="444"/>
  <c r="AC84" i="388"/>
  <c r="AH56" i="464"/>
  <c r="AG59" i="456"/>
  <c r="AI59" i="456"/>
  <c r="AU86" i="416"/>
  <c r="AC65" i="472"/>
  <c r="AU78" i="412"/>
  <c r="AQ78" i="412"/>
  <c r="AQ80" i="424"/>
  <c r="AK72" i="444"/>
  <c r="AJ72" i="444"/>
  <c r="AI71" i="472"/>
  <c r="AG65" i="411"/>
  <c r="AH65" i="411"/>
  <c r="AH53" i="440"/>
  <c r="AC69" i="468"/>
  <c r="AG53" i="444"/>
  <c r="AC69" i="418"/>
  <c r="AJ59" i="436"/>
  <c r="AJ68" i="424"/>
  <c r="AK68" i="424"/>
  <c r="AF68" i="428"/>
  <c r="AT78" i="438"/>
  <c r="AS78" i="438"/>
  <c r="AQ83" i="454"/>
  <c r="AV83" i="454"/>
  <c r="AT84" i="440"/>
  <c r="AC87" i="448"/>
  <c r="AS83" i="434"/>
  <c r="AF60" i="416"/>
  <c r="AH60" i="416"/>
  <c r="AI59" i="450"/>
  <c r="AH63" i="456"/>
  <c r="AK63" i="456"/>
  <c r="AI70" i="420"/>
  <c r="AK70" i="420"/>
  <c r="AH60" i="388"/>
  <c r="AC75" i="442"/>
  <c r="AH68" i="399"/>
  <c r="AG88" i="476"/>
  <c r="AH88" i="476"/>
  <c r="AS77" i="428"/>
  <c r="AC88" i="411"/>
  <c r="AK87" i="452"/>
  <c r="AC82" i="456"/>
  <c r="AH68" i="464"/>
  <c r="AQ82" i="414"/>
  <c r="AU82" i="414"/>
  <c r="AG87" i="448"/>
  <c r="AC75" i="452"/>
  <c r="AF88" i="464"/>
  <c r="AU80" i="416"/>
  <c r="AS80" i="416"/>
  <c r="AJ86" i="420"/>
  <c r="AC58" i="410"/>
  <c r="AV82" i="462"/>
  <c r="AI81" i="464"/>
  <c r="AF81" i="464"/>
  <c r="AG82" i="468"/>
  <c r="AR79" i="454"/>
  <c r="AQ79" i="454"/>
  <c r="AJ79" i="413"/>
  <c r="AT81" i="414"/>
  <c r="AU81" i="414"/>
  <c r="AR85" i="430"/>
  <c r="AV84" i="432"/>
  <c r="AT84" i="432"/>
  <c r="AK58" i="411"/>
  <c r="AI58" i="411"/>
  <c r="AG74" i="422"/>
  <c r="AV79" i="416"/>
  <c r="AQ79" i="416"/>
  <c r="AS87" i="416"/>
  <c r="AV87" i="416"/>
  <c r="AV84" i="472"/>
  <c r="AK85" i="410"/>
  <c r="AJ85" i="410"/>
  <c r="AG58" i="458"/>
  <c r="AF64" i="424"/>
  <c r="AK64" i="424"/>
  <c r="AG63" i="468"/>
  <c r="AH62" i="432"/>
  <c r="AK62" i="432"/>
  <c r="AK68" i="468"/>
  <c r="AC86" i="388"/>
  <c r="AK79" i="462"/>
  <c r="AH84" i="426"/>
  <c r="AK84" i="426"/>
  <c r="AR84" i="462"/>
  <c r="AC87" i="466"/>
  <c r="AG76" i="474"/>
  <c r="AS85" i="448"/>
  <c r="AT85" i="448"/>
  <c r="AV88" i="399"/>
  <c r="AG72" i="416"/>
  <c r="AJ72" i="416"/>
  <c r="AR77" i="410"/>
  <c r="AS83" i="388"/>
  <c r="AR83" i="388"/>
  <c r="AK84" i="464"/>
  <c r="AH75" i="464"/>
  <c r="AF75" i="464"/>
  <c r="AC56" i="460"/>
  <c r="AT82" i="416"/>
  <c r="AI83" i="472"/>
  <c r="AG83" i="472"/>
  <c r="AK63" i="413"/>
  <c r="AU86" i="472"/>
  <c r="AT86" i="472"/>
  <c r="AG86" i="474"/>
  <c r="AH66" i="444"/>
  <c r="AK66" i="444"/>
  <c r="AU82" i="466"/>
  <c r="AV82" i="466"/>
  <c r="AH84" i="476"/>
  <c r="AQ80" i="466"/>
  <c r="AV80" i="466"/>
  <c r="AC68" i="442"/>
  <c r="AG73" i="442"/>
  <c r="AT79" i="466"/>
  <c r="AQ79" i="466"/>
  <c r="AJ85" i="415"/>
  <c r="AK85" i="415"/>
  <c r="AH69" i="417"/>
  <c r="AU78" i="388"/>
  <c r="AV78" i="388"/>
  <c r="AQ87" i="464"/>
  <c r="AU87" i="464"/>
  <c r="AI62" i="450"/>
  <c r="AT86" i="448"/>
  <c r="AQ86" i="448"/>
  <c r="AQ86" i="450"/>
  <c r="AT86" i="450"/>
  <c r="AS78" i="470"/>
  <c r="AJ60" i="468"/>
  <c r="AH60" i="468"/>
  <c r="AJ84" i="417"/>
  <c r="AH65" i="464"/>
  <c r="AF65" i="464"/>
  <c r="AU80" i="476"/>
  <c r="AT80" i="476"/>
  <c r="AG77" i="470"/>
  <c r="AJ77" i="470"/>
  <c r="AF65" i="418"/>
  <c r="AI60" i="472"/>
  <c r="AF60" i="472"/>
  <c r="AQ79" i="411"/>
  <c r="AC73" i="446"/>
  <c r="AH69" i="444"/>
  <c r="AJ75" i="454"/>
  <c r="AH75" i="454"/>
  <c r="AS80" i="417"/>
  <c r="AK82" i="415"/>
  <c r="AF82" i="415"/>
  <c r="AQ85" i="414"/>
  <c r="AR85" i="414"/>
  <c r="AS79" i="414"/>
  <c r="AS82" i="468"/>
  <c r="AQ82" i="468"/>
  <c r="AF57" i="468"/>
  <c r="AR77" i="446"/>
  <c r="AS77" i="446"/>
  <c r="AC85" i="476"/>
  <c r="AU78" i="434"/>
  <c r="AC68" i="414"/>
  <c r="AT88" i="452"/>
  <c r="AC54" i="420"/>
  <c r="AQ87" i="414"/>
  <c r="AT87" i="460"/>
  <c r="AS87" i="460"/>
  <c r="AR88" i="415"/>
  <c r="AS78" i="411"/>
  <c r="AQ78" i="411"/>
  <c r="AU87" i="450"/>
  <c r="AR87" i="450"/>
  <c r="AG81" i="458"/>
  <c r="AJ81" i="458"/>
  <c r="AG79" i="438"/>
  <c r="AH79" i="438"/>
  <c r="AJ66" i="410"/>
  <c r="AC73" i="416"/>
  <c r="AK67" i="470"/>
  <c r="AT83" i="411"/>
  <c r="AU83" i="411"/>
  <c r="AR83" i="415"/>
  <c r="AS77" i="438"/>
  <c r="AU77" i="438"/>
  <c r="AQ83" i="452"/>
  <c r="AU83" i="452"/>
  <c r="AH81" i="444"/>
  <c r="AI78" i="410"/>
  <c r="AJ78" i="410"/>
  <c r="AT87" i="428"/>
  <c r="AU82" i="458"/>
  <c r="AQ82" i="458"/>
  <c r="AH65" i="426"/>
  <c r="AJ65" i="426"/>
  <c r="AS78" i="432"/>
  <c r="AR77" i="440"/>
  <c r="AV77" i="440"/>
  <c r="AH83" i="476"/>
  <c r="AF83" i="476"/>
  <c r="AI67" i="464"/>
  <c r="AG65" i="450"/>
  <c r="AK65" i="450"/>
  <c r="AJ77" i="442"/>
  <c r="AU87" i="411"/>
  <c r="AR87" i="411"/>
  <c r="AS85" i="420"/>
  <c r="AV85" i="420"/>
  <c r="AU80" i="428"/>
  <c r="AG81" i="460"/>
  <c r="AH81" i="460"/>
  <c r="AI80" i="472"/>
  <c r="AS77" i="454"/>
  <c r="AU77" i="454"/>
  <c r="AR88" i="434"/>
  <c r="AI63" i="442"/>
  <c r="AG63" i="442"/>
  <c r="AF63" i="410"/>
  <c r="AT81" i="448"/>
  <c r="AU81" i="448"/>
  <c r="AK55" i="415"/>
  <c r="AG85" i="476"/>
  <c r="AI85" i="476"/>
  <c r="AR88" i="438"/>
  <c r="AU88" i="438"/>
  <c r="AV82" i="464"/>
  <c r="AT83" i="466"/>
  <c r="AR83" i="466"/>
  <c r="AF67" i="472"/>
  <c r="AH67" i="440"/>
  <c r="AG67" i="440"/>
  <c r="AF87" i="424"/>
  <c r="AC64" i="442"/>
  <c r="AH60" i="422"/>
  <c r="AC88" i="418"/>
  <c r="AJ83" i="426"/>
  <c r="AQ77" i="417"/>
  <c r="AT77" i="417"/>
  <c r="AF66" i="454"/>
  <c r="AG54" i="476"/>
  <c r="AF54" i="476"/>
  <c r="AV88" i="417"/>
  <c r="AU83" i="420"/>
  <c r="AQ83" i="420"/>
  <c r="AJ79" i="464"/>
  <c r="AQ77" i="420"/>
  <c r="AR77" i="420"/>
  <c r="AI72" i="466"/>
  <c r="AQ84" i="446"/>
  <c r="AU84" i="446"/>
  <c r="AF79" i="448"/>
  <c r="AJ78" i="417"/>
  <c r="AI78" i="417"/>
  <c r="AG79" i="426"/>
  <c r="AI79" i="426"/>
  <c r="AT86" i="454"/>
  <c r="AC86" i="462"/>
  <c r="AJ55" i="448"/>
  <c r="AK71" i="460"/>
  <c r="AF71" i="460"/>
  <c r="AH83" i="418"/>
  <c r="AS83" i="458"/>
  <c r="AR83" i="458"/>
  <c r="AS83" i="418"/>
  <c r="AQ83" i="418"/>
  <c r="AG69" i="446"/>
  <c r="AQ84" i="424"/>
  <c r="AU84" i="424"/>
  <c r="AT83" i="468"/>
  <c r="AR83" i="468"/>
  <c r="AV88" i="430"/>
  <c r="AR77" i="472"/>
  <c r="AS77" i="472"/>
  <c r="AT80" i="411"/>
  <c r="AU80" i="411"/>
  <c r="AK87" i="416"/>
  <c r="AJ88" i="432"/>
  <c r="AI88" i="432"/>
  <c r="AI75" i="430"/>
  <c r="AK75" i="430"/>
  <c r="AU85" i="464"/>
  <c r="AT77" i="430"/>
  <c r="AS77" i="430"/>
  <c r="AV86" i="460"/>
  <c r="AC69" i="442"/>
  <c r="AU83" i="412"/>
  <c r="AH76" i="444"/>
  <c r="AI76" i="444"/>
  <c r="AU79" i="438"/>
  <c r="AK88" i="442"/>
  <c r="AI88" i="442"/>
  <c r="AI72" i="470"/>
  <c r="AC62" i="456"/>
  <c r="AV86" i="458"/>
  <c r="AG80" i="458"/>
  <c r="AH80" i="458"/>
  <c r="AF83" i="414"/>
  <c r="AC71" i="460"/>
  <c r="AR78" i="450"/>
  <c r="AU79" i="412"/>
  <c r="AS79" i="412"/>
  <c r="AU87" i="466"/>
  <c r="AT87" i="466"/>
  <c r="AH77" i="458"/>
  <c r="AC73" i="468"/>
  <c r="AR81" i="430"/>
  <c r="AT81" i="430"/>
  <c r="AJ71" i="458"/>
  <c r="AC77" i="466"/>
  <c r="AK66" i="456"/>
  <c r="AH81" i="470"/>
  <c r="AJ81" i="470"/>
  <c r="AC76" i="411"/>
  <c r="AR81" i="440"/>
  <c r="AF60" i="464"/>
  <c r="AK60" i="464"/>
  <c r="AR81" i="446"/>
  <c r="AJ58" i="454"/>
  <c r="AH58" i="454"/>
  <c r="AK62" i="444"/>
  <c r="AT81" i="466"/>
  <c r="AR81" i="466"/>
  <c r="AF63" i="448"/>
  <c r="AG63" i="448"/>
  <c r="AQ88" i="446"/>
  <c r="AS88" i="446"/>
  <c r="AQ85" i="476"/>
  <c r="AJ57" i="470"/>
  <c r="AK57" i="470"/>
  <c r="AG62" i="399"/>
  <c r="AT87" i="448"/>
  <c r="AQ87" i="448"/>
  <c r="AT88" i="470"/>
  <c r="AI66" i="470"/>
  <c r="AH66" i="470"/>
  <c r="AT82" i="470"/>
  <c r="AF61" i="464"/>
  <c r="AG61" i="464"/>
  <c r="AV85" i="418"/>
  <c r="AR88" i="422"/>
  <c r="AQ88" i="422"/>
  <c r="AS87" i="472"/>
  <c r="AV84" i="448"/>
  <c r="AS84" i="448"/>
  <c r="AR86" i="418"/>
  <c r="AS81" i="428"/>
  <c r="AT81" i="428"/>
  <c r="AU79" i="458"/>
  <c r="AI81" i="399"/>
  <c r="AK81" i="399"/>
  <c r="AR81" i="458"/>
  <c r="AF76" i="468"/>
  <c r="AI76" i="468"/>
  <c r="AC77" i="470"/>
  <c r="AT84" i="470"/>
  <c r="AC79" i="412"/>
  <c r="AU77" i="466"/>
  <c r="AR87" i="412"/>
  <c r="AQ87" i="412"/>
  <c r="AV85" i="462"/>
  <c r="AF86" i="468"/>
  <c r="AK86" i="468"/>
  <c r="AV80" i="422"/>
  <c r="AC83" i="442"/>
  <c r="AI66" i="432"/>
  <c r="AT80" i="410"/>
  <c r="AS80" i="410"/>
  <c r="AV80" i="412"/>
  <c r="AI75" i="462"/>
  <c r="AG75" i="462"/>
  <c r="AQ85" i="434"/>
  <c r="AS85" i="434"/>
  <c r="AH60" i="450"/>
  <c r="AQ84" i="434"/>
  <c r="AR84" i="434"/>
  <c r="AV78" i="456"/>
  <c r="AF85" i="418"/>
  <c r="AG85" i="418"/>
  <c r="AU85" i="444"/>
  <c r="AC85" i="456"/>
  <c r="AV78" i="462"/>
  <c r="AK56" i="476"/>
  <c r="AF56" i="476"/>
  <c r="AU79" i="417"/>
  <c r="AG66" i="428"/>
  <c r="AI66" i="428"/>
  <c r="AU84" i="388"/>
  <c r="AS84" i="388"/>
  <c r="AI60" i="432"/>
  <c r="AU88" i="472"/>
  <c r="AS88" i="472"/>
  <c r="AJ58" i="460"/>
  <c r="AJ82" i="462"/>
  <c r="AK82" i="462"/>
  <c r="AR81" i="472"/>
  <c r="AV81" i="472"/>
  <c r="AK54" i="468"/>
  <c r="AC75" i="464"/>
  <c r="AS81" i="464"/>
  <c r="AS86" i="399"/>
  <c r="AR86" i="399"/>
  <c r="AV88" i="418"/>
  <c r="AQ82" i="432"/>
  <c r="AR82" i="432"/>
  <c r="AI66" i="472"/>
  <c r="AT87" i="432"/>
  <c r="AV87" i="432"/>
  <c r="AV85" i="470"/>
  <c r="AS85" i="470"/>
  <c r="AU83" i="442"/>
  <c r="AC83" i="438"/>
  <c r="AH69" i="452"/>
  <c r="AJ69" i="452"/>
  <c r="AJ79" i="472"/>
  <c r="AC71" i="434"/>
  <c r="AI60" i="476"/>
  <c r="AG60" i="476"/>
  <c r="AI58" i="446"/>
  <c r="AQ80" i="454"/>
  <c r="AU80" i="454"/>
  <c r="AH63" i="440"/>
  <c r="AG82" i="446"/>
  <c r="AH82" i="446"/>
  <c r="AJ76" i="418"/>
  <c r="AC74" i="470"/>
  <c r="AF81" i="456"/>
  <c r="AU78" i="413"/>
  <c r="AT78" i="413"/>
  <c r="AI73" i="462"/>
  <c r="AR81" i="450"/>
  <c r="AT81" i="450"/>
  <c r="AC55" i="472"/>
  <c r="AK82" i="426"/>
  <c r="AC74" i="436"/>
  <c r="AC58" i="458"/>
  <c r="AV77" i="434"/>
  <c r="AC72" i="470"/>
  <c r="AI62" i="454"/>
  <c r="AG78" i="470"/>
  <c r="AF78" i="470"/>
  <c r="AQ82" i="415"/>
  <c r="AU82" i="415"/>
  <c r="AF74" i="468"/>
  <c r="AH68" i="420"/>
  <c r="AJ68" i="420"/>
  <c r="AG55" i="466"/>
  <c r="AG70" i="474"/>
  <c r="AK70" i="474"/>
  <c r="AI58" i="462"/>
  <c r="AC70" i="452"/>
  <c r="AV80" i="434"/>
  <c r="AC66" i="476"/>
  <c r="AH57" i="448"/>
  <c r="AF83" i="474"/>
  <c r="AI83" i="474"/>
  <c r="AS77" i="415"/>
  <c r="AC64" i="464"/>
  <c r="AI86" i="456"/>
  <c r="AK64" i="399"/>
  <c r="AJ64" i="399"/>
  <c r="AU83" i="470"/>
  <c r="AQ83" i="470"/>
  <c r="AU84" i="422"/>
  <c r="AS84" i="422"/>
  <c r="AF58" i="410"/>
  <c r="AU85" i="474"/>
  <c r="AV85" i="474"/>
  <c r="AQ83" i="436"/>
  <c r="AG81" i="414"/>
  <c r="AJ81" i="414"/>
  <c r="AV77" i="460"/>
  <c r="AV87" i="424"/>
  <c r="AQ87" i="424"/>
  <c r="AQ81" i="412"/>
  <c r="AC56" i="464"/>
  <c r="AH64" i="466"/>
  <c r="AF88" i="424"/>
  <c r="AK88" i="424"/>
  <c r="AG62" i="464"/>
  <c r="AG75" i="468"/>
  <c r="AI75" i="468"/>
  <c r="AQ86" i="476"/>
  <c r="AC53" i="470"/>
  <c r="AG70" i="442"/>
  <c r="AG72" i="428"/>
  <c r="AH72" i="428"/>
  <c r="AR85" i="426"/>
  <c r="AC61" i="456"/>
  <c r="AR84" i="456"/>
  <c r="AI74" i="458"/>
  <c r="AK74" i="458"/>
  <c r="AH71" i="428"/>
  <c r="AR80" i="442"/>
  <c r="AQ80" i="442"/>
  <c r="AQ81" i="476"/>
  <c r="AR86" i="446"/>
  <c r="AV86" i="446"/>
  <c r="AT82" i="436"/>
  <c r="AR82" i="436"/>
  <c r="AK72" i="452"/>
  <c r="AG63" i="399"/>
  <c r="AF63" i="399"/>
  <c r="AG53" i="442"/>
  <c r="AC65" i="458"/>
  <c r="AR80" i="420"/>
  <c r="AI84" i="462"/>
  <c r="AF84" i="462"/>
  <c r="AR79" i="462"/>
  <c r="AT81" i="418"/>
  <c r="AS81" i="418"/>
  <c r="AI75" i="416"/>
  <c r="AJ75" i="416"/>
  <c r="AT88" i="474"/>
  <c r="AV84" i="418"/>
  <c r="AQ84" i="418"/>
  <c r="AT85" i="450"/>
  <c r="AS88" i="460"/>
  <c r="AT88" i="460"/>
  <c r="AU82" i="426"/>
  <c r="AS82" i="418"/>
  <c r="AR82" i="418"/>
  <c r="AK77" i="454"/>
  <c r="AI67" i="474"/>
  <c r="AF67" i="474"/>
  <c r="AR77" i="432"/>
  <c r="AC87" i="424"/>
  <c r="AI59" i="476"/>
  <c r="AS88" i="458"/>
  <c r="AQ88" i="458"/>
  <c r="AI79" i="460"/>
  <c r="AK79" i="460"/>
  <c r="AG82" i="460"/>
  <c r="AJ62" i="470"/>
  <c r="AF62" i="470"/>
  <c r="AG59" i="444"/>
  <c r="AC73" i="472"/>
  <c r="AT82" i="438"/>
  <c r="AR82" i="438"/>
  <c r="AJ57" i="418"/>
  <c r="AF57" i="418"/>
  <c r="AH87" i="470"/>
  <c r="AF74" i="460"/>
  <c r="AK74" i="460"/>
  <c r="AV81" i="456"/>
  <c r="AT81" i="456"/>
  <c r="AG84" i="448"/>
  <c r="AU78" i="460"/>
  <c r="AS78" i="460"/>
  <c r="AK88" i="460"/>
  <c r="AV87" i="430"/>
  <c r="AS87" i="430"/>
  <c r="AT78" i="426"/>
  <c r="AS78" i="426"/>
  <c r="AF58" i="418"/>
  <c r="AC57" i="424"/>
  <c r="AH64" i="476"/>
  <c r="AF58" i="472"/>
  <c r="AI58" i="472"/>
  <c r="AV86" i="410"/>
  <c r="AC75" i="454"/>
  <c r="AF62" i="430"/>
  <c r="AV86" i="413"/>
  <c r="AR86" i="413"/>
  <c r="AJ88" i="411"/>
  <c r="AK88" i="411"/>
  <c r="AF70" i="464"/>
  <c r="AU82" i="411"/>
  <c r="AR82" i="411"/>
  <c r="AH56" i="417"/>
  <c r="AI56" i="417"/>
  <c r="AQ77" i="464"/>
  <c r="AC55" i="417"/>
  <c r="AK81" i="410"/>
  <c r="AU79" i="448"/>
  <c r="AQ79" i="448"/>
  <c r="AU88" i="454"/>
  <c r="AU85" i="446"/>
  <c r="AV85" i="446"/>
  <c r="AV82" i="410"/>
  <c r="AF61" i="474"/>
  <c r="AG61" i="474"/>
  <c r="AH88" i="466"/>
  <c r="AC71" i="410"/>
  <c r="AV88" i="450"/>
  <c r="AI86" i="470"/>
  <c r="AH86" i="470"/>
  <c r="AJ70" i="410"/>
  <c r="AH70" i="410"/>
  <c r="AK56" i="458"/>
  <c r="AI56" i="458"/>
  <c r="AJ56" i="468"/>
  <c r="AU85" i="460"/>
  <c r="AR85" i="460"/>
  <c r="AG69" i="472"/>
  <c r="AU85" i="410"/>
  <c r="AV85" i="410"/>
  <c r="AF72" i="434"/>
  <c r="AG66" i="434"/>
  <c r="AI66" i="434"/>
  <c r="AV85" i="466"/>
  <c r="AC79" i="440"/>
  <c r="AI60" i="446"/>
  <c r="AQ86" i="468"/>
  <c r="AU86" i="468"/>
  <c r="AI78" i="476"/>
  <c r="AU87" i="415"/>
  <c r="AV87" i="415"/>
  <c r="AH78" i="438"/>
  <c r="AG85" i="422"/>
  <c r="AK63" i="426"/>
  <c r="AC65" i="466"/>
  <c r="AC72" i="472"/>
  <c r="AF65" i="417"/>
  <c r="AH79" i="430"/>
  <c r="AK69" i="426"/>
  <c r="AC63" i="444"/>
  <c r="AJ61" i="462"/>
  <c r="AJ73" i="410"/>
  <c r="AF57" i="474"/>
  <c r="AJ76" i="454"/>
  <c r="AG79" i="428"/>
  <c r="AC58" i="440"/>
  <c r="AH86" i="444"/>
  <c r="AJ73" i="388"/>
  <c r="AK63" i="438"/>
  <c r="AF63" i="438"/>
  <c r="AJ83" i="413"/>
  <c r="AG68" i="418"/>
  <c r="AH78" i="411"/>
  <c r="AG57" i="452"/>
  <c r="AH57" i="452"/>
  <c r="AU79" i="460"/>
  <c r="AF55" i="440"/>
  <c r="AH87" i="446"/>
  <c r="AK82" i="420"/>
  <c r="AK82" i="474"/>
  <c r="AI85" i="452"/>
  <c r="AH85" i="452"/>
  <c r="AQ77" i="470"/>
  <c r="AH67" i="442"/>
  <c r="AG71" i="466"/>
  <c r="AI81" i="472"/>
  <c r="AF60" i="462"/>
  <c r="AH54" i="454"/>
  <c r="AI78" i="444"/>
  <c r="AF78" i="444"/>
  <c r="AI82" i="448"/>
  <c r="AI67" i="410"/>
  <c r="AG69" i="454"/>
  <c r="AU77" i="416"/>
  <c r="AI56" i="418"/>
  <c r="AF56" i="418"/>
  <c r="AI84" i="432"/>
  <c r="AF73" i="440"/>
  <c r="AF80" i="466"/>
  <c r="AF82" i="436"/>
  <c r="AC88" i="410"/>
  <c r="AI56" i="424"/>
  <c r="AJ56" i="434"/>
  <c r="AK64" i="434"/>
  <c r="AK79" i="414"/>
  <c r="AI53" i="430"/>
  <c r="AC87" i="452"/>
  <c r="AF75" i="413"/>
  <c r="AC68" i="413"/>
  <c r="AH74" i="464"/>
  <c r="AF57" i="462"/>
  <c r="AV80" i="414"/>
  <c r="AK73" i="424"/>
  <c r="AC63" i="456"/>
  <c r="AV80" i="464"/>
  <c r="AJ63" i="428"/>
  <c r="AF77" i="448"/>
  <c r="AG83" i="450"/>
  <c r="AI55" i="434"/>
  <c r="AC79" i="454"/>
  <c r="AF71" i="432"/>
  <c r="AH75" i="450"/>
  <c r="AH82" i="452"/>
  <c r="AK78" i="430"/>
  <c r="AC63" i="410"/>
  <c r="AI74" i="446"/>
  <c r="AS84" i="413"/>
  <c r="AR80" i="444"/>
  <c r="AJ71" i="426"/>
  <c r="AK71" i="426"/>
  <c r="AJ65" i="413"/>
  <c r="AK84" i="436"/>
  <c r="AJ55" i="458"/>
  <c r="AG55" i="444"/>
  <c r="AK64" i="416"/>
  <c r="AI85" i="468"/>
  <c r="AC60" i="412"/>
  <c r="AF88" i="468"/>
  <c r="AT77" i="436"/>
  <c r="AF86" i="462"/>
  <c r="AF77" i="438"/>
  <c r="AK77" i="438"/>
  <c r="AV77" i="456"/>
  <c r="AK87" i="476"/>
  <c r="AC59" i="412"/>
  <c r="AK76" i="470"/>
  <c r="AF76" i="466"/>
  <c r="AV77" i="448"/>
  <c r="AH82" i="444"/>
  <c r="AC71" i="416"/>
  <c r="AR81" i="460"/>
  <c r="AJ63" i="420"/>
  <c r="AF60" i="418"/>
  <c r="AI78" i="468"/>
  <c r="AC68" i="428"/>
  <c r="AF71" i="416"/>
  <c r="AJ59" i="410"/>
  <c r="AJ74" i="428"/>
  <c r="AC65" i="436"/>
  <c r="AJ82" i="458"/>
  <c r="AI73" i="412"/>
  <c r="AI80" i="470"/>
  <c r="AC61" i="464"/>
  <c r="AH67" i="420"/>
  <c r="AT88" i="462"/>
  <c r="AC86" i="436"/>
  <c r="AH68" i="458"/>
  <c r="AU77" i="458"/>
  <c r="AI79" i="416"/>
  <c r="AI69" i="456"/>
  <c r="AI86" i="414"/>
  <c r="AC75" i="411"/>
  <c r="AF70" i="470"/>
  <c r="AK72" i="474"/>
  <c r="AU79" i="428"/>
  <c r="AS79" i="420"/>
  <c r="AJ75" i="414"/>
  <c r="AK60" i="448"/>
  <c r="AH75" i="410"/>
  <c r="AG75" i="410"/>
  <c r="AQ88" i="428"/>
  <c r="AJ72" i="468"/>
  <c r="AC61" i="410"/>
  <c r="AJ88" i="440"/>
  <c r="AG81" i="432"/>
  <c r="AC69" i="470"/>
  <c r="AJ85" i="430"/>
  <c r="AU79" i="418"/>
  <c r="AC66" i="436"/>
  <c r="AG60" i="452"/>
  <c r="AI62" i="476"/>
  <c r="AQ83" i="464"/>
  <c r="AU83" i="440"/>
  <c r="AF67" i="422"/>
  <c r="AC74" i="440"/>
  <c r="AK56" i="410"/>
  <c r="AK74" i="412"/>
  <c r="AC69" i="388"/>
  <c r="AK56" i="426"/>
  <c r="AT84" i="464"/>
  <c r="AF68" i="472"/>
  <c r="AC73" i="458"/>
  <c r="AG69" i="474"/>
  <c r="AI54" i="413"/>
  <c r="AG81" i="462"/>
  <c r="AC80" i="422"/>
  <c r="AK75" i="399"/>
  <c r="AK80" i="388"/>
  <c r="AG86" i="399"/>
  <c r="AH85" i="464"/>
  <c r="AJ85" i="464"/>
  <c r="AV84" i="428"/>
  <c r="AK84" i="466"/>
  <c r="AK58" i="432"/>
  <c r="AK83" i="438"/>
  <c r="AI68" i="410"/>
  <c r="AC54" i="417"/>
  <c r="AQ84" i="415"/>
  <c r="AH66" i="426"/>
  <c r="AH62" i="446"/>
  <c r="AF59" i="422"/>
  <c r="AG66" i="430"/>
  <c r="AS85" i="415"/>
  <c r="AJ80" i="468"/>
  <c r="AI80" i="468"/>
  <c r="AF68" i="456"/>
  <c r="AS85" i="438"/>
  <c r="AC83" i="476"/>
  <c r="AK57" i="442"/>
  <c r="AJ71" i="474"/>
  <c r="AG71" i="474"/>
  <c r="AF67" i="458"/>
  <c r="AK62" i="422"/>
  <c r="AG62" i="422"/>
  <c r="AI78" i="452"/>
  <c r="AI87" i="436"/>
  <c r="AF87" i="436"/>
  <c r="AH66" i="416"/>
  <c r="AK66" i="416"/>
  <c r="AF59" i="460"/>
  <c r="AJ82" i="428"/>
  <c r="AG82" i="428"/>
  <c r="AF56" i="436"/>
  <c r="AC87" i="413"/>
  <c r="AF83" i="417"/>
  <c r="AU84" i="417"/>
  <c r="AV84" i="417"/>
  <c r="AH65" i="468"/>
  <c r="AI74" i="430"/>
  <c r="AH74" i="430"/>
  <c r="AG63" i="462"/>
  <c r="AG69" i="440"/>
  <c r="AJ69" i="440"/>
  <c r="AJ83" i="446"/>
  <c r="AJ56" i="415"/>
  <c r="AI56" i="415"/>
  <c r="AJ68" i="415"/>
  <c r="AK68" i="415"/>
  <c r="AU80" i="446"/>
  <c r="AH73" i="399"/>
  <c r="AI73" i="399"/>
  <c r="AI53" i="472"/>
  <c r="AF53" i="472"/>
  <c r="AI88" i="399"/>
  <c r="AC67" i="416"/>
  <c r="AF57" i="464"/>
  <c r="AH64" i="472"/>
  <c r="AK64" i="472"/>
  <c r="AK73" i="456"/>
  <c r="AC54" i="454"/>
  <c r="AH63" i="450"/>
  <c r="AK63" i="450"/>
  <c r="AK64" i="422"/>
  <c r="AF76" i="411"/>
  <c r="AJ76" i="411"/>
  <c r="AJ58" i="422"/>
  <c r="AC55" i="388"/>
  <c r="AG78" i="413"/>
  <c r="AG54" i="430"/>
  <c r="AI54" i="430"/>
  <c r="AS87" i="440"/>
  <c r="AU87" i="440"/>
  <c r="AG81" i="418"/>
  <c r="AK81" i="418"/>
  <c r="AF66" i="468"/>
  <c r="AG59" i="448"/>
  <c r="AH59" i="448"/>
  <c r="AI75" i="440"/>
  <c r="AH75" i="440"/>
  <c r="AK54" i="462"/>
  <c r="AH54" i="462"/>
  <c r="AK77" i="468"/>
  <c r="AK83" i="464"/>
  <c r="AH83" i="464"/>
  <c r="AH61" i="476"/>
  <c r="AI61" i="476"/>
  <c r="AK69" i="410"/>
  <c r="AT82" i="460"/>
  <c r="AU82" i="460"/>
  <c r="AK79" i="415"/>
  <c r="AV80" i="474"/>
  <c r="AU80" i="474"/>
  <c r="AG83" i="388"/>
  <c r="AF83" i="388"/>
  <c r="AC84" i="468"/>
  <c r="AH85" i="448"/>
  <c r="AV88" i="444"/>
  <c r="AS88" i="444"/>
  <c r="AI78" i="458"/>
  <c r="AC83" i="417"/>
  <c r="AK84" i="424"/>
  <c r="AC77" i="413"/>
  <c r="AK76" i="448"/>
  <c r="AJ76" i="448"/>
  <c r="AH54" i="388"/>
  <c r="AK54" i="388"/>
  <c r="AG55" i="388"/>
  <c r="AK86" i="464"/>
  <c r="AF86" i="464"/>
  <c r="AF85" i="462"/>
  <c r="AJ70" i="452"/>
  <c r="AK70" i="452"/>
  <c r="AS86" i="432"/>
  <c r="AC84" i="476"/>
  <c r="AU87" i="474"/>
  <c r="AI76" i="420"/>
  <c r="AG76" i="420"/>
  <c r="AG84" i="440"/>
  <c r="AJ84" i="440"/>
  <c r="AC61" i="454"/>
  <c r="AV86" i="462"/>
  <c r="AJ73" i="466"/>
  <c r="AH73" i="466"/>
  <c r="AF72" i="432"/>
  <c r="AH72" i="432"/>
  <c r="AK61" i="452"/>
  <c r="AG61" i="452"/>
  <c r="AC88" i="468"/>
  <c r="AI68" i="454"/>
  <c r="AC83" i="411"/>
  <c r="AR84" i="438"/>
  <c r="AH57" i="458"/>
  <c r="AI57" i="458"/>
  <c r="AK54" i="440"/>
  <c r="AC76" i="476"/>
  <c r="AH64" i="474"/>
  <c r="AF64" i="474"/>
  <c r="AJ64" i="456"/>
  <c r="AF63" i="422"/>
  <c r="AK63" i="422"/>
  <c r="AG70" i="422"/>
  <c r="AF70" i="422"/>
  <c r="AI83" i="424"/>
  <c r="AF83" i="424"/>
  <c r="AJ83" i="430"/>
  <c r="AJ75" i="456"/>
  <c r="AG75" i="456"/>
  <c r="AH77" i="444"/>
  <c r="AF77" i="444"/>
  <c r="AG79" i="446"/>
  <c r="AH56" i="474"/>
  <c r="AI56" i="474"/>
  <c r="AF59" i="434"/>
  <c r="AF58" i="399"/>
  <c r="AG58" i="399"/>
  <c r="AF64" i="450"/>
  <c r="AH77" i="412"/>
  <c r="AG77" i="412"/>
  <c r="AH56" i="462"/>
  <c r="AI74" i="466"/>
  <c r="AF74" i="466"/>
  <c r="AQ77" i="388"/>
  <c r="AV79" i="476"/>
  <c r="AU79" i="476"/>
  <c r="AH65" i="458"/>
  <c r="AC76" i="420"/>
  <c r="AK87" i="462"/>
  <c r="AF81" i="438"/>
  <c r="AJ81" i="438"/>
  <c r="AC57" i="428"/>
  <c r="AJ83" i="436"/>
  <c r="AF83" i="436"/>
  <c r="AS84" i="414"/>
  <c r="AJ67" i="462"/>
  <c r="AH67" i="462"/>
  <c r="AK69" i="476"/>
  <c r="AK59" i="466"/>
  <c r="AH59" i="466"/>
  <c r="AJ79" i="418"/>
  <c r="AI68" i="446"/>
  <c r="AG68" i="446"/>
  <c r="AR88" i="464"/>
  <c r="AH65" i="446"/>
  <c r="AG65" i="446"/>
  <c r="AV82" i="424"/>
  <c r="AC78" i="432"/>
  <c r="AG74" i="470"/>
  <c r="AU88" i="416"/>
  <c r="AV88" i="416"/>
  <c r="AR88" i="440"/>
  <c r="AC87" i="388"/>
  <c r="AK61" i="472"/>
  <c r="AF61" i="472"/>
  <c r="AK73" i="474"/>
  <c r="AU81" i="413"/>
  <c r="AT81" i="413"/>
  <c r="AV78" i="418"/>
  <c r="AC79" i="438"/>
  <c r="AG75" i="452"/>
  <c r="AC85" i="436"/>
  <c r="AG59" i="411"/>
  <c r="AI59" i="411"/>
  <c r="AQ78" i="420"/>
  <c r="AC53" i="420"/>
  <c r="AK76" i="432"/>
  <c r="AQ83" i="422"/>
  <c r="AV83" i="422"/>
  <c r="AJ69" i="462"/>
  <c r="AK69" i="462"/>
  <c r="AF87" i="418"/>
  <c r="AI61" i="426"/>
  <c r="AH61" i="426"/>
  <c r="AK58" i="444"/>
  <c r="AC79" i="424"/>
  <c r="AJ81" i="413"/>
  <c r="AH76" i="462"/>
  <c r="AJ76" i="462"/>
  <c r="AG53" i="466"/>
  <c r="AK53" i="466"/>
  <c r="AC84" i="430"/>
  <c r="AH73" i="430"/>
  <c r="AG76" i="476"/>
  <c r="AK76" i="476"/>
  <c r="AJ81" i="468"/>
  <c r="AH81" i="468"/>
  <c r="AR86" i="424"/>
  <c r="AV78" i="436"/>
  <c r="AR78" i="436"/>
  <c r="AH80" i="432"/>
  <c r="AU83" i="446"/>
  <c r="AQ83" i="446"/>
  <c r="AK54" i="414"/>
  <c r="AJ71" i="468"/>
  <c r="AG71" i="468"/>
  <c r="AI87" i="430"/>
  <c r="AC70" i="464"/>
  <c r="AF55" i="454"/>
  <c r="AJ72" i="458"/>
  <c r="AK72" i="458"/>
  <c r="AU77" i="422"/>
  <c r="AQ84" i="450"/>
  <c r="AS84" i="450"/>
  <c r="AR88" i="448"/>
  <c r="AC80" i="454"/>
  <c r="AJ61" i="458"/>
  <c r="AJ58" i="466"/>
  <c r="AH58" i="466"/>
  <c r="AI79" i="474"/>
  <c r="AC62" i="450"/>
  <c r="AJ54" i="466"/>
  <c r="AG54" i="466"/>
  <c r="AQ83" i="462"/>
  <c r="AH88" i="422"/>
  <c r="AK88" i="422"/>
  <c r="AJ75" i="470"/>
  <c r="AG67" i="428"/>
  <c r="AK67" i="428"/>
  <c r="AF71" i="410"/>
  <c r="AC54" i="413"/>
  <c r="AK64" i="454"/>
  <c r="AT77" i="476"/>
  <c r="AU77" i="476"/>
  <c r="AT86" i="415"/>
  <c r="AI60" i="466"/>
  <c r="AF60" i="466"/>
  <c r="AG70" i="472"/>
  <c r="AH74" i="413"/>
  <c r="AK74" i="413"/>
  <c r="AH71" i="442"/>
  <c r="AK71" i="442"/>
  <c r="AJ78" i="456"/>
  <c r="AI62" i="458"/>
  <c r="AF62" i="458"/>
  <c r="AK69" i="466"/>
  <c r="AC85" i="430"/>
  <c r="AH72" i="450"/>
  <c r="AF84" i="470"/>
  <c r="AH84" i="470"/>
  <c r="AU87" i="426"/>
  <c r="AC66" i="426"/>
  <c r="AK80" i="436"/>
  <c r="AJ87" i="434"/>
  <c r="AH87" i="434"/>
  <c r="AK79" i="440"/>
  <c r="AH76" i="438"/>
  <c r="AG76" i="438"/>
  <c r="AV82" i="474"/>
  <c r="AQ82" i="474"/>
  <c r="AF55" i="410"/>
  <c r="AF55" i="474"/>
  <c r="AK55" i="474"/>
  <c r="AJ88" i="416"/>
  <c r="AT87" i="436"/>
  <c r="AS87" i="436"/>
  <c r="AQ77" i="474"/>
  <c r="AV77" i="474"/>
  <c r="AV87" i="417"/>
  <c r="AV81" i="438"/>
  <c r="AQ81" i="438"/>
  <c r="AR86" i="438"/>
  <c r="AG87" i="468"/>
  <c r="AF87" i="468"/>
  <c r="AG76" i="464"/>
  <c r="AC58" i="472"/>
  <c r="AQ82" i="446"/>
  <c r="AH68" i="412"/>
  <c r="AF68" i="412"/>
  <c r="AK82" i="466"/>
  <c r="AF77" i="410"/>
  <c r="AK77" i="410"/>
  <c r="AT79" i="468"/>
  <c r="AU82" i="444"/>
  <c r="AV82" i="444"/>
  <c r="AI80" i="434"/>
  <c r="AJ80" i="434"/>
  <c r="AG80" i="426"/>
  <c r="AR80" i="472"/>
  <c r="AQ80" i="472"/>
  <c r="AQ79" i="436"/>
  <c r="AU85" i="452"/>
  <c r="AQ85" i="452"/>
  <c r="AJ56" i="460"/>
  <c r="AS88" i="424"/>
  <c r="AV88" i="424"/>
  <c r="AS82" i="434"/>
  <c r="AV77" i="426"/>
  <c r="AQ77" i="426"/>
  <c r="AS77" i="462"/>
  <c r="AQ86" i="440"/>
  <c r="AS86" i="440"/>
  <c r="AT81" i="474"/>
  <c r="AU81" i="474"/>
  <c r="AJ87" i="410"/>
  <c r="AH79" i="422"/>
  <c r="AG79" i="422"/>
  <c r="AT82" i="417"/>
  <c r="AK59" i="399"/>
  <c r="AI59" i="399"/>
  <c r="AV82" i="440"/>
  <c r="AT79" i="456"/>
  <c r="AR79" i="456"/>
  <c r="AT84" i="416"/>
  <c r="AI81" i="442"/>
  <c r="AJ81" i="442"/>
  <c r="AU81" i="454"/>
  <c r="AC82" i="413"/>
  <c r="AU78" i="410"/>
  <c r="AF83" i="452"/>
  <c r="AG83" i="452"/>
  <c r="AH80" i="462"/>
  <c r="AG58" i="412"/>
  <c r="AK58" i="412"/>
  <c r="AV87" i="446"/>
  <c r="AT87" i="446"/>
  <c r="AU86" i="436"/>
  <c r="AS84" i="442"/>
  <c r="AU84" i="442"/>
  <c r="AU82" i="442"/>
  <c r="AV81" i="420"/>
  <c r="AU81" i="420"/>
  <c r="AF55" i="456"/>
  <c r="AK55" i="456"/>
  <c r="AQ80" i="399"/>
  <c r="AV80" i="399"/>
  <c r="AI74" i="454"/>
  <c r="AU80" i="458"/>
  <c r="AT80" i="458"/>
  <c r="AJ77" i="418"/>
  <c r="AV79" i="410"/>
  <c r="AR79" i="410"/>
  <c r="AR85" i="411"/>
  <c r="AR84" i="411"/>
  <c r="AT84" i="411"/>
  <c r="AH65" i="448"/>
  <c r="AG62" i="434"/>
  <c r="AF62" i="434"/>
  <c r="AC65" i="442"/>
  <c r="AV86" i="411"/>
  <c r="AC88" i="426"/>
  <c r="AR82" i="412"/>
  <c r="AC58" i="446"/>
  <c r="AG78" i="418"/>
  <c r="AF73" i="450"/>
  <c r="AK73" i="450"/>
  <c r="AC69" i="448"/>
  <c r="AQ86" i="470"/>
  <c r="AC63" i="452"/>
  <c r="AH83" i="420"/>
  <c r="AI85" i="472"/>
  <c r="AH85" i="472"/>
  <c r="AH80" i="424"/>
  <c r="AI86" i="416"/>
  <c r="AG86" i="416"/>
  <c r="AI56" i="428"/>
  <c r="AT84" i="430"/>
  <c r="AR84" i="430"/>
  <c r="AU78" i="440"/>
  <c r="AR78" i="440"/>
  <c r="AG73" i="460"/>
  <c r="AJ53" i="454"/>
  <c r="AF53" i="454"/>
  <c r="AT78" i="474"/>
  <c r="AI55" i="430"/>
  <c r="AF55" i="430"/>
  <c r="AC80" i="470"/>
  <c r="AF62" i="460"/>
  <c r="AI60" i="426"/>
  <c r="AH60" i="426"/>
  <c r="AK62" i="456"/>
  <c r="AH62" i="456"/>
  <c r="AG65" i="432"/>
  <c r="AS84" i="436"/>
  <c r="AR84" i="436"/>
  <c r="AQ85" i="468"/>
  <c r="AF81" i="420"/>
  <c r="AK81" i="420"/>
  <c r="AR85" i="436"/>
  <c r="AC66" i="434"/>
  <c r="AQ79" i="432"/>
  <c r="AS79" i="432"/>
  <c r="AI68" i="460"/>
  <c r="AF68" i="476"/>
  <c r="AJ68" i="476"/>
  <c r="AG56" i="466"/>
  <c r="AF85" i="474"/>
  <c r="AG85" i="474"/>
  <c r="AS83" i="430"/>
  <c r="AV83" i="430"/>
  <c r="AT79" i="472"/>
  <c r="AR78" i="428"/>
  <c r="AV78" i="428"/>
  <c r="AI74" i="476"/>
  <c r="AF55" i="468"/>
  <c r="AK55" i="468"/>
  <c r="AC70" i="472"/>
  <c r="AK67" i="476"/>
  <c r="AS80" i="462"/>
  <c r="AU80" i="462"/>
  <c r="AT88" i="426"/>
  <c r="AQ83" i="456"/>
  <c r="AU83" i="456"/>
  <c r="AF64" i="410"/>
  <c r="AH64" i="410"/>
  <c r="AH64" i="460"/>
  <c r="AQ85" i="412"/>
  <c r="AU85" i="412"/>
  <c r="AG55" i="446"/>
  <c r="AC75" i="466"/>
  <c r="AH67" i="426"/>
  <c r="AC68" i="410"/>
  <c r="AU87" i="420"/>
  <c r="AS87" i="420"/>
  <c r="AU78" i="458"/>
  <c r="AI70" i="468"/>
  <c r="AH70" i="468"/>
  <c r="AI78" i="462"/>
  <c r="AK78" i="462"/>
  <c r="AT80" i="452"/>
  <c r="AJ87" i="432"/>
  <c r="AK87" i="432"/>
  <c r="AJ65" i="460"/>
  <c r="AU87" i="452"/>
  <c r="AR87" i="452"/>
  <c r="AI85" i="470"/>
  <c r="AG85" i="470"/>
  <c r="AI76" i="424"/>
  <c r="AH77" i="474"/>
  <c r="AG77" i="474"/>
  <c r="AS80" i="456"/>
  <c r="AU80" i="456"/>
  <c r="AF85" i="434"/>
  <c r="AC78" i="417"/>
  <c r="AJ76" i="460"/>
  <c r="AI76" i="460"/>
  <c r="AG66" i="417"/>
  <c r="AU82" i="450"/>
  <c r="AQ82" i="450"/>
  <c r="AJ72" i="415"/>
  <c r="AC73" i="444"/>
  <c r="AV88" i="420"/>
  <c r="AK53" i="426"/>
  <c r="AJ53" i="426"/>
  <c r="AH55" i="470"/>
  <c r="AF55" i="470"/>
  <c r="AS85" i="416"/>
  <c r="AC63" i="462"/>
  <c r="AH72" i="430"/>
  <c r="AK72" i="430"/>
  <c r="AS80" i="388"/>
  <c r="AH61" i="434"/>
  <c r="AJ61" i="434"/>
  <c r="AG74" i="418"/>
  <c r="AJ74" i="418"/>
  <c r="AJ87" i="420"/>
  <c r="AG63" i="418"/>
  <c r="AF63" i="418"/>
  <c r="AI70" i="444"/>
  <c r="AC85" i="410"/>
  <c r="AK67" i="424"/>
  <c r="AU78" i="424"/>
  <c r="AQ78" i="424"/>
  <c r="AH53" i="458"/>
  <c r="AJ53" i="458"/>
  <c r="AR79" i="388"/>
  <c r="AK55" i="452"/>
  <c r="AH55" i="452"/>
  <c r="AF74" i="416"/>
  <c r="AH74" i="416"/>
  <c r="AQ81" i="415"/>
  <c r="AK62" i="410"/>
  <c r="AF62" i="410"/>
  <c r="AU83" i="410"/>
  <c r="AH54" i="474"/>
  <c r="AG54" i="474"/>
  <c r="AV81" i="462"/>
  <c r="AR81" i="462"/>
  <c r="AG57" i="436"/>
  <c r="AK57" i="436"/>
  <c r="AF83" i="444"/>
  <c r="AH60" i="436"/>
  <c r="AI60" i="436"/>
  <c r="AR81" i="468"/>
  <c r="AH88" i="418"/>
  <c r="AF88" i="418"/>
  <c r="AI83" i="410"/>
  <c r="AG83" i="410"/>
  <c r="AV86" i="444"/>
  <c r="AI83" i="462"/>
  <c r="AK83" i="462"/>
  <c r="AJ60" i="440"/>
  <c r="AF83" i="411"/>
  <c r="AG83" i="411"/>
  <c r="AS79" i="440"/>
  <c r="AH57" i="472"/>
  <c r="AI57" i="472"/>
  <c r="AC55" i="452"/>
  <c r="AI81" i="452"/>
  <c r="AQ77" i="413"/>
  <c r="AR77" i="413"/>
  <c r="AG57" i="410"/>
  <c r="AK73" i="448"/>
  <c r="AF73" i="448"/>
  <c r="AT81" i="416"/>
  <c r="AV81" i="416"/>
  <c r="AG73" i="464"/>
  <c r="AC55" i="415"/>
  <c r="AG70" i="462"/>
  <c r="AC86" i="466"/>
  <c r="AF74" i="440"/>
  <c r="AF87" i="474"/>
  <c r="AH87" i="474"/>
  <c r="AQ78" i="466"/>
  <c r="AV78" i="466"/>
  <c r="AF71" i="436"/>
  <c r="AC83" i="420"/>
  <c r="AK53" i="452"/>
  <c r="AH78" i="446"/>
  <c r="AI78" i="446"/>
  <c r="AI70" i="450"/>
  <c r="AF70" i="450"/>
  <c r="AU87" i="422"/>
  <c r="AG84" i="460"/>
  <c r="AJ84" i="460"/>
  <c r="AH83" i="468"/>
  <c r="AV83" i="444"/>
  <c r="AT83" i="444"/>
  <c r="AG62" i="472"/>
  <c r="AC65" i="474"/>
  <c r="AI81" i="448"/>
  <c r="AG81" i="448"/>
  <c r="AR85" i="432"/>
  <c r="AH78" i="474"/>
  <c r="AI78" i="474"/>
  <c r="AR84" i="468"/>
  <c r="AC64" i="422"/>
  <c r="AR81" i="422"/>
  <c r="AC57" i="422"/>
  <c r="AF66" i="438"/>
  <c r="AS83" i="432"/>
  <c r="AQ83" i="432"/>
  <c r="AH58" i="474"/>
  <c r="AC75" i="418"/>
  <c r="AI73" i="418"/>
  <c r="AR84" i="452"/>
  <c r="AT84" i="452"/>
  <c r="AG88" i="448"/>
  <c r="AJ57" i="476"/>
  <c r="AI57" i="476"/>
  <c r="AS85" i="417"/>
  <c r="AT85" i="417"/>
  <c r="AI63" i="476"/>
  <c r="AR80" i="470"/>
  <c r="AV80" i="470"/>
  <c r="AU79" i="424"/>
  <c r="AV79" i="424"/>
  <c r="AH69" i="399"/>
  <c r="AK69" i="399"/>
  <c r="AJ69" i="470"/>
  <c r="AI74" i="444"/>
  <c r="AH74" i="444"/>
  <c r="AG56" i="464"/>
  <c r="AI56" i="464"/>
  <c r="AF59" i="456"/>
  <c r="AH59" i="456"/>
  <c r="AS86" i="416"/>
  <c r="AC59" i="474"/>
  <c r="AV78" i="412"/>
  <c r="AS80" i="424"/>
  <c r="AT80" i="424"/>
  <c r="AG72" i="444"/>
  <c r="AK71" i="472"/>
  <c r="AJ71" i="472"/>
  <c r="AI65" i="411"/>
  <c r="AK65" i="411"/>
  <c r="AG53" i="440"/>
  <c r="AC54" i="456"/>
  <c r="AK53" i="444"/>
  <c r="AF59" i="436"/>
  <c r="AG59" i="436"/>
  <c r="AI68" i="424"/>
  <c r="AC78" i="434"/>
  <c r="AI68" i="428"/>
  <c r="AQ78" i="438"/>
  <c r="AU78" i="438"/>
  <c r="AT83" i="454"/>
  <c r="AC63" i="436"/>
  <c r="AU84" i="440"/>
  <c r="AU83" i="434"/>
  <c r="AQ83" i="434"/>
  <c r="AG60" i="416"/>
  <c r="AK59" i="450"/>
  <c r="AF59" i="450"/>
  <c r="AG63" i="456"/>
  <c r="AF63" i="456"/>
  <c r="AJ70" i="420"/>
  <c r="AF70" i="420"/>
  <c r="AI60" i="388"/>
  <c r="AG68" i="399"/>
  <c r="AJ68" i="399"/>
  <c r="AK88" i="476"/>
  <c r="AC79" i="462"/>
  <c r="AU77" i="428"/>
  <c r="AC83" i="440"/>
  <c r="AH87" i="452"/>
  <c r="AI68" i="464"/>
  <c r="AK68" i="464"/>
  <c r="AR82" i="414"/>
  <c r="AF87" i="448"/>
  <c r="AI87" i="448"/>
  <c r="AG88" i="464"/>
  <c r="AI88" i="464"/>
  <c r="AR80" i="416"/>
  <c r="AQ80" i="416"/>
  <c r="AF86" i="420"/>
  <c r="AU82" i="462"/>
  <c r="AQ82" i="462"/>
  <c r="AJ81" i="464"/>
  <c r="AF82" i="468"/>
  <c r="AK82" i="468"/>
  <c r="AU79" i="454"/>
  <c r="AS79" i="454"/>
  <c r="AK79" i="413"/>
  <c r="AS81" i="414"/>
  <c r="AQ81" i="414"/>
  <c r="AS85" i="430"/>
  <c r="AQ84" i="432"/>
  <c r="AS84" i="432"/>
  <c r="AH58" i="411"/>
  <c r="AI74" i="422"/>
  <c r="AK74" i="422"/>
  <c r="AR79" i="416"/>
  <c r="AU79" i="416"/>
  <c r="AT87" i="416"/>
  <c r="AU87" i="416"/>
  <c r="AQ84" i="472"/>
  <c r="AH85" i="410"/>
  <c r="AG85" i="410"/>
  <c r="AJ58" i="458"/>
  <c r="AI64" i="424"/>
  <c r="AJ64" i="424"/>
  <c r="AI63" i="468"/>
  <c r="AI62" i="432"/>
  <c r="AF62" i="432"/>
  <c r="AI68" i="468"/>
  <c r="AH79" i="462"/>
  <c r="AI79" i="462"/>
  <c r="AJ84" i="426"/>
  <c r="AV84" i="462"/>
  <c r="AT84" i="462"/>
  <c r="AK76" i="474"/>
  <c r="AF76" i="474"/>
  <c r="AQ85" i="448"/>
  <c r="AU88" i="399"/>
  <c r="AS88" i="399"/>
  <c r="AK72" i="416"/>
  <c r="AV77" i="410"/>
  <c r="AT77" i="410"/>
  <c r="AU83" i="388"/>
  <c r="AQ83" i="388"/>
  <c r="AF84" i="464"/>
  <c r="AK75" i="464"/>
  <c r="AG75" i="464"/>
  <c r="AV82" i="416"/>
  <c r="AQ82" i="416"/>
  <c r="AK83" i="472"/>
  <c r="AJ63" i="413"/>
  <c r="AI63" i="413"/>
  <c r="AR86" i="472"/>
  <c r="AC83" i="472"/>
  <c r="AH86" i="474"/>
  <c r="AJ66" i="444"/>
  <c r="AG66" i="444"/>
  <c r="AT82" i="466"/>
  <c r="AR82" i="466"/>
  <c r="AG84" i="476"/>
  <c r="AR80" i="466"/>
  <c r="AT80" i="466"/>
  <c r="AH73" i="442"/>
  <c r="AJ73" i="442"/>
  <c r="AR79" i="466"/>
  <c r="AV79" i="466"/>
  <c r="AG85" i="415"/>
  <c r="AF69" i="417"/>
  <c r="AJ69" i="417"/>
  <c r="AS78" i="388"/>
  <c r="AR78" i="388"/>
  <c r="AR87" i="464"/>
  <c r="AT87" i="464"/>
  <c r="AK62" i="450"/>
  <c r="AU86" i="448"/>
  <c r="AV86" i="448"/>
  <c r="AU86" i="450"/>
  <c r="AQ78" i="470"/>
  <c r="AU78" i="470"/>
  <c r="AF60" i="468"/>
  <c r="AG60" i="468"/>
  <c r="AH84" i="417"/>
  <c r="AK65" i="464"/>
  <c r="AI65" i="464"/>
  <c r="AR80" i="476"/>
  <c r="AC72" i="426"/>
  <c r="AK77" i="470"/>
  <c r="AI65" i="418"/>
  <c r="AK65" i="418"/>
  <c r="AG60" i="472"/>
  <c r="AK60" i="472"/>
  <c r="AV79" i="411"/>
  <c r="AJ69" i="444"/>
  <c r="AG69" i="444"/>
  <c r="AK75" i="454"/>
  <c r="AF75" i="454"/>
  <c r="AU80" i="417"/>
  <c r="AJ82" i="415"/>
  <c r="AH82" i="415"/>
  <c r="AT85" i="414"/>
  <c r="AC67" i="466"/>
  <c r="AU79" i="414"/>
  <c r="AT82" i="468"/>
  <c r="AV82" i="468"/>
  <c r="AH57" i="468"/>
  <c r="AQ77" i="446"/>
  <c r="AU77" i="446"/>
  <c r="AC71" i="462"/>
  <c r="AS78" i="434"/>
  <c r="AC54" i="410"/>
  <c r="AU88" i="452"/>
  <c r="AU87" i="414"/>
  <c r="AV87" i="414"/>
  <c r="AV87" i="460"/>
  <c r="AC57" i="444"/>
  <c r="AT88" i="415"/>
  <c r="AT78" i="411"/>
  <c r="AV78" i="411"/>
  <c r="AT87" i="450"/>
  <c r="AC53" i="460"/>
  <c r="AI81" i="458"/>
  <c r="AC55" i="476"/>
  <c r="AI79" i="438"/>
  <c r="AJ79" i="438"/>
  <c r="AG66" i="410"/>
  <c r="AF67" i="470"/>
  <c r="AH67" i="470"/>
  <c r="AR83" i="411"/>
  <c r="AU83" i="415"/>
  <c r="AQ83" i="415"/>
  <c r="AR77" i="438"/>
  <c r="AC60" i="476"/>
  <c r="AR83" i="452"/>
  <c r="AS83" i="452"/>
  <c r="AK81" i="444"/>
  <c r="AH78" i="410"/>
  <c r="AG78" i="410"/>
  <c r="AQ87" i="428"/>
  <c r="AV82" i="458"/>
  <c r="AT82" i="458"/>
  <c r="AF65" i="426"/>
  <c r="AK65" i="426"/>
  <c r="AV78" i="432"/>
  <c r="AU77" i="440"/>
  <c r="AQ77" i="440"/>
  <c r="AI83" i="476"/>
  <c r="AG67" i="464"/>
  <c r="AK67" i="464"/>
  <c r="AJ65" i="450"/>
  <c r="AI77" i="442"/>
  <c r="AH77" i="442"/>
  <c r="AQ87" i="411"/>
  <c r="AC81" i="460"/>
  <c r="AR85" i="420"/>
  <c r="AC71" i="474"/>
  <c r="AR80" i="428"/>
  <c r="AJ81" i="460"/>
  <c r="AI81" i="460"/>
  <c r="AF80" i="472"/>
  <c r="AQ77" i="454"/>
  <c r="AR77" i="454"/>
  <c r="AS88" i="434"/>
  <c r="AF63" i="442"/>
  <c r="AJ63" i="442"/>
  <c r="AI63" i="410"/>
  <c r="AV81" i="448"/>
  <c r="AQ81" i="448"/>
  <c r="AH55" i="415"/>
  <c r="AJ85" i="476"/>
  <c r="AF85" i="476"/>
  <c r="AV88" i="438"/>
  <c r="AC72" i="468"/>
  <c r="AS82" i="464"/>
  <c r="AQ83" i="466"/>
  <c r="AS83" i="466"/>
  <c r="AK67" i="472"/>
  <c r="AK67" i="440"/>
  <c r="AI67" i="440"/>
  <c r="AK87" i="424"/>
  <c r="AC55" i="446"/>
  <c r="AK60" i="422"/>
  <c r="AC57" i="458"/>
  <c r="AI83" i="426"/>
  <c r="AU77" i="417"/>
  <c r="AR77" i="417"/>
  <c r="AJ66" i="454"/>
  <c r="AI54" i="476"/>
  <c r="AH54" i="476"/>
  <c r="AS88" i="417"/>
  <c r="AT83" i="420"/>
  <c r="AS83" i="420"/>
  <c r="AF79" i="464"/>
  <c r="AV77" i="420"/>
  <c r="AU77" i="420"/>
  <c r="AH72" i="466"/>
  <c r="AT84" i="446"/>
  <c r="AR84" i="446"/>
  <c r="AI79" i="448"/>
  <c r="AH78" i="417"/>
  <c r="AF78" i="417"/>
  <c r="AJ79" i="426"/>
  <c r="AU86" i="454"/>
  <c r="AV86" i="454"/>
  <c r="AF55" i="448"/>
  <c r="AH55" i="448"/>
  <c r="AI71" i="460"/>
  <c r="AK83" i="418"/>
  <c r="AI83" i="418"/>
  <c r="AV83" i="458"/>
  <c r="AC63" i="474"/>
  <c r="AT83" i="418"/>
  <c r="AV83" i="418"/>
  <c r="AK69" i="446"/>
  <c r="AT84" i="424"/>
  <c r="AR84" i="424"/>
  <c r="AV83" i="468"/>
  <c r="AT88" i="430"/>
  <c r="AQ88" i="430"/>
  <c r="AV77" i="472"/>
  <c r="AT77" i="472"/>
  <c r="AV80" i="411"/>
  <c r="AR80" i="411"/>
  <c r="AI87" i="416"/>
  <c r="AK88" i="432"/>
  <c r="AG88" i="432"/>
  <c r="AF75" i="430"/>
  <c r="AQ85" i="464"/>
  <c r="AR85" i="464"/>
  <c r="AV77" i="430"/>
  <c r="AU86" i="460"/>
  <c r="AT86" i="460"/>
  <c r="AT83" i="412"/>
  <c r="AS83" i="412"/>
  <c r="AG76" i="444"/>
  <c r="AV79" i="438"/>
  <c r="AS79" i="438"/>
  <c r="AH88" i="442"/>
  <c r="AF88" i="442"/>
  <c r="AK72" i="470"/>
  <c r="AR86" i="458"/>
  <c r="AQ86" i="458"/>
  <c r="AF80" i="458"/>
  <c r="AC83" i="470"/>
  <c r="AI83" i="414"/>
  <c r="AU78" i="450"/>
  <c r="AV78" i="450"/>
  <c r="AR79" i="412"/>
  <c r="AV79" i="412"/>
  <c r="AV87" i="466"/>
  <c r="AR87" i="466"/>
  <c r="AK77" i="458"/>
  <c r="AC65" i="444"/>
  <c r="AV81" i="430"/>
  <c r="AC66" i="452"/>
  <c r="AK71" i="458"/>
  <c r="AC80" i="460"/>
  <c r="AJ66" i="456"/>
  <c r="AG81" i="470"/>
  <c r="AF81" i="470"/>
  <c r="AQ81" i="440"/>
  <c r="AS81" i="440"/>
  <c r="AH60" i="464"/>
  <c r="AQ81" i="446"/>
  <c r="AT81" i="446"/>
  <c r="AK58" i="454"/>
  <c r="AC86" i="410"/>
  <c r="AG62" i="444"/>
  <c r="AS81" i="466"/>
  <c r="AV81" i="466"/>
  <c r="AJ63" i="448"/>
  <c r="AC54" i="460"/>
  <c r="AV88" i="446"/>
  <c r="AS85" i="476"/>
  <c r="AV85" i="476"/>
  <c r="AG57" i="470"/>
  <c r="AH62" i="399"/>
  <c r="AI62" i="399"/>
  <c r="AV87" i="448"/>
  <c r="AQ88" i="470"/>
  <c r="AV88" i="470"/>
  <c r="AK66" i="470"/>
  <c r="AS82" i="470"/>
  <c r="AR82" i="470"/>
  <c r="AJ61" i="464"/>
  <c r="AU85" i="418"/>
  <c r="AS85" i="418"/>
  <c r="AT88" i="422"/>
  <c r="AV87" i="472"/>
  <c r="AU87" i="472"/>
  <c r="AQ84" i="448"/>
  <c r="AC86" i="470"/>
  <c r="AV86" i="418"/>
  <c r="AR81" i="428"/>
  <c r="AU81" i="428"/>
  <c r="AQ79" i="458"/>
  <c r="AJ81" i="399"/>
  <c r="AF81" i="399"/>
  <c r="AT81" i="458"/>
  <c r="AH76" i="468"/>
  <c r="AK76" i="468"/>
  <c r="AC77" i="422"/>
  <c r="AS84" i="470"/>
  <c r="AQ77" i="466"/>
  <c r="AS77" i="466"/>
  <c r="AT87" i="412"/>
  <c r="AC86" i="472"/>
  <c r="AS85" i="462"/>
  <c r="AG86" i="468"/>
  <c r="AJ86" i="468"/>
  <c r="AS80" i="422"/>
  <c r="AC61" i="476"/>
  <c r="AK66" i="432"/>
  <c r="AU80" i="410"/>
  <c r="AV80" i="410"/>
  <c r="AS80" i="412"/>
  <c r="AF75" i="462"/>
  <c r="AJ75" i="462"/>
  <c r="AU85" i="434"/>
  <c r="AF60" i="450"/>
  <c r="AI60" i="450"/>
  <c r="AV84" i="434"/>
  <c r="AQ78" i="456"/>
  <c r="AU78" i="456"/>
  <c r="AH85" i="418"/>
  <c r="AI85" i="418"/>
  <c r="AS85" i="444"/>
  <c r="AC76" i="458"/>
  <c r="AQ78" i="462"/>
  <c r="AG56" i="476"/>
  <c r="AH56" i="476"/>
  <c r="AR79" i="417"/>
  <c r="AK66" i="428"/>
  <c r="AJ66" i="428"/>
  <c r="AQ84" i="388"/>
  <c r="AR84" i="388"/>
  <c r="AG60" i="432"/>
  <c r="AQ88" i="472"/>
  <c r="AR88" i="472"/>
  <c r="AH58" i="460"/>
  <c r="AF82" i="462"/>
  <c r="AH82" i="462"/>
  <c r="AQ81" i="472"/>
  <c r="AF54" i="468"/>
  <c r="AI54" i="468"/>
  <c r="AQ81" i="464"/>
  <c r="AR81" i="464"/>
  <c r="AQ86" i="399"/>
  <c r="AR88" i="418"/>
  <c r="AQ88" i="418"/>
  <c r="AT82" i="432"/>
  <c r="AV82" i="432"/>
  <c r="AH66" i="472"/>
  <c r="AU87" i="432"/>
  <c r="AS87" i="432"/>
  <c r="AT85" i="470"/>
  <c r="AR83" i="442"/>
  <c r="AT83" i="442"/>
  <c r="AC79" i="442"/>
  <c r="AI69" i="452"/>
  <c r="AG69" i="452"/>
  <c r="AG79" i="472"/>
  <c r="AC81" i="468"/>
  <c r="AF60" i="476"/>
  <c r="AH60" i="476"/>
  <c r="AJ58" i="446"/>
  <c r="AR80" i="454"/>
  <c r="AS80" i="454"/>
  <c r="AK63" i="440"/>
  <c r="AJ82" i="446"/>
  <c r="AK82" i="446"/>
  <c r="AF76" i="418"/>
  <c r="AC76" i="418"/>
  <c r="AH81" i="456"/>
  <c r="AV78" i="413"/>
  <c r="AS78" i="413"/>
  <c r="AK73" i="462"/>
  <c r="AV81" i="450"/>
  <c r="AQ81" i="450"/>
  <c r="AC83" i="466"/>
  <c r="AI82" i="426"/>
  <c r="AC67" i="452"/>
  <c r="AC56" i="476"/>
  <c r="AU77" i="434"/>
  <c r="AF62" i="454"/>
  <c r="AJ62" i="454"/>
  <c r="AI78" i="470"/>
  <c r="AH78" i="470"/>
  <c r="AR82" i="415"/>
  <c r="AH74" i="468"/>
  <c r="AG74" i="468"/>
  <c r="AG68" i="420"/>
  <c r="AC59" i="458"/>
  <c r="AF55" i="466"/>
  <c r="AI70" i="474"/>
  <c r="AF70" i="474"/>
  <c r="AJ58" i="462"/>
  <c r="AQ80" i="434"/>
  <c r="AS80" i="434"/>
  <c r="AC82" i="474"/>
  <c r="AI57" i="448"/>
  <c r="AK83" i="474"/>
  <c r="AG83" i="474"/>
  <c r="AR77" i="415"/>
  <c r="AH86" i="456"/>
  <c r="AJ86" i="456"/>
  <c r="AI64" i="399"/>
  <c r="AC78" i="442"/>
  <c r="AT83" i="470"/>
  <c r="AS83" i="470"/>
  <c r="AR84" i="422"/>
  <c r="AK58" i="410"/>
  <c r="AJ58" i="410"/>
  <c r="AT85" i="474"/>
  <c r="AT83" i="436"/>
  <c r="AV83" i="436"/>
  <c r="AI81" i="414"/>
  <c r="AQ77" i="460"/>
  <c r="AT77" i="460"/>
  <c r="AU87" i="424"/>
  <c r="AU81" i="412"/>
  <c r="AV81" i="412"/>
  <c r="AI64" i="466"/>
  <c r="AG64" i="466"/>
  <c r="AJ88" i="424"/>
  <c r="AC66" i="464"/>
  <c r="AH62" i="464"/>
  <c r="AH75" i="468"/>
  <c r="AJ75" i="468"/>
  <c r="AT86" i="476"/>
  <c r="AH70" i="442"/>
  <c r="AF70" i="442"/>
  <c r="AK72" i="428"/>
  <c r="AF72" i="428"/>
  <c r="AS85" i="426"/>
  <c r="AV84" i="456"/>
  <c r="AU84" i="456"/>
  <c r="AJ74" i="458"/>
  <c r="AJ71" i="428"/>
  <c r="AK71" i="428"/>
  <c r="AS80" i="442"/>
  <c r="AT81" i="476"/>
  <c r="AR81" i="476"/>
  <c r="AQ86" i="446"/>
  <c r="AC81" i="466"/>
  <c r="AV82" i="436"/>
  <c r="AG72" i="452"/>
  <c r="AH72" i="452"/>
  <c r="AJ63" i="399"/>
  <c r="AF53" i="442"/>
  <c r="AI53" i="442"/>
  <c r="AS80" i="420"/>
  <c r="AV80" i="420"/>
  <c r="AJ84" i="462"/>
  <c r="AT79" i="462"/>
  <c r="AQ79" i="462"/>
  <c r="AR81" i="418"/>
  <c r="AU81" i="418"/>
  <c r="AK75" i="416"/>
  <c r="AQ88" i="474"/>
  <c r="AU88" i="474"/>
  <c r="AR84" i="418"/>
  <c r="AQ85" i="450"/>
  <c r="AV85" i="450"/>
  <c r="AV88" i="460"/>
  <c r="AQ82" i="426"/>
  <c r="AV82" i="426"/>
  <c r="AQ82" i="418"/>
  <c r="AH77" i="454"/>
  <c r="AJ77" i="454"/>
  <c r="AG67" i="474"/>
  <c r="AK67" i="474"/>
  <c r="AT77" i="432"/>
  <c r="AC74" i="420"/>
  <c r="AH59" i="476"/>
  <c r="AR88" i="458"/>
  <c r="AV88" i="458"/>
  <c r="AF79" i="460"/>
  <c r="AH82" i="460"/>
  <c r="AI82" i="460"/>
  <c r="AI62" i="470"/>
  <c r="AK62" i="470"/>
  <c r="AJ59" i="444"/>
  <c r="AC57" i="472"/>
  <c r="AV82" i="438"/>
  <c r="AQ82" i="438"/>
  <c r="AH57" i="418"/>
  <c r="AI57" i="418"/>
  <c r="AF87" i="470"/>
  <c r="AG74" i="460"/>
  <c r="AI74" i="460"/>
  <c r="AU81" i="456"/>
  <c r="AC72" i="411"/>
  <c r="AJ84" i="448"/>
  <c r="AV78" i="460"/>
  <c r="AT78" i="460"/>
  <c r="AF88" i="460"/>
  <c r="AQ87" i="430"/>
  <c r="AR87" i="430"/>
  <c r="AU78" i="426"/>
  <c r="AR78" i="426"/>
  <c r="AK58" i="418"/>
  <c r="AC76" i="414"/>
  <c r="AF64" i="476"/>
  <c r="AJ58" i="472"/>
  <c r="AG58" i="472"/>
  <c r="AS86" i="410"/>
  <c r="AI62" i="430"/>
  <c r="AK62" i="430"/>
  <c r="AS86" i="413"/>
  <c r="AT86" i="413"/>
  <c r="AH88" i="411"/>
  <c r="AJ70" i="464"/>
  <c r="AK70" i="464"/>
  <c r="AV82" i="411"/>
  <c r="AC70" i="436"/>
  <c r="AJ56" i="417"/>
  <c r="AR77" i="464"/>
  <c r="AU77" i="464"/>
  <c r="AH81" i="410"/>
  <c r="AJ81" i="410"/>
  <c r="AR79" i="448"/>
  <c r="AQ88" i="454"/>
  <c r="AV88" i="454"/>
  <c r="AR85" i="446"/>
  <c r="AS85" i="446"/>
  <c r="AQ82" i="410"/>
  <c r="AK61" i="474"/>
  <c r="AJ61" i="474"/>
  <c r="AJ88" i="466"/>
  <c r="AT88" i="450"/>
  <c r="AR88" i="450"/>
  <c r="AJ86" i="470"/>
  <c r="AK86" i="470"/>
  <c r="AI70" i="410"/>
  <c r="AG70" i="410"/>
  <c r="AG56" i="458"/>
  <c r="AI56" i="468"/>
  <c r="AF56" i="468"/>
  <c r="AS85" i="460"/>
  <c r="AF69" i="472"/>
  <c r="AJ69" i="472"/>
  <c r="AQ85" i="410"/>
  <c r="AK72" i="434"/>
  <c r="AI72" i="434"/>
  <c r="AJ66" i="434"/>
  <c r="AC62" i="454"/>
  <c r="AT85" i="466"/>
  <c r="AF60" i="446"/>
  <c r="AK60" i="446"/>
  <c r="AR86" i="468"/>
  <c r="AF78" i="476"/>
  <c r="AH78" i="476"/>
  <c r="AR87" i="415"/>
  <c r="AC68" i="450"/>
  <c r="AC62" i="418"/>
  <c r="AI85" i="422"/>
  <c r="AF63" i="426"/>
  <c r="AF66" i="476"/>
  <c r="AC63" i="416"/>
  <c r="AK65" i="417"/>
  <c r="AK79" i="430"/>
  <c r="AF69" i="426"/>
  <c r="AF61" i="462"/>
  <c r="AI73" i="410"/>
  <c r="AF73" i="410"/>
  <c r="AH57" i="474"/>
  <c r="AF76" i="454"/>
  <c r="AH79" i="428"/>
  <c r="AC85" i="428"/>
  <c r="AJ86" i="444"/>
  <c r="AF73" i="388"/>
  <c r="AI63" i="438"/>
  <c r="AC67" i="454"/>
  <c r="AH83" i="413"/>
  <c r="AF68" i="418"/>
  <c r="AI78" i="411"/>
  <c r="AI57" i="452"/>
  <c r="AV79" i="460"/>
  <c r="AK55" i="440"/>
  <c r="AJ55" i="440"/>
  <c r="AF87" i="446"/>
  <c r="AH82" i="420"/>
  <c r="AJ82" i="474"/>
  <c r="AJ85" i="452"/>
  <c r="AU77" i="470"/>
  <c r="AJ67" i="442"/>
  <c r="AF67" i="442"/>
  <c r="AF71" i="466"/>
  <c r="AG81" i="472"/>
  <c r="AH60" i="462"/>
  <c r="AF54" i="454"/>
  <c r="AJ78" i="444"/>
  <c r="AK82" i="448"/>
  <c r="AG67" i="410"/>
  <c r="AJ67" i="410"/>
  <c r="AH69" i="454"/>
  <c r="AV77" i="416"/>
  <c r="AG56" i="418"/>
  <c r="AF84" i="432"/>
  <c r="AI73" i="440"/>
  <c r="AH73" i="440"/>
  <c r="AH80" i="466"/>
  <c r="AI82" i="436"/>
  <c r="AF56" i="424"/>
  <c r="AG56" i="424"/>
  <c r="AI56" i="434"/>
  <c r="AI64" i="434"/>
  <c r="AH79" i="414"/>
  <c r="AF53" i="430"/>
  <c r="AH75" i="413"/>
  <c r="AI75" i="413"/>
  <c r="AJ74" i="464"/>
  <c r="AJ57" i="462"/>
  <c r="AG57" i="462"/>
  <c r="AT80" i="414"/>
  <c r="AF73" i="424"/>
  <c r="AQ80" i="464"/>
  <c r="AC73" i="412"/>
  <c r="AG63" i="428"/>
  <c r="AK77" i="448"/>
  <c r="AF83" i="450"/>
  <c r="AG55" i="434"/>
  <c r="AC60" i="468"/>
  <c r="AI71" i="432"/>
  <c r="AF75" i="450"/>
  <c r="AF82" i="452"/>
  <c r="AF78" i="430"/>
  <c r="AC57" i="448"/>
  <c r="AG74" i="446"/>
  <c r="AQ84" i="413"/>
  <c r="AQ80" i="444"/>
  <c r="AG71" i="426"/>
  <c r="AK65" i="413"/>
  <c r="AF84" i="436"/>
  <c r="AG84" i="436"/>
  <c r="AH55" i="458"/>
  <c r="AJ55" i="444"/>
  <c r="AF64" i="416"/>
  <c r="AF85" i="468"/>
  <c r="AI88" i="468"/>
  <c r="AH88" i="468"/>
  <c r="AU77" i="436"/>
  <c r="AJ86" i="462"/>
  <c r="AH77" i="438"/>
  <c r="AR77" i="456"/>
  <c r="AQ77" i="456"/>
  <c r="AF87" i="476"/>
  <c r="AH76" i="470"/>
  <c r="AJ76" i="470"/>
  <c r="AK76" i="466"/>
  <c r="AS77" i="448"/>
  <c r="AK82" i="444"/>
  <c r="AS81" i="460"/>
  <c r="AI63" i="420"/>
  <c r="AG63" i="420"/>
  <c r="AG60" i="418"/>
  <c r="AK78" i="468"/>
  <c r="AK71" i="416"/>
  <c r="AJ71" i="416"/>
  <c r="AI59" i="410"/>
  <c r="AG74" i="428"/>
  <c r="AC74" i="458"/>
  <c r="AH82" i="458"/>
  <c r="AK73" i="412"/>
  <c r="AJ80" i="470"/>
  <c r="AK67" i="420"/>
  <c r="AC87" i="454"/>
  <c r="AV88" i="462"/>
  <c r="AK68" i="458"/>
  <c r="AC77" i="388"/>
  <c r="AT77" i="458"/>
  <c r="AJ79" i="416"/>
  <c r="AH69" i="456"/>
  <c r="AK86" i="414"/>
  <c r="AJ70" i="470"/>
  <c r="AJ72" i="474"/>
  <c r="AH72" i="474"/>
  <c r="AT79" i="428"/>
  <c r="AU79" i="420"/>
  <c r="AH75" i="414"/>
  <c r="AI60" i="448"/>
  <c r="AI75" i="410"/>
  <c r="AR88" i="428"/>
  <c r="AC55" i="416"/>
  <c r="AK72" i="468"/>
  <c r="AH88" i="440"/>
  <c r="AC55" i="413"/>
  <c r="AJ81" i="432"/>
  <c r="AH85" i="430"/>
  <c r="AQ79" i="418"/>
  <c r="AV79" i="418"/>
  <c r="AC69" i="434"/>
  <c r="AH60" i="452"/>
  <c r="AK62" i="476"/>
  <c r="AV83" i="464"/>
  <c r="AV83" i="440"/>
  <c r="AI67" i="422"/>
  <c r="AH56" i="410"/>
  <c r="AC72" i="446"/>
  <c r="AF74" i="412"/>
  <c r="AJ56" i="426"/>
  <c r="AC80" i="426"/>
  <c r="AS84" i="464"/>
  <c r="AJ68" i="472"/>
  <c r="AH69" i="474"/>
  <c r="AC64" i="420"/>
  <c r="AJ54" i="413"/>
  <c r="AJ81" i="462"/>
  <c r="AI75" i="399"/>
  <c r="AJ75" i="399"/>
  <c r="AJ80" i="388"/>
  <c r="AF86" i="399"/>
  <c r="AG85" i="464"/>
  <c r="AQ84" i="428"/>
  <c r="AC71" i="454"/>
  <c r="AH84" i="466"/>
  <c r="AH58" i="432"/>
  <c r="AH83" i="438"/>
  <c r="AJ68" i="410"/>
  <c r="AR84" i="415"/>
  <c r="AI66" i="426"/>
  <c r="AG66" i="426"/>
  <c r="AF62" i="446"/>
  <c r="AG59" i="422"/>
  <c r="AF66" i="430"/>
  <c r="AR85" i="415"/>
  <c r="AG80" i="468"/>
  <c r="AG68" i="456"/>
  <c r="AI68" i="456"/>
  <c r="AV85" i="438"/>
  <c r="AH57" i="442"/>
  <c r="AG57" i="442"/>
  <c r="AH71" i="474"/>
  <c r="AG67" i="458"/>
  <c r="AI67" i="458"/>
  <c r="AJ62" i="422"/>
  <c r="AF62" i="422"/>
  <c r="AH78" i="452"/>
  <c r="AH87" i="436"/>
  <c r="AK87" i="436"/>
  <c r="AI66" i="416"/>
  <c r="AI59" i="460"/>
  <c r="AK59" i="460"/>
  <c r="AH82" i="428"/>
  <c r="AH56" i="436"/>
  <c r="AI56" i="436"/>
  <c r="AK83" i="417"/>
  <c r="AI83" i="417"/>
  <c r="AQ84" i="417"/>
  <c r="AF65" i="468"/>
  <c r="AI65" i="468"/>
  <c r="AJ74" i="430"/>
  <c r="AK63" i="462"/>
  <c r="AF63" i="462"/>
  <c r="AF69" i="440"/>
  <c r="AK83" i="446"/>
  <c r="AG83" i="446"/>
  <c r="AH56" i="415"/>
  <c r="AK56" i="415"/>
  <c r="AH68" i="415"/>
  <c r="AC73" i="411"/>
  <c r="AQ80" i="446"/>
  <c r="AJ73" i="399"/>
  <c r="AG73" i="399"/>
  <c r="AK53" i="472"/>
  <c r="AC53" i="458"/>
  <c r="AF88" i="399"/>
  <c r="AG57" i="464"/>
  <c r="AH57" i="464"/>
  <c r="AG64" i="472"/>
  <c r="AF64" i="472"/>
  <c r="AH73" i="456"/>
  <c r="AC87" i="460"/>
  <c r="AF63" i="450"/>
  <c r="AF64" i="422"/>
  <c r="AI64" i="422"/>
  <c r="AH76" i="411"/>
  <c r="AK76" i="411"/>
  <c r="AG58" i="422"/>
  <c r="AF78" i="413"/>
  <c r="AJ78" i="413"/>
  <c r="AH54" i="430"/>
  <c r="AC56" i="442"/>
  <c r="AR87" i="440"/>
  <c r="AQ87" i="440"/>
  <c r="AI81" i="418"/>
  <c r="AH66" i="468"/>
  <c r="AJ66" i="468"/>
  <c r="AI59" i="448"/>
  <c r="AC77" i="410"/>
  <c r="AK75" i="440"/>
  <c r="AC86" i="474"/>
  <c r="AI54" i="462"/>
  <c r="AC86" i="432"/>
  <c r="AI77" i="468"/>
  <c r="AI83" i="464"/>
  <c r="AG83" i="464"/>
  <c r="AK61" i="476"/>
  <c r="AC60" i="466"/>
  <c r="AF69" i="410"/>
  <c r="AQ82" i="460"/>
  <c r="AS82" i="460"/>
  <c r="AI79" i="415"/>
  <c r="AR80" i="474"/>
  <c r="AQ80" i="474"/>
  <c r="AI83" i="388"/>
  <c r="AC55" i="442"/>
  <c r="AJ85" i="448"/>
  <c r="AF85" i="448"/>
  <c r="AQ88" i="444"/>
  <c r="AT88" i="444"/>
  <c r="AF78" i="458"/>
  <c r="AC82" i="466"/>
  <c r="AF84" i="424"/>
  <c r="AC75" i="413"/>
  <c r="AI76" i="448"/>
  <c r="AC68" i="458"/>
  <c r="AF54" i="388"/>
  <c r="AC68" i="412"/>
  <c r="AK55" i="388"/>
  <c r="AJ86" i="464"/>
  <c r="AH86" i="464"/>
  <c r="AH85" i="462"/>
  <c r="AH70" i="452"/>
  <c r="AI70" i="452"/>
  <c r="AR86" i="432"/>
  <c r="AS87" i="474"/>
  <c r="AQ87" i="474"/>
  <c r="AH76" i="420"/>
  <c r="AC79" i="434"/>
  <c r="AI84" i="440"/>
  <c r="AC61" i="442"/>
  <c r="AT86" i="462"/>
  <c r="AU86" i="462"/>
  <c r="AG73" i="466"/>
  <c r="AK73" i="466"/>
  <c r="AJ72" i="432"/>
  <c r="AK72" i="432"/>
  <c r="AH61" i="452"/>
  <c r="AC73" i="424"/>
  <c r="AK68" i="454"/>
  <c r="AF68" i="454"/>
  <c r="AQ84" i="438"/>
  <c r="AV84" i="438"/>
  <c r="AK57" i="458"/>
  <c r="AI54" i="440"/>
  <c r="AG54" i="440"/>
  <c r="AC64" i="430"/>
  <c r="AI64" i="474"/>
  <c r="AC68" i="454"/>
  <c r="AH64" i="456"/>
  <c r="AG63" i="422"/>
  <c r="AJ63" i="422"/>
  <c r="AJ70" i="422"/>
  <c r="AC79" i="450"/>
  <c r="AG83" i="424"/>
  <c r="AC63" i="476"/>
  <c r="AI83" i="430"/>
  <c r="AH75" i="456"/>
  <c r="AI75" i="456"/>
  <c r="AI77" i="444"/>
  <c r="AI79" i="446"/>
  <c r="AK79" i="446"/>
  <c r="AJ56" i="474"/>
  <c r="AK59" i="434"/>
  <c r="AG59" i="434"/>
  <c r="AJ58" i="399"/>
  <c r="AI64" i="450"/>
  <c r="AJ64" i="450"/>
  <c r="AF77" i="412"/>
  <c r="AK56" i="462"/>
  <c r="AI56" i="462"/>
  <c r="AK74" i="466"/>
  <c r="AS77" i="388"/>
  <c r="AR77" i="388"/>
  <c r="AS79" i="476"/>
  <c r="AC78" i="476"/>
  <c r="AK65" i="458"/>
  <c r="AI87" i="462"/>
  <c r="AG87" i="462"/>
  <c r="AI81" i="438"/>
  <c r="AG81" i="438"/>
  <c r="AC65" i="460"/>
  <c r="AG83" i="436"/>
  <c r="AV84" i="414"/>
  <c r="AQ84" i="414"/>
  <c r="AI67" i="462"/>
  <c r="AG69" i="476"/>
  <c r="AF69" i="476"/>
  <c r="AI59" i="466"/>
  <c r="AF79" i="418"/>
  <c r="AG79" i="418"/>
  <c r="AF68" i="446"/>
  <c r="AC73" i="442"/>
  <c r="AU88" i="464"/>
  <c r="AF65" i="446"/>
  <c r="AI65" i="446"/>
  <c r="AT82" i="424"/>
  <c r="AI74" i="470"/>
  <c r="AK74" i="470"/>
  <c r="AS88" i="416"/>
  <c r="AQ88" i="416"/>
  <c r="AQ88" i="440"/>
  <c r="AC53" i="412"/>
  <c r="AI61" i="472"/>
  <c r="AJ61" i="472"/>
  <c r="AG73" i="474"/>
  <c r="AV81" i="413"/>
  <c r="AQ81" i="413"/>
  <c r="AT78" i="418"/>
  <c r="AJ75" i="452"/>
  <c r="AF75" i="452"/>
  <c r="AC65" i="470"/>
  <c r="AH59" i="411"/>
  <c r="AC72" i="476"/>
  <c r="AT78" i="420"/>
  <c r="AI76" i="432"/>
  <c r="AJ76" i="432"/>
  <c r="AT83" i="422"/>
  <c r="AS83" i="422"/>
  <c r="AG69" i="462"/>
  <c r="AI87" i="418"/>
  <c r="AG87" i="418"/>
  <c r="AG61" i="426"/>
  <c r="AC64" i="417"/>
  <c r="AI58" i="444"/>
  <c r="AI81" i="413"/>
  <c r="AK81" i="413"/>
  <c r="AI76" i="462"/>
  <c r="AF76" i="462"/>
  <c r="AJ53" i="466"/>
  <c r="AH53" i="466"/>
  <c r="AK73" i="430"/>
  <c r="AI73" i="430"/>
  <c r="AI76" i="476"/>
  <c r="AC70" i="474"/>
  <c r="AF81" i="468"/>
  <c r="AV86" i="424"/>
  <c r="AQ86" i="424"/>
  <c r="AT78" i="436"/>
  <c r="AK80" i="432"/>
  <c r="AF80" i="432"/>
  <c r="AR83" i="446"/>
  <c r="AV83" i="446"/>
  <c r="AF54" i="414"/>
  <c r="AH71" i="468"/>
  <c r="AF71" i="468"/>
  <c r="AF87" i="430"/>
  <c r="AK55" i="454"/>
  <c r="AH55" i="454"/>
  <c r="AG72" i="458"/>
  <c r="AS77" i="422"/>
  <c r="AT77" i="422"/>
  <c r="AV84" i="450"/>
  <c r="AS88" i="448"/>
  <c r="AV88" i="448"/>
  <c r="AC59" i="470"/>
  <c r="AG61" i="458"/>
  <c r="AI58" i="466"/>
  <c r="AF58" i="466"/>
  <c r="AF79" i="474"/>
  <c r="AC84" i="411"/>
  <c r="AF54" i="466"/>
  <c r="AU83" i="462"/>
  <c r="AV83" i="462"/>
  <c r="AG88" i="422"/>
  <c r="AF75" i="470"/>
  <c r="AH75" i="470"/>
  <c r="AI67" i="428"/>
  <c r="AH67" i="428"/>
  <c r="AH71" i="410"/>
  <c r="AF64" i="454"/>
  <c r="AG64" i="454"/>
  <c r="AS77" i="476"/>
  <c r="AU86" i="415"/>
  <c r="AQ86" i="415"/>
  <c r="AH60" i="466"/>
  <c r="AH70" i="472"/>
  <c r="AF70" i="472"/>
  <c r="AF74" i="413"/>
  <c r="AC82" i="422"/>
  <c r="AF71" i="442"/>
  <c r="AI71" i="442"/>
  <c r="AF78" i="456"/>
  <c r="AK62" i="458"/>
  <c r="AH62" i="458"/>
  <c r="AF69" i="466"/>
  <c r="AK72" i="450"/>
  <c r="AI72" i="450"/>
  <c r="AG84" i="470"/>
  <c r="AR87" i="426"/>
  <c r="AT87" i="426"/>
  <c r="AF80" i="436"/>
  <c r="AI80" i="436"/>
  <c r="AI87" i="434"/>
  <c r="AG79" i="440"/>
  <c r="AH79" i="440"/>
  <c r="AI76" i="438"/>
  <c r="AJ76" i="438"/>
  <c r="AS82" i="474"/>
  <c r="AC57" i="414"/>
  <c r="AG55" i="410"/>
  <c r="AG55" i="474"/>
  <c r="AI55" i="474"/>
  <c r="AH88" i="416"/>
  <c r="AU87" i="436"/>
  <c r="AV87" i="436"/>
  <c r="AU77" i="474"/>
  <c r="AS87" i="417"/>
  <c r="AQ87" i="417"/>
  <c r="AR81" i="438"/>
  <c r="AC60" i="444"/>
  <c r="AT86" i="438"/>
  <c r="AH87" i="468"/>
  <c r="AK87" i="468"/>
  <c r="AF76" i="464"/>
  <c r="AT82" i="446"/>
  <c r="AR82" i="446"/>
  <c r="AJ68" i="412"/>
  <c r="AC84" i="416"/>
  <c r="AF82" i="466"/>
  <c r="AI77" i="410"/>
  <c r="AG77" i="410"/>
  <c r="AV79" i="468"/>
  <c r="AT82" i="444"/>
  <c r="AQ82" i="444"/>
  <c r="AF80" i="434"/>
  <c r="AI80" i="426"/>
  <c r="AF80" i="426"/>
  <c r="AS80" i="472"/>
  <c r="AV79" i="436"/>
  <c r="AU79" i="436"/>
  <c r="AR85" i="452"/>
  <c r="AK56" i="460"/>
  <c r="AG56" i="460"/>
  <c r="AT88" i="424"/>
  <c r="AU82" i="434"/>
  <c r="AT82" i="434"/>
  <c r="AS77" i="426"/>
  <c r="AU77" i="462"/>
  <c r="AT77" i="462"/>
  <c r="AU86" i="440"/>
  <c r="AR86" i="440"/>
  <c r="AS81" i="474"/>
  <c r="AQ81" i="474"/>
  <c r="AH87" i="410"/>
  <c r="AK79" i="422"/>
  <c r="AF79" i="422"/>
  <c r="AR82" i="417"/>
  <c r="AF59" i="399"/>
  <c r="AJ59" i="399"/>
  <c r="AR82" i="440"/>
  <c r="AS79" i="456"/>
  <c r="AV79" i="456"/>
  <c r="AQ84" i="416"/>
  <c r="AF81" i="442"/>
  <c r="AG81" i="442"/>
  <c r="AS81" i="454"/>
  <c r="AT78" i="410"/>
  <c r="AR78" i="410"/>
  <c r="AI83" i="452"/>
  <c r="AJ83" i="452"/>
  <c r="AK80" i="462"/>
  <c r="AH58" i="412"/>
  <c r="AJ58" i="412"/>
  <c r="AU87" i="446"/>
  <c r="AR86" i="436"/>
  <c r="AV86" i="436"/>
  <c r="AQ84" i="442"/>
  <c r="AQ82" i="442"/>
  <c r="AT82" i="442"/>
  <c r="AT81" i="420"/>
  <c r="AC62" i="464"/>
  <c r="AI55" i="456"/>
  <c r="AC80" i="442"/>
  <c r="AU80" i="399"/>
  <c r="AG74" i="454"/>
  <c r="AK74" i="454"/>
  <c r="AV80" i="458"/>
  <c r="AH77" i="418"/>
  <c r="AG77" i="418"/>
  <c r="AQ79" i="410"/>
  <c r="AT79" i="410"/>
  <c r="AU85" i="411"/>
  <c r="AU84" i="411"/>
  <c r="AQ84" i="411"/>
  <c r="AG65" i="448"/>
  <c r="AH62" i="434"/>
  <c r="AK62" i="434"/>
  <c r="AS86" i="411"/>
  <c r="AU86" i="411"/>
  <c r="AC55" i="410"/>
  <c r="AQ82" i="412"/>
  <c r="AC78" i="452"/>
  <c r="AH78" i="418"/>
  <c r="AH73" i="450"/>
  <c r="AG73" i="450"/>
  <c r="AU86" i="470"/>
  <c r="AT86" i="470"/>
  <c r="AJ83" i="420"/>
  <c r="AK83" i="420"/>
  <c r="AF85" i="472"/>
  <c r="AJ80" i="424"/>
  <c r="AF80" i="424"/>
  <c r="AF86" i="416"/>
  <c r="AJ86" i="416"/>
  <c r="AK56" i="428"/>
  <c r="AU84" i="430"/>
  <c r="AS84" i="430"/>
  <c r="AT78" i="440"/>
  <c r="AK73" i="460"/>
  <c r="AJ73" i="460"/>
  <c r="AK53" i="454"/>
  <c r="AR78" i="474"/>
  <c r="AS78" i="474"/>
  <c r="AG55" i="430"/>
  <c r="AC63" i="442"/>
  <c r="AK62" i="460"/>
  <c r="AH62" i="460"/>
  <c r="AF60" i="426"/>
  <c r="AK60" i="426"/>
  <c r="AG62" i="456"/>
  <c r="AC65" i="464"/>
  <c r="AI65" i="432"/>
  <c r="AQ84" i="436"/>
  <c r="AU84" i="436"/>
  <c r="AV85" i="468"/>
  <c r="AI81" i="420"/>
  <c r="AH81" i="420"/>
  <c r="AQ85" i="436"/>
  <c r="AC54" i="416"/>
  <c r="AU79" i="432"/>
  <c r="AH68" i="460"/>
  <c r="AJ68" i="460"/>
  <c r="AH68" i="476"/>
  <c r="AK56" i="466"/>
  <c r="AI56" i="466"/>
  <c r="AK85" i="474"/>
  <c r="AC60" i="464"/>
  <c r="AR83" i="430"/>
  <c r="AS79" i="472"/>
  <c r="AU79" i="472"/>
  <c r="AU78" i="428"/>
  <c r="AH74" i="476"/>
  <c r="AJ74" i="476"/>
  <c r="AG55" i="468"/>
  <c r="AC64" i="410"/>
  <c r="AC73" i="413"/>
  <c r="AH67" i="476"/>
  <c r="AT80" i="462"/>
  <c r="AR80" i="462"/>
  <c r="AS88" i="426"/>
  <c r="AR83" i="456"/>
  <c r="AS83" i="456"/>
  <c r="AJ64" i="410"/>
  <c r="AF64" i="460"/>
  <c r="AJ64" i="460"/>
  <c r="AR85" i="412"/>
  <c r="AC83" i="450"/>
  <c r="AJ55" i="446"/>
  <c r="AC56" i="417"/>
  <c r="AI67" i="426"/>
  <c r="AC78" i="410"/>
  <c r="AV87" i="420"/>
  <c r="AQ87" i="420"/>
  <c r="AS78" i="458"/>
  <c r="AJ70" i="468"/>
  <c r="AG70" i="468"/>
  <c r="AF78" i="462"/>
  <c r="AV80" i="452"/>
  <c r="AR80" i="452"/>
  <c r="AH87" i="432"/>
  <c r="AF65" i="460"/>
  <c r="AH65" i="460"/>
  <c r="AT87" i="452"/>
  <c r="AQ87" i="452"/>
  <c r="AH85" i="470"/>
  <c r="AC82" i="472"/>
  <c r="AF76" i="424"/>
  <c r="AK77" i="474"/>
  <c r="AI77" i="474"/>
  <c r="AR80" i="456"/>
  <c r="AQ80" i="456"/>
  <c r="AJ85" i="434"/>
  <c r="AC70" i="456"/>
  <c r="AH76" i="460"/>
  <c r="AF76" i="460"/>
  <c r="AH66" i="417"/>
  <c r="AT82" i="450"/>
  <c r="AS82" i="450"/>
  <c r="AI72" i="415"/>
  <c r="AC60" i="410"/>
  <c r="AR88" i="420"/>
  <c r="AH53" i="426"/>
  <c r="AI53" i="426"/>
  <c r="AI55" i="470"/>
  <c r="AC67" i="444"/>
  <c r="AV85" i="416"/>
  <c r="AC54" i="412"/>
  <c r="AF72" i="430"/>
  <c r="AT80" i="388"/>
  <c r="AQ80" i="388"/>
  <c r="AK61" i="434"/>
  <c r="AC59" i="418"/>
  <c r="AH74" i="418"/>
  <c r="AH87" i="420"/>
  <c r="AK87" i="420"/>
  <c r="AH63" i="418"/>
  <c r="AC72" i="458"/>
  <c r="AF70" i="444"/>
  <c r="AI67" i="424"/>
  <c r="AG67" i="424"/>
  <c r="AT78" i="424"/>
  <c r="AS78" i="424"/>
  <c r="AG53" i="458"/>
  <c r="AC82" i="416"/>
  <c r="AS79" i="388"/>
  <c r="AJ55" i="452"/>
  <c r="AF55" i="452"/>
  <c r="AI74" i="416"/>
  <c r="AT81" i="415"/>
  <c r="AV81" i="415"/>
  <c r="AG62" i="410"/>
  <c r="AV83" i="410"/>
  <c r="AT83" i="410"/>
  <c r="AI54" i="474"/>
  <c r="AK54" i="474"/>
  <c r="AU81" i="462"/>
  <c r="AT81" i="462"/>
  <c r="AH57" i="436"/>
  <c r="AC69" i="462"/>
  <c r="AI83" i="444"/>
  <c r="AF60" i="436"/>
  <c r="AK60" i="436"/>
  <c r="AT81" i="468"/>
  <c r="AG88" i="418"/>
  <c r="AK88" i="418"/>
  <c r="AF83" i="410"/>
  <c r="AH83" i="410"/>
  <c r="AQ86" i="444"/>
  <c r="AJ83" i="462"/>
  <c r="AF83" i="462"/>
  <c r="AH60" i="440"/>
  <c r="AK83" i="411"/>
  <c r="AH83" i="411"/>
  <c r="AR79" i="440"/>
  <c r="AG57" i="472"/>
  <c r="AK57" i="472"/>
  <c r="AH81" i="452"/>
  <c r="AJ81" i="452"/>
  <c r="AU77" i="413"/>
  <c r="AV77" i="413"/>
  <c r="AI57" i="410"/>
  <c r="AH73" i="448"/>
  <c r="AI73" i="448"/>
  <c r="AS81" i="416"/>
  <c r="AI73" i="464"/>
  <c r="AF73" i="464"/>
  <c r="AC62" i="466"/>
  <c r="AI70" i="462"/>
  <c r="AG74" i="440"/>
  <c r="AK74" i="440"/>
  <c r="AI87" i="474"/>
  <c r="AC73" i="414"/>
  <c r="AR78" i="466"/>
  <c r="AG71" i="436"/>
  <c r="AI71" i="436"/>
  <c r="AC69" i="454"/>
  <c r="AI53" i="452"/>
  <c r="AG78" i="446"/>
  <c r="AF78" i="446"/>
  <c r="AK70" i="450"/>
  <c r="AR87" i="422"/>
  <c r="AQ87" i="422"/>
  <c r="AH84" i="460"/>
  <c r="AI84" i="460"/>
  <c r="AJ83" i="468"/>
  <c r="AQ83" i="444"/>
  <c r="AU83" i="444"/>
  <c r="AH62" i="472"/>
  <c r="AC82" i="464"/>
  <c r="AJ81" i="448"/>
  <c r="AS85" i="432"/>
  <c r="AQ85" i="432"/>
  <c r="AG78" i="474"/>
  <c r="AC79" i="417"/>
  <c r="AS84" i="468"/>
  <c r="AQ81" i="422"/>
  <c r="AS81" i="422"/>
  <c r="AI66" i="438"/>
  <c r="AH66" i="438"/>
  <c r="AT83" i="432"/>
  <c r="AC84" i="413"/>
  <c r="AK58" i="474"/>
  <c r="AK73" i="418"/>
  <c r="AJ73" i="418"/>
  <c r="AQ84" i="452"/>
  <c r="AI88" i="448"/>
  <c r="AK88" i="448"/>
  <c r="AG57" i="476"/>
  <c r="AK57" i="476"/>
  <c r="AR85" i="417"/>
  <c r="AF63" i="476"/>
  <c r="AH63" i="476"/>
  <c r="AQ80" i="470"/>
  <c r="AU80" i="470"/>
  <c r="AQ79" i="424"/>
  <c r="AC80" i="462"/>
  <c r="AF69" i="399"/>
  <c r="AI69" i="399"/>
  <c r="AK69" i="470"/>
  <c r="AF74" i="444"/>
  <c r="AJ74" i="444"/>
  <c r="AF56" i="464"/>
  <c r="AK56" i="464"/>
  <c r="AJ59" i="456"/>
  <c r="AT86" i="416"/>
  <c r="AQ86" i="416"/>
  <c r="AC68" i="476"/>
  <c r="AT78" i="412"/>
  <c r="AV80" i="424"/>
  <c r="AR80" i="424"/>
  <c r="AF72" i="444"/>
  <c r="AH71" i="472"/>
  <c r="AG71" i="472"/>
  <c r="AF65" i="411"/>
  <c r="AF53" i="440"/>
  <c r="AJ53" i="440"/>
  <c r="AF53" i="444"/>
  <c r="AI53" i="444"/>
  <c r="AI59" i="436"/>
  <c r="AH59" i="436"/>
  <c r="AG68" i="424"/>
  <c r="AJ68" i="428"/>
  <c r="AK68" i="428"/>
  <c r="AR78" i="438"/>
  <c r="AC72" i="416"/>
  <c r="AU83" i="454"/>
  <c r="AR84" i="440"/>
  <c r="AV84" i="440"/>
  <c r="AV83" i="434"/>
  <c r="AR83" i="434"/>
  <c r="AJ60" i="416"/>
  <c r="AH59" i="450"/>
  <c r="AJ59" i="450"/>
  <c r="AI63" i="456"/>
  <c r="AC71" i="388"/>
  <c r="AH70" i="420"/>
  <c r="AJ60" i="388"/>
  <c r="AF60" i="388"/>
  <c r="AI68" i="399"/>
  <c r="AF68" i="399"/>
  <c r="AI88" i="476"/>
  <c r="AR77" i="428"/>
  <c r="AV77" i="428"/>
  <c r="AF87" i="452"/>
  <c r="AG87" i="452"/>
  <c r="AJ68" i="464"/>
  <c r="AF68" i="464"/>
  <c r="AT82" i="414"/>
  <c r="AK87" i="448"/>
  <c r="AJ87" i="448"/>
  <c r="AK88" i="464"/>
  <c r="AH88" i="464"/>
  <c r="AT80" i="416"/>
  <c r="AI86" i="420"/>
  <c r="AG86" i="420"/>
  <c r="AT82" i="462"/>
  <c r="AS82" i="462"/>
  <c r="AG81" i="464"/>
  <c r="AI82" i="468"/>
  <c r="AH82" i="468"/>
  <c r="AV79" i="454"/>
  <c r="AI79" i="413"/>
  <c r="AG79" i="413"/>
  <c r="AR81" i="414"/>
  <c r="AU85" i="430"/>
  <c r="AT85" i="430"/>
  <c r="AR84" i="432"/>
  <c r="AC63" i="420"/>
  <c r="AJ58" i="411"/>
  <c r="AF74" i="422"/>
  <c r="AJ74" i="422"/>
  <c r="AS79" i="416"/>
  <c r="AC61" i="466"/>
  <c r="AQ87" i="416"/>
  <c r="AT84" i="472"/>
  <c r="AR84" i="472"/>
  <c r="AF85" i="410"/>
  <c r="AF58" i="458"/>
  <c r="AI58" i="458"/>
  <c r="AH64" i="424"/>
  <c r="AH63" i="468"/>
  <c r="AK63" i="468"/>
  <c r="AG62" i="432"/>
  <c r="AJ68" i="468"/>
  <c r="AF68" i="468"/>
  <c r="AF79" i="462"/>
  <c r="AJ79" i="462"/>
  <c r="AF84" i="426"/>
  <c r="AU84" i="462"/>
  <c r="AS84" i="462"/>
  <c r="AH76" i="474"/>
  <c r="AI76" i="474"/>
  <c r="AR85" i="448"/>
  <c r="AQ88" i="399"/>
  <c r="AR88" i="399"/>
  <c r="AI72" i="416"/>
  <c r="AU77" i="410"/>
  <c r="AQ77" i="410"/>
  <c r="AT83" i="388"/>
  <c r="AH84" i="464"/>
  <c r="AI84" i="464"/>
  <c r="AI75" i="464"/>
  <c r="AC63" i="458"/>
  <c r="AS82" i="416"/>
  <c r="AU82" i="416"/>
  <c r="AF83" i="472"/>
  <c r="AF63" i="413"/>
  <c r="AH63" i="413"/>
  <c r="AQ86" i="472"/>
  <c r="AJ86" i="474"/>
  <c r="AK86" i="474"/>
  <c r="AF66" i="444"/>
  <c r="AC60" i="470"/>
  <c r="AS82" i="466"/>
  <c r="AK84" i="476"/>
  <c r="AI84" i="476"/>
  <c r="AS80" i="466"/>
  <c r="AC86" i="468"/>
  <c r="AK73" i="442"/>
  <c r="AI73" i="442"/>
  <c r="AS79" i="466"/>
  <c r="AC66" i="462"/>
  <c r="AF85" i="415"/>
  <c r="AI69" i="417"/>
  <c r="AG69" i="417"/>
  <c r="AT78" i="388"/>
  <c r="AC71" i="476"/>
  <c r="AS87" i="464"/>
  <c r="AJ62" i="450"/>
  <c r="AH62" i="450"/>
  <c r="AR86" i="448"/>
  <c r="AC57" i="420"/>
  <c r="AR86" i="450"/>
  <c r="AR78" i="470"/>
  <c r="AV78" i="470"/>
  <c r="AI60" i="468"/>
  <c r="AK84" i="417"/>
  <c r="AG84" i="417"/>
  <c r="AG65" i="464"/>
  <c r="AC77" i="476"/>
  <c r="AQ80" i="476"/>
  <c r="AC74" i="454"/>
  <c r="AI77" i="470"/>
  <c r="AG65" i="418"/>
  <c r="AJ65" i="418"/>
  <c r="AH60" i="472"/>
  <c r="AS79" i="411"/>
  <c r="AU79" i="411"/>
  <c r="AI69" i="444"/>
  <c r="AK69" i="444"/>
  <c r="AI75" i="454"/>
  <c r="AQ80" i="417"/>
  <c r="AT80" i="417"/>
  <c r="AG82" i="415"/>
  <c r="AC75" i="474"/>
  <c r="AS85" i="414"/>
  <c r="AT79" i="414"/>
  <c r="AV79" i="414"/>
  <c r="AR82" i="468"/>
  <c r="AK57" i="468"/>
  <c r="AG57" i="468"/>
  <c r="AT77" i="446"/>
  <c r="AC53" i="472"/>
  <c r="AQ78" i="434"/>
  <c r="AT78" i="434"/>
  <c r="AQ88" i="452"/>
  <c r="AS88" i="452"/>
  <c r="AT87" i="414"/>
  <c r="AR87" i="414"/>
  <c r="AU87" i="460"/>
  <c r="AU88" i="415"/>
  <c r="AS88" i="415"/>
  <c r="AR78" i="411"/>
  <c r="AC87" i="436"/>
  <c r="AQ87" i="450"/>
  <c r="AC64" i="466"/>
  <c r="AF81" i="458"/>
  <c r="AC79" i="476"/>
  <c r="AK79" i="438"/>
  <c r="AH66" i="410"/>
  <c r="AF66" i="410"/>
  <c r="AI67" i="470"/>
  <c r="AJ67" i="470"/>
  <c r="AV83" i="411"/>
  <c r="AT83" i="415"/>
  <c r="AV83" i="415"/>
  <c r="AT77" i="438"/>
  <c r="AC68" i="472"/>
  <c r="AV83" i="452"/>
  <c r="AJ81" i="444"/>
  <c r="AI81" i="444"/>
  <c r="AF78" i="410"/>
  <c r="AS87" i="428"/>
  <c r="AR87" i="428"/>
  <c r="AR82" i="458"/>
  <c r="AC59" i="468"/>
  <c r="AG65" i="426"/>
  <c r="AU78" i="432"/>
  <c r="AR78" i="432"/>
  <c r="AT77" i="440"/>
  <c r="AC64" i="462"/>
  <c r="AK83" i="476"/>
  <c r="AJ67" i="464"/>
  <c r="AF67" i="464"/>
  <c r="AH65" i="450"/>
  <c r="AK77" i="442"/>
  <c r="AF77" i="442"/>
  <c r="AS87" i="411"/>
  <c r="AC55" i="450"/>
  <c r="AT85" i="420"/>
  <c r="AT80" i="428"/>
  <c r="AS80" i="428"/>
  <c r="AK81" i="460"/>
  <c r="AJ80" i="472"/>
  <c r="AH80" i="472"/>
  <c r="AV77" i="454"/>
  <c r="AT88" i="434"/>
  <c r="AU88" i="434"/>
  <c r="AH63" i="442"/>
  <c r="AJ63" i="410"/>
  <c r="AH63" i="410"/>
  <c r="AS81" i="448"/>
  <c r="AF55" i="415"/>
  <c r="AG55" i="415"/>
  <c r="AH85" i="476"/>
  <c r="AC73" i="452"/>
  <c r="AT88" i="438"/>
  <c r="AQ82" i="464"/>
  <c r="AU82" i="464"/>
  <c r="AU83" i="466"/>
  <c r="AI67" i="472"/>
  <c r="AG67" i="472"/>
  <c r="AJ67" i="440"/>
  <c r="AG87" i="424"/>
  <c r="AH87" i="424"/>
  <c r="AG60" i="422"/>
  <c r="AI60" i="422"/>
  <c r="AK83" i="426"/>
  <c r="AG83" i="426"/>
  <c r="AV77" i="417"/>
  <c r="AK66" i="454"/>
  <c r="AH66" i="454"/>
  <c r="AJ54" i="476"/>
  <c r="AR88" i="417"/>
  <c r="AT88" i="417"/>
  <c r="AR83" i="420"/>
  <c r="AI79" i="464"/>
  <c r="AG79" i="464"/>
  <c r="AS77" i="420"/>
  <c r="AG72" i="466"/>
  <c r="AF72" i="466"/>
  <c r="AV84" i="446"/>
  <c r="AG79" i="448"/>
  <c r="AH79" i="448"/>
  <c r="AK78" i="417"/>
  <c r="AC55" i="454"/>
  <c r="AF79" i="426"/>
  <c r="AQ86" i="454"/>
  <c r="AR86" i="454"/>
  <c r="AK55" i="448"/>
  <c r="AG55" i="448"/>
  <c r="AH71" i="460"/>
  <c r="AJ83" i="418"/>
  <c r="AF83" i="418"/>
  <c r="AU83" i="458"/>
  <c r="AC62" i="430"/>
  <c r="AU83" i="418"/>
  <c r="AI69" i="446"/>
  <c r="AH69" i="446"/>
  <c r="AS84" i="424"/>
  <c r="AC65" i="448"/>
  <c r="AQ83" i="468"/>
  <c r="AS88" i="430"/>
  <c r="AR88" i="430"/>
  <c r="AU77" i="472"/>
  <c r="AC56" i="470"/>
  <c r="AS80" i="411"/>
  <c r="AJ87" i="416"/>
  <c r="AF87" i="416"/>
  <c r="AF88" i="432"/>
  <c r="AC53" i="474"/>
  <c r="AH75" i="430"/>
  <c r="AS85" i="464"/>
  <c r="AT85" i="464"/>
  <c r="AR77" i="430"/>
  <c r="AS86" i="460"/>
  <c r="AQ86" i="460"/>
  <c r="AR83" i="412"/>
  <c r="AQ83" i="412"/>
  <c r="AJ76" i="444"/>
  <c r="AT79" i="438"/>
  <c r="AR79" i="438"/>
  <c r="AG88" i="442"/>
  <c r="AG72" i="470"/>
  <c r="AF72" i="470"/>
  <c r="AT86" i="458"/>
  <c r="AU86" i="458"/>
  <c r="AJ80" i="458"/>
  <c r="AG83" i="414"/>
  <c r="AH83" i="414"/>
  <c r="AT78" i="450"/>
  <c r="AS78" i="450"/>
  <c r="AT79" i="412"/>
  <c r="AC74" i="410"/>
  <c r="AS87" i="466"/>
  <c r="AF77" i="458"/>
  <c r="AG77" i="458"/>
  <c r="AC68" i="468"/>
  <c r="AU81" i="430"/>
  <c r="AI71" i="458"/>
  <c r="AH71" i="458"/>
  <c r="AH66" i="456"/>
  <c r="AF66" i="456"/>
  <c r="AK81" i="470"/>
  <c r="AC88" i="472"/>
  <c r="AV81" i="440"/>
  <c r="AT81" i="440"/>
  <c r="AG60" i="464"/>
  <c r="AV81" i="446"/>
  <c r="AU81" i="446"/>
  <c r="AF58" i="454"/>
  <c r="AH62" i="444"/>
  <c r="AI62" i="444"/>
  <c r="AQ81" i="466"/>
  <c r="AC74" i="474"/>
  <c r="AI63" i="448"/>
  <c r="AC57" i="470"/>
  <c r="AU88" i="446"/>
  <c r="AT85" i="476"/>
  <c r="AU85" i="476"/>
  <c r="AF57" i="470"/>
  <c r="AK62" i="399"/>
  <c r="AJ62" i="399"/>
  <c r="AU87" i="448"/>
  <c r="AS88" i="470"/>
  <c r="AR88" i="470"/>
  <c r="AJ66" i="470"/>
  <c r="AV82" i="470"/>
  <c r="AU82" i="470"/>
  <c r="AK61" i="464"/>
  <c r="AR85" i="418"/>
  <c r="AT85" i="418"/>
  <c r="AU88" i="422"/>
  <c r="AT87" i="472"/>
  <c r="AQ87" i="472"/>
  <c r="AT84" i="448"/>
  <c r="AU86" i="418"/>
  <c r="AS86" i="418"/>
  <c r="AV81" i="428"/>
  <c r="AV79" i="458"/>
  <c r="AS79" i="458"/>
  <c r="AG81" i="399"/>
  <c r="AU81" i="458"/>
  <c r="AV81" i="458"/>
  <c r="AJ76" i="468"/>
  <c r="AC62" i="410"/>
  <c r="AV84" i="470"/>
  <c r="AR84" i="470"/>
  <c r="AT77" i="466"/>
  <c r="AV77" i="466"/>
  <c r="AV87" i="412"/>
  <c r="AR85" i="462"/>
  <c r="AU85" i="462"/>
  <c r="AH86" i="468"/>
  <c r="AR80" i="422"/>
  <c r="AQ80" i="422"/>
  <c r="AG66" i="432"/>
  <c r="AJ66" i="432"/>
  <c r="AQ80" i="410"/>
  <c r="AR80" i="412"/>
  <c r="AU80" i="412"/>
  <c r="AK75" i="462"/>
  <c r="AC66" i="420"/>
  <c r="AR85" i="434"/>
  <c r="AK60" i="450"/>
  <c r="AJ60" i="450"/>
  <c r="AS84" i="434"/>
  <c r="AT78" i="456"/>
  <c r="AR78" i="456"/>
  <c r="AJ85" i="418"/>
  <c r="AQ85" i="444"/>
  <c r="AT85" i="444"/>
  <c r="AR78" i="462"/>
  <c r="AS78" i="462"/>
  <c r="AJ56" i="476"/>
  <c r="AV79" i="417"/>
  <c r="AT79" i="417"/>
  <c r="AF66" i="428"/>
  <c r="AC75" i="440"/>
  <c r="AT84" i="388"/>
  <c r="AH60" i="432"/>
  <c r="AK60" i="432"/>
  <c r="AT88" i="472"/>
  <c r="AF58" i="460"/>
  <c r="AG58" i="460"/>
  <c r="AI82" i="462"/>
  <c r="AC61" i="420"/>
  <c r="AS81" i="472"/>
  <c r="AG54" i="468"/>
  <c r="AH54" i="468"/>
  <c r="AV81" i="464"/>
  <c r="AT81" i="464"/>
  <c r="AT86" i="399"/>
  <c r="AU88" i="418"/>
  <c r="AS88" i="418"/>
  <c r="AS82" i="432"/>
  <c r="AF66" i="472"/>
  <c r="AG66" i="472"/>
  <c r="AR87" i="432"/>
  <c r="AC81" i="448"/>
  <c r="AQ85" i="470"/>
  <c r="AQ83" i="442"/>
  <c r="AS83" i="442"/>
  <c r="AC77" i="472"/>
  <c r="AF69" i="452"/>
  <c r="AI79" i="472"/>
  <c r="AK79" i="472"/>
  <c r="AC78" i="462"/>
  <c r="AK60" i="476"/>
  <c r="AF58" i="446"/>
  <c r="AH58" i="446"/>
  <c r="AT80" i="454"/>
  <c r="AF63" i="440"/>
  <c r="AJ63" i="440"/>
  <c r="AI82" i="446"/>
  <c r="AG76" i="418"/>
  <c r="AI76" i="418"/>
  <c r="AG81" i="456"/>
  <c r="AJ81" i="456"/>
  <c r="AQ78" i="413"/>
  <c r="AF73" i="462"/>
  <c r="AJ73" i="462"/>
  <c r="AS81" i="450"/>
  <c r="AC55" i="470"/>
  <c r="AG82" i="426"/>
  <c r="AF82" i="426"/>
  <c r="AC76" i="474"/>
  <c r="AQ77" i="434"/>
  <c r="AR77" i="434"/>
  <c r="AH62" i="454"/>
  <c r="AG62" i="454"/>
  <c r="AJ78" i="470"/>
  <c r="AC86" i="464"/>
  <c r="AS82" i="415"/>
  <c r="AJ74" i="468"/>
  <c r="AI74" i="468"/>
  <c r="AK68" i="420"/>
  <c r="AH55" i="466"/>
  <c r="AI55" i="466"/>
  <c r="AJ70" i="474"/>
  <c r="AH58" i="462"/>
  <c r="AK58" i="462"/>
  <c r="AU80" i="434"/>
  <c r="AR80" i="434"/>
  <c r="AG57" i="448"/>
  <c r="AK57" i="448"/>
  <c r="AJ83" i="474"/>
  <c r="AV77" i="415"/>
  <c r="AT77" i="415"/>
  <c r="AF86" i="456"/>
  <c r="AG86" i="456"/>
  <c r="AH64" i="399"/>
  <c r="AC79" i="436"/>
  <c r="AV83" i="470"/>
  <c r="AC76" i="454"/>
  <c r="AQ84" i="422"/>
  <c r="AI58" i="410"/>
  <c r="AH58" i="410"/>
  <c r="AQ85" i="474"/>
  <c r="AS83" i="436"/>
  <c r="AU83" i="436"/>
  <c r="AH81" i="414"/>
  <c r="AS77" i="460"/>
  <c r="AR77" i="460"/>
  <c r="AT87" i="424"/>
  <c r="AR81" i="412"/>
  <c r="AS81" i="412"/>
  <c r="AF64" i="466"/>
  <c r="AK64" i="466"/>
  <c r="AH88" i="424"/>
  <c r="AI62" i="464"/>
  <c r="AK62" i="464"/>
  <c r="AF75" i="468"/>
  <c r="AV86" i="476"/>
  <c r="AR86" i="476"/>
  <c r="AJ70" i="442"/>
  <c r="AI70" i="442"/>
  <c r="AJ72" i="428"/>
  <c r="AU85" i="426"/>
  <c r="AV85" i="426"/>
  <c r="AS84" i="456"/>
  <c r="AQ84" i="456"/>
  <c r="AG74" i="458"/>
  <c r="AG71" i="428"/>
  <c r="AF71" i="428"/>
  <c r="AT80" i="442"/>
  <c r="AU81" i="476"/>
  <c r="AS81" i="476"/>
  <c r="AS86" i="446"/>
  <c r="AC59" i="450"/>
  <c r="AS82" i="436"/>
  <c r="AF72" i="452"/>
  <c r="AJ72" i="452"/>
  <c r="AI63" i="399"/>
  <c r="AH53" i="442"/>
  <c r="AK53" i="442"/>
  <c r="AQ80" i="420"/>
  <c r="AU80" i="420"/>
  <c r="AK84" i="462"/>
  <c r="AS79" i="462"/>
  <c r="AU79" i="462"/>
  <c r="AQ81" i="418"/>
  <c r="AC81" i="410"/>
  <c r="AF75" i="416"/>
  <c r="AR88" i="474"/>
  <c r="AS88" i="474"/>
  <c r="AT84" i="418"/>
  <c r="AU85" i="450"/>
  <c r="AS85" i="450"/>
  <c r="AU88" i="460"/>
  <c r="AR82" i="426"/>
  <c r="AT82" i="426"/>
  <c r="AT82" i="418"/>
  <c r="AG77" i="454"/>
  <c r="AF77" i="454"/>
  <c r="AJ67" i="474"/>
  <c r="AS77" i="432"/>
  <c r="AV77" i="432"/>
  <c r="AG59" i="476"/>
  <c r="AF59" i="476"/>
  <c r="AT88" i="458"/>
  <c r="AC59" i="440"/>
  <c r="AH79" i="460"/>
  <c r="AJ82" i="460"/>
  <c r="AF82" i="460"/>
  <c r="AG62" i="470"/>
  <c r="AI59" i="444"/>
  <c r="AF59" i="444"/>
  <c r="AC62" i="417"/>
  <c r="AS82" i="438"/>
  <c r="AC80" i="450"/>
  <c r="AK57" i="418"/>
  <c r="AI87" i="470"/>
  <c r="AK87" i="470"/>
  <c r="AH74" i="460"/>
  <c r="AC60" i="460"/>
  <c r="AQ81" i="456"/>
  <c r="AF84" i="448"/>
  <c r="AH84" i="448"/>
  <c r="AQ78" i="460"/>
  <c r="AG88" i="460"/>
  <c r="AH88" i="460"/>
  <c r="AT87" i="430"/>
  <c r="AC63" i="466"/>
  <c r="AV78" i="426"/>
  <c r="AH58" i="418"/>
  <c r="AG58" i="418"/>
  <c r="AJ64" i="476"/>
  <c r="AK64" i="476"/>
  <c r="AH58" i="472"/>
  <c r="AT86" i="410"/>
  <c r="AR86" i="410"/>
  <c r="AH62" i="430"/>
  <c r="AG62" i="430"/>
  <c r="AQ86" i="413"/>
  <c r="AC74" i="464"/>
  <c r="AF88" i="411"/>
  <c r="AG70" i="464"/>
  <c r="AH70" i="464"/>
  <c r="AQ82" i="411"/>
  <c r="AC82" i="468"/>
  <c r="AF56" i="417"/>
  <c r="AS77" i="464"/>
  <c r="AT77" i="464"/>
  <c r="AG81" i="410"/>
  <c r="AF81" i="410"/>
  <c r="AS79" i="448"/>
  <c r="AT88" i="454"/>
  <c r="AR88" i="454"/>
  <c r="AT85" i="446"/>
  <c r="AR82" i="410"/>
  <c r="AS82" i="410"/>
  <c r="AI61" i="474"/>
  <c r="AK88" i="466"/>
  <c r="AG88" i="466"/>
  <c r="AQ88" i="450"/>
  <c r="AU88" i="450"/>
  <c r="AG86" i="470"/>
  <c r="AC81" i="474"/>
  <c r="AF70" i="410"/>
  <c r="AC54" i="466"/>
  <c r="AH56" i="458"/>
  <c r="AH56" i="468"/>
  <c r="AG56" i="468"/>
  <c r="AT85" i="460"/>
  <c r="AK69" i="472"/>
  <c r="AI69" i="472"/>
  <c r="AS85" i="410"/>
  <c r="AJ72" i="434"/>
  <c r="AG72" i="434"/>
  <c r="AK66" i="434"/>
  <c r="AQ85" i="466"/>
  <c r="AS85" i="466"/>
  <c r="AG60" i="446"/>
  <c r="AJ60" i="446"/>
  <c r="AV86" i="468"/>
  <c r="AG78" i="476"/>
  <c r="AJ78" i="476"/>
  <c r="AS87" i="415"/>
  <c r="BA86" i="468" l="1"/>
  <c r="AW86" i="468"/>
  <c r="AY86" i="468"/>
  <c r="AX86" i="468"/>
  <c r="AZ86" i="468"/>
  <c r="AZ78" i="426"/>
  <c r="AX78" i="426"/>
  <c r="BA78" i="426"/>
  <c r="AY78" i="426"/>
  <c r="AW78" i="426"/>
  <c r="AW77" i="432"/>
  <c r="BA77" i="432"/>
  <c r="AZ77" i="432"/>
  <c r="AX77" i="432"/>
  <c r="AY77" i="432"/>
  <c r="AK89" i="442"/>
  <c r="AH89" i="442"/>
  <c r="AW85" i="426"/>
  <c r="AZ85" i="426"/>
  <c r="AY85" i="426"/>
  <c r="AX85" i="426"/>
  <c r="BA85" i="426"/>
  <c r="AW86" i="476"/>
  <c r="AY86" i="476"/>
  <c r="AZ86" i="476"/>
  <c r="AX86" i="476"/>
  <c r="BA86" i="476"/>
  <c r="AW83" i="470"/>
  <c r="AZ83" i="470"/>
  <c r="BA83" i="470"/>
  <c r="AY83" i="470"/>
  <c r="AX83" i="470"/>
  <c r="AX77" i="415"/>
  <c r="AZ77" i="415"/>
  <c r="BA77" i="415"/>
  <c r="AY77" i="415"/>
  <c r="AW77" i="415"/>
  <c r="AC89" i="472"/>
  <c r="X106" i="472"/>
  <c r="BA81" i="464"/>
  <c r="AW81" i="464"/>
  <c r="AZ81" i="464"/>
  <c r="AX81" i="464"/>
  <c r="AY81" i="464"/>
  <c r="AW79" i="417"/>
  <c r="AX79" i="417"/>
  <c r="AZ79" i="417"/>
  <c r="BA79" i="417"/>
  <c r="AY79" i="417"/>
  <c r="AX87" i="412"/>
  <c r="AY87" i="412"/>
  <c r="AZ87" i="412"/>
  <c r="BA87" i="412"/>
  <c r="AW87" i="412"/>
  <c r="AX77" i="466"/>
  <c r="BA77" i="466"/>
  <c r="AW77" i="466"/>
  <c r="AZ77" i="466"/>
  <c r="AY77" i="466"/>
  <c r="AY84" i="470"/>
  <c r="AW84" i="470"/>
  <c r="AZ84" i="470"/>
  <c r="AX84" i="470"/>
  <c r="BA84" i="470"/>
  <c r="AZ81" i="458"/>
  <c r="AY81" i="458"/>
  <c r="AW81" i="458"/>
  <c r="BA81" i="458"/>
  <c r="AX81" i="458"/>
  <c r="AX79" i="458"/>
  <c r="AY79" i="458"/>
  <c r="BA79" i="458"/>
  <c r="AZ79" i="458"/>
  <c r="AW79" i="458"/>
  <c r="BA81" i="428"/>
  <c r="AZ81" i="428"/>
  <c r="AW81" i="428"/>
  <c r="AY81" i="428"/>
  <c r="AX81" i="428"/>
  <c r="AX82" i="470"/>
  <c r="AZ82" i="470"/>
  <c r="BA82" i="470"/>
  <c r="AY82" i="470"/>
  <c r="AW82" i="470"/>
  <c r="AZ81" i="446"/>
  <c r="AX81" i="446"/>
  <c r="BA81" i="446"/>
  <c r="AY81" i="446"/>
  <c r="AW81" i="446"/>
  <c r="AX81" i="440"/>
  <c r="AW81" i="440"/>
  <c r="BA81" i="440"/>
  <c r="AZ81" i="440"/>
  <c r="AY81" i="440"/>
  <c r="X104" i="474"/>
  <c r="X105" i="448"/>
  <c r="AW84" i="446"/>
  <c r="BA84" i="446"/>
  <c r="AZ84" i="446"/>
  <c r="AY84" i="446"/>
  <c r="AX84" i="446"/>
  <c r="AW77" i="417"/>
  <c r="AX77" i="417"/>
  <c r="AZ77" i="417"/>
  <c r="AY77" i="417"/>
  <c r="BA77" i="417"/>
  <c r="BA77" i="454"/>
  <c r="AW77" i="454"/>
  <c r="AY77" i="454"/>
  <c r="AX77" i="454"/>
  <c r="AZ77" i="454"/>
  <c r="AZ83" i="452"/>
  <c r="AW83" i="452"/>
  <c r="BA83" i="452"/>
  <c r="AX83" i="452"/>
  <c r="AY83" i="452"/>
  <c r="AY83" i="415"/>
  <c r="AZ83" i="415"/>
  <c r="BA83" i="415"/>
  <c r="AX83" i="415"/>
  <c r="AW83" i="415"/>
  <c r="BA83" i="411"/>
  <c r="AW83" i="411"/>
  <c r="AZ83" i="411"/>
  <c r="AX83" i="411"/>
  <c r="AY83" i="411"/>
  <c r="X104" i="472"/>
  <c r="AX79" i="414"/>
  <c r="AY79" i="414"/>
  <c r="AW79" i="414"/>
  <c r="BA79" i="414"/>
  <c r="AZ79" i="414"/>
  <c r="X106" i="476"/>
  <c r="AC89" i="476"/>
  <c r="AZ78" i="470"/>
  <c r="AX78" i="470"/>
  <c r="AW78" i="470"/>
  <c r="AY78" i="470"/>
  <c r="BA78" i="470"/>
  <c r="AZ79" i="454"/>
  <c r="AW79" i="454"/>
  <c r="AY79" i="454"/>
  <c r="BA79" i="454"/>
  <c r="AX79" i="454"/>
  <c r="AX77" i="428"/>
  <c r="AZ77" i="428"/>
  <c r="AW77" i="428"/>
  <c r="AY77" i="428"/>
  <c r="BA77" i="428"/>
  <c r="AW83" i="434"/>
  <c r="AX83" i="434"/>
  <c r="AY83" i="434"/>
  <c r="BA83" i="434"/>
  <c r="AZ83" i="434"/>
  <c r="BA84" i="440"/>
  <c r="AY84" i="440"/>
  <c r="AZ84" i="440"/>
  <c r="AW84" i="440"/>
  <c r="AX84" i="440"/>
  <c r="AI89" i="444"/>
  <c r="AF89" i="444"/>
  <c r="AJ89" i="440"/>
  <c r="AF89" i="440"/>
  <c r="AY80" i="424"/>
  <c r="AW80" i="424"/>
  <c r="AZ80" i="424"/>
  <c r="AX80" i="424"/>
  <c r="BA80" i="424"/>
  <c r="AI89" i="452"/>
  <c r="AZ77" i="413"/>
  <c r="BA77" i="413"/>
  <c r="AW77" i="413"/>
  <c r="AY77" i="413"/>
  <c r="AX77" i="413"/>
  <c r="AZ83" i="410"/>
  <c r="AY83" i="410"/>
  <c r="AX83" i="410"/>
  <c r="AW83" i="410"/>
  <c r="BA83" i="410"/>
  <c r="AZ81" i="415"/>
  <c r="AW81" i="415"/>
  <c r="BA81" i="415"/>
  <c r="AX81" i="415"/>
  <c r="AY81" i="415"/>
  <c r="AG89" i="458"/>
  <c r="AY85" i="416"/>
  <c r="BA85" i="416"/>
  <c r="AZ85" i="416"/>
  <c r="AW85" i="416"/>
  <c r="AX85" i="416"/>
  <c r="AI89" i="426"/>
  <c r="AH89" i="426"/>
  <c r="AY80" i="452"/>
  <c r="AZ80" i="452"/>
  <c r="AX80" i="452"/>
  <c r="AW80" i="452"/>
  <c r="BA80" i="452"/>
  <c r="AW87" i="420"/>
  <c r="BA87" i="420"/>
  <c r="AY87" i="420"/>
  <c r="AX87" i="420"/>
  <c r="AZ87" i="420"/>
  <c r="AY85" i="468"/>
  <c r="AX85" i="468"/>
  <c r="AW85" i="468"/>
  <c r="BA85" i="468"/>
  <c r="AZ85" i="468"/>
  <c r="X105" i="464"/>
  <c r="AK89" i="454"/>
  <c r="AZ80" i="458"/>
  <c r="AY80" i="458"/>
  <c r="AW80" i="458"/>
  <c r="BA80" i="458"/>
  <c r="AX80" i="458"/>
  <c r="AZ86" i="436"/>
  <c r="BA86" i="436"/>
  <c r="AY86" i="436"/>
  <c r="AW86" i="436"/>
  <c r="AX86" i="436"/>
  <c r="AW79" i="456"/>
  <c r="AY79" i="456"/>
  <c r="AX79" i="456"/>
  <c r="BA79" i="456"/>
  <c r="AZ79" i="456"/>
  <c r="AW79" i="436"/>
  <c r="AZ79" i="436"/>
  <c r="AX79" i="436"/>
  <c r="AY79" i="436"/>
  <c r="BA79" i="436"/>
  <c r="AW79" i="468"/>
  <c r="AY79" i="468"/>
  <c r="AZ79" i="468"/>
  <c r="BA79" i="468"/>
  <c r="AX79" i="468"/>
  <c r="AY87" i="436"/>
  <c r="AW87" i="436"/>
  <c r="AX87" i="436"/>
  <c r="AZ87" i="436"/>
  <c r="BA87" i="436"/>
  <c r="AW83" i="462"/>
  <c r="BA83" i="462"/>
  <c r="AY83" i="462"/>
  <c r="AZ83" i="462"/>
  <c r="AX83" i="462"/>
  <c r="AX88" i="448"/>
  <c r="AZ88" i="448"/>
  <c r="AW88" i="448"/>
  <c r="AY88" i="448"/>
  <c r="BA88" i="448"/>
  <c r="AX84" i="450"/>
  <c r="BA84" i="450"/>
  <c r="AW84" i="450"/>
  <c r="AY84" i="450"/>
  <c r="AZ84" i="450"/>
  <c r="AY83" i="446"/>
  <c r="AZ83" i="446"/>
  <c r="AX83" i="446"/>
  <c r="AW83" i="446"/>
  <c r="BA83" i="446"/>
  <c r="AW86" i="424"/>
  <c r="AX86" i="424"/>
  <c r="BA86" i="424"/>
  <c r="AZ86" i="424"/>
  <c r="AY86" i="424"/>
  <c r="AH89" i="466"/>
  <c r="AJ89" i="466"/>
  <c r="X105" i="470"/>
  <c r="AZ81" i="413"/>
  <c r="AX81" i="413"/>
  <c r="AY81" i="413"/>
  <c r="BA81" i="413"/>
  <c r="AW81" i="413"/>
  <c r="X104" i="412"/>
  <c r="AY84" i="414"/>
  <c r="AZ84" i="414"/>
  <c r="BA84" i="414"/>
  <c r="AW84" i="414"/>
  <c r="AX84" i="414"/>
  <c r="X105" i="460"/>
  <c r="AZ84" i="438"/>
  <c r="BA84" i="438"/>
  <c r="AW84" i="438"/>
  <c r="AY84" i="438"/>
  <c r="AX84" i="438"/>
  <c r="X106" i="410"/>
  <c r="AC89" i="410"/>
  <c r="X104" i="458"/>
  <c r="AK89" i="472"/>
  <c r="BA85" i="438"/>
  <c r="AZ85" i="438"/>
  <c r="AX85" i="438"/>
  <c r="AW85" i="438"/>
  <c r="AY85" i="438"/>
  <c r="AX83" i="440"/>
  <c r="AY83" i="440"/>
  <c r="AZ83" i="440"/>
  <c r="AW83" i="440"/>
  <c r="BA83" i="440"/>
  <c r="BA83" i="464"/>
  <c r="AX83" i="464"/>
  <c r="AW83" i="464"/>
  <c r="AZ83" i="464"/>
  <c r="AY83" i="464"/>
  <c r="BA79" i="418"/>
  <c r="AZ79" i="418"/>
  <c r="AW79" i="418"/>
  <c r="AX79" i="418"/>
  <c r="AY79" i="418"/>
  <c r="X103" i="388"/>
  <c r="AC89" i="388"/>
  <c r="H5" i="409" s="1"/>
  <c r="AX88" i="462"/>
  <c r="BA88" i="462"/>
  <c r="AZ88" i="462"/>
  <c r="AW88" i="462"/>
  <c r="AY88" i="462"/>
  <c r="AF89" i="430"/>
  <c r="AW77" i="416"/>
  <c r="AZ77" i="416"/>
  <c r="BA77" i="416"/>
  <c r="AX77" i="416"/>
  <c r="AY77" i="416"/>
  <c r="AZ79" i="460"/>
  <c r="AY79" i="460"/>
  <c r="AX79" i="460"/>
  <c r="AW79" i="460"/>
  <c r="BA79" i="460"/>
  <c r="AY88" i="454"/>
  <c r="AW88" i="454"/>
  <c r="AX88" i="454"/>
  <c r="AZ88" i="454"/>
  <c r="BA88" i="454"/>
  <c r="BA82" i="411"/>
  <c r="AX82" i="411"/>
  <c r="AY82" i="411"/>
  <c r="AW82" i="411"/>
  <c r="AZ82" i="411"/>
  <c r="BA78" i="460"/>
  <c r="AZ78" i="460"/>
  <c r="AX78" i="460"/>
  <c r="AW78" i="460"/>
  <c r="AY78" i="460"/>
  <c r="AY82" i="438"/>
  <c r="AZ82" i="438"/>
  <c r="AW82" i="438"/>
  <c r="BA82" i="438"/>
  <c r="AX82" i="438"/>
  <c r="BA88" i="458"/>
  <c r="AZ88" i="458"/>
  <c r="AW88" i="458"/>
  <c r="AY88" i="458"/>
  <c r="AX88" i="458"/>
  <c r="BA82" i="426"/>
  <c r="AZ82" i="426"/>
  <c r="AY82" i="426"/>
  <c r="AX82" i="426"/>
  <c r="AW82" i="426"/>
  <c r="AX88" i="460"/>
  <c r="AW88" i="460"/>
  <c r="BA88" i="460"/>
  <c r="AZ88" i="460"/>
  <c r="AY88" i="460"/>
  <c r="BA85" i="450"/>
  <c r="AY85" i="450"/>
  <c r="AZ85" i="450"/>
  <c r="AW85" i="450"/>
  <c r="AX85" i="450"/>
  <c r="AY80" i="420"/>
  <c r="AW80" i="420"/>
  <c r="BA80" i="420"/>
  <c r="AX80" i="420"/>
  <c r="AZ80" i="420"/>
  <c r="AI89" i="442"/>
  <c r="AF89" i="442"/>
  <c r="AZ82" i="436"/>
  <c r="BA82" i="436"/>
  <c r="AX82" i="436"/>
  <c r="AW82" i="436"/>
  <c r="AY82" i="436"/>
  <c r="AY84" i="456"/>
  <c r="AX84" i="456"/>
  <c r="AW84" i="456"/>
  <c r="AZ84" i="456"/>
  <c r="BA84" i="456"/>
  <c r="AZ81" i="412"/>
  <c r="AW81" i="412"/>
  <c r="AX81" i="412"/>
  <c r="BA81" i="412"/>
  <c r="AY81" i="412"/>
  <c r="AX83" i="436"/>
  <c r="AY83" i="436"/>
  <c r="BA83" i="436"/>
  <c r="AW83" i="436"/>
  <c r="AZ83" i="436"/>
  <c r="AW81" i="450"/>
  <c r="BA81" i="450"/>
  <c r="AZ81" i="450"/>
  <c r="AY81" i="450"/>
  <c r="AX81" i="450"/>
  <c r="AX78" i="413"/>
  <c r="BA78" i="413"/>
  <c r="AW78" i="413"/>
  <c r="AY78" i="413"/>
  <c r="AZ78" i="413"/>
  <c r="AX82" i="432"/>
  <c r="BA82" i="432"/>
  <c r="AZ82" i="432"/>
  <c r="AW82" i="432"/>
  <c r="AY82" i="432"/>
  <c r="AX84" i="434"/>
  <c r="BA84" i="434"/>
  <c r="AY84" i="434"/>
  <c r="AZ84" i="434"/>
  <c r="AW84" i="434"/>
  <c r="BA80" i="410"/>
  <c r="AW80" i="410"/>
  <c r="AY80" i="410"/>
  <c r="AX80" i="410"/>
  <c r="AZ80" i="410"/>
  <c r="AC89" i="422"/>
  <c r="X106" i="422"/>
  <c r="AZ86" i="418"/>
  <c r="AW86" i="418"/>
  <c r="AY86" i="418"/>
  <c r="BA86" i="418"/>
  <c r="AX86" i="418"/>
  <c r="AY87" i="472"/>
  <c r="AX87" i="472"/>
  <c r="BA87" i="472"/>
  <c r="AW87" i="472"/>
  <c r="AZ87" i="472"/>
  <c r="AW88" i="470"/>
  <c r="BA88" i="470"/>
  <c r="AY88" i="470"/>
  <c r="AZ88" i="470"/>
  <c r="AX88" i="470"/>
  <c r="AX87" i="448"/>
  <c r="AW87" i="448"/>
  <c r="BA87" i="448"/>
  <c r="AZ87" i="448"/>
  <c r="AY87" i="448"/>
  <c r="AZ85" i="476"/>
  <c r="BA85" i="476"/>
  <c r="AY85" i="476"/>
  <c r="AX85" i="476"/>
  <c r="AW85" i="476"/>
  <c r="AY88" i="446"/>
  <c r="BA88" i="446"/>
  <c r="AW88" i="446"/>
  <c r="AZ88" i="446"/>
  <c r="AX88" i="446"/>
  <c r="AX81" i="466"/>
  <c r="BA81" i="466"/>
  <c r="AY81" i="466"/>
  <c r="AW81" i="466"/>
  <c r="AZ81" i="466"/>
  <c r="AY81" i="430"/>
  <c r="BA81" i="430"/>
  <c r="AX81" i="430"/>
  <c r="AW81" i="430"/>
  <c r="AZ81" i="430"/>
  <c r="X105" i="444"/>
  <c r="AY87" i="466"/>
  <c r="BA87" i="466"/>
  <c r="AZ87" i="466"/>
  <c r="AW87" i="466"/>
  <c r="AX87" i="466"/>
  <c r="AZ79" i="412"/>
  <c r="BA79" i="412"/>
  <c r="AY79" i="412"/>
  <c r="AX79" i="412"/>
  <c r="AW79" i="412"/>
  <c r="AZ78" i="450"/>
  <c r="AW78" i="450"/>
  <c r="BA78" i="450"/>
  <c r="AY78" i="450"/>
  <c r="AX78" i="450"/>
  <c r="AW79" i="438"/>
  <c r="BA79" i="438"/>
  <c r="AZ79" i="438"/>
  <c r="AX79" i="438"/>
  <c r="AY79" i="438"/>
  <c r="AY77" i="430"/>
  <c r="AX77" i="430"/>
  <c r="BA77" i="430"/>
  <c r="AZ77" i="430"/>
  <c r="AW77" i="430"/>
  <c r="AW80" i="411"/>
  <c r="AX80" i="411"/>
  <c r="AY80" i="411"/>
  <c r="AZ80" i="411"/>
  <c r="BA80" i="411"/>
  <c r="AY77" i="472"/>
  <c r="AW77" i="472"/>
  <c r="BA77" i="472"/>
  <c r="AZ77" i="472"/>
  <c r="AX77" i="472"/>
  <c r="BA83" i="468"/>
  <c r="AW83" i="468"/>
  <c r="AX83" i="468"/>
  <c r="AZ83" i="468"/>
  <c r="AY83" i="468"/>
  <c r="BA83" i="418"/>
  <c r="AY83" i="418"/>
  <c r="AZ83" i="418"/>
  <c r="AW83" i="418"/>
  <c r="AX83" i="418"/>
  <c r="AY83" i="458"/>
  <c r="BA83" i="458"/>
  <c r="AW83" i="458"/>
  <c r="AX83" i="458"/>
  <c r="AZ83" i="458"/>
  <c r="BA86" i="454"/>
  <c r="AZ86" i="454"/>
  <c r="AY86" i="454"/>
  <c r="AW86" i="454"/>
  <c r="AX86" i="454"/>
  <c r="AY77" i="420"/>
  <c r="BA77" i="420"/>
  <c r="AX77" i="420"/>
  <c r="AZ77" i="420"/>
  <c r="AW77" i="420"/>
  <c r="AX88" i="438"/>
  <c r="AY88" i="438"/>
  <c r="BA88" i="438"/>
  <c r="AZ88" i="438"/>
  <c r="AW88" i="438"/>
  <c r="AY81" i="448"/>
  <c r="AZ81" i="448"/>
  <c r="AW81" i="448"/>
  <c r="AX81" i="448"/>
  <c r="BA81" i="448"/>
  <c r="AX78" i="432"/>
  <c r="AY78" i="432"/>
  <c r="BA78" i="432"/>
  <c r="AZ78" i="432"/>
  <c r="AW78" i="432"/>
  <c r="AW82" i="458"/>
  <c r="BA82" i="458"/>
  <c r="AY82" i="458"/>
  <c r="AX82" i="458"/>
  <c r="AZ82" i="458"/>
  <c r="X104" i="460"/>
  <c r="AZ78" i="411"/>
  <c r="AW78" i="411"/>
  <c r="AY78" i="411"/>
  <c r="AX78" i="411"/>
  <c r="BA78" i="411"/>
  <c r="AY87" i="460"/>
  <c r="AX87" i="460"/>
  <c r="AZ87" i="460"/>
  <c r="BA87" i="460"/>
  <c r="AW87" i="460"/>
  <c r="AW87" i="414"/>
  <c r="AX87" i="414"/>
  <c r="AZ87" i="414"/>
  <c r="BA87" i="414"/>
  <c r="AY87" i="414"/>
  <c r="BA82" i="468"/>
  <c r="AZ82" i="468"/>
  <c r="AY82" i="468"/>
  <c r="AX82" i="468"/>
  <c r="AW82" i="468"/>
  <c r="BA79" i="411"/>
  <c r="AW79" i="411"/>
  <c r="AZ79" i="411"/>
  <c r="AY79" i="411"/>
  <c r="AX79" i="411"/>
  <c r="AX86" i="448"/>
  <c r="AZ86" i="448"/>
  <c r="AY86" i="448"/>
  <c r="AW86" i="448"/>
  <c r="BA86" i="448"/>
  <c r="BA79" i="466"/>
  <c r="AZ79" i="466"/>
  <c r="AW79" i="466"/>
  <c r="AY79" i="466"/>
  <c r="AX79" i="466"/>
  <c r="BA82" i="416"/>
  <c r="AY82" i="416"/>
  <c r="AZ82" i="416"/>
  <c r="AW82" i="416"/>
  <c r="AX82" i="416"/>
  <c r="AW77" i="410"/>
  <c r="BA77" i="410"/>
  <c r="AZ77" i="410"/>
  <c r="AX77" i="410"/>
  <c r="AY77" i="410"/>
  <c r="AX84" i="462"/>
  <c r="AZ84" i="462"/>
  <c r="BA84" i="462"/>
  <c r="AW84" i="462"/>
  <c r="AY84" i="462"/>
  <c r="AK89" i="444"/>
  <c r="AG89" i="440"/>
  <c r="AW78" i="412"/>
  <c r="BA78" i="412"/>
  <c r="AX78" i="412"/>
  <c r="AZ78" i="412"/>
  <c r="AY78" i="412"/>
  <c r="AW79" i="424"/>
  <c r="AY79" i="424"/>
  <c r="AZ79" i="424"/>
  <c r="BA79" i="424"/>
  <c r="AX79" i="424"/>
  <c r="AX80" i="470"/>
  <c r="AZ80" i="470"/>
  <c r="AW80" i="470"/>
  <c r="BA80" i="470"/>
  <c r="AY80" i="470"/>
  <c r="X105" i="474"/>
  <c r="AX83" i="444"/>
  <c r="AZ83" i="444"/>
  <c r="AY83" i="444"/>
  <c r="AW83" i="444"/>
  <c r="BA83" i="444"/>
  <c r="AK89" i="452"/>
  <c r="AX78" i="466"/>
  <c r="AW78" i="466"/>
  <c r="AY78" i="466"/>
  <c r="BA78" i="466"/>
  <c r="AZ78" i="466"/>
  <c r="BA81" i="416"/>
  <c r="AW81" i="416"/>
  <c r="AZ81" i="416"/>
  <c r="AY81" i="416"/>
  <c r="AX81" i="416"/>
  <c r="AX86" i="444"/>
  <c r="AZ86" i="444"/>
  <c r="AW86" i="444"/>
  <c r="BA86" i="444"/>
  <c r="AY86" i="444"/>
  <c r="AX81" i="462"/>
  <c r="AW81" i="462"/>
  <c r="BA81" i="462"/>
  <c r="AZ81" i="462"/>
  <c r="AY81" i="462"/>
  <c r="AJ89" i="458"/>
  <c r="AH89" i="458"/>
  <c r="AJ89" i="426"/>
  <c r="AK89" i="426"/>
  <c r="AZ88" i="420"/>
  <c r="BA88" i="420"/>
  <c r="AX88" i="420"/>
  <c r="AW88" i="420"/>
  <c r="AY88" i="420"/>
  <c r="AW78" i="428"/>
  <c r="AZ78" i="428"/>
  <c r="BA78" i="428"/>
  <c r="AY78" i="428"/>
  <c r="AX78" i="428"/>
  <c r="AW83" i="430"/>
  <c r="AX83" i="430"/>
  <c r="BA83" i="430"/>
  <c r="AY83" i="430"/>
  <c r="AZ83" i="430"/>
  <c r="AF89" i="454"/>
  <c r="AJ89" i="454"/>
  <c r="AW86" i="411"/>
  <c r="BA86" i="411"/>
  <c r="AX86" i="411"/>
  <c r="AZ86" i="411"/>
  <c r="AY86" i="411"/>
  <c r="X105" i="442"/>
  <c r="AZ79" i="410"/>
  <c r="AW79" i="410"/>
  <c r="AX79" i="410"/>
  <c r="BA79" i="410"/>
  <c r="AY79" i="410"/>
  <c r="AZ80" i="399"/>
  <c r="AY80" i="399"/>
  <c r="BA80" i="399"/>
  <c r="AW80" i="399"/>
  <c r="AX80" i="399"/>
  <c r="AY81" i="420"/>
  <c r="BA81" i="420"/>
  <c r="AZ81" i="420"/>
  <c r="AW81" i="420"/>
  <c r="AX81" i="420"/>
  <c r="AW87" i="446"/>
  <c r="AZ87" i="446"/>
  <c r="AX87" i="446"/>
  <c r="AY87" i="446"/>
  <c r="BA87" i="446"/>
  <c r="AZ82" i="440"/>
  <c r="AY82" i="440"/>
  <c r="AW82" i="440"/>
  <c r="BA82" i="440"/>
  <c r="AX82" i="440"/>
  <c r="AX77" i="426"/>
  <c r="AZ77" i="426"/>
  <c r="BA77" i="426"/>
  <c r="AW77" i="426"/>
  <c r="AY77" i="426"/>
  <c r="AZ88" i="424"/>
  <c r="BA88" i="424"/>
  <c r="AW88" i="424"/>
  <c r="AX88" i="424"/>
  <c r="AY88" i="424"/>
  <c r="BA82" i="444"/>
  <c r="AW82" i="444"/>
  <c r="AZ82" i="444"/>
  <c r="AX82" i="444"/>
  <c r="AY82" i="444"/>
  <c r="AZ81" i="438"/>
  <c r="AX81" i="438"/>
  <c r="AY81" i="438"/>
  <c r="BA81" i="438"/>
  <c r="AW81" i="438"/>
  <c r="AX87" i="417"/>
  <c r="AZ87" i="417"/>
  <c r="AY87" i="417"/>
  <c r="BA87" i="417"/>
  <c r="AW87" i="417"/>
  <c r="AY77" i="474"/>
  <c r="AZ77" i="474"/>
  <c r="AX77" i="474"/>
  <c r="AW77" i="474"/>
  <c r="BA77" i="474"/>
  <c r="AX82" i="474"/>
  <c r="AZ82" i="474"/>
  <c r="AW82" i="474"/>
  <c r="BA82" i="474"/>
  <c r="AY82" i="474"/>
  <c r="BA78" i="436"/>
  <c r="AW78" i="436"/>
  <c r="AY78" i="436"/>
  <c r="AX78" i="436"/>
  <c r="AZ78" i="436"/>
  <c r="AK89" i="466"/>
  <c r="AG89" i="466"/>
  <c r="AZ83" i="422"/>
  <c r="AX83" i="422"/>
  <c r="AY83" i="422"/>
  <c r="AW83" i="422"/>
  <c r="BA83" i="422"/>
  <c r="X104" i="420"/>
  <c r="AW78" i="418"/>
  <c r="AZ78" i="418"/>
  <c r="AY78" i="418"/>
  <c r="AX78" i="418"/>
  <c r="BA78" i="418"/>
  <c r="AZ88" i="416"/>
  <c r="AW88" i="416"/>
  <c r="AY88" i="416"/>
  <c r="BA88" i="416"/>
  <c r="AX88" i="416"/>
  <c r="AZ82" i="424"/>
  <c r="AX82" i="424"/>
  <c r="BA82" i="424"/>
  <c r="AW82" i="424"/>
  <c r="AY82" i="424"/>
  <c r="AW79" i="476"/>
  <c r="AZ79" i="476"/>
  <c r="BA79" i="476"/>
  <c r="AY79" i="476"/>
  <c r="AX79" i="476"/>
  <c r="AZ86" i="462"/>
  <c r="AY86" i="462"/>
  <c r="AW86" i="462"/>
  <c r="BA86" i="462"/>
  <c r="AX86" i="462"/>
  <c r="AC89" i="413"/>
  <c r="X106" i="413"/>
  <c r="AW88" i="444"/>
  <c r="AY88" i="444"/>
  <c r="AZ88" i="444"/>
  <c r="BA88" i="444"/>
  <c r="AX88" i="444"/>
  <c r="AX80" i="474"/>
  <c r="BA80" i="474"/>
  <c r="AZ80" i="474"/>
  <c r="AW80" i="474"/>
  <c r="AY80" i="474"/>
  <c r="AF89" i="472"/>
  <c r="AI89" i="472"/>
  <c r="AY84" i="417"/>
  <c r="AZ84" i="417"/>
  <c r="BA84" i="417"/>
  <c r="AX84" i="417"/>
  <c r="AW84" i="417"/>
  <c r="AW84" i="428"/>
  <c r="AY84" i="428"/>
  <c r="AX84" i="428"/>
  <c r="BA84" i="428"/>
  <c r="AZ84" i="428"/>
  <c r="X105" i="436"/>
  <c r="AX77" i="448"/>
  <c r="AZ77" i="448"/>
  <c r="AY77" i="448"/>
  <c r="AW77" i="448"/>
  <c r="BA77" i="448"/>
  <c r="AX77" i="456"/>
  <c r="BA77" i="456"/>
  <c r="AY77" i="456"/>
  <c r="AW77" i="456"/>
  <c r="AZ77" i="456"/>
  <c r="BA80" i="464"/>
  <c r="AW80" i="464"/>
  <c r="AX80" i="464"/>
  <c r="AZ80" i="464"/>
  <c r="AY80" i="464"/>
  <c r="AY80" i="414"/>
  <c r="BA80" i="414"/>
  <c r="AW80" i="414"/>
  <c r="AZ80" i="414"/>
  <c r="AX80" i="414"/>
  <c r="AI89" i="430"/>
  <c r="X105" i="466"/>
  <c r="AY87" i="415"/>
  <c r="AZ87" i="415"/>
  <c r="AX87" i="415"/>
  <c r="BA87" i="415"/>
  <c r="AW87" i="415"/>
  <c r="AY85" i="466"/>
  <c r="BA85" i="466"/>
  <c r="AW85" i="466"/>
  <c r="AX85" i="466"/>
  <c r="AZ85" i="466"/>
  <c r="AW85" i="410"/>
  <c r="AY85" i="410"/>
  <c r="BA85" i="410"/>
  <c r="AZ85" i="410"/>
  <c r="AX85" i="410"/>
  <c r="AX88" i="450"/>
  <c r="AY88" i="450"/>
  <c r="BA88" i="450"/>
  <c r="AW88" i="450"/>
  <c r="AZ88" i="450"/>
  <c r="AX82" i="410"/>
  <c r="BA82" i="410"/>
  <c r="AZ82" i="410"/>
  <c r="AY82" i="410"/>
  <c r="AW82" i="410"/>
  <c r="AZ85" i="446"/>
  <c r="BA85" i="446"/>
  <c r="AW85" i="446"/>
  <c r="AY85" i="446"/>
  <c r="AX85" i="446"/>
  <c r="AY86" i="413"/>
  <c r="AW86" i="413"/>
  <c r="AZ86" i="413"/>
  <c r="AX86" i="413"/>
  <c r="BA86" i="413"/>
  <c r="AY86" i="410"/>
  <c r="AX86" i="410"/>
  <c r="BA86" i="410"/>
  <c r="AZ86" i="410"/>
  <c r="AW86" i="410"/>
  <c r="BA87" i="430"/>
  <c r="AY87" i="430"/>
  <c r="AW87" i="430"/>
  <c r="AZ87" i="430"/>
  <c r="AX87" i="430"/>
  <c r="AY81" i="456"/>
  <c r="BA81" i="456"/>
  <c r="AX81" i="456"/>
  <c r="AZ81" i="456"/>
  <c r="AW81" i="456"/>
  <c r="AX84" i="418"/>
  <c r="BA84" i="418"/>
  <c r="AZ84" i="418"/>
  <c r="AW84" i="418"/>
  <c r="AY84" i="418"/>
  <c r="X105" i="458"/>
  <c r="AG89" i="442"/>
  <c r="BA86" i="446"/>
  <c r="AW86" i="446"/>
  <c r="AX86" i="446"/>
  <c r="AZ86" i="446"/>
  <c r="AY86" i="446"/>
  <c r="X104" i="470"/>
  <c r="AX87" i="424"/>
  <c r="AW87" i="424"/>
  <c r="AY87" i="424"/>
  <c r="AZ87" i="424"/>
  <c r="BA87" i="424"/>
  <c r="AZ77" i="460"/>
  <c r="AX77" i="460"/>
  <c r="BA77" i="460"/>
  <c r="AW77" i="460"/>
  <c r="AY77" i="460"/>
  <c r="AY85" i="474"/>
  <c r="AX85" i="474"/>
  <c r="BA85" i="474"/>
  <c r="AZ85" i="474"/>
  <c r="AW85" i="474"/>
  <c r="AX80" i="434"/>
  <c r="AY80" i="434"/>
  <c r="AW80" i="434"/>
  <c r="AZ80" i="434"/>
  <c r="BA80" i="434"/>
  <c r="AW77" i="434"/>
  <c r="AY77" i="434"/>
  <c r="BA77" i="434"/>
  <c r="AX77" i="434"/>
  <c r="AZ77" i="434"/>
  <c r="AY85" i="470"/>
  <c r="BA85" i="470"/>
  <c r="AW85" i="470"/>
  <c r="AX85" i="470"/>
  <c r="AZ85" i="470"/>
  <c r="AY87" i="432"/>
  <c r="AX87" i="432"/>
  <c r="AZ87" i="432"/>
  <c r="BA87" i="432"/>
  <c r="AW87" i="432"/>
  <c r="AX88" i="418"/>
  <c r="AW88" i="418"/>
  <c r="AZ88" i="418"/>
  <c r="BA88" i="418"/>
  <c r="AY88" i="418"/>
  <c r="AW81" i="472"/>
  <c r="AY81" i="472"/>
  <c r="AZ81" i="472"/>
  <c r="AX81" i="472"/>
  <c r="BA81" i="472"/>
  <c r="AX78" i="462"/>
  <c r="AW78" i="462"/>
  <c r="AZ78" i="462"/>
  <c r="AY78" i="462"/>
  <c r="BA78" i="462"/>
  <c r="AZ78" i="456"/>
  <c r="AX78" i="456"/>
  <c r="AY78" i="456"/>
  <c r="BA78" i="456"/>
  <c r="AW78" i="456"/>
  <c r="AZ80" i="412"/>
  <c r="AY80" i="412"/>
  <c r="AX80" i="412"/>
  <c r="BA80" i="412"/>
  <c r="AW80" i="412"/>
  <c r="AX80" i="422"/>
  <c r="AY80" i="422"/>
  <c r="AW80" i="422"/>
  <c r="BA80" i="422"/>
  <c r="AZ80" i="422"/>
  <c r="AX85" i="462"/>
  <c r="AZ85" i="462"/>
  <c r="BA85" i="462"/>
  <c r="AW85" i="462"/>
  <c r="AY85" i="462"/>
  <c r="AC89" i="470"/>
  <c r="X106" i="470"/>
  <c r="AX84" i="448"/>
  <c r="BA84" i="448"/>
  <c r="AZ84" i="448"/>
  <c r="AW84" i="448"/>
  <c r="AY84" i="448"/>
  <c r="AX85" i="418"/>
  <c r="AZ85" i="418"/>
  <c r="BA85" i="418"/>
  <c r="AY85" i="418"/>
  <c r="AW85" i="418"/>
  <c r="AC89" i="466"/>
  <c r="X106" i="466"/>
  <c r="AZ86" i="458"/>
  <c r="AX86" i="458"/>
  <c r="BA86" i="458"/>
  <c r="AY86" i="458"/>
  <c r="AW86" i="458"/>
  <c r="AY86" i="460"/>
  <c r="BA86" i="460"/>
  <c r="AX86" i="460"/>
  <c r="AZ86" i="460"/>
  <c r="AW86" i="460"/>
  <c r="BA88" i="430"/>
  <c r="AX88" i="430"/>
  <c r="AY88" i="430"/>
  <c r="AZ88" i="430"/>
  <c r="AW88" i="430"/>
  <c r="BA88" i="417"/>
  <c r="AY88" i="417"/>
  <c r="AW88" i="417"/>
  <c r="AZ88" i="417"/>
  <c r="AX88" i="417"/>
  <c r="AY82" i="464"/>
  <c r="AW82" i="464"/>
  <c r="AZ82" i="464"/>
  <c r="AX82" i="464"/>
  <c r="BA82" i="464"/>
  <c r="AW85" i="420"/>
  <c r="AZ85" i="420"/>
  <c r="AX85" i="420"/>
  <c r="BA85" i="420"/>
  <c r="AY85" i="420"/>
  <c r="AY77" i="440"/>
  <c r="AX77" i="440"/>
  <c r="AW77" i="440"/>
  <c r="BA77" i="440"/>
  <c r="AZ77" i="440"/>
  <c r="BA78" i="388"/>
  <c r="AX78" i="388"/>
  <c r="AW78" i="388"/>
  <c r="AZ78" i="388"/>
  <c r="AY78" i="388"/>
  <c r="AW80" i="466"/>
  <c r="AX80" i="466"/>
  <c r="BA80" i="466"/>
  <c r="AZ80" i="466"/>
  <c r="AY80" i="466"/>
  <c r="AX82" i="466"/>
  <c r="AZ82" i="466"/>
  <c r="BA82" i="466"/>
  <c r="AY82" i="466"/>
  <c r="AW82" i="466"/>
  <c r="AX88" i="399"/>
  <c r="AY88" i="399"/>
  <c r="BA88" i="399"/>
  <c r="AW88" i="399"/>
  <c r="AZ88" i="399"/>
  <c r="AY84" i="472"/>
  <c r="AX84" i="472"/>
  <c r="BA84" i="472"/>
  <c r="AZ84" i="472"/>
  <c r="AW84" i="472"/>
  <c r="AY87" i="416"/>
  <c r="BA87" i="416"/>
  <c r="AZ87" i="416"/>
  <c r="AX87" i="416"/>
  <c r="AW87" i="416"/>
  <c r="AW79" i="416"/>
  <c r="BA79" i="416"/>
  <c r="AZ79" i="416"/>
  <c r="AY79" i="416"/>
  <c r="AX79" i="416"/>
  <c r="AW84" i="432"/>
  <c r="BA84" i="432"/>
  <c r="AZ84" i="432"/>
  <c r="AY84" i="432"/>
  <c r="AX84" i="432"/>
  <c r="AW82" i="462"/>
  <c r="AZ82" i="462"/>
  <c r="AX82" i="462"/>
  <c r="BA82" i="462"/>
  <c r="AY82" i="462"/>
  <c r="AW83" i="454"/>
  <c r="AX83" i="454"/>
  <c r="AY83" i="454"/>
  <c r="AZ83" i="454"/>
  <c r="BA83" i="454"/>
  <c r="AG89" i="444"/>
  <c r="AH89" i="440"/>
  <c r="X105" i="472"/>
  <c r="X105" i="424"/>
  <c r="X105" i="446"/>
  <c r="AZ84" i="452"/>
  <c r="AY84" i="452"/>
  <c r="AX84" i="452"/>
  <c r="AW84" i="452"/>
  <c r="BA84" i="452"/>
  <c r="AZ83" i="432"/>
  <c r="AY83" i="432"/>
  <c r="AX83" i="432"/>
  <c r="AW83" i="432"/>
  <c r="BA83" i="432"/>
  <c r="BA87" i="422"/>
  <c r="AW87" i="422"/>
  <c r="AX87" i="422"/>
  <c r="AZ87" i="422"/>
  <c r="AY87" i="422"/>
  <c r="AJ89" i="452"/>
  <c r="AF89" i="452"/>
  <c r="AY79" i="440"/>
  <c r="AW79" i="440"/>
  <c r="BA79" i="440"/>
  <c r="AZ79" i="440"/>
  <c r="AX79" i="440"/>
  <c r="AZ81" i="468"/>
  <c r="AW81" i="468"/>
  <c r="AY81" i="468"/>
  <c r="AX81" i="468"/>
  <c r="BA81" i="468"/>
  <c r="AI89" i="458"/>
  <c r="AK89" i="458"/>
  <c r="AW78" i="424"/>
  <c r="BA78" i="424"/>
  <c r="AZ78" i="424"/>
  <c r="AY78" i="424"/>
  <c r="AX78" i="424"/>
  <c r="AG89" i="426"/>
  <c r="AY80" i="456"/>
  <c r="AX80" i="456"/>
  <c r="AW80" i="456"/>
  <c r="BA80" i="456"/>
  <c r="AZ80" i="456"/>
  <c r="AY78" i="458"/>
  <c r="AW78" i="458"/>
  <c r="AX78" i="458"/>
  <c r="BA78" i="458"/>
  <c r="AZ78" i="458"/>
  <c r="BA85" i="412"/>
  <c r="AZ85" i="412"/>
  <c r="AW85" i="412"/>
  <c r="AY85" i="412"/>
  <c r="AX85" i="412"/>
  <c r="AZ83" i="456"/>
  <c r="AY83" i="456"/>
  <c r="AX83" i="456"/>
  <c r="BA83" i="456"/>
  <c r="AW83" i="456"/>
  <c r="AX88" i="426"/>
  <c r="AY88" i="426"/>
  <c r="BA88" i="426"/>
  <c r="AZ88" i="426"/>
  <c r="AW88" i="426"/>
  <c r="AW80" i="462"/>
  <c r="AY80" i="462"/>
  <c r="BA80" i="462"/>
  <c r="AX80" i="462"/>
  <c r="AZ80" i="462"/>
  <c r="X104" i="462"/>
  <c r="AY85" i="436"/>
  <c r="BA85" i="436"/>
  <c r="AW85" i="436"/>
  <c r="AX85" i="436"/>
  <c r="AZ85" i="436"/>
  <c r="BA78" i="474"/>
  <c r="AW78" i="474"/>
  <c r="AY78" i="474"/>
  <c r="AX78" i="474"/>
  <c r="AZ78" i="474"/>
  <c r="AG89" i="454"/>
  <c r="AI89" i="454"/>
  <c r="X100" i="454" s="1"/>
  <c r="AX84" i="430"/>
  <c r="BA84" i="430"/>
  <c r="AZ84" i="430"/>
  <c r="AW84" i="430"/>
  <c r="AY84" i="430"/>
  <c r="AZ82" i="412"/>
  <c r="AX82" i="412"/>
  <c r="AY82" i="412"/>
  <c r="BA82" i="412"/>
  <c r="AW82" i="412"/>
  <c r="BA85" i="411"/>
  <c r="AY85" i="411"/>
  <c r="AW85" i="411"/>
  <c r="AZ85" i="411"/>
  <c r="AX85" i="411"/>
  <c r="AW82" i="442"/>
  <c r="BA82" i="442"/>
  <c r="AX82" i="442"/>
  <c r="AZ82" i="442"/>
  <c r="AY82" i="442"/>
  <c r="AZ84" i="442"/>
  <c r="AY84" i="442"/>
  <c r="AW84" i="442"/>
  <c r="AX84" i="442"/>
  <c r="BA84" i="442"/>
  <c r="AY78" i="410"/>
  <c r="AW78" i="410"/>
  <c r="AX78" i="410"/>
  <c r="BA78" i="410"/>
  <c r="AZ78" i="410"/>
  <c r="AW81" i="454"/>
  <c r="AX81" i="454"/>
  <c r="BA81" i="454"/>
  <c r="AY81" i="454"/>
  <c r="AZ81" i="454"/>
  <c r="AW86" i="440"/>
  <c r="AY86" i="440"/>
  <c r="AX86" i="440"/>
  <c r="AZ86" i="440"/>
  <c r="BA86" i="440"/>
  <c r="X104" i="432"/>
  <c r="AY82" i="434"/>
  <c r="AZ82" i="434"/>
  <c r="AW82" i="434"/>
  <c r="BA82" i="434"/>
  <c r="AX82" i="434"/>
  <c r="AY80" i="472"/>
  <c r="AX80" i="472"/>
  <c r="AZ80" i="472"/>
  <c r="AW80" i="472"/>
  <c r="BA80" i="472"/>
  <c r="AW87" i="426"/>
  <c r="AY87" i="426"/>
  <c r="AX87" i="426"/>
  <c r="AZ87" i="426"/>
  <c r="BA87" i="426"/>
  <c r="X105" i="452"/>
  <c r="AX77" i="422"/>
  <c r="AY77" i="422"/>
  <c r="BA77" i="422"/>
  <c r="AW77" i="422"/>
  <c r="AZ77" i="422"/>
  <c r="AI89" i="466"/>
  <c r="X100" i="466" s="1"/>
  <c r="AY78" i="420"/>
  <c r="AW78" i="420"/>
  <c r="BA78" i="420"/>
  <c r="AX78" i="420"/>
  <c r="AZ78" i="420"/>
  <c r="X106" i="464"/>
  <c r="AC89" i="464"/>
  <c r="AX88" i="440"/>
  <c r="BA88" i="440"/>
  <c r="AZ88" i="440"/>
  <c r="AW88" i="440"/>
  <c r="AY88" i="440"/>
  <c r="AW82" i="460"/>
  <c r="AZ82" i="460"/>
  <c r="AY82" i="460"/>
  <c r="AX82" i="460"/>
  <c r="BA82" i="460"/>
  <c r="AX87" i="440"/>
  <c r="BA87" i="440"/>
  <c r="AW87" i="440"/>
  <c r="AY87" i="440"/>
  <c r="AZ87" i="440"/>
  <c r="AG89" i="472"/>
  <c r="AH89" i="472"/>
  <c r="AX81" i="460"/>
  <c r="AZ81" i="460"/>
  <c r="AY81" i="460"/>
  <c r="AW81" i="460"/>
  <c r="BA81" i="460"/>
  <c r="AZ84" i="413"/>
  <c r="AW84" i="413"/>
  <c r="AX84" i="413"/>
  <c r="AY84" i="413"/>
  <c r="BA84" i="413"/>
  <c r="AH89" i="430"/>
  <c r="AK89" i="430"/>
  <c r="AX85" i="460"/>
  <c r="AW85" i="460"/>
  <c r="AY85" i="460"/>
  <c r="BA85" i="460"/>
  <c r="AZ85" i="460"/>
  <c r="X104" i="413"/>
  <c r="AX79" i="448"/>
  <c r="AY79" i="448"/>
  <c r="BA79" i="448"/>
  <c r="AZ79" i="448"/>
  <c r="AW79" i="448"/>
  <c r="AZ77" i="464"/>
  <c r="BA77" i="464"/>
  <c r="AX77" i="464"/>
  <c r="AY77" i="464"/>
  <c r="AW77" i="464"/>
  <c r="X106" i="460"/>
  <c r="AC89" i="460"/>
  <c r="AW82" i="418"/>
  <c r="AY82" i="418"/>
  <c r="AX82" i="418"/>
  <c r="BA82" i="418"/>
  <c r="AZ82" i="418"/>
  <c r="AZ88" i="474"/>
  <c r="AW88" i="474"/>
  <c r="AX88" i="474"/>
  <c r="AY88" i="474"/>
  <c r="BA88" i="474"/>
  <c r="AW81" i="418"/>
  <c r="AY81" i="418"/>
  <c r="AZ81" i="418"/>
  <c r="BA81" i="418"/>
  <c r="AX81" i="418"/>
  <c r="AX79" i="462"/>
  <c r="AW79" i="462"/>
  <c r="AY79" i="462"/>
  <c r="AZ79" i="462"/>
  <c r="BA79" i="462"/>
  <c r="AJ89" i="442"/>
  <c r="AX81" i="476"/>
  <c r="AW81" i="476"/>
  <c r="BA81" i="476"/>
  <c r="AZ81" i="476"/>
  <c r="AY81" i="476"/>
  <c r="AX80" i="442"/>
  <c r="AY80" i="442"/>
  <c r="BA80" i="442"/>
  <c r="AZ80" i="442"/>
  <c r="AW80" i="442"/>
  <c r="AZ84" i="422"/>
  <c r="AW84" i="422"/>
  <c r="BA84" i="422"/>
  <c r="AY84" i="422"/>
  <c r="AX84" i="422"/>
  <c r="AZ82" i="415"/>
  <c r="AW82" i="415"/>
  <c r="AY82" i="415"/>
  <c r="BA82" i="415"/>
  <c r="AX82" i="415"/>
  <c r="BA80" i="454"/>
  <c r="AY80" i="454"/>
  <c r="AZ80" i="454"/>
  <c r="AX80" i="454"/>
  <c r="AW80" i="454"/>
  <c r="AX83" i="442"/>
  <c r="AZ83" i="442"/>
  <c r="AW83" i="442"/>
  <c r="AY83" i="442"/>
  <c r="BA83" i="442"/>
  <c r="BA86" i="399"/>
  <c r="AY86" i="399"/>
  <c r="AX86" i="399"/>
  <c r="AW86" i="399"/>
  <c r="AZ86" i="399"/>
  <c r="AW88" i="472"/>
  <c r="AZ88" i="472"/>
  <c r="BA88" i="472"/>
  <c r="AX88" i="472"/>
  <c r="AY88" i="472"/>
  <c r="AW84" i="388"/>
  <c r="AX84" i="388"/>
  <c r="BA84" i="388"/>
  <c r="AY84" i="388"/>
  <c r="AZ84" i="388"/>
  <c r="AY85" i="444"/>
  <c r="AZ85" i="444"/>
  <c r="BA85" i="444"/>
  <c r="AX85" i="444"/>
  <c r="AW85" i="444"/>
  <c r="AX85" i="434"/>
  <c r="BA85" i="434"/>
  <c r="AY85" i="434"/>
  <c r="AW85" i="434"/>
  <c r="AZ85" i="434"/>
  <c r="AW88" i="422"/>
  <c r="AY88" i="422"/>
  <c r="AX88" i="422"/>
  <c r="AZ88" i="422"/>
  <c r="BA88" i="422"/>
  <c r="X105" i="476"/>
  <c r="AY83" i="412"/>
  <c r="BA83" i="412"/>
  <c r="AX83" i="412"/>
  <c r="AZ83" i="412"/>
  <c r="AW83" i="412"/>
  <c r="AX85" i="464"/>
  <c r="AW85" i="464"/>
  <c r="AY85" i="464"/>
  <c r="BA85" i="464"/>
  <c r="AZ85" i="464"/>
  <c r="X105" i="410"/>
  <c r="AY84" i="424"/>
  <c r="AW84" i="424"/>
  <c r="BA84" i="424"/>
  <c r="AX84" i="424"/>
  <c r="AZ84" i="424"/>
  <c r="BA83" i="420"/>
  <c r="AY83" i="420"/>
  <c r="AX83" i="420"/>
  <c r="AW83" i="420"/>
  <c r="AZ83" i="420"/>
  <c r="BA83" i="466"/>
  <c r="AZ83" i="466"/>
  <c r="AY83" i="466"/>
  <c r="AX83" i="466"/>
  <c r="AW83" i="466"/>
  <c r="BA88" i="434"/>
  <c r="AX88" i="434"/>
  <c r="AW88" i="434"/>
  <c r="AY88" i="434"/>
  <c r="AZ88" i="434"/>
  <c r="AW80" i="428"/>
  <c r="AY80" i="428"/>
  <c r="AX80" i="428"/>
  <c r="BA80" i="428"/>
  <c r="AZ80" i="428"/>
  <c r="AZ87" i="411"/>
  <c r="BA87" i="411"/>
  <c r="AX87" i="411"/>
  <c r="AY87" i="411"/>
  <c r="AW87" i="411"/>
  <c r="BA87" i="428"/>
  <c r="AW87" i="428"/>
  <c r="AZ87" i="428"/>
  <c r="AY87" i="428"/>
  <c r="AX87" i="428"/>
  <c r="AY77" i="438"/>
  <c r="AZ77" i="438"/>
  <c r="AX77" i="438"/>
  <c r="AW77" i="438"/>
  <c r="BA77" i="438"/>
  <c r="AZ87" i="450"/>
  <c r="AW87" i="450"/>
  <c r="AY87" i="450"/>
  <c r="AX87" i="450"/>
  <c r="BA87" i="450"/>
  <c r="BA88" i="415"/>
  <c r="AY88" i="415"/>
  <c r="AZ88" i="415"/>
  <c r="AX88" i="415"/>
  <c r="AW88" i="415"/>
  <c r="BA88" i="452"/>
  <c r="AW88" i="452"/>
  <c r="AZ88" i="452"/>
  <c r="AX88" i="452"/>
  <c r="AY88" i="452"/>
  <c r="AZ78" i="434"/>
  <c r="AY78" i="434"/>
  <c r="BA78" i="434"/>
  <c r="AW78" i="434"/>
  <c r="AX78" i="434"/>
  <c r="AY77" i="446"/>
  <c r="AX77" i="446"/>
  <c r="BA77" i="446"/>
  <c r="AW77" i="446"/>
  <c r="AZ77" i="446"/>
  <c r="AZ85" i="414"/>
  <c r="BA85" i="414"/>
  <c r="AY85" i="414"/>
  <c r="AX85" i="414"/>
  <c r="AW85" i="414"/>
  <c r="AX80" i="417"/>
  <c r="AW80" i="417"/>
  <c r="AZ80" i="417"/>
  <c r="AY80" i="417"/>
  <c r="BA80" i="417"/>
  <c r="AX80" i="476"/>
  <c r="AZ80" i="476"/>
  <c r="BA80" i="476"/>
  <c r="AY80" i="476"/>
  <c r="AW80" i="476"/>
  <c r="AW86" i="450"/>
  <c r="BA86" i="450"/>
  <c r="AZ86" i="450"/>
  <c r="AY86" i="450"/>
  <c r="AX86" i="450"/>
  <c r="AZ87" i="464"/>
  <c r="AW87" i="464"/>
  <c r="BA87" i="464"/>
  <c r="AY87" i="464"/>
  <c r="AX87" i="464"/>
  <c r="X105" i="456"/>
  <c r="AW86" i="472"/>
  <c r="BA86" i="472"/>
  <c r="AX86" i="472"/>
  <c r="AZ86" i="472"/>
  <c r="AY86" i="472"/>
  <c r="AW83" i="388"/>
  <c r="BA83" i="388"/>
  <c r="AY83" i="388"/>
  <c r="AX83" i="388"/>
  <c r="AZ83" i="388"/>
  <c r="AW85" i="448"/>
  <c r="AX85" i="448"/>
  <c r="AZ85" i="448"/>
  <c r="BA85" i="448"/>
  <c r="AY85" i="448"/>
  <c r="AZ85" i="430"/>
  <c r="AX85" i="430"/>
  <c r="BA85" i="430"/>
  <c r="AY85" i="430"/>
  <c r="AW85" i="430"/>
  <c r="AY81" i="414"/>
  <c r="AZ81" i="414"/>
  <c r="AW81" i="414"/>
  <c r="BA81" i="414"/>
  <c r="AX81" i="414"/>
  <c r="BA80" i="416"/>
  <c r="AY80" i="416"/>
  <c r="AX80" i="416"/>
  <c r="AZ80" i="416"/>
  <c r="AW80" i="416"/>
  <c r="AZ82" i="414"/>
  <c r="AY82" i="414"/>
  <c r="AW82" i="414"/>
  <c r="BA82" i="414"/>
  <c r="AX82" i="414"/>
  <c r="X104" i="468"/>
  <c r="AY78" i="438"/>
  <c r="AZ78" i="438"/>
  <c r="AX78" i="438"/>
  <c r="AW78" i="438"/>
  <c r="BA78" i="438"/>
  <c r="AJ89" i="444"/>
  <c r="AH89" i="444"/>
  <c r="AK89" i="440"/>
  <c r="AI89" i="440"/>
  <c r="AY86" i="416"/>
  <c r="AX86" i="416"/>
  <c r="BA86" i="416"/>
  <c r="AZ86" i="416"/>
  <c r="AW86" i="416"/>
  <c r="X106" i="432"/>
  <c r="AC89" i="432"/>
  <c r="X105" i="428"/>
  <c r="AW85" i="417"/>
  <c r="AY85" i="417"/>
  <c r="AZ85" i="417"/>
  <c r="AX85" i="417"/>
  <c r="BA85" i="417"/>
  <c r="AY81" i="422"/>
  <c r="BA81" i="422"/>
  <c r="AZ81" i="422"/>
  <c r="AW81" i="422"/>
  <c r="AX81" i="422"/>
  <c r="AX84" i="468"/>
  <c r="AW84" i="468"/>
  <c r="AZ84" i="468"/>
  <c r="AY84" i="468"/>
  <c r="BA84" i="468"/>
  <c r="BA85" i="432"/>
  <c r="AW85" i="432"/>
  <c r="AX85" i="432"/>
  <c r="AY85" i="432"/>
  <c r="AZ85" i="432"/>
  <c r="AC89" i="468"/>
  <c r="X106" i="468"/>
  <c r="X104" i="426"/>
  <c r="AG89" i="452"/>
  <c r="AH89" i="452"/>
  <c r="X104" i="411"/>
  <c r="AX79" i="388"/>
  <c r="AZ79" i="388"/>
  <c r="AW79" i="388"/>
  <c r="AY79" i="388"/>
  <c r="BA79" i="388"/>
  <c r="AF89" i="458"/>
  <c r="X101" i="458" s="1"/>
  <c r="AW80" i="388"/>
  <c r="BA80" i="388"/>
  <c r="AZ80" i="388"/>
  <c r="AX80" i="388"/>
  <c r="AY80" i="388"/>
  <c r="AF89" i="426"/>
  <c r="X101" i="426" s="1"/>
  <c r="BA82" i="450"/>
  <c r="AX82" i="450"/>
  <c r="AY82" i="450"/>
  <c r="AZ82" i="450"/>
  <c r="AW82" i="450"/>
  <c r="BA87" i="452"/>
  <c r="AZ87" i="452"/>
  <c r="AY87" i="452"/>
  <c r="AW87" i="452"/>
  <c r="AX87" i="452"/>
  <c r="AX79" i="472"/>
  <c r="BA79" i="472"/>
  <c r="AY79" i="472"/>
  <c r="AZ79" i="472"/>
  <c r="AW79" i="472"/>
  <c r="AZ79" i="432"/>
  <c r="AW79" i="432"/>
  <c r="BA79" i="432"/>
  <c r="AX79" i="432"/>
  <c r="AY79" i="432"/>
  <c r="AW84" i="436"/>
  <c r="AZ84" i="436"/>
  <c r="AX84" i="436"/>
  <c r="AY84" i="436"/>
  <c r="BA84" i="436"/>
  <c r="AH89" i="454"/>
  <c r="AY78" i="440"/>
  <c r="AW78" i="440"/>
  <c r="AX78" i="440"/>
  <c r="BA78" i="440"/>
  <c r="AZ78" i="440"/>
  <c r="AC89" i="420"/>
  <c r="X106" i="420"/>
  <c r="AW86" i="470"/>
  <c r="BA86" i="470"/>
  <c r="AY86" i="470"/>
  <c r="AX86" i="470"/>
  <c r="AZ86" i="470"/>
  <c r="AY84" i="411"/>
  <c r="AX84" i="411"/>
  <c r="AW84" i="411"/>
  <c r="BA84" i="411"/>
  <c r="AZ84" i="411"/>
  <c r="X105" i="434"/>
  <c r="AW84" i="416"/>
  <c r="AX84" i="416"/>
  <c r="AY84" i="416"/>
  <c r="AZ84" i="416"/>
  <c r="BA84" i="416"/>
  <c r="BA82" i="417"/>
  <c r="AZ82" i="417"/>
  <c r="AW82" i="417"/>
  <c r="AY82" i="417"/>
  <c r="AX82" i="417"/>
  <c r="AX81" i="474"/>
  <c r="AW81" i="474"/>
  <c r="BA81" i="474"/>
  <c r="AY81" i="474"/>
  <c r="AZ81" i="474"/>
  <c r="AW77" i="462"/>
  <c r="AX77" i="462"/>
  <c r="BA77" i="462"/>
  <c r="AY77" i="462"/>
  <c r="AZ77" i="462"/>
  <c r="AZ85" i="452"/>
  <c r="BA85" i="452"/>
  <c r="AW85" i="452"/>
  <c r="AY85" i="452"/>
  <c r="AX85" i="452"/>
  <c r="BA82" i="446"/>
  <c r="AY82" i="446"/>
  <c r="AZ82" i="446"/>
  <c r="AW82" i="446"/>
  <c r="AX82" i="446"/>
  <c r="BA86" i="438"/>
  <c r="AY86" i="438"/>
  <c r="AW86" i="438"/>
  <c r="AZ86" i="438"/>
  <c r="AX86" i="438"/>
  <c r="AW86" i="415"/>
  <c r="AY86" i="415"/>
  <c r="AZ86" i="415"/>
  <c r="AX86" i="415"/>
  <c r="BA86" i="415"/>
  <c r="BA77" i="476"/>
  <c r="AW77" i="476"/>
  <c r="AY77" i="476"/>
  <c r="AZ77" i="476"/>
  <c r="AX77" i="476"/>
  <c r="AF89" i="466"/>
  <c r="X101" i="466" s="1"/>
  <c r="Y102" i="466" s="1"/>
  <c r="Z102" i="466" s="1"/>
  <c r="X102" i="466" s="1"/>
  <c r="X104" i="448"/>
  <c r="BA88" i="464"/>
  <c r="AW88" i="464"/>
  <c r="AX88" i="464"/>
  <c r="AZ88" i="464"/>
  <c r="AY88" i="464"/>
  <c r="AX77" i="388"/>
  <c r="AZ77" i="388"/>
  <c r="AY77" i="388"/>
  <c r="AW77" i="388"/>
  <c r="BA77" i="388"/>
  <c r="BA87" i="474"/>
  <c r="AY87" i="474"/>
  <c r="AZ87" i="474"/>
  <c r="AW87" i="474"/>
  <c r="AX87" i="474"/>
  <c r="BA86" i="432"/>
  <c r="AY86" i="432"/>
  <c r="AX86" i="432"/>
  <c r="AW86" i="432"/>
  <c r="AZ86" i="432"/>
  <c r="X106" i="438"/>
  <c r="AC89" i="438"/>
  <c r="AJ89" i="472"/>
  <c r="AW80" i="446"/>
  <c r="AX80" i="446"/>
  <c r="BA80" i="446"/>
  <c r="AY80" i="446"/>
  <c r="AZ80" i="446"/>
  <c r="AZ79" i="428"/>
  <c r="AX79" i="428"/>
  <c r="AW79" i="428"/>
  <c r="BA79" i="428"/>
  <c r="AY79" i="428"/>
  <c r="AC89" i="458"/>
  <c r="X106" i="458"/>
  <c r="BA77" i="436"/>
  <c r="AY77" i="436"/>
  <c r="AW77" i="436"/>
  <c r="AX77" i="436"/>
  <c r="AZ77" i="436"/>
  <c r="AJ89" i="430"/>
  <c r="AZ77" i="470"/>
  <c r="AY77" i="470"/>
  <c r="BA77" i="470"/>
  <c r="AW77" i="470"/>
  <c r="AX77" i="470"/>
  <c r="X105" i="432"/>
  <c r="AZ82" i="388"/>
  <c r="AX82" i="388"/>
  <c r="AY82" i="388"/>
  <c r="AW82" i="388"/>
  <c r="BA82" i="388"/>
  <c r="AZ87" i="413"/>
  <c r="AX87" i="413"/>
  <c r="AW87" i="413"/>
  <c r="AY87" i="413"/>
  <c r="BA87" i="413"/>
  <c r="AY85" i="428"/>
  <c r="AW85" i="428"/>
  <c r="AZ85" i="428"/>
  <c r="BA85" i="428"/>
  <c r="AX85" i="428"/>
  <c r="AK89" i="410"/>
  <c r="AW88" i="476"/>
  <c r="AZ88" i="476"/>
  <c r="BA88" i="476"/>
  <c r="AY88" i="476"/>
  <c r="AX88" i="476"/>
  <c r="AF89" i="450"/>
  <c r="X102" i="388"/>
  <c r="AJ89" i="412"/>
  <c r="AX84" i="458"/>
  <c r="AY84" i="458"/>
  <c r="AZ84" i="458"/>
  <c r="AW84" i="458"/>
  <c r="BA84" i="458"/>
  <c r="AY78" i="414"/>
  <c r="AZ78" i="414"/>
  <c r="AX78" i="414"/>
  <c r="BA78" i="414"/>
  <c r="AW78" i="414"/>
  <c r="AY86" i="466"/>
  <c r="AZ86" i="466"/>
  <c r="BA86" i="466"/>
  <c r="AX86" i="466"/>
  <c r="AW86" i="466"/>
  <c r="X106" i="416"/>
  <c r="AC89" i="416"/>
  <c r="AY85" i="454"/>
  <c r="AX85" i="454"/>
  <c r="BA85" i="454"/>
  <c r="AW85" i="454"/>
  <c r="AZ85" i="454"/>
  <c r="AJ89" i="420"/>
  <c r="AC89" i="424"/>
  <c r="X106" i="424"/>
  <c r="AI89" i="468"/>
  <c r="AG89" i="468"/>
  <c r="AG89" i="432"/>
  <c r="BA86" i="412"/>
  <c r="AZ86" i="412"/>
  <c r="AX86" i="412"/>
  <c r="AY86" i="412"/>
  <c r="AW86" i="412"/>
  <c r="AG89" i="462"/>
  <c r="AK89" i="462"/>
  <c r="X106" i="418"/>
  <c r="AC89" i="418"/>
  <c r="AZ82" i="413"/>
  <c r="AY82" i="413"/>
  <c r="AX82" i="413"/>
  <c r="BA82" i="413"/>
  <c r="AW82" i="413"/>
  <c r="AY77" i="452"/>
  <c r="BA77" i="452"/>
  <c r="AX77" i="452"/>
  <c r="AZ77" i="452"/>
  <c r="AW77" i="452"/>
  <c r="AW88" i="410"/>
  <c r="AY88" i="410"/>
  <c r="AZ88" i="410"/>
  <c r="AX88" i="410"/>
  <c r="BA88" i="410"/>
  <c r="AI89" i="428"/>
  <c r="AX80" i="438"/>
  <c r="BA80" i="438"/>
  <c r="AZ80" i="438"/>
  <c r="AW80" i="438"/>
  <c r="AY80" i="438"/>
  <c r="AI89" i="399"/>
  <c r="AH89" i="413"/>
  <c r="AZ87" i="438"/>
  <c r="BA87" i="438"/>
  <c r="AY87" i="438"/>
  <c r="AX87" i="438"/>
  <c r="AW87" i="438"/>
  <c r="X105" i="416"/>
  <c r="AJ89" i="424"/>
  <c r="AF89" i="424"/>
  <c r="AY88" i="432"/>
  <c r="AX88" i="432"/>
  <c r="BA88" i="432"/>
  <c r="AZ88" i="432"/>
  <c r="AW88" i="432"/>
  <c r="AZ83" i="426"/>
  <c r="AX83" i="426"/>
  <c r="BA83" i="426"/>
  <c r="AY83" i="426"/>
  <c r="AW83" i="426"/>
  <c r="AZ77" i="444"/>
  <c r="AY77" i="444"/>
  <c r="AX77" i="444"/>
  <c r="BA77" i="444"/>
  <c r="AW77" i="444"/>
  <c r="AF89" i="414"/>
  <c r="AI89" i="415"/>
  <c r="BA79" i="430"/>
  <c r="AY79" i="430"/>
  <c r="AZ79" i="430"/>
  <c r="AW79" i="430"/>
  <c r="AX79" i="430"/>
  <c r="X106" i="414"/>
  <c r="AC89" i="414"/>
  <c r="AZ83" i="416"/>
  <c r="AY83" i="416"/>
  <c r="AX83" i="416"/>
  <c r="AW83" i="416"/>
  <c r="BA83" i="416"/>
  <c r="BA87" i="454"/>
  <c r="AZ87" i="454"/>
  <c r="AY87" i="454"/>
  <c r="AX87" i="454"/>
  <c r="AW87" i="454"/>
  <c r="AZ78" i="444"/>
  <c r="AY78" i="444"/>
  <c r="AX78" i="444"/>
  <c r="BA78" i="444"/>
  <c r="AW78" i="444"/>
  <c r="AZ84" i="399"/>
  <c r="AW84" i="399"/>
  <c r="AY84" i="399"/>
  <c r="BA84" i="399"/>
  <c r="AX84" i="399"/>
  <c r="AC89" i="456"/>
  <c r="X106" i="456"/>
  <c r="AJ89" i="456"/>
  <c r="AZ80" i="418"/>
  <c r="BA80" i="418"/>
  <c r="AX80" i="418"/>
  <c r="AW80" i="418"/>
  <c r="AY80" i="418"/>
  <c r="BA86" i="426"/>
  <c r="AZ86" i="426"/>
  <c r="AX86" i="426"/>
  <c r="AY86" i="426"/>
  <c r="AW86" i="426"/>
  <c r="BA85" i="388"/>
  <c r="AX85" i="388"/>
  <c r="AZ85" i="388"/>
  <c r="AW85" i="388"/>
  <c r="AY85" i="388"/>
  <c r="AF89" i="417"/>
  <c r="AJ89" i="417"/>
  <c r="X104" i="434"/>
  <c r="AF89" i="460"/>
  <c r="AK89" i="460"/>
  <c r="AH89" i="448"/>
  <c r="AK89" i="464"/>
  <c r="AX88" i="412"/>
  <c r="AZ88" i="412"/>
  <c r="AW88" i="412"/>
  <c r="BA88" i="412"/>
  <c r="AY88" i="412"/>
  <c r="X104" i="454"/>
  <c r="AW86" i="430"/>
  <c r="AZ86" i="430"/>
  <c r="AX86" i="430"/>
  <c r="AY86" i="430"/>
  <c r="BA86" i="430"/>
  <c r="AX79" i="426"/>
  <c r="AY79" i="426"/>
  <c r="BA79" i="426"/>
  <c r="AW79" i="426"/>
  <c r="AZ79" i="426"/>
  <c r="AZ81" i="444"/>
  <c r="AW81" i="444"/>
  <c r="AY81" i="444"/>
  <c r="AX81" i="444"/>
  <c r="BA81" i="444"/>
  <c r="BA82" i="456"/>
  <c r="AW82" i="456"/>
  <c r="AX82" i="456"/>
  <c r="AY82" i="456"/>
  <c r="AZ82" i="456"/>
  <c r="AZ85" i="440"/>
  <c r="AX85" i="440"/>
  <c r="BA85" i="440"/>
  <c r="AW85" i="440"/>
  <c r="AY85" i="440"/>
  <c r="AI89" i="474"/>
  <c r="X105" i="418"/>
  <c r="AX81" i="417"/>
  <c r="AW81" i="417"/>
  <c r="BA81" i="417"/>
  <c r="AY81" i="417"/>
  <c r="AZ81" i="417"/>
  <c r="AH89" i="411"/>
  <c r="AW87" i="399"/>
  <c r="AX87" i="399"/>
  <c r="BA87" i="399"/>
  <c r="AY87" i="399"/>
  <c r="AZ87" i="399"/>
  <c r="AH89" i="470"/>
  <c r="AK89" i="470"/>
  <c r="AX84" i="410"/>
  <c r="AY84" i="410"/>
  <c r="AW84" i="410"/>
  <c r="AZ84" i="410"/>
  <c r="BA84" i="410"/>
  <c r="AC89" i="454"/>
  <c r="X106" i="454"/>
  <c r="AF89" i="446"/>
  <c r="AK89" i="446"/>
  <c r="AZ87" i="388"/>
  <c r="BA87" i="388"/>
  <c r="AY87" i="388"/>
  <c r="AX87" i="388"/>
  <c r="AW87" i="388"/>
  <c r="AY80" i="426"/>
  <c r="AX80" i="426"/>
  <c r="BA80" i="426"/>
  <c r="AW80" i="426"/>
  <c r="AZ80" i="426"/>
  <c r="AC89" i="436"/>
  <c r="X106" i="436"/>
  <c r="AX86" i="420"/>
  <c r="AZ86" i="420"/>
  <c r="AW86" i="420"/>
  <c r="AY86" i="420"/>
  <c r="BA86" i="420"/>
  <c r="BA79" i="464"/>
  <c r="AW79" i="464"/>
  <c r="AX79" i="464"/>
  <c r="AY79" i="464"/>
  <c r="AZ79" i="464"/>
  <c r="AI89" i="438"/>
  <c r="AG89" i="438"/>
  <c r="AZ81" i="436"/>
  <c r="AX81" i="436"/>
  <c r="BA81" i="436"/>
  <c r="AW81" i="436"/>
  <c r="AY81" i="436"/>
  <c r="BA80" i="413"/>
  <c r="AX80" i="413"/>
  <c r="AW80" i="413"/>
  <c r="AZ80" i="413"/>
  <c r="AY80" i="413"/>
  <c r="AH89" i="476"/>
  <c r="AH89" i="416"/>
  <c r="AY83" i="460"/>
  <c r="AX83" i="460"/>
  <c r="AW83" i="460"/>
  <c r="BA83" i="460"/>
  <c r="AZ83" i="460"/>
  <c r="X104" i="456"/>
  <c r="BA86" i="414"/>
  <c r="AX86" i="414"/>
  <c r="AZ86" i="414"/>
  <c r="AY86" i="414"/>
  <c r="AW86" i="414"/>
  <c r="AI89" i="422"/>
  <c r="X104" i="415"/>
  <c r="AK89" i="388"/>
  <c r="BA79" i="470"/>
  <c r="AZ79" i="470"/>
  <c r="AW79" i="470"/>
  <c r="AX79" i="470"/>
  <c r="AY79" i="470"/>
  <c r="AH89" i="436"/>
  <c r="AH89" i="418"/>
  <c r="X106" i="399"/>
  <c r="AC89" i="399"/>
  <c r="AZ88" i="411"/>
  <c r="BA88" i="411"/>
  <c r="AW88" i="411"/>
  <c r="AX88" i="411"/>
  <c r="AY88" i="411"/>
  <c r="AH89" i="434"/>
  <c r="AG89" i="434"/>
  <c r="AZ81" i="434"/>
  <c r="AX81" i="434"/>
  <c r="AY81" i="434"/>
  <c r="AW81" i="434"/>
  <c r="BA81" i="434"/>
  <c r="AX81" i="426"/>
  <c r="AZ81" i="426"/>
  <c r="BA81" i="426"/>
  <c r="AY81" i="426"/>
  <c r="AW81" i="426"/>
  <c r="X105" i="422"/>
  <c r="AG89" i="410"/>
  <c r="AG89" i="450"/>
  <c r="AH89" i="450"/>
  <c r="X104" i="416"/>
  <c r="AX80" i="430"/>
  <c r="AY80" i="430"/>
  <c r="AZ80" i="430"/>
  <c r="BA80" i="430"/>
  <c r="AW80" i="430"/>
  <c r="AH89" i="412"/>
  <c r="AG89" i="412"/>
  <c r="AI89" i="420"/>
  <c r="AW81" i="411"/>
  <c r="AX81" i="411"/>
  <c r="AZ81" i="411"/>
  <c r="AY81" i="411"/>
  <c r="BA81" i="411"/>
  <c r="AY77" i="468"/>
  <c r="AX77" i="468"/>
  <c r="AW77" i="468"/>
  <c r="AZ77" i="468"/>
  <c r="BA77" i="468"/>
  <c r="AH89" i="468"/>
  <c r="AK89" i="468"/>
  <c r="BA84" i="454"/>
  <c r="AY84" i="454"/>
  <c r="AW84" i="454"/>
  <c r="AX84" i="454"/>
  <c r="AZ84" i="454"/>
  <c r="AK89" i="432"/>
  <c r="AH89" i="432"/>
  <c r="AF89" i="462"/>
  <c r="AZ88" i="456"/>
  <c r="AW88" i="456"/>
  <c r="AY88" i="456"/>
  <c r="BA88" i="456"/>
  <c r="AX88" i="456"/>
  <c r="AC89" i="434"/>
  <c r="X106" i="434"/>
  <c r="AJ89" i="428"/>
  <c r="AF89" i="428"/>
  <c r="AZ87" i="442"/>
  <c r="AY87" i="442"/>
  <c r="AW87" i="442"/>
  <c r="BA87" i="442"/>
  <c r="AX87" i="442"/>
  <c r="X105" i="468"/>
  <c r="AG89" i="399"/>
  <c r="X105" i="440"/>
  <c r="AI89" i="413"/>
  <c r="AG89" i="413"/>
  <c r="AY83" i="417"/>
  <c r="BA83" i="417"/>
  <c r="AX83" i="417"/>
  <c r="AZ83" i="417"/>
  <c r="AW83" i="417"/>
  <c r="AX86" i="452"/>
  <c r="AW86" i="452"/>
  <c r="AY86" i="452"/>
  <c r="BA86" i="452"/>
  <c r="AZ86" i="452"/>
  <c r="X104" i="442"/>
  <c r="AH89" i="424"/>
  <c r="AX83" i="450"/>
  <c r="AY83" i="450"/>
  <c r="BA83" i="450"/>
  <c r="AZ83" i="450"/>
  <c r="AW83" i="450"/>
  <c r="AZ81" i="432"/>
  <c r="BA81" i="432"/>
  <c r="AW81" i="432"/>
  <c r="AX81" i="432"/>
  <c r="AY81" i="432"/>
  <c r="BA83" i="413"/>
  <c r="AY83" i="413"/>
  <c r="AW83" i="413"/>
  <c r="AZ83" i="413"/>
  <c r="AX83" i="413"/>
  <c r="BA81" i="452"/>
  <c r="AZ81" i="452"/>
  <c r="AX81" i="452"/>
  <c r="AW81" i="452"/>
  <c r="AY81" i="452"/>
  <c r="AH89" i="414"/>
  <c r="AG89" i="414"/>
  <c r="AF89" i="415"/>
  <c r="AJ89" i="415"/>
  <c r="AY83" i="424"/>
  <c r="AX83" i="424"/>
  <c r="AZ83" i="424"/>
  <c r="BA83" i="424"/>
  <c r="AW83" i="424"/>
  <c r="X104" i="430"/>
  <c r="AK89" i="456"/>
  <c r="AI89" i="456"/>
  <c r="AX85" i="424"/>
  <c r="BA85" i="424"/>
  <c r="AZ85" i="424"/>
  <c r="AW85" i="424"/>
  <c r="AY85" i="424"/>
  <c r="AC89" i="430"/>
  <c r="X106" i="430"/>
  <c r="X104" i="399"/>
  <c r="BA88" i="388"/>
  <c r="AX88" i="388"/>
  <c r="AZ88" i="388"/>
  <c r="AY88" i="388"/>
  <c r="AW88" i="388"/>
  <c r="AH89" i="417"/>
  <c r="AI89" i="417"/>
  <c r="AZ79" i="422"/>
  <c r="AX79" i="422"/>
  <c r="AY79" i="422"/>
  <c r="AW79" i="422"/>
  <c r="BA79" i="422"/>
  <c r="AZ78" i="399"/>
  <c r="BA78" i="399"/>
  <c r="AY78" i="399"/>
  <c r="AX78" i="399"/>
  <c r="AW78" i="399"/>
  <c r="AG89" i="460"/>
  <c r="X105" i="454"/>
  <c r="AJ89" i="448"/>
  <c r="X104" i="414"/>
  <c r="AH89" i="464"/>
  <c r="AY77" i="411"/>
  <c r="AX77" i="411"/>
  <c r="AW77" i="411"/>
  <c r="BA77" i="411"/>
  <c r="AZ77" i="411"/>
  <c r="AX78" i="415"/>
  <c r="BA78" i="415"/>
  <c r="AY78" i="415"/>
  <c r="AZ78" i="415"/>
  <c r="AW78" i="415"/>
  <c r="AX79" i="446"/>
  <c r="BA79" i="446"/>
  <c r="AZ79" i="446"/>
  <c r="AW79" i="446"/>
  <c r="AY79" i="446"/>
  <c r="AW86" i="464"/>
  <c r="AY86" i="464"/>
  <c r="AZ86" i="464"/>
  <c r="BA86" i="464"/>
  <c r="AX86" i="464"/>
  <c r="AX86" i="474"/>
  <c r="AZ86" i="474"/>
  <c r="BA86" i="474"/>
  <c r="AY86" i="474"/>
  <c r="AW86" i="474"/>
  <c r="BA81" i="424"/>
  <c r="AY81" i="424"/>
  <c r="AZ81" i="424"/>
  <c r="AW81" i="424"/>
  <c r="AX81" i="424"/>
  <c r="AZ78" i="422"/>
  <c r="AY78" i="422"/>
  <c r="BA78" i="422"/>
  <c r="AX78" i="422"/>
  <c r="AW78" i="422"/>
  <c r="X104" i="418"/>
  <c r="AW82" i="476"/>
  <c r="AY82" i="476"/>
  <c r="AZ82" i="476"/>
  <c r="AX82" i="476"/>
  <c r="BA82" i="476"/>
  <c r="AJ89" i="474"/>
  <c r="AF89" i="474"/>
  <c r="AW81" i="442"/>
  <c r="BA81" i="442"/>
  <c r="AX81" i="442"/>
  <c r="AZ81" i="442"/>
  <c r="AY81" i="442"/>
  <c r="BA77" i="399"/>
  <c r="AW77" i="399"/>
  <c r="AZ77" i="399"/>
  <c r="AY77" i="399"/>
  <c r="AX77" i="399"/>
  <c r="AY87" i="410"/>
  <c r="AZ87" i="410"/>
  <c r="BA87" i="410"/>
  <c r="AW87" i="410"/>
  <c r="AX87" i="410"/>
  <c r="BA84" i="426"/>
  <c r="AW84" i="426"/>
  <c r="AY84" i="426"/>
  <c r="AZ84" i="426"/>
  <c r="AX84" i="426"/>
  <c r="AG89" i="411"/>
  <c r="AW78" i="446"/>
  <c r="BA78" i="446"/>
  <c r="AX78" i="446"/>
  <c r="AY78" i="446"/>
  <c r="AZ78" i="446"/>
  <c r="AG89" i="470"/>
  <c r="X104" i="422"/>
  <c r="AX80" i="415"/>
  <c r="AY80" i="415"/>
  <c r="BA80" i="415"/>
  <c r="AZ80" i="415"/>
  <c r="AW80" i="415"/>
  <c r="AI89" i="446"/>
  <c r="AG89" i="446"/>
  <c r="AX82" i="428"/>
  <c r="AW82" i="428"/>
  <c r="AY82" i="428"/>
  <c r="AZ82" i="428"/>
  <c r="BA82" i="428"/>
  <c r="BA86" i="456"/>
  <c r="AX86" i="456"/>
  <c r="AY86" i="456"/>
  <c r="AZ86" i="456"/>
  <c r="AW86" i="456"/>
  <c r="AY78" i="464"/>
  <c r="AX78" i="464"/>
  <c r="AZ78" i="464"/>
  <c r="BA78" i="464"/>
  <c r="AW78" i="464"/>
  <c r="AY78" i="448"/>
  <c r="AW78" i="448"/>
  <c r="AZ78" i="448"/>
  <c r="BA78" i="448"/>
  <c r="AX78" i="448"/>
  <c r="X105" i="413"/>
  <c r="BA82" i="472"/>
  <c r="AZ82" i="472"/>
  <c r="AX82" i="472"/>
  <c r="AW82" i="472"/>
  <c r="AY82" i="472"/>
  <c r="X105" i="430"/>
  <c r="BA84" i="444"/>
  <c r="AZ84" i="444"/>
  <c r="AY84" i="444"/>
  <c r="AX84" i="444"/>
  <c r="AW84" i="444"/>
  <c r="AJ89" i="438"/>
  <c r="AJ89" i="476"/>
  <c r="AI89" i="416"/>
  <c r="BA88" i="414"/>
  <c r="AY88" i="414"/>
  <c r="AZ88" i="414"/>
  <c r="AX88" i="414"/>
  <c r="AW88" i="414"/>
  <c r="X105" i="438"/>
  <c r="AK89" i="422"/>
  <c r="AH89" i="422"/>
  <c r="AZ85" i="442"/>
  <c r="BA85" i="442"/>
  <c r="AX85" i="442"/>
  <c r="AW85" i="442"/>
  <c r="AY85" i="442"/>
  <c r="AX82" i="454"/>
  <c r="BA82" i="454"/>
  <c r="AW82" i="454"/>
  <c r="AY82" i="454"/>
  <c r="AZ82" i="454"/>
  <c r="AH89" i="388"/>
  <c r="AI89" i="388"/>
  <c r="X105" i="415"/>
  <c r="AW84" i="466"/>
  <c r="BA84" i="466"/>
  <c r="AZ84" i="466"/>
  <c r="AX84" i="466"/>
  <c r="AY84" i="466"/>
  <c r="AY88" i="413"/>
  <c r="BA88" i="413"/>
  <c r="AW88" i="413"/>
  <c r="AX88" i="413"/>
  <c r="AZ88" i="413"/>
  <c r="AJ89" i="436"/>
  <c r="AK89" i="436"/>
  <c r="AY85" i="456"/>
  <c r="BA85" i="456"/>
  <c r="AZ85" i="456"/>
  <c r="AX85" i="456"/>
  <c r="AW85" i="456"/>
  <c r="AW88" i="442"/>
  <c r="AY88" i="442"/>
  <c r="AX88" i="442"/>
  <c r="BA88" i="442"/>
  <c r="AZ88" i="442"/>
  <c r="AI89" i="418"/>
  <c r="AK89" i="418"/>
  <c r="AW79" i="444"/>
  <c r="AY79" i="444"/>
  <c r="BA79" i="444"/>
  <c r="AZ79" i="444"/>
  <c r="AX79" i="444"/>
  <c r="AF89" i="434"/>
  <c r="X101" i="434" s="1"/>
  <c r="AW77" i="450"/>
  <c r="AZ77" i="450"/>
  <c r="BA77" i="450"/>
  <c r="AX77" i="450"/>
  <c r="AY77" i="450"/>
  <c r="AH89" i="410"/>
  <c r="AI89" i="410"/>
  <c r="AI89" i="450"/>
  <c r="AK89" i="450"/>
  <c r="AW84" i="420"/>
  <c r="AX84" i="420"/>
  <c r="AY84" i="420"/>
  <c r="BA84" i="420"/>
  <c r="AZ84" i="420"/>
  <c r="AC89" i="415"/>
  <c r="X106" i="415"/>
  <c r="AF89" i="412"/>
  <c r="X101" i="412" s="1"/>
  <c r="AK89" i="412"/>
  <c r="AZ81" i="410"/>
  <c r="BA81" i="410"/>
  <c r="AX81" i="410"/>
  <c r="AW81" i="410"/>
  <c r="AY81" i="410"/>
  <c r="AY83" i="428"/>
  <c r="AX83" i="428"/>
  <c r="AZ83" i="428"/>
  <c r="AW83" i="428"/>
  <c r="BA83" i="428"/>
  <c r="AW78" i="430"/>
  <c r="AZ78" i="430"/>
  <c r="AX78" i="430"/>
  <c r="AY78" i="430"/>
  <c r="BA78" i="430"/>
  <c r="AZ80" i="460"/>
  <c r="AW80" i="460"/>
  <c r="BA80" i="460"/>
  <c r="AY80" i="460"/>
  <c r="AX80" i="460"/>
  <c r="AH89" i="420"/>
  <c r="AF89" i="420"/>
  <c r="AY80" i="468"/>
  <c r="BA80" i="468"/>
  <c r="AX80" i="468"/>
  <c r="AZ80" i="468"/>
  <c r="AW80" i="468"/>
  <c r="AZ83" i="438"/>
  <c r="AW83" i="438"/>
  <c r="AX83" i="438"/>
  <c r="BA83" i="438"/>
  <c r="AY83" i="438"/>
  <c r="AZ80" i="450"/>
  <c r="BA80" i="450"/>
  <c r="AY80" i="450"/>
  <c r="AW80" i="450"/>
  <c r="AX80" i="450"/>
  <c r="AY83" i="474"/>
  <c r="AZ83" i="474"/>
  <c r="AW83" i="474"/>
  <c r="BA83" i="474"/>
  <c r="AX83" i="474"/>
  <c r="AZ81" i="470"/>
  <c r="AX81" i="470"/>
  <c r="BA81" i="470"/>
  <c r="AY81" i="470"/>
  <c r="AW81" i="470"/>
  <c r="AJ89" i="468"/>
  <c r="AJ89" i="432"/>
  <c r="AI89" i="432"/>
  <c r="AJ89" i="462"/>
  <c r="AX81" i="399"/>
  <c r="AW81" i="399"/>
  <c r="AZ81" i="399"/>
  <c r="BA81" i="399"/>
  <c r="AY81" i="399"/>
  <c r="AZ80" i="448"/>
  <c r="AX80" i="448"/>
  <c r="AW80" i="448"/>
  <c r="BA80" i="448"/>
  <c r="AY80" i="448"/>
  <c r="AZ82" i="422"/>
  <c r="AW82" i="422"/>
  <c r="AX82" i="422"/>
  <c r="AY82" i="422"/>
  <c r="BA82" i="422"/>
  <c r="X105" i="426"/>
  <c r="AZ86" i="417"/>
  <c r="BA86" i="417"/>
  <c r="AX86" i="417"/>
  <c r="AY86" i="417"/>
  <c r="AW86" i="417"/>
  <c r="BA88" i="436"/>
  <c r="AY88" i="436"/>
  <c r="AW88" i="436"/>
  <c r="AX88" i="436"/>
  <c r="AZ88" i="436"/>
  <c r="BA83" i="476"/>
  <c r="AZ83" i="476"/>
  <c r="AW83" i="476"/>
  <c r="AY83" i="476"/>
  <c r="AX83" i="476"/>
  <c r="AH89" i="428"/>
  <c r="AG89" i="428"/>
  <c r="AW78" i="452"/>
  <c r="AZ78" i="452"/>
  <c r="AX78" i="452"/>
  <c r="AY78" i="452"/>
  <c r="BA78" i="452"/>
  <c r="AW86" i="434"/>
  <c r="BA86" i="434"/>
  <c r="AZ86" i="434"/>
  <c r="AX86" i="434"/>
  <c r="AY86" i="434"/>
  <c r="X104" i="450"/>
  <c r="AW86" i="422"/>
  <c r="BA86" i="422"/>
  <c r="AZ86" i="422"/>
  <c r="AY86" i="422"/>
  <c r="AX86" i="422"/>
  <c r="AJ89" i="399"/>
  <c r="AH89" i="399"/>
  <c r="AF89" i="413"/>
  <c r="X101" i="413" s="1"/>
  <c r="AJ89" i="413"/>
  <c r="AZ87" i="468"/>
  <c r="AY87" i="468"/>
  <c r="BA87" i="468"/>
  <c r="AX87" i="468"/>
  <c r="AW87" i="468"/>
  <c r="X104" i="417"/>
  <c r="AW88" i="468"/>
  <c r="AY88" i="468"/>
  <c r="BA88" i="468"/>
  <c r="AX88" i="468"/>
  <c r="AZ88" i="468"/>
  <c r="X105" i="420"/>
  <c r="AI89" i="424"/>
  <c r="AZ87" i="470"/>
  <c r="AX87" i="470"/>
  <c r="AW87" i="470"/>
  <c r="AY87" i="470"/>
  <c r="BA87" i="470"/>
  <c r="X106" i="444"/>
  <c r="AC89" i="444"/>
  <c r="AJ89" i="414"/>
  <c r="AK89" i="414"/>
  <c r="AG89" i="415"/>
  <c r="AK89" i="415"/>
  <c r="AG89" i="456"/>
  <c r="AF89" i="456"/>
  <c r="AZ78" i="417"/>
  <c r="AX78" i="417"/>
  <c r="BA78" i="417"/>
  <c r="AW78" i="417"/>
  <c r="AY78" i="417"/>
  <c r="X106" i="442"/>
  <c r="AC89" i="442"/>
  <c r="AC89" i="446"/>
  <c r="X106" i="446"/>
  <c r="AW83" i="414"/>
  <c r="AY83" i="414"/>
  <c r="AZ83" i="414"/>
  <c r="AX83" i="414"/>
  <c r="BA83" i="414"/>
  <c r="AW78" i="442"/>
  <c r="BA78" i="442"/>
  <c r="AX78" i="442"/>
  <c r="AZ78" i="442"/>
  <c r="AY78" i="442"/>
  <c r="X106" i="450"/>
  <c r="AC89" i="450"/>
  <c r="AK89" i="417"/>
  <c r="AZ82" i="399"/>
  <c r="AX82" i="399"/>
  <c r="BA82" i="399"/>
  <c r="AW82" i="399"/>
  <c r="AY82" i="399"/>
  <c r="AI89" i="460"/>
  <c r="AX80" i="440"/>
  <c r="AY80" i="440"/>
  <c r="AW80" i="440"/>
  <c r="BA80" i="440"/>
  <c r="AZ80" i="440"/>
  <c r="AF89" i="448"/>
  <c r="AG89" i="448"/>
  <c r="X101" i="388"/>
  <c r="AY87" i="444"/>
  <c r="BA87" i="444"/>
  <c r="AZ87" i="444"/>
  <c r="AX87" i="444"/>
  <c r="AW87" i="444"/>
  <c r="AW77" i="424"/>
  <c r="AX77" i="424"/>
  <c r="BA77" i="424"/>
  <c r="AZ77" i="424"/>
  <c r="AY77" i="424"/>
  <c r="AF89" i="464"/>
  <c r="AJ89" i="464"/>
  <c r="AW87" i="476"/>
  <c r="AY87" i="476"/>
  <c r="AX87" i="476"/>
  <c r="BA87" i="476"/>
  <c r="AZ87" i="476"/>
  <c r="BA78" i="472"/>
  <c r="AX78" i="472"/>
  <c r="AZ78" i="472"/>
  <c r="AW78" i="472"/>
  <c r="AY78" i="472"/>
  <c r="X105" i="399"/>
  <c r="AC89" i="462"/>
  <c r="X106" i="462"/>
  <c r="AC89" i="411"/>
  <c r="X106" i="411"/>
  <c r="AK89" i="474"/>
  <c r="AH89" i="474"/>
  <c r="AX80" i="432"/>
  <c r="BA80" i="432"/>
  <c r="AW80" i="432"/>
  <c r="AZ80" i="432"/>
  <c r="AY80" i="432"/>
  <c r="BA82" i="452"/>
  <c r="AW82" i="452"/>
  <c r="AX82" i="452"/>
  <c r="AZ82" i="452"/>
  <c r="AY82" i="452"/>
  <c r="AI89" i="411"/>
  <c r="AF89" i="411"/>
  <c r="X101" i="411" s="1"/>
  <c r="AJ89" i="470"/>
  <c r="AY86" i="442"/>
  <c r="AZ86" i="442"/>
  <c r="AX86" i="442"/>
  <c r="AW86" i="442"/>
  <c r="BA86" i="442"/>
  <c r="AC89" i="426"/>
  <c r="X106" i="426"/>
  <c r="BA79" i="434"/>
  <c r="AX79" i="434"/>
  <c r="AY79" i="434"/>
  <c r="AZ79" i="434"/>
  <c r="AW79" i="434"/>
  <c r="AZ79" i="452"/>
  <c r="AW79" i="452"/>
  <c r="AX79" i="452"/>
  <c r="AY79" i="452"/>
  <c r="BA79" i="452"/>
  <c r="AH89" i="446"/>
  <c r="BA85" i="458"/>
  <c r="AZ85" i="458"/>
  <c r="AY85" i="458"/>
  <c r="AX85" i="458"/>
  <c r="AW85" i="458"/>
  <c r="X105" i="462"/>
  <c r="BA81" i="388"/>
  <c r="AY81" i="388"/>
  <c r="AZ81" i="388"/>
  <c r="AX81" i="388"/>
  <c r="AW81" i="388"/>
  <c r="AX85" i="413"/>
  <c r="AY85" i="413"/>
  <c r="BA85" i="413"/>
  <c r="AZ85" i="413"/>
  <c r="AW85" i="413"/>
  <c r="AK89" i="438"/>
  <c r="BA84" i="476"/>
  <c r="AY84" i="476"/>
  <c r="AW84" i="476"/>
  <c r="AX84" i="476"/>
  <c r="AZ84" i="476"/>
  <c r="AK89" i="476"/>
  <c r="AG89" i="476"/>
  <c r="X105" i="412"/>
  <c r="AJ89" i="416"/>
  <c r="AK89" i="416"/>
  <c r="AX88" i="466"/>
  <c r="AY88" i="466"/>
  <c r="AW88" i="466"/>
  <c r="BA88" i="466"/>
  <c r="AZ88" i="466"/>
  <c r="X104" i="424"/>
  <c r="AG89" i="422"/>
  <c r="AJ89" i="422"/>
  <c r="AF89" i="388"/>
  <c r="AJ89" i="388"/>
  <c r="AY83" i="399"/>
  <c r="AZ83" i="399"/>
  <c r="AX83" i="399"/>
  <c r="AW83" i="399"/>
  <c r="BA83" i="399"/>
  <c r="AF89" i="436"/>
  <c r="AG89" i="436"/>
  <c r="AJ89" i="418"/>
  <c r="AF89" i="418"/>
  <c r="AJ89" i="434"/>
  <c r="AZ85" i="415"/>
  <c r="AX85" i="415"/>
  <c r="AY85" i="415"/>
  <c r="AW85" i="415"/>
  <c r="BA85" i="415"/>
  <c r="AX84" i="415"/>
  <c r="BA84" i="415"/>
  <c r="AZ84" i="415"/>
  <c r="AY84" i="415"/>
  <c r="AW84" i="415"/>
  <c r="AX84" i="464"/>
  <c r="AZ84" i="464"/>
  <c r="BA84" i="464"/>
  <c r="AW84" i="464"/>
  <c r="AY84" i="464"/>
  <c r="AY88" i="428"/>
  <c r="AX88" i="428"/>
  <c r="AW88" i="428"/>
  <c r="AZ88" i="428"/>
  <c r="BA88" i="428"/>
  <c r="AW79" i="420"/>
  <c r="AZ79" i="420"/>
  <c r="BA79" i="420"/>
  <c r="AY79" i="420"/>
  <c r="AX79" i="420"/>
  <c r="AX77" i="458"/>
  <c r="AW77" i="458"/>
  <c r="BA77" i="458"/>
  <c r="AY77" i="458"/>
  <c r="AZ77" i="458"/>
  <c r="X104" i="410"/>
  <c r="AW80" i="444"/>
  <c r="BA80" i="444"/>
  <c r="AX80" i="444"/>
  <c r="AY80" i="444"/>
  <c r="AZ80" i="444"/>
  <c r="AG89" i="430"/>
  <c r="AZ79" i="474"/>
  <c r="AY79" i="474"/>
  <c r="AX79" i="474"/>
  <c r="BA79" i="474"/>
  <c r="AW79" i="474"/>
  <c r="AX77" i="414"/>
  <c r="AY77" i="414"/>
  <c r="AW77" i="414"/>
  <c r="BA77" i="414"/>
  <c r="AZ77" i="414"/>
  <c r="AW85" i="472"/>
  <c r="AZ85" i="472"/>
  <c r="AY85" i="472"/>
  <c r="AX85" i="472"/>
  <c r="BA85" i="472"/>
  <c r="AJ89" i="410"/>
  <c r="AF89" i="410"/>
  <c r="X101" i="410" s="1"/>
  <c r="AJ89" i="450"/>
  <c r="AW79" i="450"/>
  <c r="AX79" i="450"/>
  <c r="AY79" i="450"/>
  <c r="AZ79" i="450"/>
  <c r="BA79" i="450"/>
  <c r="AI89" i="412"/>
  <c r="X100" i="412" s="1"/>
  <c r="X104" i="440"/>
  <c r="BA83" i="472"/>
  <c r="AW83" i="472"/>
  <c r="AY83" i="472"/>
  <c r="AZ83" i="472"/>
  <c r="AX83" i="472"/>
  <c r="AK89" i="420"/>
  <c r="AG89" i="420"/>
  <c r="AW87" i="418"/>
  <c r="BA87" i="418"/>
  <c r="AY87" i="418"/>
  <c r="AZ87" i="418"/>
  <c r="AX87" i="418"/>
  <c r="BA79" i="399"/>
  <c r="AX79" i="399"/>
  <c r="AW79" i="399"/>
  <c r="AY79" i="399"/>
  <c r="AZ79" i="399"/>
  <c r="AX87" i="462"/>
  <c r="BA87" i="462"/>
  <c r="AW87" i="462"/>
  <c r="AZ87" i="462"/>
  <c r="AY87" i="462"/>
  <c r="AF89" i="468"/>
  <c r="X101" i="468" s="1"/>
  <c r="AZ78" i="416"/>
  <c r="AW78" i="416"/>
  <c r="AY78" i="416"/>
  <c r="AX78" i="416"/>
  <c r="BA78" i="416"/>
  <c r="AF89" i="432"/>
  <c r="X101" i="432" s="1"/>
  <c r="AY84" i="474"/>
  <c r="BA84" i="474"/>
  <c r="AW84" i="474"/>
  <c r="AZ84" i="474"/>
  <c r="AX84" i="474"/>
  <c r="AW79" i="415"/>
  <c r="AZ79" i="415"/>
  <c r="AY79" i="415"/>
  <c r="AX79" i="415"/>
  <c r="BA79" i="415"/>
  <c r="AH89" i="462"/>
  <c r="AI89" i="462"/>
  <c r="X100" i="462" s="1"/>
  <c r="BA85" i="422"/>
  <c r="AZ85" i="422"/>
  <c r="AY85" i="422"/>
  <c r="AX85" i="422"/>
  <c r="AW85" i="422"/>
  <c r="AZ77" i="418"/>
  <c r="AW77" i="418"/>
  <c r="AX77" i="418"/>
  <c r="AY77" i="418"/>
  <c r="BA77" i="418"/>
  <c r="AW82" i="448"/>
  <c r="AZ82" i="448"/>
  <c r="AX82" i="448"/>
  <c r="BA82" i="448"/>
  <c r="AY82" i="448"/>
  <c r="X106" i="452"/>
  <c r="AC89" i="452"/>
  <c r="BA85" i="399"/>
  <c r="AW85" i="399"/>
  <c r="AX85" i="399"/>
  <c r="AY85" i="399"/>
  <c r="AZ85" i="399"/>
  <c r="AK89" i="428"/>
  <c r="BA82" i="420"/>
  <c r="AY82" i="420"/>
  <c r="AZ82" i="420"/>
  <c r="AX82" i="420"/>
  <c r="AW82" i="420"/>
  <c r="AZ82" i="430"/>
  <c r="AY82" i="430"/>
  <c r="AX82" i="430"/>
  <c r="BA82" i="430"/>
  <c r="AW82" i="430"/>
  <c r="AF89" i="399"/>
  <c r="X101" i="399" s="1"/>
  <c r="AK89" i="399"/>
  <c r="AK89" i="413"/>
  <c r="AX79" i="442"/>
  <c r="AW79" i="442"/>
  <c r="AZ79" i="442"/>
  <c r="AY79" i="442"/>
  <c r="BA79" i="442"/>
  <c r="AZ86" i="388"/>
  <c r="AW86" i="388"/>
  <c r="AX86" i="388"/>
  <c r="BA86" i="388"/>
  <c r="AY86" i="388"/>
  <c r="X104" i="436"/>
  <c r="AK89" i="424"/>
  <c r="AG89" i="424"/>
  <c r="BA78" i="476"/>
  <c r="AX78" i="476"/>
  <c r="AZ78" i="476"/>
  <c r="AW78" i="476"/>
  <c r="AY78" i="476"/>
  <c r="AC89" i="474"/>
  <c r="X106" i="474"/>
  <c r="AW77" i="442"/>
  <c r="AX77" i="442"/>
  <c r="BA77" i="442"/>
  <c r="AY77" i="442"/>
  <c r="AZ77" i="442"/>
  <c r="AC89" i="417"/>
  <c r="X106" i="417"/>
  <c r="AI89" i="414"/>
  <c r="X100" i="414" s="1"/>
  <c r="AH89" i="415"/>
  <c r="X105" i="411"/>
  <c r="AH89" i="456"/>
  <c r="X106" i="440"/>
  <c r="AC89" i="440"/>
  <c r="X104" i="464"/>
  <c r="AY80" i="436"/>
  <c r="AW80" i="436"/>
  <c r="AZ80" i="436"/>
  <c r="BA80" i="436"/>
  <c r="AX80" i="436"/>
  <c r="AZ87" i="456"/>
  <c r="AY87" i="456"/>
  <c r="BA87" i="456"/>
  <c r="AX87" i="456"/>
  <c r="AW87" i="456"/>
  <c r="AG89" i="417"/>
  <c r="X105" i="450"/>
  <c r="AH89" i="460"/>
  <c r="AJ89" i="460"/>
  <c r="AI89" i="448"/>
  <c r="AK89" i="448"/>
  <c r="X104" i="466"/>
  <c r="X104" i="428"/>
  <c r="AG89" i="464"/>
  <c r="AI89" i="464"/>
  <c r="X100" i="464" s="1"/>
  <c r="AY78" i="468"/>
  <c r="AW78" i="468"/>
  <c r="AZ78" i="468"/>
  <c r="BA78" i="468"/>
  <c r="AX78" i="468"/>
  <c r="AZ84" i="412"/>
  <c r="BA84" i="412"/>
  <c r="AW84" i="412"/>
  <c r="AX84" i="412"/>
  <c r="AY84" i="412"/>
  <c r="AG89" i="474"/>
  <c r="X106" i="412"/>
  <c r="AC89" i="412"/>
  <c r="X105" i="417"/>
  <c r="AJ89" i="411"/>
  <c r="AK89" i="411"/>
  <c r="AX83" i="448"/>
  <c r="AY83" i="448"/>
  <c r="AZ83" i="448"/>
  <c r="BA83" i="448"/>
  <c r="AW83" i="448"/>
  <c r="AW86" i="428"/>
  <c r="AY86" i="428"/>
  <c r="BA86" i="428"/>
  <c r="AX86" i="428"/>
  <c r="AZ86" i="428"/>
  <c r="X104" i="444"/>
  <c r="AZ84" i="460"/>
  <c r="AW84" i="460"/>
  <c r="AY84" i="460"/>
  <c r="BA84" i="460"/>
  <c r="AX84" i="460"/>
  <c r="AI89" i="470"/>
  <c r="X100" i="470" s="1"/>
  <c r="AF89" i="470"/>
  <c r="X101" i="470" s="1"/>
  <c r="AJ89" i="446"/>
  <c r="AX77" i="412"/>
  <c r="AY77" i="412"/>
  <c r="AW77" i="412"/>
  <c r="BA77" i="412"/>
  <c r="AZ77" i="412"/>
  <c r="AZ79" i="413"/>
  <c r="AY79" i="413"/>
  <c r="AX79" i="413"/>
  <c r="BA79" i="413"/>
  <c r="AW79" i="413"/>
  <c r="AZ87" i="434"/>
  <c r="BA87" i="434"/>
  <c r="AY87" i="434"/>
  <c r="AW87" i="434"/>
  <c r="AX87" i="434"/>
  <c r="AC89" i="448"/>
  <c r="X106" i="448"/>
  <c r="X105" i="414"/>
  <c r="X104" i="438"/>
  <c r="AF89" i="438"/>
  <c r="AH89" i="438"/>
  <c r="BA87" i="458"/>
  <c r="AY87" i="458"/>
  <c r="AW87" i="458"/>
  <c r="AX87" i="458"/>
  <c r="AZ87" i="458"/>
  <c r="X104" i="452"/>
  <c r="AI89" i="476"/>
  <c r="X100" i="476" s="1"/>
  <c r="AF89" i="476"/>
  <c r="X101" i="476" s="1"/>
  <c r="AF89" i="416"/>
  <c r="AG89" i="416"/>
  <c r="X104" i="476"/>
  <c r="AC89" i="428"/>
  <c r="X106" i="428"/>
  <c r="AF89" i="422"/>
  <c r="X101" i="422" s="1"/>
  <c r="AY78" i="454"/>
  <c r="AZ78" i="454"/>
  <c r="BA78" i="454"/>
  <c r="AW78" i="454"/>
  <c r="AX78" i="454"/>
  <c r="AG89" i="388"/>
  <c r="AI89" i="436"/>
  <c r="X100" i="436" s="1"/>
  <c r="AG89" i="418"/>
  <c r="X104" i="446"/>
  <c r="AI89" i="434"/>
  <c r="AK89" i="434"/>
  <c r="X100" i="434" l="1"/>
  <c r="X101" i="438"/>
  <c r="X100" i="448"/>
  <c r="X101" i="436"/>
  <c r="Y102" i="470"/>
  <c r="Z102" i="470" s="1"/>
  <c r="X102" i="470" s="1"/>
  <c r="X100" i="456"/>
  <c r="X100" i="440"/>
  <c r="X101" i="416"/>
  <c r="H5" i="402"/>
  <c r="X103" i="412"/>
  <c r="X103" i="474"/>
  <c r="H5" i="473"/>
  <c r="X103" i="450"/>
  <c r="H5" i="449"/>
  <c r="Y102" i="412"/>
  <c r="Z102" i="412" s="1"/>
  <c r="X102" i="412" s="1"/>
  <c r="X100" i="418"/>
  <c r="X97" i="388"/>
  <c r="X100" i="416"/>
  <c r="X100" i="446"/>
  <c r="X100" i="417"/>
  <c r="X101" i="415"/>
  <c r="X100" i="413"/>
  <c r="Y102" i="413" s="1"/>
  <c r="Z102" i="413" s="1"/>
  <c r="X102" i="413" s="1"/>
  <c r="H5" i="433"/>
  <c r="X103" i="434"/>
  <c r="H5" i="398"/>
  <c r="X103" i="399"/>
  <c r="X100" i="438"/>
  <c r="Y102" i="438" s="1"/>
  <c r="Z102" i="438" s="1"/>
  <c r="X102" i="438" s="1"/>
  <c r="H5" i="435"/>
  <c r="X103" i="436"/>
  <c r="X101" i="446"/>
  <c r="X101" i="417"/>
  <c r="Y102" i="417" s="1"/>
  <c r="Z102" i="417" s="1"/>
  <c r="X102" i="417" s="1"/>
  <c r="X100" i="399"/>
  <c r="X103" i="458"/>
  <c r="H5" i="457"/>
  <c r="H5" i="437"/>
  <c r="X103" i="438"/>
  <c r="H5" i="431"/>
  <c r="X103" i="432"/>
  <c r="X103" i="460"/>
  <c r="H5" i="459"/>
  <c r="X101" i="454"/>
  <c r="Y102" i="454" s="1"/>
  <c r="Z102" i="454" s="1"/>
  <c r="X102" i="454" s="1"/>
  <c r="X100" i="442"/>
  <c r="X101" i="430"/>
  <c r="X100" i="444"/>
  <c r="X103" i="428"/>
  <c r="H5" i="427"/>
  <c r="Y102" i="476"/>
  <c r="Z102" i="476" s="1"/>
  <c r="X102" i="476" s="1"/>
  <c r="H5" i="407"/>
  <c r="X103" i="417"/>
  <c r="Y102" i="399"/>
  <c r="Z102" i="399" s="1"/>
  <c r="X102" i="399" s="1"/>
  <c r="X98" i="388"/>
  <c r="H5" i="425"/>
  <c r="X103" i="426"/>
  <c r="X100" i="411"/>
  <c r="Y102" i="411" s="1"/>
  <c r="Z102" i="411" s="1"/>
  <c r="X102" i="411" s="1"/>
  <c r="H5" i="461"/>
  <c r="X103" i="462"/>
  <c r="X100" i="460"/>
  <c r="X103" i="446"/>
  <c r="H5" i="445"/>
  <c r="X101" i="456"/>
  <c r="Y102" i="456" s="1"/>
  <c r="Z102" i="456" s="1"/>
  <c r="X102" i="456" s="1"/>
  <c r="X100" i="432"/>
  <c r="Y102" i="432" s="1"/>
  <c r="Z102" i="432" s="1"/>
  <c r="X102" i="432" s="1"/>
  <c r="X101" i="420"/>
  <c r="X100" i="450"/>
  <c r="Y102" i="434"/>
  <c r="Z102" i="434" s="1"/>
  <c r="X102" i="434" s="1"/>
  <c r="H5" i="429"/>
  <c r="X103" i="430"/>
  <c r="X101" i="428"/>
  <c r="X101" i="460"/>
  <c r="X100" i="468"/>
  <c r="Y102" i="468" s="1"/>
  <c r="Z102" i="468" s="1"/>
  <c r="X102" i="468" s="1"/>
  <c r="X101" i="450"/>
  <c r="Y102" i="450" s="1"/>
  <c r="Z102" i="450" s="1"/>
  <c r="X102" i="450" s="1"/>
  <c r="X103" i="420"/>
  <c r="H5" i="419"/>
  <c r="X100" i="430"/>
  <c r="X100" i="472"/>
  <c r="X103" i="422"/>
  <c r="H5" i="421"/>
  <c r="X100" i="426"/>
  <c r="Y102" i="426" s="1"/>
  <c r="Z102" i="426" s="1"/>
  <c r="X102" i="426" s="1"/>
  <c r="X101" i="440"/>
  <c r="Y102" i="440" s="1"/>
  <c r="Z102" i="440" s="1"/>
  <c r="X102" i="440" s="1"/>
  <c r="X103" i="448"/>
  <c r="H5" i="447"/>
  <c r="H5" i="439"/>
  <c r="X103" i="440"/>
  <c r="X103" i="452"/>
  <c r="H5" i="451"/>
  <c r="Y102" i="436"/>
  <c r="Z102" i="436" s="1"/>
  <c r="X102" i="436" s="1"/>
  <c r="X101" i="464"/>
  <c r="Y102" i="464" s="1"/>
  <c r="Z102" i="464" s="1"/>
  <c r="X102" i="464" s="1"/>
  <c r="X103" i="442"/>
  <c r="H5" i="441"/>
  <c r="X100" i="424"/>
  <c r="X103" i="415"/>
  <c r="H5" i="406"/>
  <c r="X100" i="410"/>
  <c r="Y102" i="410" s="1"/>
  <c r="Z102" i="410" s="1"/>
  <c r="X102" i="410" s="1"/>
  <c r="X101" i="474"/>
  <c r="X101" i="462"/>
  <c r="Y102" i="462" s="1"/>
  <c r="Z102" i="462" s="1"/>
  <c r="X102" i="462" s="1"/>
  <c r="X100" i="420"/>
  <c r="X103" i="454"/>
  <c r="H5" i="453"/>
  <c r="X100" i="474"/>
  <c r="X103" i="456"/>
  <c r="H5" i="455"/>
  <c r="X100" i="415"/>
  <c r="X100" i="428"/>
  <c r="H5" i="408"/>
  <c r="X103" i="418"/>
  <c r="X103" i="416"/>
  <c r="H5" i="405"/>
  <c r="X103" i="468"/>
  <c r="H5" i="467"/>
  <c r="X101" i="452"/>
  <c r="H5" i="465"/>
  <c r="X103" i="466"/>
  <c r="H5" i="469"/>
  <c r="X103" i="470"/>
  <c r="X101" i="472"/>
  <c r="Y102" i="472" s="1"/>
  <c r="Z102" i="472" s="1"/>
  <c r="X102" i="472" s="1"/>
  <c r="X103" i="413"/>
  <c r="H5" i="403"/>
  <c r="H5" i="400"/>
  <c r="X103" i="410"/>
  <c r="X103" i="476"/>
  <c r="H5" i="475"/>
  <c r="X103" i="472"/>
  <c r="H5" i="471"/>
  <c r="X101" i="418"/>
  <c r="H5" i="401"/>
  <c r="X103" i="411"/>
  <c r="X101" i="448"/>
  <c r="Y102" i="448" s="1"/>
  <c r="Z102" i="448" s="1"/>
  <c r="X102" i="448" s="1"/>
  <c r="H5" i="443"/>
  <c r="X103" i="444"/>
  <c r="X100" i="422"/>
  <c r="Y102" i="422" s="1"/>
  <c r="Z102" i="422" s="1"/>
  <c r="X102" i="422" s="1"/>
  <c r="X103" i="414"/>
  <c r="H5" i="404"/>
  <c r="X101" i="414"/>
  <c r="Y102" i="414" s="1"/>
  <c r="Z102" i="414" s="1"/>
  <c r="X102" i="414" s="1"/>
  <c r="X101" i="424"/>
  <c r="Y102" i="424" s="1"/>
  <c r="Z102" i="424" s="1"/>
  <c r="X102" i="424" s="1"/>
  <c r="H5" i="423"/>
  <c r="X103" i="424"/>
  <c r="H5" i="463"/>
  <c r="X103" i="464"/>
  <c r="X100" i="458"/>
  <c r="Y102" i="458" s="1"/>
  <c r="Z102" i="458" s="1"/>
  <c r="X102" i="458" s="1"/>
  <c r="X101" i="442"/>
  <c r="X100" i="452"/>
  <c r="X101" i="444"/>
  <c r="Y102" i="444" s="1"/>
  <c r="Z102" i="444" s="1"/>
  <c r="X102" i="444" s="1"/>
  <c r="Y102" i="420" l="1"/>
  <c r="Z102" i="420" s="1"/>
  <c r="X102" i="420" s="1"/>
  <c r="Y99" i="388"/>
  <c r="Z99" i="388" s="1"/>
  <c r="X99" i="388" s="1"/>
  <c r="Y102" i="430"/>
  <c r="Z102" i="430" s="1"/>
  <c r="X102" i="430" s="1"/>
  <c r="Y102" i="418"/>
  <c r="Z102" i="418" s="1"/>
  <c r="X102" i="418" s="1"/>
  <c r="Y102" i="460"/>
  <c r="Z102" i="460" s="1"/>
  <c r="X102" i="460" s="1"/>
  <c r="Y102" i="442"/>
  <c r="Z102" i="442" s="1"/>
  <c r="X102" i="442" s="1"/>
  <c r="Y102" i="446"/>
  <c r="Z102" i="446" s="1"/>
  <c r="X102" i="446" s="1"/>
  <c r="Y102" i="452"/>
  <c r="Z102" i="452" s="1"/>
  <c r="X102" i="452" s="1"/>
  <c r="Y102" i="474"/>
  <c r="Z102" i="474" s="1"/>
  <c r="X102" i="474" s="1"/>
  <c r="Y102" i="428"/>
  <c r="Z102" i="428" s="1"/>
  <c r="X102" i="428" s="1"/>
  <c r="Y102" i="415"/>
  <c r="Z102" i="415" s="1"/>
  <c r="X102" i="415" s="1"/>
  <c r="Y102" i="416"/>
  <c r="Z102" i="416" s="1"/>
  <c r="X102" i="416" s="1"/>
</calcChain>
</file>

<file path=xl/connections.xml><?xml version="1.0" encoding="utf-8"?>
<connections xmlns="http://schemas.openxmlformats.org/spreadsheetml/2006/main">
  <connection id="1" name="baptism_history" type="6" refreshedVersion="5" background="1" saveData="1">
    <textPr prompt="0" codePage="65001" sourceFile="J:\arps\data\baptism\baptism_history.txt">
      <textFields count="3">
        <textField type="text"/>
        <textField type="text"/>
        <textField type="text"/>
      </textFields>
    </textPr>
  </connection>
  <connection id="2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3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5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6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zone" type="6" refreshedVersion="5" background="1" saveData="1">
    <textPr prompt="0" codePage="437" sourceFile="J:\ARPS\data\report\report_zone.txt">
      <textFields>
        <textField/>
      </textFields>
    </textPr>
  </connection>
  <connection id="12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<sst xmlns="http://schemas.openxmlformats.org/spreadsheetml/2006/main" count="10580" uniqueCount="4485">
  <si>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</si>
  <si>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</si>
  <si>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</si>
  <si>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</si>
  <si>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</si>
  <si>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</si>
  <si>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</si>
  <si>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</si>
  <si>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</si>
  <si>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</si>
  <si>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</si>
  <si>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</si>
  <si>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</si>
  <si>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</si>
  <si>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</si>
  <si>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</si>
  <si>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</si>
  <si>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</si>
  <si>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</si>
  <si>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</si>
  <si>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</si>
  <si>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</si>
  <si>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</si>
  <si>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</si>
  <si>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</si>
  <si>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</si>
  <si>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</si>
  <si>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</si>
  <si>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</si>
  <si>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</si>
  <si>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</si>
  <si>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</si>
  <si>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</si>
  <si>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</si>
  <si>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</si>
  <si>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</si>
  <si>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</si>
  <si>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</si>
  <si>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</si>
  <si>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</si>
  <si>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</si>
  <si>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</si>
  <si>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</si>
  <si>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</si>
  <si>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</si>
  <si>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</si>
  <si>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</si>
  <si>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</si>
  <si>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</si>
  <si>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</si>
  <si>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</si>
  <si>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</si>
  <si>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</si>
  <si>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</si>
  <si>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</si>
  <si>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</si>
  <si>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</si>
  <si>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</si>
  <si>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</si>
  <si>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</si>
  <si>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</si>
  <si>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</si>
  <si>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</si>
  <si>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</si>
  <si>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</si>
  <si>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</si>
  <si>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</si>
  <si>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</si>
  <si>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</si>
  <si>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</si>
  <si>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</si>
  <si>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</si>
  <si>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</si>
  <si>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</si>
  <si>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</si>
  <si>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</si>
  <si>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</si>
  <si>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</si>
  <si>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</si>
  <si>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</si>
  <si>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</si>
  <si>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</si>
  <si>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</si>
  <si>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</si>
  <si>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</si>
  <si>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</si>
  <si>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</si>
  <si>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</si>
  <si>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</si>
  <si>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</si>
  <si>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</si>
  <si>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</si>
  <si>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</si>
  <si>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</si>
  <si>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</si>
  <si>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</si>
  <si>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</si>
  <si>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</si>
  <si>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</si>
  <si>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</si>
  <si>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</si>
  <si>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</si>
  <si>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</si>
  <si>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</si>
  <si>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</si>
  <si>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</si>
  <si>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</si>
  <si>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</si>
  <si>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</si>
  <si>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</si>
  <si>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</si>
  <si>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</si>
  <si>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</si>
  <si>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</si>
  <si>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</si>
  <si>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</si>
  <si>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</si>
  <si>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</si>
  <si>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</si>
  <si>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</si>
  <si>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</si>
  <si>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</si>
  <si>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</si>
  <si>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</si>
  <si>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</si>
  <si>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</si>
  <si>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</si>
  <si>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</si>
  <si>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</si>
  <si>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</si>
  <si>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</si>
  <si>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</si>
  <si>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</si>
  <si>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</si>
  <si>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</si>
  <si>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</si>
  <si>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</si>
  <si>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</si>
  <si>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</si>
  <si>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</si>
  <si>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</si>
  <si>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</si>
  <si>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</si>
  <si>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</si>
  <si>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</si>
  <si>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</si>
  <si>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</si>
  <si>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</si>
  <si>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</si>
  <si>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</si>
  <si>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</si>
  <si>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</si>
  <si>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</si>
  <si>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</si>
  <si>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</si>
  <si>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</si>
  <si>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</si>
  <si>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</si>
  <si>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</si>
  <si>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</si>
  <si>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</si>
  <si>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</si>
  <si>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</si>
  <si>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</si>
  <si>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</si>
  <si>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</si>
  <si>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</si>
  <si>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</si>
  <si>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</si>
  <si>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</si>
  <si>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</si>
  <si>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</si>
  <si>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</si>
  <si>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</si>
  <si>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</si>
  <si>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</si>
  <si>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</si>
  <si>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</si>
  <si>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</si>
  <si>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</si>
  <si>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</si>
  <si>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</si>
  <si>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</si>
  <si>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</si>
  <si>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</si>
  <si>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</si>
  <si>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</si>
  <si>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</si>
  <si>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</si>
  <si>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</si>
  <si>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</si>
  <si>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</si>
  <si>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</si>
  <si>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</si>
  <si>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</si>
  <si>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</si>
  <si>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</si>
  <si>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</si>
  <si>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</si>
  <si>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</si>
  <si>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</si>
  <si>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</si>
  <si>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</si>
  <si>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</si>
  <si>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</si>
  <si>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</si>
  <si>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</si>
  <si>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</si>
  <si>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</si>
  <si>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</si>
  <si>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</si>
  <si>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</si>
  <si>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</si>
  <si>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</si>
  <si>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</si>
  <si>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</si>
  <si>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</si>
  <si>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</si>
  <si>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</si>
  <si>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</si>
  <si>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</si>
  <si>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</si>
  <si>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</si>
  <si>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</si>
  <si>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</si>
  <si>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</si>
  <si>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</si>
  <si>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</si>
  <si>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</si>
  <si>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</si>
  <si>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</si>
  <si>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</si>
  <si>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</si>
  <si>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</si>
  <si>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</si>
  <si>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</si>
  <si>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</si>
  <si>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</si>
  <si>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</si>
  <si>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</si>
  <si>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</si>
  <si>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</si>
  <si>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</si>
  <si>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</si>
  <si>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</si>
  <si>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</si>
  <si>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</si>
  <si>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</si>
  <si>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</si>
  <si>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</si>
  <si>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</si>
  <si>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</si>
  <si>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</si>
  <si>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</si>
  <si>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</si>
  <si>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</si>
  <si>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</si>
  <si>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</si>
  <si>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</si>
  <si>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</si>
  <si>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</si>
  <si>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</si>
  <si>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</si>
  <si>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</si>
  <si>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</si>
  <si>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</si>
  <si>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</si>
  <si>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</si>
  <si>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</si>
  <si>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</si>
  <si>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</si>
  <si>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</si>
  <si>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</si>
  <si>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</si>
  <si>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</si>
  <si>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</si>
  <si>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</si>
  <si>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</si>
  <si>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</si>
  <si>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</si>
  <si>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</si>
  <si>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</si>
  <si>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</si>
  <si>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</si>
  <si>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</si>
  <si>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</si>
  <si>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</si>
  <si>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</si>
  <si>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</si>
  <si>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</si>
  <si>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</si>
  <si>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</si>
  <si>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</si>
  <si>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</si>
  <si>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</si>
  <si>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</si>
  <si>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</si>
  <si>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</si>
  <si>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</si>
  <si>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</si>
  <si>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</si>
  <si>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</si>
  <si>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</si>
  <si>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</si>
  <si>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</si>
  <si>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</si>
  <si>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</si>
  <si>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</si>
  <si>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</si>
  <si>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</si>
  <si>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</si>
  <si>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</si>
  <si>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</si>
  <si>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</si>
  <si>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</si>
  <si>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</si>
  <si>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</si>
  <si>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</si>
  <si>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</si>
  <si>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</si>
  <si>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</si>
  <si>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</si>
  <si>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</si>
  <si>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</si>
  <si>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</si>
  <si>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</si>
  <si>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</si>
  <si>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</si>
  <si>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</si>
  <si>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</si>
  <si>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</si>
  <si>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</si>
  <si>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</si>
  <si>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</si>
  <si>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</si>
  <si>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</si>
  <si>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</si>
  <si>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</si>
  <si>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</si>
  <si>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</si>
  <si>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</si>
  <si>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</si>
  <si>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</si>
  <si>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</si>
  <si>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</si>
  <si>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</si>
  <si>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</si>
  <si>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</si>
  <si>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</si>
  <si>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</si>
  <si>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</si>
  <si>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</si>
  <si>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</si>
  <si>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</si>
  <si>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</si>
  <si>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</si>
  <si>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</si>
  <si>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</si>
  <si>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</si>
  <si>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</si>
  <si>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</si>
  <si>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</si>
  <si>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</si>
  <si>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</si>
  <si>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</si>
  <si>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</si>
  <si>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</si>
  <si>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</si>
  <si>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</si>
  <si>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</si>
  <si>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</si>
  <si>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</si>
  <si>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</si>
  <si>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</si>
  <si>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</si>
  <si>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</si>
  <si>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</si>
  <si>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</si>
  <si>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</si>
  <si>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</si>
  <si>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</si>
  <si>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</si>
  <si>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</si>
  <si>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</si>
  <si>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</si>
  <si>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</si>
  <si>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</si>
  <si>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</si>
  <si>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</si>
  <si>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</si>
  <si>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</si>
  <si>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</si>
  <si>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</si>
  <si>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</si>
  <si>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</si>
  <si>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</si>
  <si>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</si>
  <si>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</si>
  <si>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</si>
  <si>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</si>
  <si>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</si>
  <si>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</si>
  <si>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</si>
  <si>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</si>
  <si>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</si>
  <si>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</si>
  <si>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</si>
  <si>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</si>
  <si>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</si>
  <si>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</si>
  <si>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</si>
  <si>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</si>
  <si>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</si>
  <si>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</si>
  <si>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</si>
  <si>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</si>
  <si>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</si>
  <si>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</si>
  <si>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</si>
  <si>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</si>
  <si>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</si>
  <si>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</si>
  <si>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</si>
  <si>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</si>
  <si>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</si>
  <si>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</si>
  <si>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</si>
  <si>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</si>
  <si>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</si>
  <si>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</si>
  <si>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</si>
  <si>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</si>
  <si>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</si>
  <si>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</si>
  <si>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</si>
  <si>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</si>
  <si>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</si>
  <si>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</si>
  <si>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</si>
  <si>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</si>
  <si>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</si>
  <si>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</si>
  <si>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</si>
  <si>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</si>
  <si>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</si>
  <si>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</si>
  <si>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</si>
  <si>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</si>
  <si>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</si>
  <si>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</si>
  <si>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</si>
  <si>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</si>
  <si>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</si>
  <si>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</si>
  <si>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</si>
  <si>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</si>
  <si>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</si>
  <si>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</si>
  <si>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</si>
  <si>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</si>
  <si>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</si>
  <si>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</si>
  <si>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</si>
  <si>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</si>
  <si>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</si>
  <si>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</si>
  <si>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</si>
  <si>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</si>
  <si>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</si>
  <si>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</si>
  <si>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</si>
  <si>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</si>
  <si>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</si>
  <si>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</si>
  <si>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</si>
  <si>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</si>
  <si>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</si>
  <si>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</si>
  <si>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</si>
  <si>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</si>
  <si>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</si>
  <si>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</si>
  <si>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</si>
  <si>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</si>
  <si>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</si>
  <si>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</si>
  <si>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</si>
  <si>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</si>
  <si>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</si>
  <si>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</si>
  <si>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</si>
  <si>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</si>
  <si>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</si>
  <si>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</si>
  <si>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</si>
  <si>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</si>
  <si>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</si>
  <si>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</si>
  <si>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</si>
  <si>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</si>
  <si>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</si>
  <si>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</si>
  <si>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</si>
  <si>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</si>
  <si>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</si>
  <si>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</si>
  <si>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</si>
  <si>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</si>
  <si>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</si>
  <si>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</si>
  <si>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</si>
  <si>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</si>
  <si>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</si>
  <si>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</si>
  <si>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</si>
  <si>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</si>
  <si>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</si>
  <si>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</si>
  <si>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</si>
  <si>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</si>
  <si>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</si>
  <si>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</si>
  <si>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</si>
  <si>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</si>
  <si>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</si>
  <si>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</si>
  <si>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</si>
  <si>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</si>
  <si>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</si>
  <si>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</si>
  <si>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</si>
  <si>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</si>
  <si>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</si>
  <si>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</si>
  <si>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</si>
  <si>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</si>
  <si>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</si>
  <si>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</si>
  <si>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</si>
  <si>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</si>
  <si>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</si>
  <si>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</si>
  <si>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</si>
  <si>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</si>
  <si>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</si>
  <si>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</si>
  <si>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</si>
  <si>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</si>
  <si>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</si>
  <si>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</si>
  <si>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</si>
  <si>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</si>
  <si>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</si>
  <si>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</si>
  <si>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</si>
  <si>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</si>
  <si>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</si>
  <si>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</si>
  <si>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</si>
  <si>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</si>
  <si>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</si>
  <si>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</si>
  <si>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</si>
  <si>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</si>
  <si>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</si>
  <si>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</si>
  <si>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</si>
  <si>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</si>
  <si>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</si>
  <si>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</si>
  <si>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</si>
  <si>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</si>
  <si>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</si>
  <si>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</si>
  <si>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</si>
  <si>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</si>
  <si>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</si>
  <si>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</si>
  <si>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</si>
  <si>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</si>
  <si>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</si>
  <si>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</si>
  <si>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</si>
  <si>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</si>
  <si>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</si>
  <si>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</si>
  <si>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</si>
  <si>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</si>
  <si>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</si>
  <si>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</si>
  <si>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</si>
  <si>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</si>
  <si>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</si>
  <si>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</si>
  <si>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</si>
  <si>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</si>
  <si>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</si>
  <si>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</si>
  <si>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</si>
  <si>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</si>
  <si>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</si>
  <si>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</si>
  <si>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</si>
  <si>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</si>
  <si>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</si>
  <si>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</si>
  <si>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</si>
  <si>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</si>
  <si>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</si>
  <si>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</si>
  <si>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</si>
  <si>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</si>
  <si>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</si>
  <si>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</si>
  <si>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</si>
  <si>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</si>
  <si>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</si>
  <si>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</si>
  <si>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</si>
  <si>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</si>
  <si>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</si>
  <si>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</si>
  <si>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</si>
  <si>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</si>
  <si>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</si>
  <si>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</si>
  <si>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</si>
  <si>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</si>
  <si>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</si>
  <si>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</si>
  <si>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</si>
  <si>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</si>
  <si>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</si>
  <si>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</si>
  <si>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</si>
  <si>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</si>
  <si>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</si>
  <si>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</si>
  <si>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</si>
  <si>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</si>
  <si>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</si>
  <si>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</si>
  <si>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</si>
  <si>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</si>
  <si>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</si>
  <si>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</si>
  <si>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</si>
  <si>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</si>
  <si>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</si>
  <si>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</si>
  <si>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</si>
  <si>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</si>
  <si>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</si>
  <si>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</si>
  <si>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</si>
  <si>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</si>
  <si>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</si>
  <si>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</si>
  <si>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</si>
  <si>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</si>
  <si>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</si>
  <si>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</si>
  <si>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</si>
  <si>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</si>
  <si>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</si>
  <si>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</si>
  <si>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</si>
  <si>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</si>
  <si>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</si>
  <si>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</si>
  <si>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</si>
  <si>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</si>
  <si>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</si>
  <si>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</si>
  <si>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</si>
  <si>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</si>
  <si>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</si>
  <si>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</si>
  <si>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</si>
  <si>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</si>
  <si>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</si>
  <si>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</si>
  <si>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</si>
  <si>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</si>
  <si>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</si>
  <si>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</si>
  <si>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</si>
  <si>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</si>
  <si>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</si>
  <si>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</si>
  <si>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</si>
  <si>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</si>
  <si>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</si>
  <si>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</si>
  <si>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</si>
  <si>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</si>
  <si>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</si>
  <si>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</si>
  <si>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</si>
  <si>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</si>
  <si>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</si>
  <si>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</si>
  <si>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</si>
  <si>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</si>
  <si>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</si>
  <si>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</si>
  <si>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</si>
  <si>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</si>
  <si>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</si>
  <si>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</si>
  <si>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</si>
  <si>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</si>
  <si>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</si>
  <si>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</si>
  <si>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</si>
  <si>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</si>
  <si>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</si>
  <si>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</si>
  <si>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</si>
  <si>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</si>
  <si>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</si>
  <si>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</si>
  <si>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</si>
  <si>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</si>
  <si>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</si>
  <si>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</si>
  <si>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</si>
  <si>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</si>
  <si>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</si>
  <si>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</si>
  <si>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</si>
  <si>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</si>
  <si>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</si>
  <si>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</si>
  <si>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</si>
  <si>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</si>
  <si>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</si>
  <si>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</si>
  <si>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</si>
  <si>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</si>
  <si>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</si>
  <si>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</si>
  <si>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</si>
  <si>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</si>
  <si>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</si>
  <si>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</si>
  <si>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</si>
  <si>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</si>
  <si>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</si>
  <si>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</si>
  <si>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</si>
  <si>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</si>
  <si>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</si>
  <si>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</si>
  <si>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</si>
  <si>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</si>
  <si>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</si>
  <si>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</si>
  <si>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</si>
  <si>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</si>
  <si>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</si>
  <si>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</si>
  <si>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</si>
  <si>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</si>
  <si>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</si>
  <si>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</si>
  <si>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</si>
  <si>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</si>
  <si>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</si>
  <si>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</si>
  <si>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</si>
  <si>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</si>
  <si>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</si>
  <si>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</si>
  <si>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</si>
  <si>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</si>
  <si>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</si>
  <si>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</si>
  <si>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</si>
  <si>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</si>
  <si>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</si>
  <si>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</si>
  <si>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</si>
  <si>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</si>
  <si>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</si>
  <si>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</si>
  <si>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</si>
  <si>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</si>
  <si>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</si>
  <si>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</si>
  <si>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</si>
  <si>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</si>
  <si>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</si>
  <si>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</si>
  <si>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</si>
  <si>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</si>
  <si>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</si>
  <si>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</si>
  <si>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</si>
  <si>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</si>
  <si>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</si>
  <si>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</si>
  <si>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</si>
  <si>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</si>
  <si>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</si>
  <si>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</si>
  <si>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</si>
  <si>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</si>
  <si>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</si>
  <si>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</si>
  <si>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</si>
  <si>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</si>
  <si>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</si>
  <si>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</si>
  <si>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</si>
  <si>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</si>
  <si>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</si>
  <si>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</si>
  <si>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</si>
  <si>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</si>
  <si>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</si>
  <si>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</si>
  <si>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</si>
  <si>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</si>
  <si>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</si>
  <si>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</si>
  <si>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</si>
  <si>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</si>
  <si>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</si>
  <si>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</si>
  <si>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</si>
  <si>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</si>
  <si>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</si>
  <si>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</si>
  <si>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</si>
  <si>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</si>
  <si>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</si>
  <si>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</si>
  <si>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</si>
  <si>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</si>
  <si>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</si>
  <si>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</si>
  <si>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</si>
  <si>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</si>
  <si>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</si>
  <si>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</si>
  <si>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</si>
  <si>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</si>
  <si>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</si>
  <si>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</si>
  <si>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</si>
  <si>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</si>
  <si>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</si>
  <si>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</si>
  <si>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</si>
  <si>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</si>
  <si>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</si>
  <si>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</si>
  <si>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</si>
  <si>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</si>
  <si>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</si>
  <si>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</si>
  <si>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</si>
  <si>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</si>
  <si>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</si>
  <si>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</si>
  <si>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</si>
  <si>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</si>
  <si>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</si>
  <si>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</si>
  <si>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</si>
  <si>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</si>
  <si>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</si>
  <si>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</si>
  <si>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</si>
  <si>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</si>
  <si>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</si>
  <si>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</si>
  <si>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</si>
  <si>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</si>
  <si>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</si>
  <si>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</si>
  <si>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</si>
  <si>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</si>
  <si>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</si>
  <si>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</si>
  <si>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</si>
  <si>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</si>
  <si>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</si>
  <si>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</si>
  <si>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</si>
  <si>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</si>
  <si>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</si>
  <si>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</si>
  <si>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</si>
  <si>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</si>
  <si>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</si>
  <si>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</si>
  <si>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</si>
  <si>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</si>
  <si>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</si>
  <si>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</si>
  <si>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</si>
  <si>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</si>
  <si>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</si>
  <si>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</si>
  <si>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</si>
  <si>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</si>
  <si>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</si>
  <si>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</si>
  <si>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</si>
  <si>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</si>
  <si>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</si>
  <si>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</si>
  <si>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</si>
  <si>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</si>
  <si>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</si>
  <si>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</si>
  <si>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</si>
  <si>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</si>
  <si>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</si>
  <si>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</si>
  <si>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</si>
  <si>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</si>
  <si>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</si>
  <si>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</si>
  <si>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</si>
  <si>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</si>
  <si>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</si>
  <si>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</si>
  <si>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</si>
  <si>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</si>
  <si>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</si>
  <si>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</si>
  <si>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</si>
  <si>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</si>
  <si>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</si>
  <si>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</si>
  <si>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</si>
  <si>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</si>
  <si>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</si>
  <si>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</si>
  <si>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</si>
  <si>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</si>
  <si>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</si>
  <si>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</si>
  <si>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</si>
  <si>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</si>
  <si>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</si>
  <si>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</si>
  <si>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</si>
  <si>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</si>
  <si>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</si>
  <si>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</si>
  <si>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</si>
  <si>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</si>
  <si>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</si>
  <si>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</si>
  <si>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</si>
  <si>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</si>
  <si>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</si>
  <si>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</si>
  <si>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</si>
  <si>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</si>
  <si>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</si>
  <si>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</si>
  <si>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</si>
  <si>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</si>
  <si>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</si>
  <si>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</si>
  <si>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</si>
  <si>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</si>
  <si>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</si>
  <si>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</si>
  <si>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</si>
  <si>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</si>
  <si>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</si>
  <si>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</si>
  <si>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</si>
  <si>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</si>
  <si>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</si>
  <si>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</si>
  <si>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</si>
  <si>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</si>
  <si>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</si>
  <si>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</si>
  <si>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</si>
  <si>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</si>
  <si>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</si>
  <si>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</si>
  <si>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</si>
  <si>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</si>
  <si>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</si>
  <si>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</si>
  <si>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</si>
  <si>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</si>
  <si>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</si>
  <si>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</si>
  <si>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</si>
  <si>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</si>
  <si>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</si>
  <si>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</si>
  <si>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</si>
  <si>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</si>
  <si>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</si>
  <si>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</si>
  <si>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</si>
  <si>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</si>
  <si>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</si>
  <si>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</si>
  <si>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</si>
  <si>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</si>
  <si>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</si>
  <si>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</si>
  <si>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</si>
  <si>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</si>
  <si>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</si>
  <si>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</si>
  <si>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</si>
  <si>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</si>
  <si>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</si>
  <si>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</si>
  <si>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</si>
  <si>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</si>
  <si>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</si>
  <si>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</si>
  <si>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</si>
  <si>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</si>
  <si>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</si>
  <si>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</si>
  <si>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</si>
  <si>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</si>
  <si>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</si>
  <si>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</si>
  <si>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</si>
  <si>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</si>
  <si>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</si>
  <si>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</si>
  <si>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</si>
  <si>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</si>
  <si>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</si>
  <si>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</si>
  <si>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</si>
  <si>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</si>
  <si>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</si>
  <si>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</si>
  <si>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</si>
  <si>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</si>
  <si>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</si>
  <si>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</si>
  <si>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</si>
  <si>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</si>
  <si>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</si>
  <si>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</si>
  <si>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</si>
  <si>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</si>
  <si>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</si>
  <si>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</si>
  <si>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</si>
  <si>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</si>
  <si>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</si>
  <si>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</si>
  <si>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</si>
  <si>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</si>
  <si>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</si>
  <si>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</si>
  <si>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</si>
  <si>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</si>
  <si>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</si>
  <si>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</si>
  <si>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</si>
  <si>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</si>
  <si>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</si>
  <si>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</si>
  <si>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</si>
  <si>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</si>
  <si>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</si>
  <si>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</si>
  <si>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</si>
  <si>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</si>
  <si>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</si>
  <si>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</si>
  <si>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</si>
  <si>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</si>
  <si>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</si>
  <si>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</si>
  <si>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</si>
  <si>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</si>
  <si>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</si>
  <si>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</si>
  <si>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</si>
  <si>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</si>
  <si>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</si>
  <si>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</si>
  <si>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</si>
  <si>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</si>
  <si>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</si>
  <si>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</si>
  <si>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</si>
  <si>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</si>
  <si>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</si>
  <si>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</si>
  <si>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</si>
  <si>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</si>
  <si>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</si>
  <si>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</si>
  <si>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</si>
  <si>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</si>
  <si>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</si>
  <si>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</si>
  <si>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</si>
  <si>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</si>
  <si>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</si>
  <si>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</si>
  <si>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</si>
  <si>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</si>
  <si>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</si>
  <si>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</si>
  <si>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</si>
  <si>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</si>
  <si>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</si>
  <si>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</si>
  <si>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</si>
  <si>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</si>
  <si>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</si>
  <si>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</si>
  <si>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</si>
  <si>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</si>
  <si>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</si>
  <si>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</si>
  <si>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</si>
  <si>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</si>
  <si>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</si>
  <si>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</si>
  <si>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</si>
  <si>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</si>
  <si>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</si>
  <si>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</si>
  <si>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</si>
  <si>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</si>
  <si>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</si>
  <si>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</si>
  <si>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</si>
  <si>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</si>
  <si>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</si>
  <si>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</si>
  <si>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</si>
  <si>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</si>
  <si>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</si>
  <si>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</si>
  <si>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</si>
  <si>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</si>
  <si>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</si>
  <si>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</si>
  <si>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</si>
  <si>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</si>
  <si>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</si>
  <si>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</si>
  <si>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</si>
  <si>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</si>
  <si>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</si>
  <si>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</si>
  <si>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</si>
  <si>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</si>
  <si>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</si>
  <si>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</si>
  <si>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</si>
  <si>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</si>
  <si>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</si>
  <si>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</si>
  <si>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</si>
  <si>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</si>
  <si>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</si>
  <si>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</si>
  <si>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</si>
  <si>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</si>
  <si>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</si>
  <si>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</si>
  <si>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</si>
  <si>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</si>
  <si>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</si>
  <si>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</si>
  <si>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</si>
  <si>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</si>
  <si>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</si>
  <si>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</si>
  <si>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</si>
  <si>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</si>
  <si>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</si>
  <si>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</si>
  <si>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</si>
  <si>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</si>
  <si>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</si>
  <si>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</si>
  <si>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</si>
  <si>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</si>
  <si>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</si>
  <si>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</si>
  <si>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</si>
  <si>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</si>
  <si>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</si>
  <si>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</si>
  <si>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</si>
  <si>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</si>
  <si>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</si>
  <si>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</si>
  <si>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</si>
  <si>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</si>
  <si>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</si>
  <si>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</si>
  <si>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</si>
  <si>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</si>
  <si>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</si>
  <si>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</si>
  <si>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</si>
  <si>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</si>
  <si>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</si>
  <si>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</si>
  <si>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</si>
  <si>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</si>
  <si>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</si>
  <si>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</si>
  <si>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</si>
  <si>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</si>
  <si>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</si>
  <si>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</si>
  <si>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</si>
  <si>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</si>
  <si>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</si>
  <si>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</si>
  <si>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</si>
  <si>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</si>
  <si>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</si>
  <si>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</si>
  <si>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</si>
  <si>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</si>
  <si>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</si>
  <si>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</si>
  <si>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</si>
  <si>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</si>
  <si>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</si>
  <si>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</si>
  <si>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</si>
  <si>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</si>
  <si>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</si>
  <si>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</si>
  <si>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</si>
  <si>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</si>
  <si>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</si>
  <si>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</si>
  <si>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</si>
  <si>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</si>
  <si>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</si>
  <si>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</si>
  <si>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</si>
  <si>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</si>
  <si>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</si>
  <si>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</si>
  <si>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</si>
  <si>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</si>
  <si>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</si>
  <si>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</si>
  <si>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</si>
  <si>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</si>
  <si>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</si>
  <si>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</si>
  <si>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</si>
  <si>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</si>
  <si>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</si>
  <si>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</si>
  <si>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</si>
  <si>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</si>
  <si>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</si>
  <si>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</si>
  <si>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</si>
  <si>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</si>
  <si>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</si>
  <si>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</si>
  <si>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</si>
  <si>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</si>
  <si>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</si>
  <si>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</si>
  <si>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</si>
  <si>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</si>
  <si>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</si>
  <si>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</si>
  <si>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</si>
  <si>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</si>
  <si>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</si>
  <si>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</si>
  <si>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</si>
  <si>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</si>
  <si>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</si>
  <si>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</si>
  <si>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</si>
  <si>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</si>
  <si>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</si>
  <si>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</si>
  <si>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</si>
  <si>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</si>
  <si>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</si>
  <si>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</si>
  <si>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</si>
  <si>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</si>
  <si>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</si>
  <si>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</si>
  <si>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</si>
  <si>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</si>
  <si>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</si>
  <si>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</si>
  <si>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</si>
  <si>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</si>
  <si>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</si>
  <si>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</si>
  <si>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</si>
  <si>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</si>
  <si>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</si>
  <si>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</si>
  <si>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</si>
  <si>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</si>
  <si>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</si>
  <si>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</si>
  <si>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</si>
  <si>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</si>
  <si>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</si>
  <si>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</si>
  <si>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</si>
  <si>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</si>
  <si>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</si>
  <si>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</si>
  <si>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</si>
  <si>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</si>
  <si>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</si>
  <si>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</si>
  <si>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</si>
  <si>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</si>
  <si>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</si>
  <si>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</si>
  <si>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</si>
  <si>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</si>
  <si>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</si>
  <si>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</si>
  <si>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</si>
  <si>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</si>
  <si>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</si>
  <si>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</si>
  <si>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</si>
  <si>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</si>
  <si>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</si>
  <si>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</si>
  <si>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</si>
  <si>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</si>
  <si>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</si>
  <si>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</si>
  <si>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</si>
  <si>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</si>
  <si>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</si>
  <si>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</si>
  <si>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</si>
  <si>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</si>
  <si>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</si>
  <si>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</si>
  <si>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</si>
  <si>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</si>
  <si>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</si>
  <si>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</si>
  <si>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</si>
  <si>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</si>
  <si>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</si>
  <si>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</si>
  <si>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</si>
  <si>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</si>
  <si>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</si>
  <si>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</si>
  <si>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</si>
  <si>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</si>
  <si>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</si>
  <si>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</si>
  <si>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</si>
  <si>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</si>
  <si>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</si>
  <si>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</si>
  <si>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</si>
  <si>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</si>
  <si>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</si>
  <si>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</si>
  <si>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</si>
  <si>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</si>
  <si>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</si>
  <si>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</si>
  <si>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</si>
  <si>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</si>
  <si>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</si>
  <si>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</si>
  <si>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</si>
  <si>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</si>
  <si>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</si>
  <si>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</si>
  <si>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</si>
  <si>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</si>
  <si>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</si>
  <si>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</si>
  <si>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</si>
  <si>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</si>
  <si>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</si>
  <si>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</si>
  <si>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</si>
  <si>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</si>
  <si>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</si>
  <si>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</si>
  <si>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</si>
  <si>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</si>
  <si>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</si>
  <si>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</si>
  <si>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</si>
  <si>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</si>
  <si>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</si>
  <si>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</si>
  <si>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</si>
  <si>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</si>
  <si>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</si>
  <si>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</si>
  <si>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</si>
  <si>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</si>
  <si>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</si>
  <si>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</si>
  <si>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</si>
  <si>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</si>
  <si>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</si>
  <si>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</si>
  <si>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</si>
  <si>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</si>
  <si>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</si>
  <si>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</si>
  <si>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</si>
  <si>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</si>
  <si>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</si>
  <si>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</si>
  <si>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</si>
  <si>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</si>
  <si>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</si>
  <si>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</si>
  <si>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</si>
  <si>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</si>
  <si>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</si>
  <si>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</si>
  <si>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</si>
  <si>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</si>
  <si>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</si>
  <si>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</si>
  <si>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</si>
  <si>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</si>
  <si>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</si>
  <si>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</si>
  <si>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</si>
  <si>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</si>
  <si>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</si>
  <si>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</si>
  <si>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</si>
  <si>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</si>
  <si>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</si>
  <si>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</si>
  <si>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</si>
  <si>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</si>
  <si>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</si>
  <si>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</si>
  <si>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</si>
  <si>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</si>
  <si>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</si>
  <si>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</si>
  <si>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</si>
  <si>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</si>
  <si>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</si>
  <si>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</si>
  <si>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</si>
  <si>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</si>
  <si>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</si>
  <si>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</si>
  <si>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</si>
  <si>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</si>
  <si>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</si>
  <si>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</si>
  <si>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</si>
  <si>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</si>
  <si>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</si>
  <si>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</si>
  <si>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</si>
  <si>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</si>
  <si>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</si>
  <si>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</si>
  <si>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</si>
  <si>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</si>
  <si>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</si>
  <si>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</si>
  <si>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</si>
  <si>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</si>
  <si>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</si>
  <si>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</si>
  <si>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</si>
  <si>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</si>
  <si>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</si>
  <si>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</si>
  <si>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</si>
  <si>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</si>
  <si>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</si>
  <si>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</si>
  <si>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</si>
  <si>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</si>
  <si>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</si>
  <si>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</si>
  <si>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</si>
  <si>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</si>
  <si>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</si>
  <si>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</si>
  <si>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</si>
  <si>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</si>
  <si>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</si>
  <si>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</si>
  <si>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</si>
  <si>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</si>
  <si>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</si>
  <si>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</si>
  <si>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</si>
  <si>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</si>
  <si>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</si>
  <si>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</si>
  <si>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</si>
  <si>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</si>
  <si>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</si>
  <si>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</si>
  <si>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</si>
  <si>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</si>
  <si>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</si>
  <si>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</si>
  <si>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</si>
  <si>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</si>
  <si>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</si>
  <si>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</si>
  <si>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</si>
  <si>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</si>
  <si>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</si>
  <si>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</si>
  <si>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</si>
  <si>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</si>
  <si>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</si>
  <si>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</si>
  <si>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</si>
  <si>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</si>
  <si>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</si>
  <si>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</si>
  <si>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</si>
  <si>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</si>
  <si>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</si>
  <si>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</si>
  <si>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</si>
  <si>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</si>
  <si>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</si>
  <si>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</si>
  <si>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</si>
  <si>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</si>
  <si>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</si>
  <si>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</si>
  <si>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</si>
  <si>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</si>
  <si>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</si>
  <si>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</si>
  <si>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</si>
  <si>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</si>
  <si>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</si>
  <si>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</si>
  <si>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</si>
  <si>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</si>
  <si>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</si>
  <si>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</si>
  <si>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</si>
  <si>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</si>
  <si>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</si>
  <si>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</si>
  <si>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</si>
  <si>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</si>
  <si>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</si>
  <si>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</si>
  <si>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</si>
  <si>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</si>
  <si>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</si>
  <si>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</si>
  <si>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</si>
  <si>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</si>
  <si>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</si>
  <si>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</si>
  <si>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</si>
  <si>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</si>
  <si>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</si>
  <si>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</si>
  <si>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</si>
  <si>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</si>
  <si>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</si>
  <si>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</si>
  <si>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</si>
  <si>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</si>
  <si>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</si>
  <si>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</si>
  <si>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</si>
  <si>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</si>
  <si>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</si>
  <si>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</si>
  <si>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</si>
  <si>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</si>
  <si>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</si>
  <si>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</si>
  <si>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</si>
  <si>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</si>
  <si>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</si>
  <si>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</si>
  <si>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</si>
  <si>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</si>
  <si>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</si>
  <si>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</si>
  <si>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</si>
  <si>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</si>
  <si>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</si>
  <si>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</si>
  <si>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</si>
  <si>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</si>
  <si>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</si>
  <si>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</si>
  <si>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</si>
  <si>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</si>
  <si>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</si>
  <si>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</si>
  <si>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</si>
  <si>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</si>
  <si>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</si>
  <si>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</si>
  <si>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</si>
  <si>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</si>
  <si>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</si>
  <si>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</si>
  <si>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</si>
  <si>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</si>
  <si>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</si>
  <si>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</si>
  <si>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</si>
  <si>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</si>
  <si>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</si>
  <si>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</si>
  <si>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</si>
  <si>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</si>
  <si>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</si>
  <si>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</si>
  <si>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</si>
  <si>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</si>
  <si>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</si>
  <si>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</si>
  <si>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</si>
  <si>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</si>
  <si>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</si>
  <si>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</si>
  <si>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</si>
  <si>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</si>
  <si>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</si>
  <si>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</si>
  <si>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</si>
  <si>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</si>
  <si>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</si>
  <si>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</si>
  <si>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</si>
  <si>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</si>
  <si>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</si>
  <si>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</si>
  <si>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</si>
  <si>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</si>
  <si>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</si>
  <si>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</si>
  <si>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</si>
  <si>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</si>
  <si>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</si>
  <si>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</si>
  <si>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</si>
  <si>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</si>
  <si>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</si>
  <si>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</si>
  <si>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</si>
  <si>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</si>
  <si>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</si>
  <si>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</si>
  <si>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</si>
  <si>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</si>
  <si>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</si>
  <si>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</si>
  <si>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</si>
  <si>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</si>
  <si>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</si>
  <si>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</si>
  <si>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</si>
  <si>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</si>
  <si>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</si>
  <si>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</si>
  <si>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</si>
  <si>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</si>
  <si>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</si>
  <si>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</si>
  <si>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</si>
  <si>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</si>
  <si>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</si>
  <si>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</si>
  <si>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</si>
  <si>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</si>
  <si>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</si>
  <si>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</si>
  <si>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</si>
  <si>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</si>
  <si>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</si>
  <si>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</si>
  <si>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</si>
  <si>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</si>
  <si>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</si>
  <si>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</si>
  <si>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</si>
  <si>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</si>
  <si>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</si>
  <si>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</si>
  <si>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</si>
  <si>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</si>
  <si>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</si>
  <si>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</si>
  <si>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</si>
  <si>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</si>
  <si>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</si>
  <si>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</si>
  <si>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</si>
  <si>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</si>
  <si>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</si>
  <si>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</si>
  <si>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</si>
  <si>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</si>
  <si>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</si>
  <si>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</si>
  <si>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</si>
  <si>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</si>
  <si>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</si>
  <si>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</si>
  <si>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</si>
  <si>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</si>
  <si>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</si>
  <si>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</si>
  <si>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</si>
  <si>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</si>
  <si>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</si>
  <si>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</si>
  <si>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</si>
  <si>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</si>
  <si>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</si>
  <si>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</si>
  <si>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</si>
  <si>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</si>
  <si>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</si>
  <si>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</si>
  <si>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</si>
  <si>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</si>
  <si>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</si>
  <si>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</si>
  <si>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</si>
  <si>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</si>
  <si>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</si>
  <si>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</si>
  <si>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</si>
  <si>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</si>
  <si>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</si>
  <si>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</si>
  <si>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</si>
  <si>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</si>
  <si>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</si>
  <si>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</si>
  <si>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</si>
  <si>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</si>
  <si>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</si>
  <si>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</si>
  <si>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</si>
  <si>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</si>
  <si>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</si>
  <si>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</si>
  <si>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</si>
  <si>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</si>
  <si>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</si>
  <si>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</si>
  <si>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</si>
  <si>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</si>
  <si>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</si>
  <si>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</si>
  <si>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</si>
  <si>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</si>
  <si>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</si>
  <si>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</si>
  <si>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</si>
  <si>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</si>
  <si>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</si>
  <si>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</si>
  <si>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</si>
  <si>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</si>
  <si>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</si>
  <si>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</si>
  <si>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</si>
  <si>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</si>
  <si>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</si>
  <si>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</si>
  <si>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</si>
  <si>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</si>
  <si>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</si>
  <si>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</si>
  <si>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</si>
  <si>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</si>
  <si>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</si>
  <si>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</si>
  <si>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</si>
  <si>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</si>
  <si>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</si>
  <si>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</si>
  <si>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</si>
  <si>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</si>
  <si>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</si>
  <si>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</si>
  <si>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JINGXIN</t>
  </si>
  <si>
    <t>XINDIAN,JINGMEI,景美</t>
  </si>
  <si>
    <t>0972576573</t>
  </si>
  <si>
    <t>JINGXIN_S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</si>
  <si>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</si>
  <si>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</si>
  <si>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</si>
  <si>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</si>
  <si>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</si>
  <si>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</si>
  <si>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</si>
  <si>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</si>
  <si>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</si>
  <si>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</si>
  <si>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</si>
  <si>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</si>
  <si>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</si>
  <si>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</si>
  <si>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</si>
  <si>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</si>
  <si>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</si>
  <si>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</si>
  <si>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</si>
  <si>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</si>
  <si>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</si>
  <si>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</si>
  <si>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</si>
  <si>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</si>
  <si>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</si>
  <si>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</si>
  <si>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</si>
  <si>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</si>
  <si>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</si>
  <si>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</si>
  <si>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</si>
  <si>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</si>
  <si>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</si>
  <si>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</si>
  <si>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</si>
  <si>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</si>
  <si>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</si>
  <si>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</si>
  <si>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</si>
  <si>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</si>
  <si>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</si>
  <si>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</si>
  <si>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</si>
  <si>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</si>
  <si>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</si>
  <si>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</si>
  <si>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</si>
  <si>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</si>
  <si>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</si>
  <si>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</si>
  <si>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</si>
  <si>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</si>
  <si>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</si>
  <si>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</si>
  <si>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</si>
  <si>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</si>
  <si>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</si>
  <si>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</si>
  <si>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</si>
  <si>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</si>
  <si>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</si>
  <si>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</si>
  <si>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</si>
  <si>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</si>
  <si>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</si>
  <si>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</si>
  <si>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</si>
  <si>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</si>
  <si>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</si>
  <si>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</si>
  <si>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</si>
  <si>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</si>
  <si>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</si>
  <si>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</si>
  <si>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</si>
  <si>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</si>
  <si>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</si>
  <si>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</si>
  <si>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</si>
  <si>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</si>
  <si>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</si>
  <si>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</si>
  <si>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</si>
  <si>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</si>
  <si>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</si>
  <si>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</si>
  <si>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</si>
  <si>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</si>
  <si>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</si>
  <si>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</si>
  <si>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</si>
  <si>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</si>
  <si>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</si>
  <si>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</si>
  <si>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</si>
  <si>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</si>
  <si>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</si>
  <si>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</si>
  <si>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</si>
  <si>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</si>
  <si>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</si>
  <si>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</si>
  <si>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</si>
  <si>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</si>
  <si>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</si>
  <si>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</si>
  <si>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</si>
  <si>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</si>
  <si>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</si>
  <si>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</si>
  <si>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</si>
  <si>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</si>
  <si>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</si>
  <si>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</si>
  <si>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</si>
  <si>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</si>
  <si>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</si>
  <si>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</si>
  <si>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</si>
  <si>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</si>
  <si>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</si>
  <si>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</si>
  <si>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</si>
  <si>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</si>
  <si>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</si>
  <si>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</si>
  <si>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</si>
  <si>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</si>
  <si>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</si>
  <si>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</si>
  <si>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</si>
  <si>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</si>
  <si>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</si>
  <si>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</si>
  <si>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</si>
  <si>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</si>
  <si>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</si>
  <si>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</si>
  <si>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</si>
  <si>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</si>
  <si>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</si>
  <si>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</si>
  <si>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</si>
  <si>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</si>
  <si>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</si>
  <si>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</si>
  <si>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</si>
  <si>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</si>
  <si>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</si>
  <si>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</si>
  <si>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</si>
  <si>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</si>
  <si>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</si>
  <si>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</si>
  <si>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</si>
  <si>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</si>
  <si>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</si>
  <si>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</si>
  <si>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</si>
  <si>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</si>
  <si>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</si>
  <si>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</si>
  <si>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</si>
  <si>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</si>
  <si>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</si>
  <si>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</si>
  <si>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</si>
  <si>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</si>
  <si>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</si>
  <si>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</si>
  <si>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</si>
  <si>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</si>
  <si>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</si>
  <si>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</si>
  <si>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</si>
  <si>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</si>
  <si>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</si>
  <si>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</si>
  <si>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</si>
  <si>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</si>
  <si>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</si>
  <si>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</si>
  <si>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</si>
  <si>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ZHONGHE_1</t>
  </si>
  <si>
    <t>ZHONGHE,中和區,中和</t>
  </si>
  <si>
    <t>0972576511</t>
  </si>
  <si>
    <t>ZHONGHE_2_E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</si>
  <si>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</si>
  <si>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</si>
  <si>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</si>
  <si>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</si>
  <si>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</si>
  <si>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</si>
  <si>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</si>
  <si>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</si>
  <si>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</si>
  <si>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</si>
  <si>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</si>
  <si>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</si>
  <si>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</si>
  <si>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</si>
  <si>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</si>
  <si>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</si>
  <si>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</si>
  <si>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</si>
  <si>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</si>
  <si>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</si>
  <si>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</si>
  <si>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</si>
  <si>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</si>
  <si>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</si>
  <si>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</si>
  <si>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</si>
  <si>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</si>
  <si>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</si>
  <si>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</si>
  <si>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</si>
  <si>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</si>
  <si>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</si>
  <si>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</si>
  <si>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</si>
  <si>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</si>
  <si>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</si>
  <si>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</si>
  <si>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</si>
  <si>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</si>
  <si>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</si>
  <si>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</si>
  <si>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</si>
  <si>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</si>
  <si>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</si>
  <si>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</si>
  <si>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</si>
  <si>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</si>
  <si>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</si>
  <si>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</si>
  <si>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</si>
  <si>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</si>
  <si>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</si>
  <si>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</si>
  <si>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</si>
  <si>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</si>
  <si>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</si>
  <si>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</si>
  <si>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</si>
  <si>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</si>
  <si>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</si>
  <si>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</si>
  <si>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</si>
  <si>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</si>
  <si>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</si>
  <si>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</si>
  <si>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</si>
  <si>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</si>
  <si>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</si>
  <si>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</si>
  <si>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</si>
  <si>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</si>
  <si>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</si>
  <si>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</si>
  <si>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</si>
  <si>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</si>
  <si>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</si>
  <si>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</si>
  <si>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</si>
  <si>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</si>
  <si>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</si>
  <si>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</si>
  <si>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</si>
  <si>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</si>
  <si>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</si>
  <si>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</si>
  <si>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</si>
  <si>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</si>
  <si>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</si>
  <si>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</si>
  <si>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</si>
  <si>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</si>
  <si>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</si>
  <si>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</si>
  <si>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</si>
  <si>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</si>
  <si>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</si>
  <si>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</si>
  <si>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</si>
  <si>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</si>
  <si>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</si>
  <si>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</si>
  <si>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</si>
  <si>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</si>
  <si>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</si>
  <si>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</si>
  <si>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</si>
  <si>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</si>
  <si>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</si>
  <si>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</si>
  <si>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</si>
  <si>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</si>
  <si>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</si>
  <si>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</si>
  <si>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</si>
  <si>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</si>
  <si>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</si>
  <si>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</si>
  <si>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</si>
  <si>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</si>
  <si>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</si>
  <si>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</si>
  <si>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</si>
  <si>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</si>
  <si>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</si>
  <si>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</si>
  <si>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</si>
  <si>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</si>
  <si>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</si>
  <si>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</si>
  <si>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</si>
  <si>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</si>
  <si>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</si>
  <si>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</si>
  <si>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</si>
  <si>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</si>
  <si>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</si>
  <si>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</si>
  <si>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</si>
  <si>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</si>
  <si>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</si>
  <si>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</si>
  <si>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</si>
  <si>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</si>
  <si>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</si>
  <si>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</si>
  <si>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</si>
  <si>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</si>
  <si>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</si>
  <si>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</si>
  <si>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</si>
  <si>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</si>
  <si>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</si>
  <si>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</si>
  <si>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</si>
  <si>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</si>
  <si>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</si>
  <si>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</si>
  <si>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</si>
  <si>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</si>
  <si>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</si>
  <si>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</si>
  <si>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</si>
  <si>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</si>
  <si>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</si>
  <si>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</si>
  <si>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</si>
  <si>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</si>
  <si>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</si>
  <si>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</si>
  <si>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</si>
  <si>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</si>
  <si>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</si>
  <si>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</si>
  <si>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</si>
  <si>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</si>
  <si>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</si>
  <si>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</si>
  <si>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</si>
  <si>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</si>
  <si>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</si>
  <si>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</si>
  <si>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</si>
  <si>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</si>
  <si>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</si>
  <si>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</si>
  <si>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</si>
  <si>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</si>
  <si>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</si>
  <si>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</si>
  <si>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</si>
  <si>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</si>
  <si>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</si>
  <si>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</si>
  <si>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</si>
  <si>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</si>
  <si>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</si>
  <si>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</si>
  <si>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</si>
  <si>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</si>
  <si>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</si>
  <si>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</si>
  <si>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</si>
  <si>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</si>
  <si>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</si>
  <si>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</si>
  <si>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</si>
  <si>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</si>
  <si>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</si>
  <si>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</si>
  <si>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</si>
  <si>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</si>
  <si>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</si>
  <si>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</si>
  <si>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</si>
  <si>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</si>
  <si>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</si>
  <si>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</si>
  <si>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</si>
  <si>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</si>
  <si>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</si>
  <si>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</si>
  <si>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</si>
  <si>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</si>
  <si>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</si>
  <si>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</si>
  <si>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</si>
  <si>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</si>
  <si>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</si>
  <si>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</si>
  <si>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</si>
  <si>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</si>
  <si>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</si>
  <si>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</si>
  <si>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</si>
  <si>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</si>
  <si>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</si>
  <si>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</si>
  <si>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</si>
  <si>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</si>
  <si>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</si>
  <si>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</si>
  <si>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</si>
  <si>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</si>
  <si>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</si>
  <si>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</si>
  <si>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</si>
  <si>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</si>
  <si>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</si>
  <si>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</si>
  <si>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</si>
  <si>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</si>
  <si>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</si>
  <si>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</si>
  <si>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</si>
  <si>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</si>
  <si>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</si>
  <si>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</si>
  <si>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</si>
  <si>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</si>
  <si>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</si>
  <si>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</si>
  <si>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</si>
  <si>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</si>
  <si>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</si>
  <si>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</si>
  <si>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</si>
  <si>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</si>
  <si>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</si>
  <si>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</si>
  <si>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</si>
  <si>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</si>
  <si>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</si>
  <si>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</si>
  <si>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</si>
  <si>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</si>
  <si>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</si>
  <si>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</si>
  <si>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</si>
  <si>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</si>
  <si>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</si>
  <si>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</si>
  <si>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</si>
  <si>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</si>
  <si>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</si>
  <si>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</si>
  <si>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</si>
  <si>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</si>
  <si>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</si>
  <si>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</si>
  <si>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</si>
  <si>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</si>
  <si>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</si>
  <si>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</si>
  <si>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</si>
  <si>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</si>
  <si>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</si>
  <si>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</si>
  <si>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</si>
  <si>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</si>
  <si>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</si>
  <si>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</si>
  <si>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</si>
  <si>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</si>
  <si>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</si>
  <si>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</si>
  <si>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</si>
  <si>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</si>
  <si>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</si>
  <si>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</si>
  <si>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</si>
  <si>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</si>
  <si>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</si>
  <si>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</si>
  <si>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</si>
  <si>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</si>
  <si>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</si>
  <si>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</si>
  <si>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</si>
  <si>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</si>
  <si>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</si>
  <si>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</si>
  <si>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</si>
  <si>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</si>
  <si>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</si>
  <si>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</si>
  <si>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</si>
  <si>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</si>
  <si>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</si>
  <si>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</si>
  <si>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</si>
  <si>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</si>
  <si>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</si>
  <si>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</si>
  <si>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</si>
  <si>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</si>
  <si>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</si>
  <si>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</si>
  <si>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</si>
  <si>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</si>
  <si>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</si>
  <si>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</si>
  <si>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</si>
  <si>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</si>
  <si>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</si>
  <si>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</si>
  <si>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</si>
  <si>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</si>
  <si>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</si>
  <si>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</si>
  <si>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</si>
  <si>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</si>
  <si>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</si>
  <si>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</si>
  <si>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</si>
  <si>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</si>
  <si>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</si>
  <si>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</si>
  <si>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</si>
  <si>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</si>
  <si>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</si>
  <si>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</si>
  <si>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</si>
  <si>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</si>
  <si>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</si>
  <si>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</si>
  <si>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</si>
  <si>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</si>
  <si>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</si>
  <si>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</si>
  <si>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</si>
  <si>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</si>
  <si>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</si>
  <si>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</si>
  <si>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</si>
  <si>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</si>
  <si>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</si>
  <si>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</si>
  <si>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</si>
  <si>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</si>
  <si>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</si>
  <si>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</si>
  <si>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</si>
  <si>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</si>
  <si>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</si>
  <si>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</si>
  <si>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</si>
  <si>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</si>
  <si>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</si>
  <si>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</si>
  <si>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</si>
  <si>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</si>
  <si>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</si>
  <si>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</si>
  <si>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</si>
  <si>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</si>
  <si>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</si>
  <si>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</si>
  <si>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</si>
  <si>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</si>
  <si>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</si>
  <si>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</si>
  <si>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</si>
  <si>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</si>
  <si>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</si>
  <si>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</si>
  <si>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</si>
  <si>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</si>
  <si>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</si>
  <si>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</si>
  <si>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</si>
  <si>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</si>
  <si>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</si>
  <si>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</si>
  <si>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</si>
  <si>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</si>
  <si>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</si>
  <si>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</si>
  <si>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</si>
  <si>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</si>
  <si>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</si>
  <si>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</si>
  <si>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</si>
  <si>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</si>
  <si>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</si>
  <si>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</si>
  <si>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</si>
  <si>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</si>
  <si>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</si>
  <si>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</si>
  <si>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</si>
  <si>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</si>
  <si>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</si>
  <si>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</si>
  <si>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</si>
  <si>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</si>
  <si>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</si>
  <si>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</si>
  <si>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</si>
  <si>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</si>
  <si>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</si>
  <si>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</si>
  <si>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</si>
  <si>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</si>
  <si>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</si>
  <si>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</si>
  <si>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</si>
  <si>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</si>
  <si>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</si>
  <si>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</si>
  <si>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</si>
  <si>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</si>
  <si>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</si>
  <si>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</si>
  <si>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</si>
  <si>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</si>
  <si>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</si>
  <si>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</si>
  <si>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</si>
  <si>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</si>
  <si>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</si>
  <si>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</si>
  <si>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</si>
  <si>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</si>
  <si>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</si>
  <si>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</si>
  <si>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</si>
  <si>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</si>
  <si>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</si>
  <si>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</si>
  <si>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</si>
  <si>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</si>
  <si>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</si>
  <si>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</si>
  <si>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</si>
  <si>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</si>
  <si>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</si>
  <si>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</si>
  <si>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</si>
  <si>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</si>
  <si>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</si>
  <si>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</si>
  <si>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</si>
  <si>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</si>
  <si>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</si>
  <si>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</si>
  <si>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</si>
  <si>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</si>
  <si>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</si>
  <si>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</si>
  <si>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</si>
  <si>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</si>
  <si>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</si>
  <si>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</si>
  <si>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</si>
  <si>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</si>
  <si>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</si>
  <si>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</si>
  <si>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</si>
  <si>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</si>
  <si>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</si>
  <si>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</si>
  <si>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</si>
  <si>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</si>
  <si>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</si>
  <si>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</si>
  <si>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</si>
  <si>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</si>
  <si>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</si>
  <si>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</si>
  <si>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</si>
  <si>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</si>
  <si>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</si>
  <si>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</si>
  <si>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</si>
  <si>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</si>
  <si>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</si>
  <si>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</si>
  <si>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</si>
  <si>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</si>
  <si>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</si>
  <si>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</si>
  <si>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</si>
  <si>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</si>
  <si>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</si>
  <si>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</si>
  <si>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</si>
  <si>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</si>
  <si>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</si>
  <si>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</si>
  <si>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</si>
  <si>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</si>
  <si>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</si>
  <si>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</si>
  <si>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</si>
  <si>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</si>
  <si>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</si>
  <si>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</si>
  <si>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</si>
  <si>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</si>
  <si>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</si>
  <si>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</si>
  <si>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</si>
  <si>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</si>
  <si>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</si>
  <si>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</si>
  <si>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</si>
  <si>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</si>
  <si>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</si>
  <si>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</si>
  <si>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</si>
  <si>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</si>
  <si>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</si>
  <si>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</si>
  <si>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</si>
  <si>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</si>
  <si>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</si>
  <si>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</si>
  <si>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</si>
  <si>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</si>
  <si>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</si>
  <si>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</si>
  <si>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</si>
  <si>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</si>
  <si>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</si>
  <si>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</si>
  <si>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</si>
  <si>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</si>
  <si>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</si>
  <si>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</si>
  <si>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</si>
  <si>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</si>
  <si>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</si>
  <si>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</si>
  <si>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</si>
  <si>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</si>
  <si>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</si>
  <si>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</si>
  <si>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</si>
  <si>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</si>
  <si>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</si>
  <si>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</si>
  <si>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</si>
  <si>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</si>
  <si>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</si>
  <si>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</si>
  <si>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</si>
  <si>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</si>
  <si>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</si>
  <si>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</si>
  <si>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</si>
  <si>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</si>
  <si>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</si>
  <si>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</si>
  <si>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</si>
  <si>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</si>
  <si>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</si>
  <si>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</si>
  <si>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</si>
  <si>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</si>
  <si>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</si>
  <si>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</si>
  <si>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</si>
  <si>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</si>
  <si>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</si>
  <si>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</si>
  <si>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</si>
  <si>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</si>
  <si>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</si>
  <si>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</si>
  <si>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</si>
  <si>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</si>
  <si>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</si>
  <si>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</si>
  <si>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</si>
  <si>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</si>
  <si>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</si>
  <si>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</si>
  <si>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</si>
  <si>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</si>
  <si>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</si>
  <si>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</si>
  <si>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</si>
  <si>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</si>
  <si>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</si>
  <si>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</si>
  <si>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</si>
  <si>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</si>
  <si>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</si>
  <si>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</si>
  <si>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</si>
  <si>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</si>
  <si>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</si>
  <si>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</si>
  <si>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</si>
  <si>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</si>
  <si>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</si>
  <si>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</si>
  <si>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</si>
  <si>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</si>
  <si>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</si>
  <si>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</si>
  <si>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</si>
  <si>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</si>
  <si>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</si>
  <si>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</si>
  <si>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</si>
  <si>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</si>
  <si>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</si>
  <si>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</si>
  <si>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</si>
  <si>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</si>
  <si>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</si>
  <si>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</si>
  <si>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</si>
  <si>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</si>
  <si>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</si>
  <si>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</si>
  <si>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</si>
  <si>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</si>
  <si>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</si>
  <si>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</si>
  <si>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</si>
  <si>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</si>
  <si>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</si>
  <si>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</si>
  <si>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</si>
  <si>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</si>
  <si>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</si>
  <si>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</si>
  <si>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</si>
  <si>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</si>
  <si>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</si>
  <si>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</si>
  <si>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</si>
  <si>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</si>
  <si>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</si>
  <si>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</si>
  <si>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</si>
  <si>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</si>
  <si>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</si>
  <si>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</si>
  <si>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</si>
  <si>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</si>
  <si>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</si>
  <si>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</si>
  <si>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</si>
  <si>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</si>
  <si>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</si>
  <si>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</si>
  <si>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</si>
  <si>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</si>
  <si>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</si>
  <si>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</si>
  <si>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</si>
  <si>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</si>
  <si>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</si>
  <si>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</si>
  <si>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</si>
  <si>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</si>
  <si>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</si>
  <si>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</si>
  <si>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</si>
  <si>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</si>
  <si>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</si>
  <si>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</si>
  <si>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</si>
  <si>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</si>
  <si>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</si>
  <si>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</si>
  <si>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</si>
  <si>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</si>
  <si>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</si>
  <si>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</si>
  <si>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</si>
  <si>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</si>
  <si>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</si>
  <si>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</si>
  <si>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</si>
  <si>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</si>
  <si>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</si>
  <si>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</si>
  <si>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</si>
  <si>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</si>
  <si>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</si>
  <si>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</si>
  <si>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</si>
  <si>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</si>
  <si>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</si>
  <si>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</si>
  <si>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</si>
  <si>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</si>
  <si>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</si>
  <si>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</si>
  <si>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</si>
  <si>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</si>
  <si>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</si>
  <si>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</si>
  <si>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</si>
  <si>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</si>
  <si>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</si>
  <si>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</si>
  <si>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</si>
  <si>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</si>
  <si>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</si>
  <si>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中壢 1 長老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</si>
  <si>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</si>
  <si>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</si>
  <si>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</si>
  <si>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</si>
  <si>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</si>
  <si>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</si>
  <si>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</si>
  <si>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</si>
  <si>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</si>
  <si>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</si>
  <si>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</si>
  <si>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</si>
  <si>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</si>
  <si>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</si>
  <si>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</si>
  <si>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</si>
  <si>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</si>
  <si>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</si>
  <si>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</si>
  <si>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</si>
  <si>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</si>
  <si>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</si>
  <si>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</si>
  <si>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</si>
  <si>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</si>
  <si>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</si>
  <si>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</si>
  <si>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</si>
  <si>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</si>
  <si>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</si>
  <si>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</si>
  <si>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</si>
  <si>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</si>
  <si>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</si>
  <si>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</si>
  <si>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</si>
  <si>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</si>
  <si>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</si>
  <si>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</si>
  <si>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</si>
  <si>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</si>
  <si>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</si>
  <si>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</si>
  <si>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</si>
  <si>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</si>
  <si>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</si>
  <si>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</si>
  <si>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</si>
  <si>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</si>
  <si>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</si>
  <si>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</si>
  <si>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</si>
  <si>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</si>
  <si>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</si>
  <si>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</si>
  <si>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</si>
  <si>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</si>
  <si>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</si>
  <si>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</si>
  <si>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</si>
  <si>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</si>
  <si>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</si>
  <si>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</si>
  <si>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</si>
  <si>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</si>
  <si>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</si>
  <si>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</si>
  <si>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</si>
  <si>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</si>
  <si>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</si>
  <si>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</si>
  <si>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</si>
  <si>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</si>
  <si>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</si>
  <si>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</si>
  <si>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</si>
  <si>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</si>
  <si>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</si>
  <si>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</si>
  <si>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</si>
  <si>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</si>
  <si>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</si>
  <si>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</si>
  <si>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</si>
  <si>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</si>
  <si>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</si>
  <si>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</si>
  <si>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</si>
  <si>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</si>
  <si>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</si>
  <si>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</si>
  <si>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</si>
  <si>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</si>
  <si>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</si>
  <si>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</si>
  <si>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</si>
  <si>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</si>
  <si>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</si>
  <si>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</si>
  <si>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</si>
  <si>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</si>
  <si>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</si>
  <si>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</si>
  <si>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</si>
  <si>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</si>
  <si>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</si>
  <si>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</si>
  <si>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</si>
  <si>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</si>
  <si>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</si>
  <si>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</si>
  <si>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</si>
  <si>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</si>
  <si>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</si>
  <si>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</si>
  <si>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</si>
  <si>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</si>
  <si>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</si>
  <si>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</si>
  <si>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</si>
  <si>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</si>
  <si>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</si>
  <si>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</si>
  <si>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</si>
  <si>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</si>
  <si>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</si>
  <si>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</si>
  <si>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</si>
  <si>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</si>
  <si>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</si>
  <si>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</si>
  <si>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</si>
  <si>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</si>
  <si>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</si>
  <si>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</si>
  <si>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</si>
  <si>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</si>
  <si>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</si>
  <si>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</si>
  <si>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</si>
  <si>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</si>
  <si>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</si>
  <si>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</si>
  <si>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</si>
  <si>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</si>
  <si>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</si>
  <si>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</si>
  <si>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</si>
  <si>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</si>
  <si>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</si>
  <si>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</si>
  <si>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</si>
  <si>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</si>
  <si>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</si>
  <si>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</si>
  <si>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</si>
  <si>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</si>
  <si>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</si>
  <si>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</si>
  <si>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</si>
  <si>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</si>
  <si>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</si>
  <si>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</si>
  <si>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</si>
  <si>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</si>
  <si>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</si>
  <si>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</si>
  <si>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</si>
  <si>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</si>
  <si>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</si>
  <si>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</si>
  <si>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</si>
  <si>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</si>
  <si>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</si>
  <si>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</si>
  <si>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</si>
  <si>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</si>
  <si>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</si>
  <si>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</si>
  <si>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</si>
  <si>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</si>
  <si>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</si>
  <si>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</si>
  <si>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</si>
  <si>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</si>
  <si>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</si>
  <si>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</si>
  <si>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</si>
  <si>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</si>
  <si>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</si>
  <si>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</si>
  <si>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</si>
  <si>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</si>
  <si>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</si>
  <si>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</si>
  <si>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</si>
  <si>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</si>
  <si>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</si>
  <si>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</si>
  <si>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</si>
  <si>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</si>
  <si>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</si>
  <si>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</si>
  <si>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</si>
  <si>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</si>
  <si>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</si>
  <si>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</si>
  <si>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</si>
  <si>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</si>
  <si>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</si>
  <si>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</si>
  <si>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</si>
  <si>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</si>
  <si>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</si>
  <si>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</si>
  <si>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</si>
  <si>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</si>
  <si>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</si>
  <si>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</si>
  <si>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</si>
  <si>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</si>
  <si>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</si>
  <si>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</si>
  <si>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</si>
  <si>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</si>
  <si>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</si>
  <si>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</si>
  <si>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</si>
  <si>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</si>
  <si>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</si>
  <si>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</si>
  <si>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</si>
  <si>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</si>
  <si>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</si>
  <si>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</si>
  <si>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</si>
  <si>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</si>
  <si>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</si>
  <si>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</si>
  <si>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</si>
  <si>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</si>
  <si>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</si>
  <si>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</si>
  <si>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</si>
  <si>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</si>
  <si>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</si>
  <si>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</si>
  <si>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</si>
  <si>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</si>
  <si>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</si>
  <si>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</si>
  <si>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</si>
  <si>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</si>
  <si>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</si>
  <si>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</si>
  <si>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</si>
  <si>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</si>
  <si>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</si>
  <si>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</si>
  <si>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</si>
  <si>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</si>
  <si>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</si>
  <si>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</si>
  <si>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</si>
  <si>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</si>
  <si>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</si>
  <si>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</si>
  <si>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</si>
  <si>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</si>
  <si>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</si>
  <si>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</si>
  <si>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</si>
  <si>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</si>
  <si>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</si>
  <si>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</si>
  <si>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</si>
  <si>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</si>
  <si>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</si>
  <si>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</si>
  <si>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</si>
  <si>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</si>
  <si>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</si>
  <si>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</si>
  <si>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</si>
  <si>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</si>
  <si>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</si>
  <si>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</si>
  <si>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</si>
  <si>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</si>
  <si>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</si>
  <si>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</si>
  <si>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</si>
  <si>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</si>
  <si>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</si>
  <si>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</si>
  <si>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</si>
  <si>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</si>
  <si>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</si>
  <si>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</si>
  <si>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</si>
  <si>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</si>
  <si>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</si>
  <si>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</si>
  <si>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</si>
  <si>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</si>
  <si>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</si>
  <si>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</si>
  <si>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</si>
  <si>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</si>
  <si>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</si>
  <si>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</si>
  <si>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</si>
  <si>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</si>
  <si>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</si>
  <si>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</si>
  <si>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</si>
  <si>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</si>
  <si>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</si>
  <si>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</si>
  <si>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</si>
  <si>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</si>
  <si>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</si>
  <si>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</si>
  <si>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</si>
  <si>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</si>
  <si>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</si>
  <si>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</si>
  <si>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</si>
  <si>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</si>
  <si>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</si>
  <si>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</si>
  <si>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</si>
  <si>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</si>
  <si>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</si>
  <si>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</si>
  <si>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</si>
  <si>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</si>
  <si>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</si>
  <si>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</si>
  <si>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</si>
  <si>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</si>
  <si>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</si>
  <si>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</si>
  <si>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</si>
  <si>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</si>
  <si>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</si>
  <si>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</si>
  <si>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</si>
  <si>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</si>
  <si>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</si>
  <si>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</si>
  <si>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</si>
  <si>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</si>
  <si>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</si>
  <si>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</si>
  <si>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</si>
  <si>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</si>
  <si>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</si>
  <si>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</si>
  <si>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</si>
  <si>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</si>
  <si>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</si>
  <si>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</si>
  <si>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</si>
  <si>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</si>
  <si>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</si>
  <si>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</si>
  <si>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</si>
  <si>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</si>
  <si>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</si>
  <si>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</si>
  <si>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</si>
  <si>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</si>
  <si>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</si>
  <si>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</si>
  <si>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</si>
  <si>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</si>
  <si>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</si>
  <si>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</si>
  <si>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Francis / Coletti</t>
  </si>
  <si>
    <t>S. LeFevre / Fenlaw STL</t>
  </si>
  <si>
    <t>E. Brinton / Jen</t>
  </si>
  <si>
    <t>E. Hansen / Zhou ZL</t>
  </si>
  <si>
    <t>E. Jacobson / Petermann</t>
  </si>
  <si>
    <t>E. Welch DL / Fitzpatrick</t>
  </si>
  <si>
    <t>E. Dung DL / Sessions</t>
  </si>
  <si>
    <t>E. Elliott OA / Smith RE</t>
  </si>
  <si>
    <t>E. Aiono / Hammond ZL</t>
  </si>
  <si>
    <t>E. Tang / Heaps</t>
  </si>
  <si>
    <t>E. Tan / Matua ZL</t>
  </si>
  <si>
    <t>S. Hadley / Althoff</t>
  </si>
  <si>
    <t>E. Lin DL / Butler</t>
  </si>
  <si>
    <t>E. Pincock / Chuang</t>
  </si>
  <si>
    <t>E. Barton / Clawson ZL</t>
  </si>
  <si>
    <t>E. Alder DL / Omer</t>
  </si>
  <si>
    <t>E. Chia DL / Simonson</t>
  </si>
  <si>
    <t>S. Guan / Cullen</t>
  </si>
  <si>
    <t>E. Ribar / Stephens ZL</t>
  </si>
  <si>
    <t>E. Lin DL / Holloway</t>
  </si>
  <si>
    <t>S. Sylvester / Hickman</t>
  </si>
  <si>
    <t>E. Sumsion / Mertz</t>
  </si>
  <si>
    <t>S. Nau / Xie</t>
  </si>
  <si>
    <t>E. Stevenson / Bagley</t>
  </si>
  <si>
    <t>E. Davidson / Scovel ZL</t>
  </si>
  <si>
    <t>E. Falck DL / Jensen</t>
  </si>
  <si>
    <t>E. Wadsworth DL / Wu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</si>
  <si>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</si>
  <si>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</si>
  <si>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</si>
  <si>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</si>
  <si>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</si>
  <si>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</si>
  <si>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</si>
  <si>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</si>
  <si>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</si>
  <si>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</si>
  <si>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</si>
  <si>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</si>
  <si>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</si>
  <si>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</si>
  <si>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</si>
  <si>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</si>
  <si>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</si>
  <si>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</si>
  <si>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</si>
  <si>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</si>
  <si>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</si>
  <si>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</si>
  <si>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</si>
  <si>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</si>
  <si>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</si>
  <si>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</si>
  <si>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</si>
  <si>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</si>
  <si>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</si>
  <si>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</si>
  <si>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</si>
  <si>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</si>
  <si>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</si>
  <si>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</si>
  <si>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</si>
  <si>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</si>
  <si>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</si>
  <si>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</si>
  <si>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</si>
  <si>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</si>
  <si>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</si>
  <si>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</si>
  <si>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</si>
  <si>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</si>
  <si>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</si>
  <si>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</si>
  <si>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</si>
  <si>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</si>
  <si>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</si>
  <si>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</si>
  <si>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</si>
  <si>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</si>
  <si>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</si>
  <si>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</si>
  <si>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</si>
  <si>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</si>
  <si>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</si>
  <si>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</si>
  <si>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</si>
  <si>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</si>
  <si>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</si>
  <si>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</si>
  <si>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</si>
  <si>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</si>
  <si>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</si>
  <si>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</si>
  <si>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</si>
  <si>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</si>
  <si>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</si>
  <si>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</si>
  <si>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</si>
  <si>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</si>
  <si>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</si>
  <si>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</si>
  <si>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</si>
  <si>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</si>
  <si>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</si>
  <si>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</si>
  <si>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</si>
  <si>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</si>
  <si>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</si>
  <si>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</si>
  <si>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</si>
  <si>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</si>
  <si>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</si>
  <si>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</si>
  <si>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</si>
  <si>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</si>
  <si>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</si>
  <si>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</si>
  <si>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</si>
  <si>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</si>
  <si>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</si>
  <si>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</si>
  <si>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</si>
  <si>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</si>
  <si>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</si>
  <si>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</si>
  <si>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</si>
  <si>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</si>
  <si>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</si>
  <si>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</si>
  <si>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</si>
  <si>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</si>
  <si>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</si>
  <si>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</si>
  <si>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</si>
  <si>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</si>
  <si>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</si>
  <si>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</si>
  <si>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</si>
  <si>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</si>
  <si>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</si>
  <si>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</si>
  <si>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</si>
  <si>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</si>
  <si>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</si>
  <si>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</si>
  <si>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</si>
  <si>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</si>
  <si>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</si>
  <si>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</si>
  <si>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</si>
  <si>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</si>
  <si>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</si>
  <si>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</si>
  <si>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</si>
  <si>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</si>
  <si>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</si>
  <si>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</si>
  <si>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</si>
  <si>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</si>
  <si>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</si>
  <si>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</si>
  <si>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</si>
  <si>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</si>
  <si>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</si>
  <si>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</si>
  <si>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</si>
  <si>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</si>
  <si>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</si>
  <si>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</si>
  <si>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</si>
  <si>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</si>
  <si>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</si>
  <si>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</si>
  <si>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</si>
  <si>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</si>
  <si>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</si>
  <si>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</si>
  <si>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</si>
  <si>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</si>
  <si>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</si>
  <si>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</si>
  <si>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</si>
  <si>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</si>
  <si>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</si>
  <si>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</si>
  <si>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</si>
  <si>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</si>
  <si>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</si>
  <si>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</si>
  <si>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</si>
  <si>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</si>
  <si>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</si>
  <si>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</si>
  <si>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</si>
  <si>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</si>
  <si>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</si>
  <si>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</si>
  <si>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</si>
  <si>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</si>
  <si>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</si>
  <si>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</si>
  <si>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</si>
  <si>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</si>
  <si>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</si>
  <si>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</si>
  <si>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</si>
  <si>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</si>
  <si>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</si>
  <si>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</si>
  <si>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</si>
  <si>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</si>
  <si>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</si>
  <si>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</si>
  <si>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</si>
  <si>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</si>
  <si>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</si>
  <si>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</si>
  <si>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</si>
  <si>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</si>
  <si>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</si>
  <si>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</si>
  <si>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</si>
  <si>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</si>
  <si>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</si>
  <si>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</si>
  <si>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</si>
  <si>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</si>
  <si>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</si>
  <si>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</si>
  <si>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</si>
  <si>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</si>
  <si>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</si>
  <si>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</si>
  <si>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</si>
  <si>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</si>
  <si>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</si>
  <si>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</si>
  <si>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</si>
  <si>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</si>
  <si>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</si>
  <si>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</si>
  <si>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</si>
  <si>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</si>
  <si>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</si>
  <si>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</si>
  <si>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</si>
  <si>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</si>
  <si>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</si>
  <si>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</si>
  <si>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</si>
  <si>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</si>
  <si>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</si>
  <si>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</si>
  <si>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</si>
  <si>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</si>
  <si>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</si>
  <si>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</si>
  <si>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</si>
  <si>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</si>
  <si>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</si>
  <si>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</si>
  <si>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</si>
  <si>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</si>
  <si>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</si>
  <si>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</si>
  <si>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</si>
  <si>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</si>
  <si>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</si>
  <si>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</si>
  <si>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</si>
  <si>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</si>
  <si>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</si>
  <si>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</si>
  <si>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</si>
  <si>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</si>
  <si>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</si>
  <si>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</si>
  <si>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</si>
  <si>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</si>
  <si>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</si>
  <si>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</si>
  <si>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</si>
  <si>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</si>
  <si>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</si>
  <si>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</si>
  <si>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</si>
  <si>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</si>
  <si>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</si>
  <si>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</si>
  <si>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</si>
  <si>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</si>
  <si>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</si>
  <si>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</si>
  <si>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</si>
  <si>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</si>
  <si>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</si>
  <si>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</si>
  <si>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</si>
  <si>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</si>
  <si>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</si>
  <si>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</si>
  <si>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</si>
  <si>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</si>
  <si>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</si>
  <si>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</si>
  <si>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</si>
  <si>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</si>
  <si>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</si>
  <si>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</si>
  <si>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</si>
  <si>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</si>
  <si>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</si>
  <si>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</si>
  <si>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</si>
  <si>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</si>
  <si>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</si>
  <si>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</si>
  <si>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</si>
  <si>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</si>
  <si>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</si>
  <si>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</si>
  <si>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</si>
  <si>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</si>
  <si>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</si>
  <si>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</si>
  <si>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</si>
  <si>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</si>
  <si>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</si>
  <si>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</si>
  <si>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</si>
  <si>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</si>
  <si>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</si>
  <si>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</si>
  <si>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</si>
  <si>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</si>
  <si>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</si>
  <si>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</si>
  <si>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</si>
  <si>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</si>
  <si>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</si>
  <si>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</si>
  <si>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</si>
  <si>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</si>
  <si>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</si>
  <si>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</si>
  <si>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</si>
  <si>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</si>
  <si>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</si>
  <si>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</si>
  <si>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</si>
  <si>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</si>
  <si>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</si>
  <si>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</si>
  <si>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</si>
  <si>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</si>
  <si>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</si>
  <si>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</si>
  <si>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</si>
  <si>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</si>
  <si>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</si>
  <si>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</si>
  <si>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</si>
  <si>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</si>
  <si>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</si>
  <si>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</si>
  <si>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</si>
  <si>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</si>
  <si>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</si>
  <si>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</si>
  <si>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</si>
  <si>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</si>
  <si>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</si>
  <si>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</si>
  <si>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</si>
  <si>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</si>
  <si>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</si>
  <si>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</si>
  <si>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</si>
  <si>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</si>
  <si>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</si>
  <si>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</si>
  <si>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</si>
  <si>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</si>
  <si>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</si>
  <si>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</si>
  <si>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</si>
  <si>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</si>
  <si>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</si>
  <si>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</si>
  <si>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</si>
  <si>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</si>
  <si>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</si>
  <si>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</si>
  <si>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</si>
  <si>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</si>
  <si>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</si>
  <si>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</si>
  <si>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</si>
  <si>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</si>
  <si>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</si>
  <si>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</si>
  <si>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</si>
  <si>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</si>
  <si>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</si>
  <si>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</si>
  <si>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</si>
  <si>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</si>
  <si>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</si>
  <si>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</si>
  <si>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</si>
  <si>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</si>
  <si>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</si>
  <si>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</si>
  <si>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</si>
  <si>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</si>
  <si>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</si>
  <si>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</si>
  <si>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</si>
  <si>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</si>
  <si>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</si>
  <si>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</si>
  <si>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</si>
  <si>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</si>
  <si>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</si>
  <si>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</si>
  <si>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</si>
  <si>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</si>
  <si>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</si>
  <si>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</si>
  <si>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</si>
  <si>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</si>
  <si>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</si>
  <si>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</si>
  <si>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</si>
  <si>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</si>
  <si>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</si>
  <si>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</si>
  <si>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</si>
  <si>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</si>
  <si>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</si>
  <si>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</si>
  <si>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</si>
  <si>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</si>
  <si>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</si>
  <si>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</si>
  <si>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</si>
  <si>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</si>
  <si>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</si>
  <si>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</si>
  <si>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</si>
  <si>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</si>
  <si>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</si>
  <si>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</si>
  <si>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</si>
  <si>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</si>
  <si>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</si>
  <si>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</si>
  <si>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</si>
  <si>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</si>
  <si>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</si>
  <si>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</si>
  <si>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</si>
  <si>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</si>
  <si>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</si>
  <si>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</si>
  <si>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</si>
  <si>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</si>
  <si>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</si>
  <si>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</si>
  <si>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</si>
  <si>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</si>
  <si>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</si>
  <si>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</si>
  <si>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</si>
  <si>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</si>
  <si>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</si>
  <si>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</si>
  <si>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</si>
  <si>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</si>
  <si>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</si>
  <si>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</si>
  <si>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</si>
  <si>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</si>
  <si>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</si>
  <si>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</si>
  <si>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</si>
  <si>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</si>
  <si>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</si>
  <si>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</si>
  <si>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</si>
  <si>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</si>
  <si>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</si>
  <si>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</si>
  <si>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</si>
  <si>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</si>
  <si>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</si>
  <si>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</si>
  <si>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</si>
  <si>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</si>
  <si>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</si>
  <si>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</si>
  <si>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</si>
  <si>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</si>
  <si>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</si>
  <si>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</si>
  <si>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</si>
  <si>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</si>
  <si>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</si>
  <si>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</si>
  <si>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</si>
  <si>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</si>
  <si>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</si>
  <si>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</si>
  <si>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</si>
  <si>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</si>
  <si>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</si>
  <si>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</si>
  <si>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</si>
  <si>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</si>
  <si>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</si>
  <si>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</si>
  <si>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</si>
  <si>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</si>
  <si>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</si>
  <si>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</si>
  <si>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</si>
  <si>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</si>
  <si>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</si>
  <si>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</si>
  <si>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</si>
  <si>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</si>
  <si>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</si>
  <si>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</si>
  <si>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</si>
  <si>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</si>
  <si>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</si>
  <si>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</si>
  <si>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</si>
  <si>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</si>
  <si>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</si>
  <si>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</si>
  <si>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</si>
  <si>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</si>
  <si>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</si>
  <si>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</si>
  <si>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HUALIAN_ZHONGHE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</si>
  <si>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</si>
  <si>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</si>
  <si>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</si>
  <si>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</si>
  <si>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</si>
  <si>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</si>
  <si>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LUZHOU_XINYI</t>
  </si>
  <si>
    <t>SHENKENG,SHIDING,PINGLIN,WENSHAN,MUZHA,深坑區,石碇區,坪林區,文山區,木柵,木柵區</t>
  </si>
  <si>
    <t>ZHONGZHENG_NANCHANG_2_COUPLE</t>
  </si>
  <si>
    <t>SHILIN_DABEI</t>
  </si>
  <si>
    <t>TAIDONG_GENGSHENG</t>
  </si>
  <si>
    <t>TAOYUAN,TAOYUAN_AREA,桃園區,桃園市區</t>
  </si>
  <si>
    <t>DAYUAN,大園,大園區,DAZHU</t>
  </si>
  <si>
    <t>TAOYUAN,桃園縣,桃園,桃園市,桃園市區</t>
  </si>
  <si>
    <t>LUZHU,蘆竹,蘆竹區,南崁,NANKAN,NANKANG</t>
  </si>
  <si>
    <t>Tianmu B E</t>
  </si>
  <si>
    <t>ZHONGZHENG,WANHUA,中正區,萬華區,萬華,WANDA,萬大,萬大區</t>
  </si>
  <si>
    <t>BANQIAO,板橋,板橋區,板橋市</t>
  </si>
  <si>
    <t>XINZHU_SHIPIN</t>
  </si>
  <si>
    <t>0965073051</t>
  </si>
  <si>
    <t>YULI_XINGGUO</t>
  </si>
  <si>
    <t>ZHONGLI,GUANYIN,中壢,中壢區,觀音區,中歷,中歷區,NEILI,內壢,內壢區</t>
  </si>
  <si>
    <t>ZHONGLI,中壢, 中壢區,中歷,中歷區,NEILI,內壢,內壢區</t>
  </si>
  <si>
    <t>GUANXI,XINZHU_XINPU,ZHUBEI,關西鎮,新埔鎮,竹北市</t>
  </si>
  <si>
    <t>ZHUDONG_XINGFU_1</t>
  </si>
  <si>
    <t>ZHUDONG_XINGFU_21</t>
  </si>
  <si>
    <t>ZHUNAN_ZHONGZHENG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</si>
  <si>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</si>
  <si>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</si>
  <si>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</si>
  <si>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</si>
  <si>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</si>
  <si>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</si>
  <si>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</si>
  <si>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</si>
  <si>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</si>
  <si>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</si>
  <si>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</si>
  <si>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</si>
  <si>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</si>
  <si>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</si>
  <si>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</si>
  <si>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</si>
  <si>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</si>
  <si>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</si>
  <si>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</si>
  <si>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</si>
  <si>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</si>
  <si>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</si>
  <si>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</si>
  <si>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</si>
  <si>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</si>
  <si>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</si>
  <si>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</si>
  <si>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</si>
  <si>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</si>
  <si>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</si>
  <si>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</si>
  <si>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</si>
  <si>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</si>
  <si>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</si>
  <si>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</si>
  <si>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</si>
  <si>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</si>
  <si>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</si>
  <si>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</si>
  <si>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</si>
  <si>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</si>
  <si>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</si>
  <si>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</si>
  <si>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</si>
  <si>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</si>
  <si>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</si>
  <si>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</si>
  <si>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</si>
  <si>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</si>
  <si>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</si>
  <si>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</si>
  <si>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</si>
  <si>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</si>
  <si>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</si>
  <si>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</si>
  <si>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</si>
  <si>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</si>
  <si>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</si>
  <si>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</si>
  <si>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</si>
  <si>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</si>
  <si>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</si>
  <si>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</si>
  <si>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</si>
  <si>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</si>
  <si>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</si>
  <si>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</si>
  <si>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</si>
  <si>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</si>
  <si>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</si>
  <si>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</si>
  <si>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</si>
  <si>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</si>
  <si>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</si>
  <si>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</si>
  <si>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</si>
  <si>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</si>
  <si>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</si>
  <si>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</si>
  <si>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</si>
  <si>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</si>
  <si>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</si>
  <si>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</si>
  <si>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</si>
  <si>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</si>
  <si>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</si>
  <si>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Huang / Hsiao</t>
  </si>
  <si>
    <t>2016:5:4:7:XINZHU_3_ZL</t>
  </si>
  <si>
    <t>2016:5:4:7:XINZHU</t>
  </si>
  <si>
    <t>2016:5:4:7:MISSION</t>
  </si>
  <si>
    <t>2016:5:4:7:JINGXIN_S</t>
  </si>
  <si>
    <t>2016:5:4:7:JINGXIN_ZL</t>
  </si>
  <si>
    <t>2016:5:4:7:SHILIN_S</t>
  </si>
  <si>
    <t>2016:5:4:7:XINBAN_E</t>
  </si>
  <si>
    <t>2016:5:4:7:ZHUBEI_1_E</t>
  </si>
  <si>
    <t>2016:5:4:7:BANQIAO</t>
  </si>
  <si>
    <t>2016:5:4:7:JINGXIN</t>
  </si>
  <si>
    <t>2016:5:4:7:SHILIN</t>
  </si>
  <si>
    <t>2016:5:4:7:ZHUBEI</t>
  </si>
  <si>
    <t>2016:5:4:7:NORTH</t>
  </si>
  <si>
    <t>2016:5:4:7:SOUTH</t>
  </si>
  <si>
    <t>2016:5:4:7:WEST</t>
  </si>
  <si>
    <t>2016:5:4:7:MUZHA_S</t>
  </si>
  <si>
    <t>2016:5:4:7:TAIDONG_1_S</t>
  </si>
  <si>
    <t>2016:5:4:7:TAO_2_E</t>
  </si>
  <si>
    <t>2016:5:4:7:TUCHENG_S</t>
  </si>
  <si>
    <t>2016:5:4:7:TAIDONG_1_3</t>
  </si>
  <si>
    <t>2016:5:4:7:TAOYUAN_1_2</t>
  </si>
  <si>
    <t>2016:5:4:7:TUCHENG</t>
  </si>
  <si>
    <t>2016:5:4:7:TAIDONG</t>
  </si>
  <si>
    <t>2016:5:4:7:TAOYUAN</t>
  </si>
  <si>
    <t>2016:5:4:7:BEITOU_S</t>
  </si>
  <si>
    <t>2016:5:4:7:HUALIAN_3_S</t>
  </si>
  <si>
    <t>2016:5:4:7:OFFICE_E</t>
  </si>
  <si>
    <t>2016:5:4:7:TAO_1_A</t>
  </si>
  <si>
    <t>2016:5:4:7:TAO_3_E_ZL</t>
  </si>
  <si>
    <t>2016:5:4:7:TAO_4_S</t>
  </si>
  <si>
    <t>2016:5:4:7:XINZHU_1_S</t>
  </si>
  <si>
    <t>2016:5:4:7:YILAN_E</t>
  </si>
  <si>
    <t>2016:5:4:7:BEITOU</t>
  </si>
  <si>
    <t>2016:5:4:7:HUALIAN</t>
  </si>
  <si>
    <t>2016:5:4:7:JINHUA</t>
  </si>
  <si>
    <t>2016:5:4:7:TAOYUAN_3</t>
  </si>
  <si>
    <t>2016:5:4:7:YILAN</t>
  </si>
  <si>
    <t>2016:5:4:7:CENTRAL</t>
  </si>
  <si>
    <t>2016:5:4:7:EAST</t>
  </si>
  <si>
    <t>2016:5:4:7:DANSHUI_A_E</t>
  </si>
  <si>
    <t>2016:5:4:7:HUALIAN_1_S</t>
  </si>
  <si>
    <t>2016:5:4:7:HUALIAN_2_E</t>
  </si>
  <si>
    <t>2016:5:4:7:JILONG_A_E</t>
  </si>
  <si>
    <t>2016:5:4:7:LUODONG_B_E</t>
  </si>
  <si>
    <t>2016:5:4:7:SANCHONG_S</t>
  </si>
  <si>
    <t>2016:5:4:7:SONGSHAN_S</t>
  </si>
  <si>
    <t>2016:5:4:7:TAIDONG_2_S</t>
  </si>
  <si>
    <t>2016:5:4:7:TAIDONG_2_ZL</t>
  </si>
  <si>
    <t>2016:5:4:7:TAO_1_B</t>
  </si>
  <si>
    <t>2016:5:4:7:TOUR_S</t>
  </si>
  <si>
    <t>2016:5:4:7:WANDA_S</t>
  </si>
  <si>
    <t>2016:5:4:7:XIZHI_A_E</t>
  </si>
  <si>
    <t>2016:5:4:7:ZHUBEI_2_S</t>
  </si>
  <si>
    <t>2016:5:4:7:ZHUDONG_E</t>
  </si>
  <si>
    <t>2016:5:4:7:JIAN</t>
  </si>
  <si>
    <t>2016:5:4:7:JILONG</t>
  </si>
  <si>
    <t>2016:5:4:7:SANCHONG</t>
  </si>
  <si>
    <t>2016:5:4:7:SONGSHAN</t>
  </si>
  <si>
    <t>2016:5:4:7:TAIDONG_2</t>
  </si>
  <si>
    <t>2016:5:4:7:XINAN</t>
  </si>
  <si>
    <t>2016:5:4:7:XIZHI</t>
  </si>
  <si>
    <t>2016:5:4:7:ZHUDONG</t>
  </si>
  <si>
    <t>2016:5:4:7:ANKANG_E</t>
  </si>
  <si>
    <t>2016:5:4:7:BADE_A_E</t>
  </si>
  <si>
    <t>2016:5:4:7:BADE_B_E</t>
  </si>
  <si>
    <t>2016:5:4:7:BADE_S</t>
  </si>
  <si>
    <t>2016:5:4:7:DANFENG_E</t>
  </si>
  <si>
    <t>2016:5:4:7:DANSHUI_B_E</t>
  </si>
  <si>
    <t>2016:5:4:7:HUALIAN_3_E</t>
  </si>
  <si>
    <t>2016:5:4:7:JILONG_B_E</t>
  </si>
  <si>
    <t>2016:5:4:7:JINHUA_S</t>
  </si>
  <si>
    <t>2016:5:4:7:LONGTAN_E</t>
  </si>
  <si>
    <t>2016:5:4:7:LUZHOU_A_E</t>
  </si>
  <si>
    <t>2016:5:4:7:MIAOLI_E</t>
  </si>
  <si>
    <t>2016:5:4:7:NEIHU_S</t>
  </si>
  <si>
    <t>2016:5:4:7:SANXIA_A_E</t>
  </si>
  <si>
    <t>2016:5:4:7:SANXIA_B_E</t>
  </si>
  <si>
    <t>2016:5:4:7:SHILIN_ZL</t>
  </si>
  <si>
    <t>2016:5:4:7:SIYUAN_E</t>
  </si>
  <si>
    <t>2016:5:4:7:SONGSHAN_ZL</t>
  </si>
  <si>
    <t>2016:5:4:7:TAIDONG_3_E</t>
  </si>
  <si>
    <t>2016:5:4:7:TAO_2_S</t>
  </si>
  <si>
    <t>2016:5:4:7:TAO_3_E</t>
  </si>
  <si>
    <t>2016:5:4:7:TAO_4_E</t>
  </si>
  <si>
    <t>2016:5:4:7:TIANMU_A_E</t>
  </si>
  <si>
    <t>2016:5:4:7:TUCHENG_ZL</t>
  </si>
  <si>
    <t>2016:5:4:7:XIANGSHAN_E</t>
  </si>
  <si>
    <t>2016:5:4:7:XINAN_S</t>
  </si>
  <si>
    <t>2016:5:4:7:XINPU_E</t>
  </si>
  <si>
    <t>2016:5:4:7:XINZHU_1_E</t>
  </si>
  <si>
    <t>2016:5:4:7:YILAN_S</t>
  </si>
  <si>
    <t>2016:5:4:7:YONGHE_S</t>
  </si>
  <si>
    <t>2016:5:4:7:ZHONGHE_1_E</t>
  </si>
  <si>
    <t>2016:5:4:7:ZHONGHE_2_E</t>
  </si>
  <si>
    <t>2016:5:4:7:ZHONGHE_2_S</t>
  </si>
  <si>
    <t>2016:5:4:7:ZHONGLI_1_E</t>
  </si>
  <si>
    <t>2016:5:4:7:ZHONGLI_1_S</t>
  </si>
  <si>
    <t>2016:5:4:7:ZHONGLI_2_E</t>
  </si>
  <si>
    <t>2016:5:4:7:ZHUBEI_3_S</t>
  </si>
  <si>
    <t>2016:5:4:7:ZHUDONG_S</t>
  </si>
  <si>
    <t>2016:5:4:7:ZHUNAN_S</t>
  </si>
  <si>
    <t>2016:5:4:7:ZHUNAN_ZL</t>
  </si>
  <si>
    <t>2016:5:4:7:BADE</t>
  </si>
  <si>
    <t>2016:5:4:7:SHUANGHE</t>
  </si>
  <si>
    <t>2016:5:4:7:TOUFEN_MIAOLI</t>
  </si>
  <si>
    <t>2016:5:4:7:XINDIAN</t>
  </si>
  <si>
    <t>2016:5:4:7:XINZHUANG</t>
  </si>
  <si>
    <t>2016:5:4:7:ZHONGLI</t>
  </si>
  <si>
    <t>2016:5:4:7:ZHUNAN</t>
  </si>
  <si>
    <t>2016:5:4:7:ASSISTANTS</t>
  </si>
  <si>
    <t>2016:5:4:7:GUISHAN_E</t>
  </si>
  <si>
    <t>2016:5:4:7:HUALIAN_2_ZL</t>
  </si>
  <si>
    <t>2016:5:4:7:JINHUA_ZL</t>
  </si>
  <si>
    <t>2016:5:4:7:LUODONG_A_E</t>
  </si>
  <si>
    <t>2016:5:4:7:LUZHOU_B_E</t>
  </si>
  <si>
    <t>2016:5:4:7:MUZHA_E</t>
  </si>
  <si>
    <t>2016:5:4:7:NEIHU_E</t>
  </si>
  <si>
    <t>2016:5:4:7:SANCHONG_E</t>
  </si>
  <si>
    <t>2016:5:4:7:TAIDONG_1_E</t>
  </si>
  <si>
    <t>2016:5:4:7:TIANMU_B_E</t>
  </si>
  <si>
    <t>2016:5:4:7:TOUFEN_E</t>
  </si>
  <si>
    <t>2016:5:4:7:WANDA_E</t>
  </si>
  <si>
    <t>2016:5:4:7:XINDIAN_E</t>
  </si>
  <si>
    <t>2016:5:4:7:XIZHI_B_E</t>
  </si>
  <si>
    <t>2016:5:4:7:YULI_E</t>
  </si>
  <si>
    <t>2016:5:4:7:YULI_S</t>
  </si>
  <si>
    <t>2016:5:4:7:ZHUBEI_2_E</t>
  </si>
  <si>
    <t>2016:5:4:7:YULI</t>
  </si>
  <si>
    <t>2016:5:4:7:XINDIAN_S</t>
  </si>
  <si>
    <t>2016:5:4:7:BEITOU_E</t>
  </si>
  <si>
    <t>2016:5:4:7:HUALIAN_1_E</t>
  </si>
  <si>
    <t>2016:5:4:7:XIZHI_S</t>
  </si>
  <si>
    <t>曾穎之</t>
  </si>
  <si>
    <t>邱耘萱</t>
  </si>
  <si>
    <t>黃彥凱</t>
  </si>
  <si>
    <t>郭雅文</t>
  </si>
  <si>
    <t>杜陳婷</t>
  </si>
  <si>
    <t>游偉豪</t>
  </si>
  <si>
    <t>陳嘉仁</t>
  </si>
  <si>
    <t>2016:5:4:7:XINZHU_3_S</t>
  </si>
  <si>
    <t>2016:5:4:3:XINZHU_3_S</t>
  </si>
  <si>
    <t>2016:5:4:3:ZHUBEI_3_S</t>
  </si>
  <si>
    <t>2016:5:5:7:BADE_B_E</t>
  </si>
  <si>
    <t>2016:5:5:7:BADE_S</t>
  </si>
  <si>
    <t>2016:5:5:7:DANFENG_E</t>
  </si>
  <si>
    <t>2016:5:5:7:DANSHUI_A_E</t>
  </si>
  <si>
    <t>2016:5:5:7:JILONG_B_E</t>
  </si>
  <si>
    <t>2016:5:5:7:JINGXIN_ZL</t>
  </si>
  <si>
    <t>2016:5:5:7:LUZHOU_A_E</t>
  </si>
  <si>
    <t>2016:5:5:7:MUZHA_S</t>
  </si>
  <si>
    <t>2016:5:5:7:NEIHU_S</t>
  </si>
  <si>
    <t>2016:5:5:7:SANXIA_A_E</t>
  </si>
  <si>
    <t>2016:5:5:7:TAIDONG_1_S</t>
  </si>
  <si>
    <t>2016:5:5:7:TAO_1_B</t>
  </si>
  <si>
    <t>2016:5:5:7:TAO_3_E_ZL</t>
  </si>
  <si>
    <t>2016:5:5:7:XIZHI_S</t>
  </si>
  <si>
    <t>2016:5:5:7:ZHONGHE_2_E</t>
  </si>
  <si>
    <t>2016:5:5:7:ZHONGHE_2_S</t>
  </si>
  <si>
    <t>2016:5:5:7:ZHUBEI_2_S</t>
  </si>
  <si>
    <t>2016:5:4:3:XINZHU</t>
  </si>
  <si>
    <t>2016:5:4:3:ZHUBEI</t>
  </si>
  <si>
    <t>2016:5:5:7:BADE</t>
  </si>
  <si>
    <t>2016:5:5:7:BEITOU</t>
  </si>
  <si>
    <t>2016:5:5:7:JILONG</t>
  </si>
  <si>
    <t>2016:5:5:7:JINGXIN</t>
  </si>
  <si>
    <t>2016:5:5:7:SANCHONG</t>
  </si>
  <si>
    <t>2016:5:5:7:SHUANGHE</t>
  </si>
  <si>
    <t>2016:5:5:7:SONGSHAN</t>
  </si>
  <si>
    <t>2016:5:5:7:TAIDONG_1_3</t>
  </si>
  <si>
    <t>2016:5:5:7:TAOYUAN_1_2</t>
  </si>
  <si>
    <t>2016:5:5:7:TAOYUAN_3</t>
  </si>
  <si>
    <t>2016:5:5:7:TUCHENG</t>
  </si>
  <si>
    <t>2016:5:5:7:XINZHUANG</t>
  </si>
  <si>
    <t>2016:5:5:7:XIZHI</t>
  </si>
  <si>
    <t>2016:5:5:7:ZHUBEI</t>
  </si>
  <si>
    <t>2016:5:5:7:CENTRAL</t>
  </si>
  <si>
    <t>2016:5:5:7:EAST</t>
  </si>
  <si>
    <t>2016:5:5:7:NORTH</t>
  </si>
  <si>
    <t>2016:5:5:7:SOUTH</t>
  </si>
  <si>
    <t>2016:5:5:7:TAIDONG</t>
  </si>
  <si>
    <t>2016:5:5:7:TAOYUAN</t>
  </si>
  <si>
    <t>2016:5:5:7:WEST</t>
  </si>
  <si>
    <t>2016:5:5:7:XINZHU</t>
  </si>
  <si>
    <t>2016:5:4:3:MISSION</t>
  </si>
  <si>
    <t>2016:5:5:7:MISSION</t>
  </si>
  <si>
    <t>楊雨珊</t>
  </si>
  <si>
    <t xml:space="preserve"> shen ping wei</t>
  </si>
  <si>
    <t>2016:5:5:7:ANKANG_E</t>
  </si>
  <si>
    <t>2016:5:5:7:BADE_A_E</t>
  </si>
  <si>
    <t>2016:5:5:7:GUISHAN_E</t>
  </si>
  <si>
    <t>2016:5:5:7:HUALIAN_1_S</t>
  </si>
  <si>
    <t>2016:5:5:7:HUALIAN_2_ZL</t>
  </si>
  <si>
    <t>2016:5:5:7:HUALIAN_3_S</t>
  </si>
  <si>
    <t>2016:5:5:7:LUZHOU_B_E</t>
  </si>
  <si>
    <t>2016:5:5:7:SANCHONG_E</t>
  </si>
  <si>
    <t>2016:5:5:7:SANCHONG_S</t>
  </si>
  <si>
    <t>2016:5:5:7:SHILIN_S</t>
  </si>
  <si>
    <t>2016:5:5:7:SHILIN_ZL</t>
  </si>
  <si>
    <t>2016:5:5:7:SIYUAN_E</t>
  </si>
  <si>
    <t>2016:5:5:7:SONGSHAN_S</t>
  </si>
  <si>
    <t>2016:5:5:7:TAIDONG_2_S</t>
  </si>
  <si>
    <t>2016:5:5:7:TAIDONG_2_ZL</t>
  </si>
  <si>
    <t>2016:5:5:7:TAIDONG_3_E</t>
  </si>
  <si>
    <t>2016:5:5:7:TAO_2_E</t>
  </si>
  <si>
    <t>2016:5:5:7:TAO_3_E</t>
  </si>
  <si>
    <t>2016:5:5:7:TAO_4_E</t>
  </si>
  <si>
    <t>2016:5:5:7:TAO_4_S</t>
  </si>
  <si>
    <t>2016:5:5:7:TUCHENG_ZL</t>
  </si>
  <si>
    <t>2016:5:5:7:WANDA_E</t>
  </si>
  <si>
    <t>2016:5:5:7:WANDA_S</t>
  </si>
  <si>
    <t>2016:5:5:7:XINDIAN_S</t>
  </si>
  <si>
    <t>2016:5:5:7:XINPU_E</t>
  </si>
  <si>
    <t>2016:5:5:7:XINZHU_1_E</t>
  </si>
  <si>
    <t>2016:5:5:7:XINZHU_1_S</t>
  </si>
  <si>
    <t>2016:5:5:7:XINZHU_3_S</t>
  </si>
  <si>
    <t>2016:5:5:7:XINZHU_3_ZL</t>
  </si>
  <si>
    <t>2016:5:5:7:YILAN_E</t>
  </si>
  <si>
    <t>2016:5:5:7:YONGHE_S</t>
  </si>
  <si>
    <t>2016:5:5:7:YULI_S</t>
  </si>
  <si>
    <t>2016:5:5:7:ZHONGLI_1_E</t>
  </si>
  <si>
    <t>2016:5:5:7:ZHUBEI_3_S</t>
  </si>
  <si>
    <t>2016:5:5:7:ZHUDONG_E</t>
  </si>
  <si>
    <t>2016:5:5:7:ZHUDONG_S</t>
  </si>
  <si>
    <t>2016:5:5:7:BANQIAO</t>
  </si>
  <si>
    <t>2016:5:5:7:HUALIAN</t>
  </si>
  <si>
    <t>2016:5:5:7:JIAN</t>
  </si>
  <si>
    <t>2016:5:5:7:SHILIN</t>
  </si>
  <si>
    <t>2016:5:5:7:TAIDONG_2</t>
  </si>
  <si>
    <t>2016:5:5:7:XINAN</t>
  </si>
  <si>
    <t>2016:5:5:7:XINDIAN</t>
  </si>
  <si>
    <t>2016:5:5:7:YILAN</t>
  </si>
  <si>
    <t>2016:5:5:7:YULI</t>
  </si>
  <si>
    <t>2016:5:5:7:ZHONGLI</t>
  </si>
  <si>
    <t>2016:5:5:7:ZHUDONG</t>
  </si>
  <si>
    <t>2016:5:5:7:DANSHUI_B_E</t>
  </si>
  <si>
    <t>2016:5:5:7:HUALIAN_2_E</t>
  </si>
  <si>
    <t>2016:5:5:7:HUALIAN_3_E</t>
  </si>
  <si>
    <t>2016:5:5:7:JINHUA_ZL</t>
  </si>
  <si>
    <t>2016:5:5:7:NEIHU_E</t>
  </si>
  <si>
    <t>2016:5:5:7:TIANMU_A_E</t>
  </si>
  <si>
    <t>2016:5:5:7:XINAN_S</t>
  </si>
  <si>
    <t>2016:5:5:7:ZHONGLI_2_E</t>
  </si>
  <si>
    <t>2016:5:5:7:JINHUA</t>
  </si>
  <si>
    <t>2016:5:5:7:BEITOU_E</t>
  </si>
  <si>
    <t>2016:5:5:7:BEITOU_S</t>
  </si>
  <si>
    <t>2016:5:5:7:HUALIAN_1_E</t>
  </si>
  <si>
    <t>2016:5:5:7:JILONG_A_E</t>
  </si>
  <si>
    <t>2016:5:5:7:JINHUA_S</t>
  </si>
  <si>
    <t>2016:5:5:7:LUODONG_A_E</t>
  </si>
  <si>
    <t>2016:5:5:7:MIAOLI_E</t>
  </si>
  <si>
    <t>2016:5:5:7:OFFICE_E</t>
  </si>
  <si>
    <t>2016:5:5:7:SANXIA_B_E</t>
  </si>
  <si>
    <t>2016:5:5:7:TAIDONG_1_E</t>
  </si>
  <si>
    <t>2016:5:5:7:TIANMU_B_E</t>
  </si>
  <si>
    <t>2016:5:5:7:TOUFEN_E</t>
  </si>
  <si>
    <t>2016:5:5:7:TOUR_S</t>
  </si>
  <si>
    <t>2016:5:5:7:TUCHENG_S</t>
  </si>
  <si>
    <t>2016:5:5:7:XIANGSHAN_E</t>
  </si>
  <si>
    <t>2016:5:5:7:XINBAN_E</t>
  </si>
  <si>
    <t>2016:5:5:7:XINDIAN_E</t>
  </si>
  <si>
    <t>2016:5:5:7:XIZHI_B_E</t>
  </si>
  <si>
    <t>2016:5:5:7:YILAN_S</t>
  </si>
  <si>
    <t>2016:5:5:7:YULI_E</t>
  </si>
  <si>
    <t>2016:5:5:7:ZHONGHE_1_E</t>
  </si>
  <si>
    <t>2016:5:5:7:ZHUBEI_2_E</t>
  </si>
  <si>
    <t>2016:5:5:7:ZHUNAN_S</t>
  </si>
  <si>
    <t>2016:5:5:7:ZHUNAN_ZL</t>
  </si>
  <si>
    <t>2016:5:5:7:TOUFEN_MIAOLI</t>
  </si>
  <si>
    <t>2016:5:5:7:ZHUNAN</t>
  </si>
  <si>
    <t>黃姿筑</t>
  </si>
  <si>
    <t>2016:5:5:7:JINGXIN_S</t>
  </si>
  <si>
    <t>2016:5:5:7:LONGTAN_E</t>
  </si>
  <si>
    <t>2016:5:5:7:LUODONG_B_E</t>
  </si>
  <si>
    <t>2016:5:5:7:SONGSHAN_ZL</t>
  </si>
  <si>
    <t>2016:5:5:7:XIZHI_A_E</t>
  </si>
  <si>
    <t>2016:5:5:7:ZHONGLI_1_S</t>
  </si>
  <si>
    <t>2016:5:5:7:ASSISTANTS</t>
  </si>
  <si>
    <t>2016:5:5:7:MUZHA_E</t>
  </si>
  <si>
    <t>2016:5:5:7:TAO_1_A</t>
  </si>
  <si>
    <t>2016:5:5:7:TAO_2_S</t>
  </si>
  <si>
    <t>2016:5:5:7:ZHUBEI_1_E</t>
  </si>
  <si>
    <t>2016:6:1:4:XINDIAN_S</t>
  </si>
  <si>
    <t>2016:6:1:7:ANKANG_E</t>
  </si>
  <si>
    <t>2016:6:1:7:ASSISTANTS</t>
  </si>
  <si>
    <t>2016:6:1:7:BADE_A_E</t>
  </si>
  <si>
    <t>2016:6:1:7:BADE_B_E</t>
  </si>
  <si>
    <t>2016:6:1:7:BADE_S</t>
  </si>
  <si>
    <t>2016:6:1:7:BEITOU_E</t>
  </si>
  <si>
    <t>2016:6:1:7:BEITOU_S</t>
  </si>
  <si>
    <t>2016:6:1:7:DANFENG_E</t>
  </si>
  <si>
    <t>2016:6:1:7:DANSHUI_A_E</t>
  </si>
  <si>
    <t>2016:6:1:7:DANSHUI_B_E</t>
  </si>
  <si>
    <t>2016:6:1:7:GUISHAN_E</t>
  </si>
  <si>
    <t>2016:6:1:7:HUALIAN_1_E</t>
  </si>
  <si>
    <t>2016:6:1:7:HUALIAN_1_S</t>
  </si>
  <si>
    <t>2016:6:1:7:HUALIAN_2_E</t>
  </si>
  <si>
    <t>2016:6:1:7:HUALIAN_2_ZL</t>
  </si>
  <si>
    <t>2016:6:1:7:HUALIAN_3_E</t>
  </si>
  <si>
    <t>2016:6:1:7:HUALIAN_3_S</t>
  </si>
  <si>
    <t>2016:6:1:7:JILONG_A_E</t>
  </si>
  <si>
    <t>2016:6:1:7:JILONG_B_E</t>
  </si>
  <si>
    <t>2016:6:1:7:JINGXIN_S</t>
  </si>
  <si>
    <t>2016:6:1:7:JINGXIN_ZL</t>
  </si>
  <si>
    <t>2016:6:1:7:JINHUA_ZL</t>
  </si>
  <si>
    <t>2016:6:1:7:LONGTAN_E</t>
  </si>
  <si>
    <t>2016:6:1:7:LUODONG_A_E</t>
  </si>
  <si>
    <t>2016:6:1:7:LUODONG_B_E</t>
  </si>
  <si>
    <t>2016:6:1:7:LUZHOU_A_E</t>
  </si>
  <si>
    <t>2016:6:1:7:LUZHOU_B_E</t>
  </si>
  <si>
    <t>2016:6:1:7:MIAOLI_E</t>
  </si>
  <si>
    <t>2016:6:1:7:MUZHA_E</t>
  </si>
  <si>
    <t>2016:6:1:7:MUZHA_S</t>
  </si>
  <si>
    <t>2016:6:1:7:NEIHU_E</t>
  </si>
  <si>
    <t>2016:6:1:7:NEIHU_S</t>
  </si>
  <si>
    <t>2016:6:1:7:OFFICE_E</t>
  </si>
  <si>
    <t>2016:6:1:7:SANCHONG_E</t>
  </si>
  <si>
    <t>2016:6:1:7:SANCHONG_S</t>
  </si>
  <si>
    <t>2016:6:1:7:SANXIA_A_E</t>
  </si>
  <si>
    <t>2016:6:1:7:SANXIA_B_E</t>
  </si>
  <si>
    <t>2016:6:1:7:SHILIN_S</t>
  </si>
  <si>
    <t>2016:6:1:7:SHILIN_ZL</t>
  </si>
  <si>
    <t>2016:6:1:7:SIYUAN_E</t>
  </si>
  <si>
    <t>2016:6:1:7:SONGSHAN_S</t>
  </si>
  <si>
    <t>2016:6:1:7:SONGSHAN_ZL</t>
  </si>
  <si>
    <t>2016:6:1:7:TAIDONG_1_E</t>
  </si>
  <si>
    <t>2016:6:1:7:TAIDONG_1_S</t>
  </si>
  <si>
    <t>2016:6:1:7:TAIDONG_2_S</t>
  </si>
  <si>
    <t>2016:6:1:7:TAIDONG_2_ZL</t>
  </si>
  <si>
    <t>2016:6:1:7:TAIDONG_3_E</t>
  </si>
  <si>
    <t>2016:6:1:7:TAO_1_A</t>
  </si>
  <si>
    <t>2016:6:1:7:TAO_1_B</t>
  </si>
  <si>
    <t>2016:6:1:7:TAO_2_E</t>
  </si>
  <si>
    <t>2016:6:1:7:TAO_2_S</t>
  </si>
  <si>
    <t>2016:6:1:7:TAO_3_E</t>
  </si>
  <si>
    <t>2016:6:1:7:TAO_3_E_ZL</t>
  </si>
  <si>
    <t>2016:6:1:7:TAO_4_E</t>
  </si>
  <si>
    <t>2016:6:1:7:TAO_4_S</t>
  </si>
  <si>
    <t>2016:6:1:7:TIANMU_A_E</t>
  </si>
  <si>
    <t>2016:6:1:7:TIANMU_B_E</t>
  </si>
  <si>
    <t>2016:6:1:7:TOUFEN_E</t>
  </si>
  <si>
    <t>2016:6:1:7:TOUR_S</t>
  </si>
  <si>
    <t>2016:6:1:7:TUCHENG_S</t>
  </si>
  <si>
    <t>2016:6:1:7:TUCHENG_ZL</t>
  </si>
  <si>
    <t>2016:6:1:7:WANDA_E</t>
  </si>
  <si>
    <t>2016:6:1:7:WANDA_S</t>
  </si>
  <si>
    <t>2016:6:1:7:XIANGSHAN_E</t>
  </si>
  <si>
    <t>2016:6:1:7:XINAN_S</t>
  </si>
  <si>
    <t>2016:6:1:7:XINBAN_E</t>
  </si>
  <si>
    <t>2016:6:1:7:XINDIAN_E</t>
  </si>
  <si>
    <t>2016:6:1:7:XINDIAN_S</t>
  </si>
  <si>
    <t>2016:6:1:7:XINPU_E</t>
  </si>
  <si>
    <t>2016:6:1:7:XINZHU_1_E</t>
  </si>
  <si>
    <t>2016:6:1:7:XINZHU_1_S</t>
  </si>
  <si>
    <t>2016:6:1:7:XINZHU_3_S</t>
  </si>
  <si>
    <t>2016:6:1:7:XINZHU_3_ZL</t>
  </si>
  <si>
    <t>2016:6:1:7:XIZHI_A_E</t>
  </si>
  <si>
    <t>2016:6:1:7:XIZHI_B_E</t>
  </si>
  <si>
    <t>2016:6:1:7:XIZHI_S</t>
  </si>
  <si>
    <t>2016:6:1:7:YILAN_E</t>
  </si>
  <si>
    <t>2016:6:1:7:YILAN_S</t>
  </si>
  <si>
    <t>2016:6:1:7:YONGHE_S</t>
  </si>
  <si>
    <t>2016:6:1:7:YULI_E</t>
  </si>
  <si>
    <t>2016:6:1:7:YULI_S</t>
  </si>
  <si>
    <t>2016:6:1:7:ZHONGHE_1_E</t>
  </si>
  <si>
    <t>2016:6:1:7:ZHONGHE_2_E</t>
  </si>
  <si>
    <t>2016:6:1:7:ZHONGHE_2_S</t>
  </si>
  <si>
    <t>2016:6:1:7:ZHONGLI_1_A_E</t>
  </si>
  <si>
    <t>2016:6:1:7:ZHONGLI_1_B_E</t>
  </si>
  <si>
    <t>2016:6:1:7:ZHONGLI_2_E</t>
  </si>
  <si>
    <t>2016:6:1:7:ZHUBEI_1_E</t>
  </si>
  <si>
    <t>2016:6:1:7:ZHUBEI_2_E</t>
  </si>
  <si>
    <t>2016:6:1:7:ZHUBEI_2_S</t>
  </si>
  <si>
    <t>2016:6:1:7:ZHUBEI_3_S</t>
  </si>
  <si>
    <t>2016:6:1:7:ZHUDONG_E</t>
  </si>
  <si>
    <t>2016:6:1:7:ZHUDONG_S</t>
  </si>
  <si>
    <t>2016:6:1:7:ZHUNAN_S</t>
  </si>
  <si>
    <t>2016:6:1:7:ZHUNAN_ZL</t>
  </si>
  <si>
    <t>2016:6:1:4:XINDIAN</t>
  </si>
  <si>
    <t>2016:6:1:7:BADE</t>
  </si>
  <si>
    <t>2016:6:1:7:BANQIAO</t>
  </si>
  <si>
    <t>2016:6:1:7:BEITOU</t>
  </si>
  <si>
    <t>2016:6:1:7:HUALIAN</t>
  </si>
  <si>
    <t>2016:6:1:7:JIAN</t>
  </si>
  <si>
    <t>2016:6:1:7:JILONG</t>
  </si>
  <si>
    <t>2016:6:1:7:JINGXIN</t>
  </si>
  <si>
    <t>2016:6:1:7:JINHUA</t>
  </si>
  <si>
    <t>2016:6:1:7:SANCHONG</t>
  </si>
  <si>
    <t>2016:6:1:7:SHILIN</t>
  </si>
  <si>
    <t>2016:6:1:7:SHUANGHE</t>
  </si>
  <si>
    <t>2016:6:1:7:SONGSHAN</t>
  </si>
  <si>
    <t>2016:6:1:7:TAIDONG_1_3</t>
  </si>
  <si>
    <t>2016:6:1:7:TAIDONG_2</t>
  </si>
  <si>
    <t>2016:6:1:7:TAOYUAN_1_2</t>
  </si>
  <si>
    <t>2016:6:1:7:TAOYUAN_3</t>
  </si>
  <si>
    <t>2016:6:1:7:TOUFEN_MIAOLI</t>
  </si>
  <si>
    <t>2016:6:1:7:TUCHENG</t>
  </si>
  <si>
    <t>2016:6:1:7:XINAN</t>
  </si>
  <si>
    <t>2016:6:1:7:XINDIAN</t>
  </si>
  <si>
    <t>2016:6:1:7:XINZHU</t>
  </si>
  <si>
    <t>2016:6:1:7:XINZHUANG</t>
  </si>
  <si>
    <t>2016:6:1:7:XIZHI</t>
  </si>
  <si>
    <t>2016:6:1:7:YILAN</t>
  </si>
  <si>
    <t>2016:6:1:7:YULI</t>
  </si>
  <si>
    <t>2016:6:1:7:ZHONGLI</t>
  </si>
  <si>
    <t>2016:6:1:7:ZHUBEI</t>
  </si>
  <si>
    <t>2016:6:1:7:ZHUDONG</t>
  </si>
  <si>
    <t>2016:6:1:7:ZHUNAN</t>
  </si>
  <si>
    <t>2016:6:0:0:BADE</t>
  </si>
  <si>
    <t>2016:6:0:0:BANQIAO</t>
  </si>
  <si>
    <t>2016:6:0:0:BEITOU</t>
  </si>
  <si>
    <t>2016:6:0:0:HUALIAN</t>
  </si>
  <si>
    <t>2016:6:0:0:JIAN</t>
  </si>
  <si>
    <t>2016:6:0:0:JILONG</t>
  </si>
  <si>
    <t>2016:6:0:0:JINGXIN</t>
  </si>
  <si>
    <t>2016:6:0:0:JINHUA</t>
  </si>
  <si>
    <t>2016:6:0:0:SANCHONG</t>
  </si>
  <si>
    <t>2016:6:0:0:SHILIN</t>
  </si>
  <si>
    <t>2016:6:0:0:SHUANGHE</t>
  </si>
  <si>
    <t>2016:6:0:0:SONGSHAN</t>
  </si>
  <si>
    <t>2016:6:0:0:TAIDONG_1_3</t>
  </si>
  <si>
    <t>2016:6:0:0:TAIDONG_2</t>
  </si>
  <si>
    <t>2016:6:0:0:TAOYUAN_1_2</t>
  </si>
  <si>
    <t>2016:6:0:0:TAOYUAN_3</t>
  </si>
  <si>
    <t>2016:6:0:0:TOUFEN_MIAOLI</t>
  </si>
  <si>
    <t>2016:6:0:0:TUCHENG</t>
  </si>
  <si>
    <t>2016:6:0:0:XINAN</t>
  </si>
  <si>
    <t>2016:6:0:0:XINDIAN</t>
  </si>
  <si>
    <t>2016:6:0:0:XINZHU</t>
  </si>
  <si>
    <t>2016:6:0:0:XINZHUANG</t>
  </si>
  <si>
    <t>2016:6:0:0:XIZHI</t>
  </si>
  <si>
    <t>2016:6:0:0:YILAN</t>
  </si>
  <si>
    <t>2016:6:0:0:YULI</t>
  </si>
  <si>
    <t>2016:6:0:0:ZHONGLI</t>
  </si>
  <si>
    <t>2016:6:0:0:ZHUBEI</t>
  </si>
  <si>
    <t>2016:6:0:0:ZHUDONG</t>
  </si>
  <si>
    <t>2016:6:0:0:ZHUNAN</t>
  </si>
  <si>
    <t>2016:6:1:4:SOUTH</t>
  </si>
  <si>
    <t>2016:6:1:7:CENTRAL</t>
  </si>
  <si>
    <t>2016:6:1:7:EAST</t>
  </si>
  <si>
    <t>2016:6:1:7:NORTH</t>
  </si>
  <si>
    <t>2016:6:1:7:SOUTH</t>
  </si>
  <si>
    <t>2016:6:1:7:TAIDONG</t>
  </si>
  <si>
    <t>2016:6:1:7:TAOYUAN</t>
  </si>
  <si>
    <t>2016:6:1:7:WEST</t>
  </si>
  <si>
    <t>2016:6:0:0:CENTRAL</t>
  </si>
  <si>
    <t>2016:6:0:0:EAST</t>
  </si>
  <si>
    <t>2016:6:0:0:NORTH</t>
  </si>
  <si>
    <t>2016:6:0:0:SOUTH</t>
  </si>
  <si>
    <t>2016:6:0:0:TAIDONG</t>
  </si>
  <si>
    <t>2016:6:0:0:TAOYUAN</t>
  </si>
  <si>
    <t>2016:6:0:0:WEST</t>
  </si>
  <si>
    <t>2016:6:1:4:MISSION</t>
  </si>
  <si>
    <t>2016:6:1:7:MISSION</t>
  </si>
  <si>
    <t>2016:6:0:0:MISSION</t>
  </si>
  <si>
    <t>葉家宏</t>
  </si>
  <si>
    <t>王思婷</t>
  </si>
  <si>
    <t>曾柏</t>
  </si>
  <si>
    <t>黃得剴</t>
  </si>
  <si>
    <t>李que英</t>
  </si>
  <si>
    <t>τÄïµÇ¥σ⌐╖</t>
  </si>
  <si>
    <t>F15</t>
  </si>
  <si>
    <t>E. Rasmussen / Gomm</t>
  </si>
  <si>
    <t>E. King DL / Johnson</t>
  </si>
  <si>
    <t>E. Gwilliam / Smith</t>
  </si>
  <si>
    <t>S. Li / Austad</t>
  </si>
  <si>
    <t>S. Davis / Scharman</t>
  </si>
  <si>
    <t>E. Taylor DL / Weng</t>
  </si>
  <si>
    <t>E. Bezzant DL / McPherson</t>
  </si>
  <si>
    <t>S. Kho / Yee</t>
  </si>
  <si>
    <t>S. Kitchens / Wang STL</t>
  </si>
  <si>
    <t>E. Seely / Weng</t>
  </si>
  <si>
    <t>E. Byers / Robinson</t>
  </si>
  <si>
    <t>S. Roberts / DeWitt</t>
  </si>
  <si>
    <t>E. Perkins DL / Hu</t>
  </si>
  <si>
    <t>S. Tinsley / Jensen</t>
  </si>
  <si>
    <t>E. Clark DL / Swank</t>
  </si>
  <si>
    <t>E. Jensen / Hawkes</t>
  </si>
  <si>
    <t>E. Humphries / Miner ZL</t>
  </si>
  <si>
    <t>E. Facer DL / Conover</t>
  </si>
  <si>
    <t>S. Maxwell / Westover STL</t>
  </si>
  <si>
    <t>E. Gray</t>
  </si>
  <si>
    <t>S. Hsiao / Goo</t>
  </si>
  <si>
    <t>E. Huntsman / Puzey</t>
  </si>
  <si>
    <t>S. Erickson / Johnson</t>
  </si>
  <si>
    <t>E. Christensen / Luther ZL</t>
  </si>
  <si>
    <t>S. Hughes / Clawson</t>
  </si>
  <si>
    <t>S. Coleman / Denison STL</t>
  </si>
  <si>
    <t>E. Bellingham / Van de Merwe</t>
  </si>
  <si>
    <t>E. Hamilton DL / Crawford</t>
  </si>
  <si>
    <t>S. Bradley / Armstrong</t>
  </si>
  <si>
    <t>E. Dixon / Rauckhorst</t>
  </si>
  <si>
    <t>S. Chan / Menzie</t>
  </si>
  <si>
    <t>E. Wayment / Magness ZL</t>
  </si>
  <si>
    <t>E. Hsiao DL / Johnson</t>
  </si>
  <si>
    <t>S. Parkin / Weaver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</si>
  <si>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</si>
  <si>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E. Welker DL / Budd</t>
  </si>
  <si>
    <t>E. Casper / Leonhardt</t>
  </si>
  <si>
    <t>S. Torres Ortiz / McKim</t>
  </si>
  <si>
    <t>S. Hsiao / Apsley</t>
  </si>
  <si>
    <t>E. Diepeveen / Landes</t>
  </si>
  <si>
    <t>S. Pendergrass / Everett STL</t>
  </si>
  <si>
    <t>ZHONGLI_1_A_E</t>
  </si>
  <si>
    <t>Zhongli 1 A E</t>
  </si>
  <si>
    <t>E. Lloyd / Loke</t>
  </si>
  <si>
    <t>ZHONGLI_1_B_E</t>
  </si>
  <si>
    <t>Zhongli 1 B E</t>
  </si>
  <si>
    <t>E. Iverson / Jensen</t>
  </si>
  <si>
    <t>E. Seamons DL / Miller</t>
  </si>
  <si>
    <t>E. Robbins DL / Pack</t>
  </si>
  <si>
    <t>E. Richards DL / Turner</t>
  </si>
  <si>
    <t>E. Reintjes / Garlick</t>
  </si>
  <si>
    <t>S. Juarez / Reinhard</t>
  </si>
  <si>
    <t>E. Jackson DL / Anderton</t>
  </si>
  <si>
    <t>E. Merrell DL / Jheng</t>
  </si>
  <si>
    <t>S. Child / Bain STL</t>
  </si>
  <si>
    <t>S. Shek / Brinkerhoff</t>
  </si>
  <si>
    <t>E. McNeil / Rushton</t>
  </si>
  <si>
    <t>E. Anderson / James</t>
  </si>
  <si>
    <t>S. Toronto / Simmons</t>
  </si>
  <si>
    <t>S. Harvey / Tadd</t>
  </si>
  <si>
    <t>S. Wong / Zang</t>
  </si>
  <si>
    <t>E. Boyce / Nielson</t>
  </si>
  <si>
    <t>E. Liao DL / Ploeg</t>
  </si>
  <si>
    <t>E. Jensen DL / Tan</t>
  </si>
  <si>
    <t>S. Hickenlooper / Miller</t>
  </si>
  <si>
    <t>VATCHER_E</t>
  </si>
  <si>
    <t>0905388991</t>
  </si>
  <si>
    <t>E. Vatcher</t>
  </si>
  <si>
    <t>屈長老</t>
  </si>
  <si>
    <t>DAAN_FUXING_COUPLE</t>
  </si>
  <si>
    <t>VATCHER_S</t>
  </si>
  <si>
    <t>0905388992</t>
  </si>
  <si>
    <t>S. Vatcher</t>
  </si>
  <si>
    <t>屈姐妹</t>
  </si>
  <si>
    <t>Revelina Pagulayon Ulep</t>
  </si>
  <si>
    <t>鄭安安</t>
  </si>
  <si>
    <t>E. Robinson / Welch</t>
  </si>
  <si>
    <t>E. Kirschner DL / Shih</t>
  </si>
  <si>
    <t>E. Bell / Peterson</t>
  </si>
  <si>
    <t>DAAN,NEW_TAIPEI,大安區,新北市,大安,ENGLISH_WARD,ENGLISH,ENGLISHWARD,英文,英文支會</t>
  </si>
  <si>
    <t>DATONG,大同區,大同,WANDA,萬大,萬大區</t>
  </si>
  <si>
    <t>LAST_BAPTISM_DATE</t>
  </si>
  <si>
    <t>LAST_YEAR_BAPTISMS</t>
  </si>
  <si>
    <t>0:0:0:0:+886965073051</t>
  </si>
  <si>
    <t>0:0:0:0:ANKANG_E</t>
  </si>
  <si>
    <t>0:0:0:0:ASSISTANTS</t>
  </si>
  <si>
    <t>0:0:0:0:BADE_A_E</t>
  </si>
  <si>
    <t>0:0:0:0:BADE_B_E</t>
  </si>
  <si>
    <t>0:0:0:0:BADE_S</t>
  </si>
  <si>
    <t>0:0:0:0:BANQIAO_S</t>
  </si>
  <si>
    <t>0:0:0:0:BEITOU_E</t>
  </si>
  <si>
    <t>0:0:0:0:BEITOU_S</t>
  </si>
  <si>
    <t>0:0:0:0:DANFENG_E</t>
  </si>
  <si>
    <t>0:0:0:0:DANSHUI_A_E</t>
  </si>
  <si>
    <t>0:0:0:0:DANSHUI_B_E</t>
  </si>
  <si>
    <t>0:0:0:0:DANSHUI_E</t>
  </si>
  <si>
    <t>0:0:0:0:GUISHAN_E</t>
  </si>
  <si>
    <t>0:0:0:0:HUALIAN_1_E</t>
  </si>
  <si>
    <t>0:0:0:0:HUALIAN_1_S</t>
  </si>
  <si>
    <t>0:0:0:0:HUALIAN_2_E</t>
  </si>
  <si>
    <t>0:0:0:0:HUALIAN_2_ZL</t>
  </si>
  <si>
    <t>0:0:0:0:HUALIAN_3_A_E</t>
  </si>
  <si>
    <t>0:0:0:0:HUALIAN_3_B_E</t>
  </si>
  <si>
    <t>0:0:0:0:HUALIAN_3_E</t>
  </si>
  <si>
    <t>0:0:0:0:HUALIAN_3_S</t>
  </si>
  <si>
    <t>0:0:0:0:JILONG_A_E</t>
  </si>
  <si>
    <t>0:0:0:0:JILONG_B_E</t>
  </si>
  <si>
    <t>0:0:0:0:JINGXIN_S</t>
  </si>
  <si>
    <t>0:0:0:0:JINGXIN_ZL</t>
  </si>
  <si>
    <t>0:0:0:0:JINHUA_S</t>
  </si>
  <si>
    <t>0:0:0:0:JINHUA_ZL</t>
  </si>
  <si>
    <t>0:0:0:0:LONGTAN_E</t>
  </si>
  <si>
    <t>0:0:0:0:LUODONG_A_E</t>
  </si>
  <si>
    <t>0:0:0:0:LUODONG_B_E</t>
  </si>
  <si>
    <t>0:0:0:0:LUZHOU_A_E</t>
  </si>
  <si>
    <t>0:0:0:0:LUZHOU_B_E</t>
  </si>
  <si>
    <t>0:0:0:0:LUZHOU_E</t>
  </si>
  <si>
    <t>0:0:0:0:MIAOLI_A_E</t>
  </si>
  <si>
    <t>0:0:0:0:MIAOLI_B_E</t>
  </si>
  <si>
    <t>0:0:0:0:MIAOLI_E</t>
  </si>
  <si>
    <t>0:0:0:0:MUZHA_E</t>
  </si>
  <si>
    <t>0:0:0:0:MUZHA_S</t>
  </si>
  <si>
    <t>0:0:0:0:NANKAN_E</t>
  </si>
  <si>
    <t>0:0:0:0:NANKAN_S</t>
  </si>
  <si>
    <t>0:0:0:0:NEIHU_E</t>
  </si>
  <si>
    <t>0:0:0:0:NEIHU_S</t>
  </si>
  <si>
    <t>0:0:0:0:OFFICE_E</t>
  </si>
  <si>
    <t>0:0:0:0:SANCHONG_E</t>
  </si>
  <si>
    <t>0:0:0:0:SANCHONG_S</t>
  </si>
  <si>
    <t>0:0:0:0:SANXIA_A_E</t>
  </si>
  <si>
    <t>0:0:0:0:SANXIA_B_E</t>
  </si>
  <si>
    <t>0:0:0:0:SHILIN_S</t>
  </si>
  <si>
    <t>0:0:0:0:SHILIN_ZL</t>
  </si>
  <si>
    <t>0:0:0:0:SIYUAN_E</t>
  </si>
  <si>
    <t>0:0:0:0:SONGSHAN_S</t>
  </si>
  <si>
    <t>0:0:0:0:SONGSHAN_ZL</t>
  </si>
  <si>
    <t>0:0:0:0:TAIDONG_1_E</t>
  </si>
  <si>
    <t>0:0:0:0:TAIDONG_1_S</t>
  </si>
  <si>
    <t>0:0:0:0:TAIDONG_2_S</t>
  </si>
  <si>
    <t>0:0:0:0:TAIDONG_2_ZL</t>
  </si>
  <si>
    <t>0:0:0:0:TAIDONG_3_E</t>
  </si>
  <si>
    <t>0:0:0:0:TAO_1_A</t>
  </si>
  <si>
    <t>0:0:0:0:TAO_1_B</t>
  </si>
  <si>
    <t>0:0:0:0:TAO_2_E</t>
  </si>
  <si>
    <t>0:0:0:0:TAO_2_S</t>
  </si>
  <si>
    <t>0:0:0:0:TAO_3_E</t>
  </si>
  <si>
    <t>0:0:0:0:TAO_3_E_ZL</t>
  </si>
  <si>
    <t>0:0:0:0:TAO_4_E</t>
  </si>
  <si>
    <t>0:0:0:0:TAO_4_S</t>
  </si>
  <si>
    <t>0:0:0:0:TIANMU_A_E</t>
  </si>
  <si>
    <t>0:0:0:0:TIANMU_B_E</t>
  </si>
  <si>
    <t>0:0:0:0:TIANMU_E</t>
  </si>
  <si>
    <t>0:0:0:0:TOUFEN_E</t>
  </si>
  <si>
    <t>0:0:0:0:TOUR_S</t>
  </si>
  <si>
    <t>0:0:0:0:TUCHENG_A_S</t>
  </si>
  <si>
    <t>0:0:0:0:TUCHENG_S</t>
  </si>
  <si>
    <t>0:0:0:0:TUCHENG_ZL</t>
  </si>
  <si>
    <t>0:0:0:0:WANDA_A_S</t>
  </si>
  <si>
    <t>0:0:0:0:WANDA_B_S</t>
  </si>
  <si>
    <t>0:0:0:0:WANDA_E</t>
  </si>
  <si>
    <t>0:0:0:0:WANDA_S</t>
  </si>
  <si>
    <t>0:0:0:0:XIANGSHAN_A</t>
  </si>
  <si>
    <t>0:0:0:0:XIANGSHAN_B</t>
  </si>
  <si>
    <t>0:0:0:0:XIANGSHAN_E</t>
  </si>
  <si>
    <t>0:0:0:0:XINAN_S</t>
  </si>
  <si>
    <t>0:0:0:0:XINBAN_E</t>
  </si>
  <si>
    <t>0:0:0:0:XINDIAN_E</t>
  </si>
  <si>
    <t>0:0:0:0:XINDIAN_S</t>
  </si>
  <si>
    <t>0:0:0:0:XINPU_E</t>
  </si>
  <si>
    <t>0:0:0:0:XINPU_S</t>
  </si>
  <si>
    <t>0:0:0:0:XINZHU_1_E</t>
  </si>
  <si>
    <t>0:0:0:0:XINZHU_1_S</t>
  </si>
  <si>
    <t>0:0:0:0:XINZHU_3_S</t>
  </si>
  <si>
    <t>0:0:0:0:XINZHU_3_ZL</t>
  </si>
  <si>
    <t>0:0:0:0:XIZHI_A_E</t>
  </si>
  <si>
    <t>0:0:0:0:XIZHI_B_E</t>
  </si>
  <si>
    <t>0:0:0:0:XIZHI_S</t>
  </si>
  <si>
    <t>0:0:0:0:YILAN_E</t>
  </si>
  <si>
    <t>0:0:0:0:YILAN_S</t>
  </si>
  <si>
    <t>0:0:0:0:YONGHE_S</t>
  </si>
  <si>
    <t>0:0:0:0:YULI_E</t>
  </si>
  <si>
    <t>0:0:0:0:YULI_S</t>
  </si>
  <si>
    <t>0:0:0:0:ZHONGHE_1_E</t>
  </si>
  <si>
    <t>0:0:0:0:ZHONGHE_2_E</t>
  </si>
  <si>
    <t>0:0:0:0:ZHONGHE_2_S</t>
  </si>
  <si>
    <t>0:0:0:0:ZHONGLI_1_A_E</t>
  </si>
  <si>
    <t>0:0:0:0:ZHONGLI_1_B_E</t>
  </si>
  <si>
    <t>0:0:0:0:ZHONGLI_1_E</t>
  </si>
  <si>
    <t>0:0:0:0:ZHONGLI_1_S</t>
  </si>
  <si>
    <t>0:0:0:0:ZHONGLI_2_E</t>
  </si>
  <si>
    <t>0:0:0:0:ZHONGLI_E</t>
  </si>
  <si>
    <t>0:0:0:0:ZHUBEI_1_E</t>
  </si>
  <si>
    <t>0:0:0:0:ZHUBEI_2_E</t>
  </si>
  <si>
    <t>0:0:0:0:ZHUBEI_2_S</t>
  </si>
  <si>
    <t>0:0:0:0:ZHUBEI_3_S</t>
  </si>
  <si>
    <t>0:0:0:0:ZHUDONG_E</t>
  </si>
  <si>
    <t>0:0:0:0:ZHUDONG_S</t>
  </si>
  <si>
    <t>0:0:0:0:ZHUNAN_E</t>
  </si>
  <si>
    <t>0:0:0:0:ZHUNAN_S</t>
  </si>
  <si>
    <t>0:0:0:0:ZHUNAN_ZL</t>
  </si>
  <si>
    <t>0:0:0:0:ZHUWEI_E</t>
  </si>
  <si>
    <t>2016:5:5</t>
  </si>
  <si>
    <t>4</t>
  </si>
  <si>
    <t>2016:4:3</t>
  </si>
  <si>
    <t>3</t>
  </si>
  <si>
    <t>2016:4:4</t>
  </si>
  <si>
    <t>2016:2:2</t>
  </si>
  <si>
    <t>2</t>
  </si>
  <si>
    <t>2016:2:3</t>
  </si>
  <si>
    <t>2016:4:1</t>
  </si>
  <si>
    <t>2016:5:4</t>
  </si>
  <si>
    <t>2016:5:1</t>
  </si>
  <si>
    <t>2016:6:1</t>
  </si>
  <si>
    <t>5</t>
  </si>
  <si>
    <t>2016:2:4</t>
  </si>
  <si>
    <t>2016:1:4</t>
  </si>
  <si>
    <t>2016:2:1</t>
  </si>
  <si>
    <t>2016:3:3</t>
  </si>
  <si>
    <t>6</t>
  </si>
  <si>
    <t>7</t>
  </si>
  <si>
    <t>2016:5:2</t>
  </si>
  <si>
    <t>2016:1:5</t>
  </si>
  <si>
    <t>2016:3:1</t>
  </si>
  <si>
    <t>2016:5:3</t>
  </si>
  <si>
    <t>2016:4:2</t>
  </si>
  <si>
    <t>Date of Last Baptism</t>
  </si>
  <si>
    <t>Baptisms in Past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</si>
</sst>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104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  <xf numFmtId="0" fontId="5" fillId="3" borderId="13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46" fontId="0" fillId="0" borderId="0" xfId="0" applyNumberFormat="1"/>
    <xf numFmtId="0" fontId="6" fillId="0" borderId="10" xfId="0" applyFont="1" applyBorder="1" applyAlignment="1">
      <alignment horizontal="center" textRotation="90" wrapText="1"/>
    </xf>
    <xf numFmtId="0" fontId="6" fillId="0" borderId="0" xfId="0" applyFont="1" applyBorder="1" applyAlignment="1">
      <alignment horizontal="center" textRotation="90" wrapText="1"/>
    </xf>
    <xf numFmtId="0" fontId="7" fillId="4" borderId="6" xfId="0" applyFont="1" applyFill="1" applyBorder="1" applyAlignment="1">
      <alignment horizontal="center" vertical="center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0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006100"/>
      <color rgb="FFF654E3"/>
      <color rgb="FF87DD97"/>
      <color rgb="FFC6EFCE"/>
      <color rgb="FF5C4A00"/>
      <color rgb="FFFFFFD1"/>
      <color rgb="FF9CE4AA"/>
      <color rgb="FFE1F7E5"/>
      <color rgb="FF93E1A2"/>
      <color rgb="FF6FD7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2016  229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68</c:v>
                </c:pt>
                <c:pt idx="5">
                  <c:v>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674584"/>
        <c:axId val="582674192"/>
      </c:lineChart>
      <c:dateAx>
        <c:axId val="582674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4192"/>
        <c:crosses val="autoZero"/>
        <c:auto val="1"/>
        <c:lblOffset val="100"/>
        <c:baseTimeUnit val="months"/>
      </c:dateAx>
      <c:valAx>
        <c:axId val="582674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63</c:v>
                </c:pt>
                <c:pt idx="1">
                  <c:v>4</c:v>
                </c:pt>
                <c:pt idx="2">
                  <c:v>11</c:v>
                </c:pt>
                <c:pt idx="3">
                  <c:v>151</c:v>
                </c:pt>
                <c:pt idx="4">
                  <c:v>20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606</c:v>
                </c:pt>
                <c:pt idx="1">
                  <c:v>558</c:v>
                </c:pt>
                <c:pt idx="2">
                  <c:v>534</c:v>
                </c:pt>
                <c:pt idx="3">
                  <c:v>568</c:v>
                </c:pt>
                <c:pt idx="4">
                  <c:v>554</c:v>
                </c:pt>
                <c:pt idx="5">
                  <c:v>569</c:v>
                </c:pt>
                <c:pt idx="6">
                  <c:v>596</c:v>
                </c:pt>
                <c:pt idx="7">
                  <c:v>556</c:v>
                </c:pt>
                <c:pt idx="8">
                  <c:v>572</c:v>
                </c:pt>
                <c:pt idx="9">
                  <c:v>512</c:v>
                </c:pt>
                <c:pt idx="10">
                  <c:v>530</c:v>
                </c:pt>
                <c:pt idx="11">
                  <c:v>549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251</c:v>
                </c:pt>
                <c:pt idx="1">
                  <c:v>251</c:v>
                </c:pt>
                <c:pt idx="2">
                  <c:v>225</c:v>
                </c:pt>
                <c:pt idx="3">
                  <c:v>253</c:v>
                </c:pt>
                <c:pt idx="4">
                  <c:v>215</c:v>
                </c:pt>
                <c:pt idx="5">
                  <c:v>213</c:v>
                </c:pt>
                <c:pt idx="6">
                  <c:v>248</c:v>
                </c:pt>
                <c:pt idx="7">
                  <c:v>241</c:v>
                </c:pt>
                <c:pt idx="8">
                  <c:v>225</c:v>
                </c:pt>
                <c:pt idx="9">
                  <c:v>321</c:v>
                </c:pt>
                <c:pt idx="10">
                  <c:v>268</c:v>
                </c:pt>
                <c:pt idx="11">
                  <c:v>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585</c:v>
                </c:pt>
                <c:pt idx="1">
                  <c:v>477</c:v>
                </c:pt>
                <c:pt idx="2">
                  <c:v>480</c:v>
                </c:pt>
                <c:pt idx="3">
                  <c:v>451</c:v>
                </c:pt>
                <c:pt idx="4">
                  <c:v>478</c:v>
                </c:pt>
                <c:pt idx="5">
                  <c:v>498</c:v>
                </c:pt>
                <c:pt idx="6">
                  <c:v>548</c:v>
                </c:pt>
                <c:pt idx="7">
                  <c:v>528</c:v>
                </c:pt>
                <c:pt idx="8">
                  <c:v>542</c:v>
                </c:pt>
                <c:pt idx="9">
                  <c:v>523</c:v>
                </c:pt>
                <c:pt idx="10">
                  <c:v>494</c:v>
                </c:pt>
                <c:pt idx="11">
                  <c:v>470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33</c:v>
                </c:pt>
                <c:pt idx="1">
                  <c:v>45</c:v>
                </c:pt>
                <c:pt idx="2">
                  <c:v>50</c:v>
                </c:pt>
                <c:pt idx="3">
                  <c:v>26</c:v>
                </c:pt>
                <c:pt idx="4">
                  <c:v>49</c:v>
                </c:pt>
                <c:pt idx="5">
                  <c:v>32</c:v>
                </c:pt>
                <c:pt idx="6">
                  <c:v>44</c:v>
                </c:pt>
                <c:pt idx="7">
                  <c:v>59</c:v>
                </c:pt>
                <c:pt idx="8">
                  <c:v>50</c:v>
                </c:pt>
                <c:pt idx="9">
                  <c:v>47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582</c:v>
                </c:pt>
                <c:pt idx="9">
                  <c:v>0</c:v>
                </c:pt>
                <c:pt idx="10">
                  <c:v>576</c:v>
                </c:pt>
                <c:pt idx="11">
                  <c:v>570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291</c:v>
                </c:pt>
                <c:pt idx="9">
                  <c:v>0</c:v>
                </c:pt>
                <c:pt idx="10">
                  <c:v>288</c:v>
                </c:pt>
                <c:pt idx="11">
                  <c:v>285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485</c:v>
                </c:pt>
                <c:pt idx="9">
                  <c:v>0</c:v>
                </c:pt>
                <c:pt idx="10">
                  <c:v>480</c:v>
                </c:pt>
                <c:pt idx="11">
                  <c:v>475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97</c:v>
                </c:pt>
                <c:pt idx="9">
                  <c:v>0</c:v>
                </c:pt>
                <c:pt idx="10">
                  <c:v>96</c:v>
                </c:pt>
                <c:pt idx="11">
                  <c:v>95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4</c:v>
                </c:pt>
                <c:pt idx="1">
                  <c:v>11</c:v>
                </c:pt>
                <c:pt idx="2">
                  <c:v>14</c:v>
                </c:pt>
                <c:pt idx="3">
                  <c:v>1</c:v>
                </c:pt>
                <c:pt idx="4">
                  <c:v>21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30</c:v>
                </c:pt>
                <c:pt idx="10">
                  <c:v>16</c:v>
                </c:pt>
                <c:pt idx="11">
                  <c:v>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675760"/>
        <c:axId val="582676152"/>
      </c:lineChart>
      <c:dateAx>
        <c:axId val="582675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6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267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Zone Baptism Comparison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94886652218718426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ZONE_COMPARISON_GRAPH!$D$1</c:f>
              <c:strCache>
                <c:ptCount val="1"/>
                <c:pt idx="0">
                  <c:v>TAOYUAN</c:v>
                </c:pt>
              </c:strCache>
            </c:strRef>
          </c:tx>
          <c:spPr>
            <a:ln w="28575" cap="rnd">
              <a:solidFill>
                <a:srgbClr val="F654E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54E3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654E3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654E3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ZONE_COMPARISON_GRAPH!$D$2:$D$13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ZONE_COMPARISON_GRAPH!$E$1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ZONE_COMPARISON_GRAPH!$E$2:$E$13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ZONE_COMPARISON_GRAPH!$F$1</c:f>
              <c:strCache>
                <c:ptCount val="1"/>
                <c:pt idx="0">
                  <c:v>HUALIAN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206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ZONE_COMPARISON_GRAPH!$F$2:$F$13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ZONE_COMPARISON_GRAPH!$G$1</c:f>
              <c:strCache>
                <c:ptCount val="1"/>
                <c:pt idx="0">
                  <c:v>TAIDONG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ZONE_COMPARISON_GRAPH!$G$2:$G$13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ZONE_COMPARISON_GRAPH!$H$1</c:f>
              <c:strCache>
                <c:ptCount val="1"/>
                <c:pt idx="0">
                  <c:v>ZHUNAN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ZONE_COMPARISON_GRAPH!$H$2:$H$13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ZONE_COMPARISON_GRAPH!$I$1</c:f>
              <c:strCache>
                <c:ptCount val="1"/>
                <c:pt idx="0">
                  <c:v>XINZHU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ZONE_COMPARISON_GRAPH!$I$2:$I$13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ZONE_COMPARISON_GRAPH!$J$1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ZONE_COMPARISON_GRAPH!$J$2:$J$13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8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ZONE_COMPARISON_GRAPH!$K$1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ZONE_COMPARISON_GRAPH!$K$2:$K$13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ZONE_COMPARISON_GRAPH!$L$1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006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100"/>
              </a:solidFill>
              <a:ln w="9525">
                <a:noFill/>
              </a:ln>
              <a:effectLst/>
            </c:spPr>
          </c:marker>
          <c:val>
            <c:numRef>
              <c:f>ZONE_COMPARISON_GRAPH!$L$2:$L$13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ZONE_COMPARISON_GRAPH!$M$1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val>
            <c:numRef>
              <c:f>ZONE_COMPARISON_GRAPH!$M$2:$M$13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5448"/>
        <c:axId val="586775840"/>
      </c:lineChart>
      <c:dateAx>
        <c:axId val="586775448"/>
        <c:scaling>
          <c:orientation val="minMax"/>
        </c:scaling>
        <c:delete val="0"/>
        <c:axPos val="b"/>
        <c:numFmt formatCode="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5840"/>
        <c:crosses val="autoZero"/>
        <c:auto val="1"/>
        <c:lblOffset val="100"/>
        <c:baseTimeUnit val="months"/>
        <c:majorUnit val="1"/>
        <c:majorTimeUnit val="months"/>
      </c:dateAx>
      <c:valAx>
        <c:axId val="5867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2016  31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7408"/>
        <c:axId val="586777016"/>
      </c:lineChart>
      <c:dateAx>
        <c:axId val="586777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7016"/>
        <c:crosses val="autoZero"/>
        <c:auto val="1"/>
        <c:lblOffset val="100"/>
        <c:baseTimeUnit val="months"/>
      </c:dateAx>
      <c:valAx>
        <c:axId val="586777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14</c:v>
                </c:pt>
                <c:pt idx="1">
                  <c:v>0</c:v>
                </c:pt>
                <c:pt idx="2">
                  <c:v>1</c:v>
                </c:pt>
                <c:pt idx="3">
                  <c:v>18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76</c:v>
                </c:pt>
                <c:pt idx="1">
                  <c:v>83</c:v>
                </c:pt>
                <c:pt idx="2">
                  <c:v>88</c:v>
                </c:pt>
                <c:pt idx="3">
                  <c:v>111</c:v>
                </c:pt>
                <c:pt idx="4">
                  <c:v>103</c:v>
                </c:pt>
                <c:pt idx="5">
                  <c:v>90</c:v>
                </c:pt>
                <c:pt idx="6">
                  <c:v>88</c:v>
                </c:pt>
                <c:pt idx="7">
                  <c:v>75</c:v>
                </c:pt>
                <c:pt idx="8">
                  <c:v>78</c:v>
                </c:pt>
                <c:pt idx="9">
                  <c:v>67</c:v>
                </c:pt>
                <c:pt idx="10">
                  <c:v>67</c:v>
                </c:pt>
                <c:pt idx="11">
                  <c:v>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37</c:v>
                </c:pt>
                <c:pt idx="1">
                  <c:v>47</c:v>
                </c:pt>
                <c:pt idx="2">
                  <c:v>56</c:v>
                </c:pt>
                <c:pt idx="3">
                  <c:v>50</c:v>
                </c:pt>
                <c:pt idx="4">
                  <c:v>34</c:v>
                </c:pt>
                <c:pt idx="5">
                  <c:v>22</c:v>
                </c:pt>
                <c:pt idx="6">
                  <c:v>45</c:v>
                </c:pt>
                <c:pt idx="7">
                  <c:v>27</c:v>
                </c:pt>
                <c:pt idx="8">
                  <c:v>29</c:v>
                </c:pt>
                <c:pt idx="9">
                  <c:v>39</c:v>
                </c:pt>
                <c:pt idx="10">
                  <c:v>47</c:v>
                </c:pt>
                <c:pt idx="11">
                  <c:v>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75</c:v>
                </c:pt>
                <c:pt idx="1">
                  <c:v>74</c:v>
                </c:pt>
                <c:pt idx="2">
                  <c:v>92</c:v>
                </c:pt>
                <c:pt idx="3">
                  <c:v>79</c:v>
                </c:pt>
                <c:pt idx="4">
                  <c:v>64</c:v>
                </c:pt>
                <c:pt idx="5">
                  <c:v>58</c:v>
                </c:pt>
                <c:pt idx="6">
                  <c:v>95</c:v>
                </c:pt>
                <c:pt idx="7">
                  <c:v>67</c:v>
                </c:pt>
                <c:pt idx="8">
                  <c:v>61</c:v>
                </c:pt>
                <c:pt idx="9">
                  <c:v>99</c:v>
                </c:pt>
                <c:pt idx="10">
                  <c:v>75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1688"/>
        <c:axId val="577942080"/>
      </c:lineChart>
      <c:dateAx>
        <c:axId val="577941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42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7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4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4664"/>
        <c:axId val="586775056"/>
      </c:lineChart>
      <c:dateAx>
        <c:axId val="586774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5056"/>
        <c:crosses val="autoZero"/>
        <c:auto val="1"/>
        <c:lblOffset val="100"/>
        <c:baseTimeUnit val="months"/>
      </c:dateAx>
      <c:valAx>
        <c:axId val="586775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29</c:v>
                </c:pt>
                <c:pt idx="1">
                  <c:v>28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25</c:v>
                </c:pt>
                <c:pt idx="6">
                  <c:v>23</c:v>
                </c:pt>
                <c:pt idx="7">
                  <c:v>21</c:v>
                </c:pt>
                <c:pt idx="8">
                  <c:v>24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15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3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34</c:v>
                </c:pt>
                <c:pt idx="2">
                  <c:v>36</c:v>
                </c:pt>
                <c:pt idx="3">
                  <c:v>24</c:v>
                </c:pt>
                <c:pt idx="4">
                  <c:v>25</c:v>
                </c:pt>
                <c:pt idx="5">
                  <c:v>25</c:v>
                </c:pt>
                <c:pt idx="6">
                  <c:v>20</c:v>
                </c:pt>
                <c:pt idx="7">
                  <c:v>27</c:v>
                </c:pt>
                <c:pt idx="8">
                  <c:v>19</c:v>
                </c:pt>
                <c:pt idx="9">
                  <c:v>34</c:v>
                </c:pt>
                <c:pt idx="10">
                  <c:v>16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76624"/>
        <c:axId val="582677328"/>
      </c:lineChart>
      <c:dateAx>
        <c:axId val="586776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77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26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22760"/>
        <c:axId val="555622368"/>
      </c:lineChart>
      <c:dateAx>
        <c:axId val="555622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2368"/>
        <c:crosses val="autoZero"/>
        <c:auto val="1"/>
        <c:lblOffset val="100"/>
        <c:baseTimeUnit val="months"/>
      </c:dateAx>
      <c:valAx>
        <c:axId val="555622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33</c:v>
                </c:pt>
                <c:pt idx="4">
                  <c:v>27</c:v>
                </c:pt>
                <c:pt idx="5">
                  <c:v>23</c:v>
                </c:pt>
                <c:pt idx="6">
                  <c:v>19</c:v>
                </c:pt>
                <c:pt idx="7">
                  <c:v>20</c:v>
                </c:pt>
                <c:pt idx="8">
                  <c:v>14</c:v>
                </c:pt>
                <c:pt idx="9">
                  <c:v>15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23</c:v>
                </c:pt>
                <c:pt idx="3">
                  <c:v>19</c:v>
                </c:pt>
                <c:pt idx="4">
                  <c:v>12</c:v>
                </c:pt>
                <c:pt idx="5">
                  <c:v>8</c:v>
                </c:pt>
                <c:pt idx="6">
                  <c:v>19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23</c:v>
                </c:pt>
                <c:pt idx="3">
                  <c:v>22</c:v>
                </c:pt>
                <c:pt idx="4">
                  <c:v>15</c:v>
                </c:pt>
                <c:pt idx="5">
                  <c:v>10</c:v>
                </c:pt>
                <c:pt idx="6">
                  <c:v>20</c:v>
                </c:pt>
                <c:pt idx="7">
                  <c:v>8</c:v>
                </c:pt>
                <c:pt idx="8">
                  <c:v>16</c:v>
                </c:pt>
                <c:pt idx="9">
                  <c:v>25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23936"/>
        <c:axId val="555624328"/>
      </c:lineChart>
      <c:dateAx>
        <c:axId val="555623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4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62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25504"/>
        <c:axId val="555625112"/>
      </c:lineChart>
      <c:dateAx>
        <c:axId val="555625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5112"/>
        <c:crosses val="autoZero"/>
        <c:auto val="1"/>
        <c:lblOffset val="100"/>
        <c:baseTimeUnit val="months"/>
      </c:dateAx>
      <c:valAx>
        <c:axId val="555625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16</c:v>
                </c:pt>
                <c:pt idx="3">
                  <c:v>22</c:v>
                </c:pt>
                <c:pt idx="4">
                  <c:v>18</c:v>
                </c:pt>
                <c:pt idx="5">
                  <c:v>12</c:v>
                </c:pt>
                <c:pt idx="6">
                  <c:v>14</c:v>
                </c:pt>
                <c:pt idx="7">
                  <c:v>9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11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13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10</c:v>
                </c:pt>
                <c:pt idx="2">
                  <c:v>15</c:v>
                </c:pt>
                <c:pt idx="3">
                  <c:v>17</c:v>
                </c:pt>
                <c:pt idx="4">
                  <c:v>13</c:v>
                </c:pt>
                <c:pt idx="5">
                  <c:v>11</c:v>
                </c:pt>
                <c:pt idx="6">
                  <c:v>37</c:v>
                </c:pt>
                <c:pt idx="7">
                  <c:v>15</c:v>
                </c:pt>
                <c:pt idx="8">
                  <c:v>16</c:v>
                </c:pt>
                <c:pt idx="9">
                  <c:v>23</c:v>
                </c:pt>
                <c:pt idx="10">
                  <c:v>22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58040"/>
        <c:axId val="583158432"/>
      </c:lineChart>
      <c:dateAx>
        <c:axId val="583158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8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31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59608"/>
        <c:axId val="583159216"/>
      </c:lineChart>
      <c:dateAx>
        <c:axId val="583159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9216"/>
        <c:crosses val="autoZero"/>
        <c:auto val="1"/>
        <c:lblOffset val="100"/>
        <c:baseTimeUnit val="months"/>
      </c:dateAx>
      <c:valAx>
        <c:axId val="583159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5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19</c:v>
                </c:pt>
                <c:pt idx="2">
                  <c:v>21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32</c:v>
                </c:pt>
                <c:pt idx="7">
                  <c:v>25</c:v>
                </c:pt>
                <c:pt idx="8">
                  <c:v>25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15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12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21</c:v>
                </c:pt>
                <c:pt idx="2">
                  <c:v>18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18</c:v>
                </c:pt>
                <c:pt idx="7">
                  <c:v>17</c:v>
                </c:pt>
                <c:pt idx="8">
                  <c:v>10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60784"/>
        <c:axId val="583161176"/>
      </c:lineChart>
      <c:dateAx>
        <c:axId val="583160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61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316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2016  25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761144"/>
        <c:axId val="472760752"/>
      </c:lineChart>
      <c:dateAx>
        <c:axId val="472761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60752"/>
        <c:crosses val="autoZero"/>
        <c:auto val="1"/>
        <c:lblOffset val="100"/>
        <c:baseTimeUnit val="months"/>
      </c:dateAx>
      <c:valAx>
        <c:axId val="472760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6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85</c:v>
                </c:pt>
                <c:pt idx="1">
                  <c:v>97</c:v>
                </c:pt>
                <c:pt idx="2">
                  <c:v>73</c:v>
                </c:pt>
                <c:pt idx="3">
                  <c:v>71</c:v>
                </c:pt>
                <c:pt idx="4">
                  <c:v>60</c:v>
                </c:pt>
                <c:pt idx="5">
                  <c:v>81</c:v>
                </c:pt>
                <c:pt idx="6">
                  <c:v>78</c:v>
                </c:pt>
                <c:pt idx="7">
                  <c:v>76</c:v>
                </c:pt>
                <c:pt idx="8">
                  <c:v>77</c:v>
                </c:pt>
                <c:pt idx="9">
                  <c:v>74</c:v>
                </c:pt>
                <c:pt idx="10">
                  <c:v>74</c:v>
                </c:pt>
                <c:pt idx="11">
                  <c:v>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25</c:v>
                </c:pt>
                <c:pt idx="3">
                  <c:v>35</c:v>
                </c:pt>
                <c:pt idx="4">
                  <c:v>29</c:v>
                </c:pt>
                <c:pt idx="5">
                  <c:v>46</c:v>
                </c:pt>
                <c:pt idx="6">
                  <c:v>34</c:v>
                </c:pt>
                <c:pt idx="7">
                  <c:v>42</c:v>
                </c:pt>
                <c:pt idx="8">
                  <c:v>36</c:v>
                </c:pt>
                <c:pt idx="9">
                  <c:v>43</c:v>
                </c:pt>
                <c:pt idx="10">
                  <c:v>22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56</c:v>
                </c:pt>
                <c:pt idx="2">
                  <c:v>57</c:v>
                </c:pt>
                <c:pt idx="3">
                  <c:v>51</c:v>
                </c:pt>
                <c:pt idx="4">
                  <c:v>68</c:v>
                </c:pt>
                <c:pt idx="5">
                  <c:v>74</c:v>
                </c:pt>
                <c:pt idx="6">
                  <c:v>73</c:v>
                </c:pt>
                <c:pt idx="7">
                  <c:v>66</c:v>
                </c:pt>
                <c:pt idx="8">
                  <c:v>69</c:v>
                </c:pt>
                <c:pt idx="9">
                  <c:v>68</c:v>
                </c:pt>
                <c:pt idx="10">
                  <c:v>59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298736"/>
        <c:axId val="473299128"/>
      </c:lineChart>
      <c:dateAx>
        <c:axId val="473298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99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329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9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300696"/>
        <c:axId val="473300304"/>
      </c:lineChart>
      <c:dateAx>
        <c:axId val="473300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0304"/>
        <c:crosses val="autoZero"/>
        <c:auto val="1"/>
        <c:lblOffset val="100"/>
        <c:baseTimeUnit val="months"/>
      </c:dateAx>
      <c:valAx>
        <c:axId val="473300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33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25</c:v>
                </c:pt>
                <c:pt idx="6">
                  <c:v>32</c:v>
                </c:pt>
                <c:pt idx="7">
                  <c:v>24</c:v>
                </c:pt>
                <c:pt idx="8">
                  <c:v>22</c:v>
                </c:pt>
                <c:pt idx="9">
                  <c:v>24</c:v>
                </c:pt>
                <c:pt idx="10">
                  <c:v>26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15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19</c:v>
                </c:pt>
                <c:pt idx="2">
                  <c:v>13</c:v>
                </c:pt>
                <c:pt idx="3">
                  <c:v>18</c:v>
                </c:pt>
                <c:pt idx="4">
                  <c:v>18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23</c:v>
                </c:pt>
                <c:pt idx="9">
                  <c:v>26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301872"/>
        <c:axId val="473302264"/>
      </c:lineChart>
      <c:dateAx>
        <c:axId val="473301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2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33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0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31560"/>
        <c:axId val="473731168"/>
      </c:lineChart>
      <c:dateAx>
        <c:axId val="473731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1168"/>
        <c:crosses val="autoZero"/>
        <c:auto val="1"/>
        <c:lblOffset val="100"/>
        <c:baseTimeUnit val="months"/>
      </c:dateAx>
      <c:valAx>
        <c:axId val="473731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8</c:v>
                </c:pt>
                <c:pt idx="5">
                  <c:v>13</c:v>
                </c:pt>
                <c:pt idx="6">
                  <c:v>11</c:v>
                </c:pt>
                <c:pt idx="7">
                  <c:v>15</c:v>
                </c:pt>
                <c:pt idx="8">
                  <c:v>12</c:v>
                </c:pt>
                <c:pt idx="9">
                  <c:v>10</c:v>
                </c:pt>
                <c:pt idx="10">
                  <c:v>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4</c:v>
                </c:pt>
                <c:pt idx="4">
                  <c:v>16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32736"/>
        <c:axId val="473733128"/>
      </c:lineChart>
      <c:dateAx>
        <c:axId val="473732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3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373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33912"/>
        <c:axId val="473733520"/>
      </c:lineChart>
      <c:dateAx>
        <c:axId val="473733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3520"/>
        <c:crosses val="autoZero"/>
        <c:auto val="1"/>
        <c:lblOffset val="100"/>
        <c:baseTimeUnit val="months"/>
      </c:dateAx>
      <c:valAx>
        <c:axId val="473733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3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13</c:v>
                </c:pt>
                <c:pt idx="6">
                  <c:v>5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20</c:v>
                </c:pt>
                <c:pt idx="2">
                  <c:v>7</c:v>
                </c:pt>
                <c:pt idx="3">
                  <c:v>11</c:v>
                </c:pt>
                <c:pt idx="4">
                  <c:v>9</c:v>
                </c:pt>
                <c:pt idx="5">
                  <c:v>13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6064"/>
        <c:axId val="474366456"/>
      </c:lineChart>
      <c:dateAx>
        <c:axId val="474366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6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436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8024"/>
        <c:axId val="474367632"/>
      </c:lineChart>
      <c:dateAx>
        <c:axId val="474368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7632"/>
        <c:crosses val="autoZero"/>
        <c:auto val="1"/>
        <c:lblOffset val="100"/>
        <c:baseTimeUnit val="months"/>
      </c:dateAx>
      <c:valAx>
        <c:axId val="474367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35</c:v>
                </c:pt>
                <c:pt idx="2">
                  <c:v>26</c:v>
                </c:pt>
                <c:pt idx="3">
                  <c:v>25</c:v>
                </c:pt>
                <c:pt idx="4">
                  <c:v>23</c:v>
                </c:pt>
                <c:pt idx="5">
                  <c:v>31</c:v>
                </c:pt>
                <c:pt idx="6">
                  <c:v>23</c:v>
                </c:pt>
                <c:pt idx="7">
                  <c:v>23</c:v>
                </c:pt>
                <c:pt idx="8">
                  <c:v>26</c:v>
                </c:pt>
                <c:pt idx="9">
                  <c:v>24</c:v>
                </c:pt>
                <c:pt idx="10">
                  <c:v>24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13</c:v>
                </c:pt>
                <c:pt idx="7">
                  <c:v>11</c:v>
                </c:pt>
                <c:pt idx="8">
                  <c:v>6</c:v>
                </c:pt>
                <c:pt idx="9">
                  <c:v>13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9</c:v>
                </c:pt>
                <c:pt idx="2">
                  <c:v>24</c:v>
                </c:pt>
                <c:pt idx="3">
                  <c:v>18</c:v>
                </c:pt>
                <c:pt idx="4">
                  <c:v>25</c:v>
                </c:pt>
                <c:pt idx="5">
                  <c:v>24</c:v>
                </c:pt>
                <c:pt idx="6">
                  <c:v>24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9200"/>
        <c:axId val="474369592"/>
      </c:lineChart>
      <c:dateAx>
        <c:axId val="474369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43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71160"/>
        <c:axId val="474370768"/>
      </c:lineChart>
      <c:dateAx>
        <c:axId val="474371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0768"/>
        <c:crosses val="autoZero"/>
        <c:auto val="1"/>
        <c:lblOffset val="100"/>
        <c:baseTimeUnit val="months"/>
      </c:dateAx>
      <c:valAx>
        <c:axId val="474370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38</c:v>
                </c:pt>
                <c:pt idx="1">
                  <c:v>33</c:v>
                </c:pt>
                <c:pt idx="2">
                  <c:v>43</c:v>
                </c:pt>
                <c:pt idx="3">
                  <c:v>41</c:v>
                </c:pt>
                <c:pt idx="4">
                  <c:v>45</c:v>
                </c:pt>
                <c:pt idx="5">
                  <c:v>40</c:v>
                </c:pt>
                <c:pt idx="6">
                  <c:v>31</c:v>
                </c:pt>
                <c:pt idx="7">
                  <c:v>41</c:v>
                </c:pt>
                <c:pt idx="8">
                  <c:v>34</c:v>
                </c:pt>
                <c:pt idx="9">
                  <c:v>29</c:v>
                </c:pt>
                <c:pt idx="10">
                  <c:v>33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11</c:v>
                </c:pt>
                <c:pt idx="6">
                  <c:v>19</c:v>
                </c:pt>
                <c:pt idx="7">
                  <c:v>11</c:v>
                </c:pt>
                <c:pt idx="8">
                  <c:v>9</c:v>
                </c:pt>
                <c:pt idx="9">
                  <c:v>19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47</c:v>
                </c:pt>
                <c:pt idx="1">
                  <c:v>41</c:v>
                </c:pt>
                <c:pt idx="2">
                  <c:v>37</c:v>
                </c:pt>
                <c:pt idx="3">
                  <c:v>38</c:v>
                </c:pt>
                <c:pt idx="4">
                  <c:v>33</c:v>
                </c:pt>
                <c:pt idx="5">
                  <c:v>28</c:v>
                </c:pt>
                <c:pt idx="6">
                  <c:v>21</c:v>
                </c:pt>
                <c:pt idx="7">
                  <c:v>54</c:v>
                </c:pt>
                <c:pt idx="8">
                  <c:v>44</c:v>
                </c:pt>
                <c:pt idx="9">
                  <c:v>34</c:v>
                </c:pt>
                <c:pt idx="10">
                  <c:v>33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72336"/>
        <c:axId val="474372728"/>
      </c:lineChart>
      <c:dateAx>
        <c:axId val="474372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2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437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3920"/>
        <c:axId val="475633528"/>
      </c:lineChart>
      <c:dateAx>
        <c:axId val="475633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3528"/>
        <c:crosses val="autoZero"/>
        <c:auto val="1"/>
        <c:lblOffset val="100"/>
        <c:baseTimeUnit val="months"/>
      </c:dateAx>
      <c:valAx>
        <c:axId val="475633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25</c:v>
                </c:pt>
                <c:pt idx="3">
                  <c:v>22</c:v>
                </c:pt>
                <c:pt idx="4">
                  <c:v>24</c:v>
                </c:pt>
                <c:pt idx="5">
                  <c:v>23</c:v>
                </c:pt>
                <c:pt idx="6">
                  <c:v>16</c:v>
                </c:pt>
                <c:pt idx="7">
                  <c:v>25</c:v>
                </c:pt>
                <c:pt idx="8">
                  <c:v>24</c:v>
                </c:pt>
                <c:pt idx="9">
                  <c:v>18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4">
                  <c:v>10</c:v>
                </c:pt>
                <c:pt idx="5">
                  <c:v>6</c:v>
                </c:pt>
                <c:pt idx="6">
                  <c:v>15</c:v>
                </c:pt>
                <c:pt idx="7">
                  <c:v>8</c:v>
                </c:pt>
                <c:pt idx="8">
                  <c:v>5</c:v>
                </c:pt>
                <c:pt idx="9">
                  <c:v>12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22</c:v>
                </c:pt>
                <c:pt idx="4">
                  <c:v>26</c:v>
                </c:pt>
                <c:pt idx="5">
                  <c:v>16</c:v>
                </c:pt>
                <c:pt idx="6">
                  <c:v>15</c:v>
                </c:pt>
                <c:pt idx="7">
                  <c:v>38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5096"/>
        <c:axId val="475635488"/>
      </c:lineChart>
      <c:dateAx>
        <c:axId val="475635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5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56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6664"/>
        <c:axId val="475636272"/>
      </c:lineChart>
      <c:dateAx>
        <c:axId val="475636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6272"/>
        <c:crosses val="autoZero"/>
        <c:auto val="1"/>
        <c:lblOffset val="100"/>
        <c:baseTimeUnit val="months"/>
      </c:dateAx>
      <c:valAx>
        <c:axId val="475636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8</c:v>
                </c:pt>
                <c:pt idx="2">
                  <c:v>18</c:v>
                </c:pt>
                <c:pt idx="3">
                  <c:v>19</c:v>
                </c:pt>
                <c:pt idx="4">
                  <c:v>21</c:v>
                </c:pt>
                <c:pt idx="5">
                  <c:v>17</c:v>
                </c:pt>
                <c:pt idx="6">
                  <c:v>15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16</c:v>
                </c:pt>
                <c:pt idx="8">
                  <c:v>13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7840"/>
        <c:axId val="475638232"/>
      </c:lineChart>
      <c:dateAx>
        <c:axId val="475637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8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563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39408"/>
        <c:axId val="475639016"/>
      </c:lineChart>
      <c:dateAx>
        <c:axId val="475639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9016"/>
        <c:crosses val="autoZero"/>
        <c:auto val="1"/>
        <c:lblOffset val="100"/>
        <c:baseTimeUnit val="months"/>
      </c:dateAx>
      <c:valAx>
        <c:axId val="475639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37</c:v>
                </c:pt>
                <c:pt idx="1">
                  <c:v>39</c:v>
                </c:pt>
                <c:pt idx="2">
                  <c:v>34</c:v>
                </c:pt>
                <c:pt idx="3">
                  <c:v>39</c:v>
                </c:pt>
                <c:pt idx="4">
                  <c:v>40</c:v>
                </c:pt>
                <c:pt idx="5">
                  <c:v>35</c:v>
                </c:pt>
                <c:pt idx="6">
                  <c:v>52</c:v>
                </c:pt>
                <c:pt idx="7">
                  <c:v>43</c:v>
                </c:pt>
                <c:pt idx="8">
                  <c:v>46</c:v>
                </c:pt>
                <c:pt idx="9">
                  <c:v>52</c:v>
                </c:pt>
                <c:pt idx="10">
                  <c:v>50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11</c:v>
                </c:pt>
                <c:pt idx="6">
                  <c:v>27</c:v>
                </c:pt>
                <c:pt idx="7">
                  <c:v>18</c:v>
                </c:pt>
                <c:pt idx="8">
                  <c:v>14</c:v>
                </c:pt>
                <c:pt idx="9">
                  <c:v>18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31</c:v>
                </c:pt>
                <c:pt idx="4">
                  <c:v>24</c:v>
                </c:pt>
                <c:pt idx="5">
                  <c:v>33</c:v>
                </c:pt>
                <c:pt idx="6">
                  <c:v>51</c:v>
                </c:pt>
                <c:pt idx="7">
                  <c:v>41</c:v>
                </c:pt>
                <c:pt idx="8">
                  <c:v>60</c:v>
                </c:pt>
                <c:pt idx="9">
                  <c:v>34</c:v>
                </c:pt>
                <c:pt idx="10">
                  <c:v>38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17</c:v>
                </c:pt>
                <c:pt idx="8">
                  <c:v>10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40584"/>
        <c:axId val="475640976"/>
      </c:lineChart>
      <c:dateAx>
        <c:axId val="475640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40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56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4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1176"/>
        <c:axId val="477000784"/>
      </c:lineChart>
      <c:dateAx>
        <c:axId val="477001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0784"/>
        <c:crosses val="autoZero"/>
        <c:auto val="1"/>
        <c:lblOffset val="100"/>
        <c:baseTimeUnit val="months"/>
      </c:dateAx>
      <c:valAx>
        <c:axId val="477000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15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17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9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10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2352"/>
        <c:axId val="477002744"/>
      </c:lineChart>
      <c:dateAx>
        <c:axId val="477002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2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700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3920"/>
        <c:axId val="477003528"/>
      </c:lineChart>
      <c:dateAx>
        <c:axId val="477003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3528"/>
        <c:crosses val="autoZero"/>
        <c:auto val="1"/>
        <c:lblOffset val="100"/>
        <c:baseTimeUnit val="months"/>
      </c:dateAx>
      <c:valAx>
        <c:axId val="477003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12</c:v>
                </c:pt>
                <c:pt idx="3">
                  <c:v>17</c:v>
                </c:pt>
                <c:pt idx="4">
                  <c:v>21</c:v>
                </c:pt>
                <c:pt idx="5">
                  <c:v>13</c:v>
                </c:pt>
                <c:pt idx="6">
                  <c:v>21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7</c:v>
                </c:pt>
                <c:pt idx="4">
                  <c:v>13</c:v>
                </c:pt>
                <c:pt idx="5">
                  <c:v>5</c:v>
                </c:pt>
                <c:pt idx="6">
                  <c:v>16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10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30</c:v>
                </c:pt>
                <c:pt idx="9">
                  <c:v>11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9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5096"/>
        <c:axId val="477005488"/>
      </c:lineChart>
      <c:dateAx>
        <c:axId val="477005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5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70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6664"/>
        <c:axId val="477006272"/>
      </c:lineChart>
      <c:dateAx>
        <c:axId val="477006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6272"/>
        <c:crosses val="autoZero"/>
        <c:auto val="1"/>
        <c:lblOffset val="100"/>
        <c:baseTimeUnit val="months"/>
      </c:dateAx>
      <c:valAx>
        <c:axId val="477006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21</c:v>
                </c:pt>
                <c:pt idx="10">
                  <c:v>23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20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007840"/>
        <c:axId val="478011224"/>
      </c:lineChart>
      <c:dateAx>
        <c:axId val="477007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1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801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2400"/>
        <c:axId val="478012008"/>
      </c:lineChart>
      <c:dateAx>
        <c:axId val="478012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2008"/>
        <c:crosses val="autoZero"/>
        <c:auto val="1"/>
        <c:lblOffset val="100"/>
        <c:baseTimeUnit val="months"/>
      </c:dateAx>
      <c:valAx>
        <c:axId val="478012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32</c:v>
                </c:pt>
                <c:pt idx="3">
                  <c:v>33</c:v>
                </c:pt>
                <c:pt idx="4">
                  <c:v>29</c:v>
                </c:pt>
                <c:pt idx="5">
                  <c:v>29</c:v>
                </c:pt>
                <c:pt idx="6">
                  <c:v>38</c:v>
                </c:pt>
                <c:pt idx="7">
                  <c:v>31</c:v>
                </c:pt>
                <c:pt idx="8">
                  <c:v>38</c:v>
                </c:pt>
                <c:pt idx="9">
                  <c:v>33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13</c:v>
                </c:pt>
                <c:pt idx="6">
                  <c:v>23</c:v>
                </c:pt>
                <c:pt idx="7">
                  <c:v>29</c:v>
                </c:pt>
                <c:pt idx="8">
                  <c:v>15</c:v>
                </c:pt>
                <c:pt idx="9">
                  <c:v>22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32</c:v>
                </c:pt>
                <c:pt idx="2">
                  <c:v>21</c:v>
                </c:pt>
                <c:pt idx="3">
                  <c:v>22</c:v>
                </c:pt>
                <c:pt idx="4">
                  <c:v>27</c:v>
                </c:pt>
                <c:pt idx="5">
                  <c:v>21</c:v>
                </c:pt>
                <c:pt idx="6">
                  <c:v>34</c:v>
                </c:pt>
                <c:pt idx="7">
                  <c:v>29</c:v>
                </c:pt>
                <c:pt idx="8">
                  <c:v>16</c:v>
                </c:pt>
                <c:pt idx="9">
                  <c:v>22</c:v>
                </c:pt>
                <c:pt idx="10">
                  <c:v>29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7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3576"/>
        <c:axId val="478013968"/>
      </c:lineChart>
      <c:dateAx>
        <c:axId val="478013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3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80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5144"/>
        <c:axId val="478014752"/>
      </c:lineChart>
      <c:dateAx>
        <c:axId val="478015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4752"/>
        <c:crosses val="autoZero"/>
        <c:auto val="1"/>
        <c:lblOffset val="100"/>
        <c:baseTimeUnit val="months"/>
      </c:dateAx>
      <c:valAx>
        <c:axId val="478014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21</c:v>
                </c:pt>
                <c:pt idx="8">
                  <c:v>29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17</c:v>
                </c:pt>
                <c:pt idx="7">
                  <c:v>20</c:v>
                </c:pt>
                <c:pt idx="8">
                  <c:v>10</c:v>
                </c:pt>
                <c:pt idx="9">
                  <c:v>12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25</c:v>
                </c:pt>
                <c:pt idx="2">
                  <c:v>14</c:v>
                </c:pt>
                <c:pt idx="3">
                  <c:v>14</c:v>
                </c:pt>
                <c:pt idx="4">
                  <c:v>19</c:v>
                </c:pt>
                <c:pt idx="5">
                  <c:v>17</c:v>
                </c:pt>
                <c:pt idx="6">
                  <c:v>26</c:v>
                </c:pt>
                <c:pt idx="7">
                  <c:v>21</c:v>
                </c:pt>
                <c:pt idx="8">
                  <c:v>10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6320"/>
        <c:axId val="478016712"/>
      </c:lineChart>
      <c:dateAx>
        <c:axId val="478016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6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7801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17888"/>
        <c:axId val="478017104"/>
      </c:lineChart>
      <c:dateAx>
        <c:axId val="478017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7104"/>
        <c:crosses val="autoZero"/>
        <c:auto val="1"/>
        <c:lblOffset val="100"/>
        <c:baseTimeUnit val="months"/>
      </c:dateAx>
      <c:valAx>
        <c:axId val="478017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9984"/>
        <c:axId val="584400744"/>
      </c:lineChart>
      <c:dateAx>
        <c:axId val="474369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0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440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1920"/>
        <c:axId val="584401528"/>
      </c:lineChart>
      <c:dateAx>
        <c:axId val="584401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1528"/>
        <c:crosses val="autoZero"/>
        <c:auto val="1"/>
        <c:lblOffset val="100"/>
        <c:baseTimeUnit val="months"/>
      </c:dateAx>
      <c:valAx>
        <c:axId val="584401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45</c:v>
                </c:pt>
                <c:pt idx="2">
                  <c:v>52</c:v>
                </c:pt>
                <c:pt idx="3">
                  <c:v>48</c:v>
                </c:pt>
                <c:pt idx="4">
                  <c:v>24</c:v>
                </c:pt>
                <c:pt idx="5">
                  <c:v>34</c:v>
                </c:pt>
                <c:pt idx="6">
                  <c:v>44</c:v>
                </c:pt>
                <c:pt idx="7">
                  <c:v>47</c:v>
                </c:pt>
                <c:pt idx="8">
                  <c:v>48</c:v>
                </c:pt>
                <c:pt idx="9">
                  <c:v>52</c:v>
                </c:pt>
                <c:pt idx="10">
                  <c:v>46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15</c:v>
                </c:pt>
                <c:pt idx="9">
                  <c:v>24</c:v>
                </c:pt>
                <c:pt idx="10">
                  <c:v>18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53</c:v>
                </c:pt>
                <c:pt idx="1">
                  <c:v>62</c:v>
                </c:pt>
                <c:pt idx="2">
                  <c:v>45</c:v>
                </c:pt>
                <c:pt idx="3">
                  <c:v>39</c:v>
                </c:pt>
                <c:pt idx="4">
                  <c:v>44</c:v>
                </c:pt>
                <c:pt idx="5">
                  <c:v>51</c:v>
                </c:pt>
                <c:pt idx="6">
                  <c:v>56</c:v>
                </c:pt>
                <c:pt idx="7">
                  <c:v>51</c:v>
                </c:pt>
                <c:pt idx="8">
                  <c:v>58</c:v>
                </c:pt>
                <c:pt idx="9">
                  <c:v>54</c:v>
                </c:pt>
                <c:pt idx="10">
                  <c:v>50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3096"/>
        <c:axId val="584403488"/>
      </c:lineChart>
      <c:dateAx>
        <c:axId val="584403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3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44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4664"/>
        <c:axId val="584404272"/>
      </c:lineChart>
      <c:dateAx>
        <c:axId val="584404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4272"/>
        <c:crosses val="autoZero"/>
        <c:auto val="1"/>
        <c:lblOffset val="100"/>
        <c:baseTimeUnit val="months"/>
      </c:dateAx>
      <c:valAx>
        <c:axId val="584404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26</c:v>
                </c:pt>
                <c:pt idx="3">
                  <c:v>22</c:v>
                </c:pt>
                <c:pt idx="4">
                  <c:v>10</c:v>
                </c:pt>
                <c:pt idx="5">
                  <c:v>18</c:v>
                </c:pt>
                <c:pt idx="6">
                  <c:v>20</c:v>
                </c:pt>
                <c:pt idx="7">
                  <c:v>27</c:v>
                </c:pt>
                <c:pt idx="8">
                  <c:v>22</c:v>
                </c:pt>
                <c:pt idx="9">
                  <c:v>15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12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39</c:v>
                </c:pt>
                <c:pt idx="2">
                  <c:v>21</c:v>
                </c:pt>
                <c:pt idx="3">
                  <c:v>28</c:v>
                </c:pt>
                <c:pt idx="4">
                  <c:v>20</c:v>
                </c:pt>
                <c:pt idx="5">
                  <c:v>28</c:v>
                </c:pt>
                <c:pt idx="6">
                  <c:v>22</c:v>
                </c:pt>
                <c:pt idx="7">
                  <c:v>26</c:v>
                </c:pt>
                <c:pt idx="8">
                  <c:v>21</c:v>
                </c:pt>
                <c:pt idx="9">
                  <c:v>18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5840"/>
        <c:axId val="584406232"/>
      </c:lineChart>
      <c:dateAx>
        <c:axId val="584405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6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440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07408"/>
        <c:axId val="584407016"/>
      </c:lineChart>
      <c:dateAx>
        <c:axId val="584407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7016"/>
        <c:crosses val="autoZero"/>
        <c:auto val="1"/>
        <c:lblOffset val="100"/>
        <c:baseTimeUnit val="months"/>
      </c:dateAx>
      <c:valAx>
        <c:axId val="584407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2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11</c:v>
                </c:pt>
                <c:pt idx="7">
                  <c:v>11</c:v>
                </c:pt>
                <c:pt idx="8">
                  <c:v>6</c:v>
                </c:pt>
                <c:pt idx="9">
                  <c:v>9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1880"/>
        <c:axId val="572502272"/>
      </c:lineChart>
      <c:dateAx>
        <c:axId val="572501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5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3448"/>
        <c:axId val="572503056"/>
      </c:lineChart>
      <c:dateAx>
        <c:axId val="572503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3056"/>
        <c:crosses val="autoZero"/>
        <c:auto val="1"/>
        <c:lblOffset val="100"/>
        <c:baseTimeUnit val="months"/>
      </c:dateAx>
      <c:valAx>
        <c:axId val="572503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16</c:v>
                </c:pt>
                <c:pt idx="4">
                  <c:v>3</c:v>
                </c:pt>
                <c:pt idx="5">
                  <c:v>7</c:v>
                </c:pt>
                <c:pt idx="6">
                  <c:v>14</c:v>
                </c:pt>
                <c:pt idx="7">
                  <c:v>11</c:v>
                </c:pt>
                <c:pt idx="8">
                  <c:v>15</c:v>
                </c:pt>
                <c:pt idx="9">
                  <c:v>24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16</c:v>
                </c:pt>
                <c:pt idx="2">
                  <c:v>19</c:v>
                </c:pt>
                <c:pt idx="3">
                  <c:v>9</c:v>
                </c:pt>
                <c:pt idx="4">
                  <c:v>18</c:v>
                </c:pt>
                <c:pt idx="5">
                  <c:v>19</c:v>
                </c:pt>
                <c:pt idx="6">
                  <c:v>23</c:v>
                </c:pt>
                <c:pt idx="7">
                  <c:v>14</c:v>
                </c:pt>
                <c:pt idx="8">
                  <c:v>31</c:v>
                </c:pt>
                <c:pt idx="9">
                  <c:v>25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4624"/>
        <c:axId val="572505016"/>
      </c:lineChart>
      <c:dateAx>
        <c:axId val="572504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5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5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6192"/>
        <c:axId val="572505800"/>
      </c:lineChart>
      <c:dateAx>
        <c:axId val="572506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5800"/>
        <c:crosses val="autoZero"/>
        <c:auto val="1"/>
        <c:lblOffset val="100"/>
        <c:baseTimeUnit val="months"/>
      </c:dateAx>
      <c:valAx>
        <c:axId val="572505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3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75</c:v>
                </c:pt>
                <c:pt idx="1">
                  <c:v>69</c:v>
                </c:pt>
                <c:pt idx="2">
                  <c:v>55</c:v>
                </c:pt>
                <c:pt idx="3">
                  <c:v>78</c:v>
                </c:pt>
                <c:pt idx="4">
                  <c:v>92</c:v>
                </c:pt>
                <c:pt idx="5">
                  <c:v>90</c:v>
                </c:pt>
                <c:pt idx="6">
                  <c:v>88</c:v>
                </c:pt>
                <c:pt idx="7">
                  <c:v>85</c:v>
                </c:pt>
                <c:pt idx="8">
                  <c:v>89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25</c:v>
                </c:pt>
                <c:pt idx="4">
                  <c:v>29</c:v>
                </c:pt>
                <c:pt idx="5">
                  <c:v>26</c:v>
                </c:pt>
                <c:pt idx="6">
                  <c:v>21</c:v>
                </c:pt>
                <c:pt idx="7">
                  <c:v>32</c:v>
                </c:pt>
                <c:pt idx="8">
                  <c:v>26</c:v>
                </c:pt>
                <c:pt idx="9">
                  <c:v>68</c:v>
                </c:pt>
                <c:pt idx="10">
                  <c:v>36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64</c:v>
                </c:pt>
                <c:pt idx="1">
                  <c:v>65</c:v>
                </c:pt>
                <c:pt idx="2">
                  <c:v>52</c:v>
                </c:pt>
                <c:pt idx="3">
                  <c:v>56</c:v>
                </c:pt>
                <c:pt idx="4">
                  <c:v>58</c:v>
                </c:pt>
                <c:pt idx="5">
                  <c:v>68</c:v>
                </c:pt>
                <c:pt idx="6">
                  <c:v>65</c:v>
                </c:pt>
                <c:pt idx="7">
                  <c:v>49</c:v>
                </c:pt>
                <c:pt idx="8">
                  <c:v>62</c:v>
                </c:pt>
                <c:pt idx="9">
                  <c:v>64</c:v>
                </c:pt>
                <c:pt idx="10">
                  <c:v>50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9</c:v>
                </c:pt>
                <c:pt idx="3">
                  <c:v>4</c:v>
                </c:pt>
                <c:pt idx="4">
                  <c:v>12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7368"/>
        <c:axId val="572507760"/>
      </c:lineChart>
      <c:dateAx>
        <c:axId val="572507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7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25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08936"/>
        <c:axId val="572508544"/>
      </c:lineChart>
      <c:dateAx>
        <c:axId val="572508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8544"/>
        <c:crosses val="autoZero"/>
        <c:auto val="1"/>
        <c:lblOffset val="100"/>
        <c:baseTimeUnit val="months"/>
      </c:dateAx>
      <c:valAx>
        <c:axId val="572508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18</c:v>
                </c:pt>
                <c:pt idx="6">
                  <c:v>21</c:v>
                </c:pt>
                <c:pt idx="7">
                  <c:v>22</c:v>
                </c:pt>
                <c:pt idx="8">
                  <c:v>29</c:v>
                </c:pt>
                <c:pt idx="9">
                  <c:v>22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15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20</c:v>
                </c:pt>
                <c:pt idx="7">
                  <c:v>15</c:v>
                </c:pt>
                <c:pt idx="8">
                  <c:v>15</c:v>
                </c:pt>
                <c:pt idx="9">
                  <c:v>12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5424"/>
        <c:axId val="480025816"/>
      </c:lineChart>
      <c:dateAx>
        <c:axId val="480025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5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002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6992"/>
        <c:axId val="480026600"/>
      </c:lineChart>
      <c:dateAx>
        <c:axId val="480026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6600"/>
        <c:crosses val="autoZero"/>
        <c:auto val="1"/>
        <c:lblOffset val="100"/>
        <c:baseTimeUnit val="months"/>
      </c:dateAx>
      <c:valAx>
        <c:axId val="480026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26</c:v>
                </c:pt>
                <c:pt idx="2">
                  <c:v>12</c:v>
                </c:pt>
                <c:pt idx="3">
                  <c:v>32</c:v>
                </c:pt>
                <c:pt idx="4">
                  <c:v>40</c:v>
                </c:pt>
                <c:pt idx="5">
                  <c:v>43</c:v>
                </c:pt>
                <c:pt idx="6">
                  <c:v>41</c:v>
                </c:pt>
                <c:pt idx="7">
                  <c:v>38</c:v>
                </c:pt>
                <c:pt idx="8">
                  <c:v>39</c:v>
                </c:pt>
                <c:pt idx="9">
                  <c:v>38</c:v>
                </c:pt>
                <c:pt idx="10">
                  <c:v>37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49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13</c:v>
                </c:pt>
                <c:pt idx="3">
                  <c:v>25</c:v>
                </c:pt>
                <c:pt idx="4">
                  <c:v>18</c:v>
                </c:pt>
                <c:pt idx="5">
                  <c:v>25</c:v>
                </c:pt>
                <c:pt idx="6">
                  <c:v>23</c:v>
                </c:pt>
                <c:pt idx="7">
                  <c:v>15</c:v>
                </c:pt>
                <c:pt idx="8">
                  <c:v>24</c:v>
                </c:pt>
                <c:pt idx="9">
                  <c:v>32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8168"/>
        <c:axId val="480028560"/>
      </c:lineChart>
      <c:dateAx>
        <c:axId val="480028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8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00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29736"/>
        <c:axId val="480029344"/>
      </c:lineChart>
      <c:dateAx>
        <c:axId val="480029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9344"/>
        <c:crosses val="autoZero"/>
        <c:auto val="1"/>
        <c:lblOffset val="100"/>
        <c:baseTimeUnit val="months"/>
      </c:dateAx>
      <c:valAx>
        <c:axId val="480029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2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23</c:v>
                </c:pt>
                <c:pt idx="2">
                  <c:v>24</c:v>
                </c:pt>
                <c:pt idx="3">
                  <c:v>26</c:v>
                </c:pt>
                <c:pt idx="4">
                  <c:v>31</c:v>
                </c:pt>
                <c:pt idx="5">
                  <c:v>29</c:v>
                </c:pt>
                <c:pt idx="6">
                  <c:v>26</c:v>
                </c:pt>
                <c:pt idx="7">
                  <c:v>25</c:v>
                </c:pt>
                <c:pt idx="8">
                  <c:v>21</c:v>
                </c:pt>
                <c:pt idx="9">
                  <c:v>12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13</c:v>
                </c:pt>
                <c:pt idx="2">
                  <c:v>5</c:v>
                </c:pt>
                <c:pt idx="3">
                  <c:v>6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16</c:v>
                </c:pt>
                <c:pt idx="8">
                  <c:v>8</c:v>
                </c:pt>
                <c:pt idx="9">
                  <c:v>11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17</c:v>
                </c:pt>
                <c:pt idx="4">
                  <c:v>22</c:v>
                </c:pt>
                <c:pt idx="5">
                  <c:v>21</c:v>
                </c:pt>
                <c:pt idx="6">
                  <c:v>22</c:v>
                </c:pt>
                <c:pt idx="7">
                  <c:v>19</c:v>
                </c:pt>
                <c:pt idx="8">
                  <c:v>23</c:v>
                </c:pt>
                <c:pt idx="9">
                  <c:v>20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30912"/>
        <c:axId val="480031304"/>
      </c:lineChart>
      <c:dateAx>
        <c:axId val="480030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1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00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032480"/>
        <c:axId val="480032088"/>
      </c:lineChart>
      <c:dateAx>
        <c:axId val="480032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2088"/>
        <c:crosses val="autoZero"/>
        <c:auto val="1"/>
        <c:lblOffset val="100"/>
        <c:baseTimeUnit val="months"/>
      </c:dateAx>
      <c:valAx>
        <c:axId val="480032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9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43</c:v>
                </c:pt>
                <c:pt idx="1">
                  <c:v>52</c:v>
                </c:pt>
                <c:pt idx="2">
                  <c:v>45</c:v>
                </c:pt>
                <c:pt idx="3">
                  <c:v>41</c:v>
                </c:pt>
                <c:pt idx="4">
                  <c:v>46</c:v>
                </c:pt>
                <c:pt idx="5">
                  <c:v>56</c:v>
                </c:pt>
                <c:pt idx="6">
                  <c:v>48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  <c:pt idx="10">
                  <c:v>49</c:v>
                </c:pt>
                <c:pt idx="11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19</c:v>
                </c:pt>
                <c:pt idx="2">
                  <c:v>17</c:v>
                </c:pt>
                <c:pt idx="3">
                  <c:v>27</c:v>
                </c:pt>
                <c:pt idx="4">
                  <c:v>18</c:v>
                </c:pt>
                <c:pt idx="5">
                  <c:v>24</c:v>
                </c:pt>
                <c:pt idx="6">
                  <c:v>17</c:v>
                </c:pt>
                <c:pt idx="7">
                  <c:v>21</c:v>
                </c:pt>
                <c:pt idx="8">
                  <c:v>25</c:v>
                </c:pt>
                <c:pt idx="9">
                  <c:v>30</c:v>
                </c:pt>
                <c:pt idx="10">
                  <c:v>28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48</c:v>
                </c:pt>
                <c:pt idx="1">
                  <c:v>43</c:v>
                </c:pt>
                <c:pt idx="2">
                  <c:v>35</c:v>
                </c:pt>
                <c:pt idx="3">
                  <c:v>37</c:v>
                </c:pt>
                <c:pt idx="4">
                  <c:v>38</c:v>
                </c:pt>
                <c:pt idx="5">
                  <c:v>53</c:v>
                </c:pt>
                <c:pt idx="6">
                  <c:v>35</c:v>
                </c:pt>
                <c:pt idx="7">
                  <c:v>51</c:v>
                </c:pt>
                <c:pt idx="8">
                  <c:v>51</c:v>
                </c:pt>
                <c:pt idx="9">
                  <c:v>49</c:v>
                </c:pt>
                <c:pt idx="10">
                  <c:v>48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06400"/>
        <c:axId val="482406792"/>
      </c:lineChart>
      <c:dateAx>
        <c:axId val="482406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6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40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07968"/>
        <c:axId val="482407576"/>
      </c:lineChart>
      <c:dateAx>
        <c:axId val="482407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7576"/>
        <c:crosses val="autoZero"/>
        <c:auto val="1"/>
        <c:lblOffset val="100"/>
        <c:baseTimeUnit val="months"/>
      </c:dateAx>
      <c:valAx>
        <c:axId val="482407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29</c:v>
                </c:pt>
                <c:pt idx="2">
                  <c:v>27</c:v>
                </c:pt>
                <c:pt idx="3">
                  <c:v>26</c:v>
                </c:pt>
                <c:pt idx="4">
                  <c:v>30</c:v>
                </c:pt>
                <c:pt idx="5">
                  <c:v>33</c:v>
                </c:pt>
                <c:pt idx="6">
                  <c:v>33</c:v>
                </c:pt>
                <c:pt idx="7">
                  <c:v>27</c:v>
                </c:pt>
                <c:pt idx="8">
                  <c:v>31</c:v>
                </c:pt>
                <c:pt idx="9">
                  <c:v>21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9</c:v>
                </c:pt>
                <c:pt idx="2">
                  <c:v>11</c:v>
                </c:pt>
                <c:pt idx="3">
                  <c:v>17</c:v>
                </c:pt>
                <c:pt idx="4">
                  <c:v>11</c:v>
                </c:pt>
                <c:pt idx="5">
                  <c:v>15</c:v>
                </c:pt>
                <c:pt idx="6">
                  <c:v>13</c:v>
                </c:pt>
                <c:pt idx="7">
                  <c:v>9</c:v>
                </c:pt>
                <c:pt idx="8">
                  <c:v>16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24</c:v>
                </c:pt>
                <c:pt idx="5">
                  <c:v>21</c:v>
                </c:pt>
                <c:pt idx="6">
                  <c:v>24</c:v>
                </c:pt>
                <c:pt idx="7">
                  <c:v>29</c:v>
                </c:pt>
                <c:pt idx="8">
                  <c:v>34</c:v>
                </c:pt>
                <c:pt idx="9">
                  <c:v>32</c:v>
                </c:pt>
                <c:pt idx="10">
                  <c:v>22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09144"/>
        <c:axId val="482409536"/>
      </c:lineChart>
      <c:dateAx>
        <c:axId val="482409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9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4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0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10712"/>
        <c:axId val="482410320"/>
      </c:lineChart>
      <c:dateAx>
        <c:axId val="482410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0320"/>
        <c:crosses val="autoZero"/>
        <c:auto val="1"/>
        <c:lblOffset val="100"/>
        <c:baseTimeUnit val="months"/>
      </c:dateAx>
      <c:valAx>
        <c:axId val="482410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23</c:v>
                </c:pt>
                <c:pt idx="2">
                  <c:v>18</c:v>
                </c:pt>
                <c:pt idx="3">
                  <c:v>15</c:v>
                </c:pt>
                <c:pt idx="4">
                  <c:v>16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14</c:v>
                </c:pt>
                <c:pt idx="9">
                  <c:v>13</c:v>
                </c:pt>
                <c:pt idx="10">
                  <c:v>19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14</c:v>
                </c:pt>
                <c:pt idx="5">
                  <c:v>32</c:v>
                </c:pt>
                <c:pt idx="6">
                  <c:v>11</c:v>
                </c:pt>
                <c:pt idx="7">
                  <c:v>22</c:v>
                </c:pt>
                <c:pt idx="8">
                  <c:v>17</c:v>
                </c:pt>
                <c:pt idx="9">
                  <c:v>17</c:v>
                </c:pt>
                <c:pt idx="10">
                  <c:v>26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411888"/>
        <c:axId val="482412280"/>
      </c:lineChart>
      <c:dateAx>
        <c:axId val="482411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2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41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3352"/>
        <c:axId val="482413064"/>
      </c:lineChart>
      <c:dateAx>
        <c:axId val="483523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3064"/>
        <c:crosses val="autoZero"/>
        <c:auto val="1"/>
        <c:lblOffset val="100"/>
        <c:baseTimeUnit val="months"/>
      </c:dateAx>
      <c:valAx>
        <c:axId val="482413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61</c:v>
                </c:pt>
                <c:pt idx="1">
                  <c:v>62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63</c:v>
                </c:pt>
                <c:pt idx="6">
                  <c:v>71</c:v>
                </c:pt>
                <c:pt idx="7">
                  <c:v>66</c:v>
                </c:pt>
                <c:pt idx="8">
                  <c:v>62</c:v>
                </c:pt>
                <c:pt idx="9">
                  <c:v>65</c:v>
                </c:pt>
                <c:pt idx="10">
                  <c:v>62</c:v>
                </c:pt>
                <c:pt idx="11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26</c:v>
                </c:pt>
                <c:pt idx="4">
                  <c:v>22</c:v>
                </c:pt>
                <c:pt idx="5">
                  <c:v>21</c:v>
                </c:pt>
                <c:pt idx="6">
                  <c:v>23</c:v>
                </c:pt>
                <c:pt idx="7">
                  <c:v>19</c:v>
                </c:pt>
                <c:pt idx="8">
                  <c:v>33</c:v>
                </c:pt>
                <c:pt idx="9">
                  <c:v>27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59</c:v>
                </c:pt>
                <c:pt idx="1">
                  <c:v>36</c:v>
                </c:pt>
                <c:pt idx="2">
                  <c:v>65</c:v>
                </c:pt>
                <c:pt idx="3">
                  <c:v>54</c:v>
                </c:pt>
                <c:pt idx="4">
                  <c:v>73</c:v>
                </c:pt>
                <c:pt idx="5">
                  <c:v>66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60</c:v>
                </c:pt>
                <c:pt idx="10">
                  <c:v>68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4528"/>
        <c:axId val="483524920"/>
      </c:lineChart>
      <c:dateAx>
        <c:axId val="483524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4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6096"/>
        <c:axId val="483525312"/>
      </c:lineChart>
      <c:dateAx>
        <c:axId val="48352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5312"/>
        <c:crosses val="autoZero"/>
        <c:auto val="1"/>
        <c:lblOffset val="100"/>
        <c:baseTimeUnit val="months"/>
      </c:dateAx>
      <c:valAx>
        <c:axId val="483525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31</c:v>
                </c:pt>
                <c:pt idx="8">
                  <c:v>24</c:v>
                </c:pt>
                <c:pt idx="9">
                  <c:v>25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14</c:v>
                </c:pt>
                <c:pt idx="2">
                  <c:v>29</c:v>
                </c:pt>
                <c:pt idx="3">
                  <c:v>20</c:v>
                </c:pt>
                <c:pt idx="4">
                  <c:v>28</c:v>
                </c:pt>
                <c:pt idx="5">
                  <c:v>27</c:v>
                </c:pt>
                <c:pt idx="6">
                  <c:v>36</c:v>
                </c:pt>
                <c:pt idx="7">
                  <c:v>36</c:v>
                </c:pt>
                <c:pt idx="8">
                  <c:v>24</c:v>
                </c:pt>
                <c:pt idx="9">
                  <c:v>29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7272"/>
        <c:axId val="483527664"/>
      </c:lineChart>
      <c:dateAx>
        <c:axId val="483527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7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5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28840"/>
        <c:axId val="483528448"/>
      </c:lineChart>
      <c:dateAx>
        <c:axId val="483528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8448"/>
        <c:crosses val="autoZero"/>
        <c:auto val="1"/>
        <c:lblOffset val="100"/>
        <c:baseTimeUnit val="months"/>
      </c:dateAx>
      <c:valAx>
        <c:axId val="483528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2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16</c:v>
                </c:pt>
                <c:pt idx="8">
                  <c:v>15</c:v>
                </c:pt>
                <c:pt idx="9">
                  <c:v>18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10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14</c:v>
                </c:pt>
                <c:pt idx="3">
                  <c:v>17</c:v>
                </c:pt>
                <c:pt idx="4">
                  <c:v>21</c:v>
                </c:pt>
                <c:pt idx="5">
                  <c:v>16</c:v>
                </c:pt>
                <c:pt idx="6">
                  <c:v>21</c:v>
                </c:pt>
                <c:pt idx="7">
                  <c:v>19</c:v>
                </c:pt>
                <c:pt idx="8">
                  <c:v>17</c:v>
                </c:pt>
                <c:pt idx="9">
                  <c:v>21</c:v>
                </c:pt>
                <c:pt idx="10">
                  <c:v>24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30016"/>
        <c:axId val="483530408"/>
      </c:lineChart>
      <c:dateAx>
        <c:axId val="483530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0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53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88472"/>
        <c:axId val="474366848"/>
      </c:lineChart>
      <c:dateAx>
        <c:axId val="485688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6848"/>
        <c:crosses val="autoZero"/>
        <c:auto val="1"/>
        <c:lblOffset val="100"/>
        <c:baseTimeUnit val="months"/>
      </c:dateAx>
      <c:valAx>
        <c:axId val="474366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8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20</c:v>
                </c:pt>
                <c:pt idx="4">
                  <c:v>27</c:v>
                </c:pt>
                <c:pt idx="5">
                  <c:v>29</c:v>
                </c:pt>
                <c:pt idx="6">
                  <c:v>26</c:v>
                </c:pt>
                <c:pt idx="7">
                  <c:v>19</c:v>
                </c:pt>
                <c:pt idx="8">
                  <c:v>23</c:v>
                </c:pt>
                <c:pt idx="9">
                  <c:v>22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22</c:v>
                </c:pt>
                <c:pt idx="3">
                  <c:v>17</c:v>
                </c:pt>
                <c:pt idx="4">
                  <c:v>24</c:v>
                </c:pt>
                <c:pt idx="5">
                  <c:v>23</c:v>
                </c:pt>
                <c:pt idx="6">
                  <c:v>20</c:v>
                </c:pt>
                <c:pt idx="7">
                  <c:v>16</c:v>
                </c:pt>
                <c:pt idx="8">
                  <c:v>24</c:v>
                </c:pt>
                <c:pt idx="9">
                  <c:v>10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89648"/>
        <c:axId val="485690040"/>
      </c:lineChart>
      <c:dateAx>
        <c:axId val="485689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0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1216"/>
        <c:axId val="485690824"/>
      </c:lineChart>
      <c:dateAx>
        <c:axId val="485691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0824"/>
        <c:crosses val="autoZero"/>
        <c:auto val="1"/>
        <c:lblOffset val="100"/>
        <c:baseTimeUnit val="months"/>
      </c:dateAx>
      <c:valAx>
        <c:axId val="485690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51</c:v>
                </c:pt>
                <c:pt idx="3">
                  <c:v>45</c:v>
                </c:pt>
                <c:pt idx="4">
                  <c:v>54</c:v>
                </c:pt>
                <c:pt idx="5">
                  <c:v>51</c:v>
                </c:pt>
                <c:pt idx="6">
                  <c:v>58</c:v>
                </c:pt>
                <c:pt idx="7">
                  <c:v>49</c:v>
                </c:pt>
                <c:pt idx="8">
                  <c:v>41</c:v>
                </c:pt>
                <c:pt idx="9">
                  <c:v>39</c:v>
                </c:pt>
                <c:pt idx="10">
                  <c:v>42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15</c:v>
                </c:pt>
                <c:pt idx="3">
                  <c:v>20</c:v>
                </c:pt>
                <c:pt idx="4">
                  <c:v>13</c:v>
                </c:pt>
                <c:pt idx="5">
                  <c:v>19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36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43</c:v>
                </c:pt>
                <c:pt idx="2">
                  <c:v>53</c:v>
                </c:pt>
                <c:pt idx="3">
                  <c:v>44</c:v>
                </c:pt>
                <c:pt idx="4">
                  <c:v>49</c:v>
                </c:pt>
                <c:pt idx="5">
                  <c:v>46</c:v>
                </c:pt>
                <c:pt idx="6">
                  <c:v>41</c:v>
                </c:pt>
                <c:pt idx="7">
                  <c:v>49</c:v>
                </c:pt>
                <c:pt idx="8">
                  <c:v>48</c:v>
                </c:pt>
                <c:pt idx="9">
                  <c:v>41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11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2392"/>
        <c:axId val="485692784"/>
      </c:lineChart>
      <c:dateAx>
        <c:axId val="485692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2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3960"/>
        <c:axId val="485693568"/>
      </c:lineChart>
      <c:dateAx>
        <c:axId val="485693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3568"/>
        <c:crosses val="autoZero"/>
        <c:auto val="1"/>
        <c:lblOffset val="100"/>
        <c:baseTimeUnit val="months"/>
      </c:dateAx>
      <c:valAx>
        <c:axId val="485693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36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34</c:v>
                </c:pt>
                <c:pt idx="6">
                  <c:v>43</c:v>
                </c:pt>
                <c:pt idx="7">
                  <c:v>24</c:v>
                </c:pt>
                <c:pt idx="8">
                  <c:v>19</c:v>
                </c:pt>
                <c:pt idx="9">
                  <c:v>27</c:v>
                </c:pt>
                <c:pt idx="10">
                  <c:v>21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18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22</c:v>
                </c:pt>
                <c:pt idx="6">
                  <c:v>23</c:v>
                </c:pt>
                <c:pt idx="7">
                  <c:v>26</c:v>
                </c:pt>
                <c:pt idx="8">
                  <c:v>27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5136"/>
        <c:axId val="485695528"/>
      </c:lineChart>
      <c:dateAx>
        <c:axId val="485695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5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6704"/>
        <c:axId val="485696312"/>
      </c:lineChart>
      <c:dateAx>
        <c:axId val="485696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6312"/>
        <c:crosses val="autoZero"/>
        <c:auto val="1"/>
        <c:lblOffset val="100"/>
        <c:baseTimeUnit val="months"/>
      </c:dateAx>
      <c:valAx>
        <c:axId val="485696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6</c:v>
                </c:pt>
                <c:pt idx="7">
                  <c:v>16</c:v>
                </c:pt>
                <c:pt idx="8">
                  <c:v>10</c:v>
                </c:pt>
                <c:pt idx="9">
                  <c:v>5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8</c:v>
                </c:pt>
                <c:pt idx="8">
                  <c:v>4</c:v>
                </c:pt>
                <c:pt idx="9">
                  <c:v>12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4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18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7880"/>
        <c:axId val="485698272"/>
      </c:lineChart>
      <c:dateAx>
        <c:axId val="485697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8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6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99448"/>
        <c:axId val="485699056"/>
      </c:lineChart>
      <c:dateAx>
        <c:axId val="485699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9056"/>
        <c:crosses val="autoZero"/>
        <c:auto val="1"/>
        <c:lblOffset val="100"/>
        <c:baseTimeUnit val="months"/>
      </c:dateAx>
      <c:valAx>
        <c:axId val="485699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9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0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21</c:v>
                </c:pt>
                <c:pt idx="2">
                  <c:v>17</c:v>
                </c:pt>
                <c:pt idx="3">
                  <c:v>12</c:v>
                </c:pt>
                <c:pt idx="4">
                  <c:v>23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700624"/>
        <c:axId val="485701016"/>
      </c:lineChart>
      <c:dateAx>
        <c:axId val="485700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01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570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9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13.emf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5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7.emf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image" Target="../media/image19.emf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image" Target="../media/image21.emf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image" Target="../media/image23.emf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image" Target="../media/image25.emf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image" Target="../media/image27.emf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image" Target="../media/image29.emf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image" Target="../media/image31.emf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image" Target="../media/image33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image" Target="../media/image35.emf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image" Target="../media/image37.emf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image" Target="../media/image39.emf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image" Target="../media/image41.emf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image" Target="../media/image43.em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image" Target="../media/image45.emf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image" Target="../media/image47.emf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4" Type="http://schemas.openxmlformats.org/officeDocument/2006/relationships/image" Target="../media/image49.emf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image" Target="../media/image51.emf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image" Target="../media/image53.emf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image" Target="../media/image55.emf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image" Target="../media/image57.emf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image" Target="../media/image59.emf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image" Target="../media/image61.emf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image" Target="../media/image63.emf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image" Target="../media/image65.emf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image" Target="../media/image67.emf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image" Target="../media/image69.emf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image" Target="../media/image71.emf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4" Type="http://schemas.openxmlformats.org/officeDocument/2006/relationships/image" Target="../media/image73.emf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image" Target="../media/image75.emf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image" Target="../media/image77.emf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1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35</xdr:col>
      <xdr:colOff>0</xdr:colOff>
      <xdr:row>47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31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7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3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25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1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2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4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28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5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3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history" connectionId="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phone_list" connectionId="5" autoFormatId="16" applyNumberFormats="0" applyBorderFormats="0" applyFontFormats="0" applyPatternFormats="0" applyAlignmentFormats="0" applyWidthHeightFormats="0">
  <queryTableRefresh nextId="17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6" name="F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Table_phone_list" displayName="Table_phone_list" ref="A1:O103" tableType="queryTable" totalsRowShown="0" headerRowCellStyle="Normal 2" dataCellStyle="Normal 2">
  <autoFilter ref="A1:O103"/>
  <tableColumns count="15">
    <tableColumn id="1" uniqueName="1" name="AREA_NAME" queryTableFieldId="1" dataDxfId="208" dataCellStyle="Normal 2"/>
    <tableColumn id="2" uniqueName="2" name="PH_NUMBER" queryTableFieldId="2" dataDxfId="9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07" dataCellStyle="Normal 2"/>
    <tableColumn id="6" uniqueName="6" name="DISTRICT_NAME" queryTableFieldId="6" dataDxfId="206" dataCellStyle="Normal 2"/>
    <tableColumn id="7" uniqueName="7" name="ZONE_NAME" queryTableFieldId="7" dataDxfId="205" dataCellStyle="Normal 2"/>
    <tableColumn id="8" uniqueName="8" name="WARD_NAME" queryTableFieldId="8" dataDxfId="204" dataCellStyle="Normal 2"/>
    <tableColumn id="9" uniqueName="9" name="STAKE_NAME" queryTableFieldId="9" dataDxfId="203" dataCellStyle="Normal 2"/>
    <tableColumn id="10" uniqueName="10" name="ENGLISH_UNIT_NAME" queryTableFieldId="10" dataDxfId="202" dataCellStyle="Normal 2"/>
    <tableColumn id="11" uniqueName="11" name="REPORT_REQUIRED" queryTableFieldId="11" dataDxfId="201" dataCellStyle="Normal 2"/>
    <tableColumn id="12" uniqueName="12" name="ENGLISH_REQUIRED" queryTableFieldId="12" dataDxfId="200" dataCellStyle="Normal 2"/>
    <tableColumn id="13" uniqueName="13" name="GEOG_AREAS" queryTableFieldId="13" dataDxfId="199" dataCellStyle="Normal 2"/>
    <tableColumn id="14" uniqueName="14" name="APT_NAME" queryTableFieldId="14" dataDxfId="8" dataCellStyle="Normal 2"/>
    <tableColumn id="15" uniqueName="15" name="F15" queryTableFieldId="16" dataDxfId="7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2043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460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1456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2109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0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2110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2111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2112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2113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2114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2115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2116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2117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461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3106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462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463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1457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2118</v>
      </c>
      <c r="B114" s="3">
        <v>0</v>
      </c>
      <c r="C114" s="7">
        <v>0</v>
      </c>
      <c r="D114" s="7">
        <v>2</v>
      </c>
      <c r="E114" s="7">
        <v>6</v>
      </c>
      <c r="F114" s="7">
        <v>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2119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2120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2121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2122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2123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2124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2125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2126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2127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464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3107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465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466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1458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2128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2129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2130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2131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2132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2133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2134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2135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2136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2137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467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3108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1443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468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469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1459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2138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2139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2140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2141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2142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2143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2144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2145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2146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2147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470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3109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1444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471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489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553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472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490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554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491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492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483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493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494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495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473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496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497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1460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498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499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500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555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501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502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2148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2149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503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504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505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484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506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485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507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508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556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509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510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486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474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475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2150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2151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511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2152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557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512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2153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558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513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514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2154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559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515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516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517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518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519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520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521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522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523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524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560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476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2155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2156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525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526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561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487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527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528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529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530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531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562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563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564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532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565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2157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533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534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535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566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567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536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537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538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539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540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541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542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543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544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3111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545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568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3110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546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488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1445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477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1009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1120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1010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1011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1095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1012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1013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1014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1096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1097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999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1098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1015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1016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1461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1017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1099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1018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1019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1108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1020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2158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2159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1021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1022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1100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1023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1024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1000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1001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1025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1026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1101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1027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1158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1028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1029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2160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2161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1030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2162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1031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1032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2163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1033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1034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1002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2164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1035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1036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1037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1038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1003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1039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1040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1102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1041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1042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1043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1044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1045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2165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2166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1046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1103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1047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1048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1104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1049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1050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1051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1052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1053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1105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1054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1055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1056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2167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1057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1058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1059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1060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1106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1061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1062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1063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1064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1065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1066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1067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1068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1069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3113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3112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1072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1073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1446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1107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1182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1279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1183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1184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1185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1186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1187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1188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1189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1190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1191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1192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1193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1194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1462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1195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1196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1197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1198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1159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1199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2168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2169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1200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1160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1201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1202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1203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1204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1205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1206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1207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1208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1161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1209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1210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1211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2170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2171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1162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2172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1212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1213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2173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1214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1215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1216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2174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1217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1218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1219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1220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1221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1222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1223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1224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1225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1226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1227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1228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1229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2175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2176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1230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1231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1232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1233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1280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1234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1235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1163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1236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1237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1238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1239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1240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1241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2177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1242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1243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1244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1245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1246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1247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1164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1248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1165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1166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1249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1250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1281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1251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3115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1167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1252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3114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1253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1254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1447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1255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1282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1283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1284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1285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1286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1287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1288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1289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1290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1291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1292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1293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1294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1295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1463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1296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1297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1298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1299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1300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1301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2178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2179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1302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1303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1304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1305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1306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1307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1308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1309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1310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1311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1312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1313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1314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2180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2181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1315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2182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1316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1317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2183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1318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1319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1320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2184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1321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1322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1323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1324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1325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1326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1327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1328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1329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1330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1331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1332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1333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2185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2186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1334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1335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1336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1337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1338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1339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1340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1341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1342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1343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1344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1345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1346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1347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2187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1348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1349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1350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1351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1352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1353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1354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1355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1356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1357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1358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1359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1360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1361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3117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1362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1363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3116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1364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1365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1448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1366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1464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1465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1466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1467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1468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1469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1470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1471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1472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1473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1474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1475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1476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1477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1478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1479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1480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1481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1482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1483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1484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2188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1485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2189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1486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1487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1488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1489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1490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1491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1492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1493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1494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1495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1496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1497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1498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2190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2191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1499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2192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1500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1501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2193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1502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1503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1504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2194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1505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1506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1507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1508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1509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1510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1511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1512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1513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1514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1515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1516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1517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1518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2195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1519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1520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1521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1522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1523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1524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1525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1526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1527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1528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1529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2196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1530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1531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1532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1533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1534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1535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1536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1537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1538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1539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1540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1541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1542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1543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3119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1544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1545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3118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1546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1547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1548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1549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1609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1610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1611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1612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1613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1614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1615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1616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1617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1618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1619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1620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1621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1622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1623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1624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1625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1626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1627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1628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1629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2197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1630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2198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1631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1632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1633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1634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1635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1636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1637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1638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1639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1640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1641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1642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1643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2199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2200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1644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2201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1645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1646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2202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1647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1648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1649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2203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1650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1651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1652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1653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1654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1655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1656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1657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1658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1659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1660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1661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1662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1663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2204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1664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1731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1665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1666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1667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1668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1669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1670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1671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1672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1673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2205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1674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1675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1676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1677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1678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1679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1680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1681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1682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1683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1684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1685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1686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1687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3121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1688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1689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3120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1690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1691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1692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1693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2289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2414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2290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2291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2292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2293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2407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2294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2285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2295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2296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2297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2298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2299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2300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2301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2302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2303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2304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2305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2306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2307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2308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2309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2310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2311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2312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2313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2314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2315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2316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2317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2318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2319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2320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2408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2409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2321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2412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2322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2323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2324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2325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2326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2327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2328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2329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2330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2331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2415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2332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2410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2333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2334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2335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2336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2337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2338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2339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2340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2341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2342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2343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2344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2345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2346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2347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2348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2349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2413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2350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2411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2351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2352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2353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2354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2355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2356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2357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2416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2358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2359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2360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2361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2362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2363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2364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2365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2366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3123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2367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2368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3122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2369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2370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2371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2372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2417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2418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2419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2420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2421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2422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2423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2424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2425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2426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2427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2428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2429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2430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2431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2432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2433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2434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2435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2436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2437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2438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2439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2440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2441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2442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2443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2444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2445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2446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2447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2448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2776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2449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2450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2451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2452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2453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2454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2455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2456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2457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2458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2459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2460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2461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2462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2463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2464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2465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2466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2467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2468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2469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2470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2471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2472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2473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2474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2475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2476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2477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2478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2479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2480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2481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2482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2483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2484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2485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2486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2487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2488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2489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2490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2491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2492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2493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2494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2495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2496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2497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2498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2499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2500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2501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2502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2503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2504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3125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2505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2506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3124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2507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2508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2509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2510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2786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2787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2788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2789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2790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2791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2792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2793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2794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2795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2796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2797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2798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2799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2800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2801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2802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2803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2804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2805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2806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2807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2808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2809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2810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2811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2812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2813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2814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2815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2816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2817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2818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2819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2820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2821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2822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2823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2824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2825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2826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2827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2777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2828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2829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2830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2831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2832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2833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2834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2835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2836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2837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2838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2839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2840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2841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2842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2843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2844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2845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2846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2778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2847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2848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2849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2850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2851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2852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2853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2854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2855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2856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2857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2858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2859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2860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2861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2779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2862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2863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2864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2865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2866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2867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2868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2869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2870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2871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3127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2872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2873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3126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2874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2875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2876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2877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2916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3033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2878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2917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2918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2919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3034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2993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2920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3011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2994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3035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2969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2921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3017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2995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3018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2970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2952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3043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2971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3012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3019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2922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2923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2953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3013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2996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2972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2973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2924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2997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2974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3016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2975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3036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3020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2954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3037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2976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3021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2955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3022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3014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2998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2956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2925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2926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2977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3042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3038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3023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3024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2957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2999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2978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2958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2979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3039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2927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2928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2990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2929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3025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3000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3001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3040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2959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3002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2980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2981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3026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2960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3041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2961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3027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2962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2963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2930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3003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3028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2982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3004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2931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2932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2933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3005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3029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2991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3129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3030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2983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3128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3015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3006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3007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3031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3217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3313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3314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3315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3207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3287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3184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3265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3280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3281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3290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3306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3266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3291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3307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3282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3218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3219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3292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3220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3185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3308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2586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3221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3222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3300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3267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3223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3208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3268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3309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3310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3269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3186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3301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3224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3225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3226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3187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3188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3293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3270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3227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3189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3294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3228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3229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3230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3231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3317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3302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3232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3283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3311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3295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3233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3234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3235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3271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3190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3284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3236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3296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3237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3238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3272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3239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3240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3303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3191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3192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3273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3241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3242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3288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3304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3285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3209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3286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3297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3243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3244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3305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3210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3245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3246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3247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3274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3275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3276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3298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3248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3318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3249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3299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3289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3250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3319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3320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3321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3322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3323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3324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3325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3326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3327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3328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3329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3330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3331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3332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3333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3334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3335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3336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3337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3338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3339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3340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3341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3342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3343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3344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3345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3346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3347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3348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3349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3350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3351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3352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3353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3354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3355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3356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3357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3358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3359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3360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3361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3362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3363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3364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3365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3366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3367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3368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3369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3370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3371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3372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3373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3374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3375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3376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3377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3378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3379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3380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3381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3382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3383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3384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3385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3386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3387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3388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3389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3390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3391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3392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3393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3394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3395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3396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3397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3398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3399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3400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3401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3402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3403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3404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3405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3406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3407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3408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3409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3410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3411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3412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3413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3414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3415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3416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3417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3418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3419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3420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3421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3422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3423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3424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3425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3426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3427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3428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3429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3430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3431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3432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3433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3434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3435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3436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3437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3438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3439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3440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3441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3442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3443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3444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3445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3446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3447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3448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3449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3450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3451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3452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3453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3454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3455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3456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3457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3458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3459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3460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3461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3462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3463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3464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3465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3466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3467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3468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3469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3470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3471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3472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3473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3474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3475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3476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3477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3478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3479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3480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3481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3482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3483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3484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3485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3486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3487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3488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3489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3490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3491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3492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3493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3494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3495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3496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3497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3498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3499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3500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3501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3502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3503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3504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3505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3506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3507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3508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3509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3510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3511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3777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3710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3512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3513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3514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3515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3770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3711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3778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3767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3712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3516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3785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3760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3713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3517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3779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3714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3761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3715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3716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3518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3762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3786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3717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3718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3763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3719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3771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3720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3519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3520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3772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3521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3721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3722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3723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3724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3725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3522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3726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3787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3727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3728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3788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3729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3768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3780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3730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3523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3524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3731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3732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3525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3733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3793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3769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3734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3781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3526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3789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3735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3790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3527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3736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3737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3738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3764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3782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3739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3740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3783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3528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3529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3741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3742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3784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3791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3743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3744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3792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3773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3530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3745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3531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3746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3532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3533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3774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3747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3534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3535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3536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3765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3537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3748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  <row r="1754" spans="1:13">
      <c r="A1754" s="7" t="s">
        <v>3937</v>
      </c>
      <c r="B1754" s="3">
        <v>1</v>
      </c>
      <c r="C1754" s="7">
        <v>0</v>
      </c>
      <c r="D1754" s="7">
        <v>1</v>
      </c>
      <c r="E1754" s="7">
        <v>3</v>
      </c>
      <c r="F1754" s="7">
        <v>0</v>
      </c>
      <c r="G1754" s="7">
        <v>0</v>
      </c>
      <c r="H1754" s="7">
        <v>5</v>
      </c>
      <c r="I1754" s="7">
        <v>5</v>
      </c>
      <c r="J1754" s="7">
        <v>8</v>
      </c>
      <c r="K1754" s="7">
        <v>2</v>
      </c>
      <c r="L1754" s="7">
        <v>0</v>
      </c>
      <c r="M1754" s="7">
        <v>3</v>
      </c>
    </row>
    <row r="1755" spans="1:13">
      <c r="A1755" s="7" t="s">
        <v>3938</v>
      </c>
      <c r="B1755" s="3"/>
      <c r="C1755" s="7"/>
      <c r="D1755" s="7">
        <v>2</v>
      </c>
      <c r="E1755" s="7"/>
      <c r="F1755" s="7">
        <v>1</v>
      </c>
      <c r="G1755" s="7">
        <v>0</v>
      </c>
      <c r="H1755" s="7">
        <v>4</v>
      </c>
      <c r="I1755" s="7">
        <v>1</v>
      </c>
      <c r="J1755" s="7">
        <v>6</v>
      </c>
      <c r="K1755" s="7">
        <v>6</v>
      </c>
      <c r="L1755" s="7">
        <v>0</v>
      </c>
      <c r="M1755" s="7">
        <v>4</v>
      </c>
    </row>
    <row r="1756" spans="1:13">
      <c r="A1756" s="7" t="s">
        <v>3859</v>
      </c>
      <c r="B1756" s="3">
        <v>0</v>
      </c>
      <c r="C1756" s="7">
        <v>1</v>
      </c>
      <c r="D1756" s="7">
        <v>2</v>
      </c>
      <c r="E1756" s="7">
        <v>4</v>
      </c>
      <c r="F1756" s="7">
        <v>1</v>
      </c>
      <c r="G1756" s="7">
        <v>0</v>
      </c>
      <c r="H1756" s="7">
        <v>8</v>
      </c>
      <c r="I1756" s="7">
        <v>3</v>
      </c>
      <c r="J1756" s="7">
        <v>15</v>
      </c>
      <c r="K1756" s="7">
        <v>9</v>
      </c>
      <c r="L1756" s="7">
        <v>1</v>
      </c>
      <c r="M1756" s="7">
        <v>12</v>
      </c>
    </row>
    <row r="1757" spans="1:13">
      <c r="A1757" s="7" t="s">
        <v>3906</v>
      </c>
      <c r="B1757" s="3">
        <v>0</v>
      </c>
      <c r="C1757" s="7">
        <v>0</v>
      </c>
      <c r="D1757" s="7">
        <v>6</v>
      </c>
      <c r="E1757" s="7">
        <v>8</v>
      </c>
      <c r="F1757" s="7">
        <v>0</v>
      </c>
      <c r="G1757" s="7">
        <v>0</v>
      </c>
      <c r="H1757" s="7">
        <v>20</v>
      </c>
      <c r="I1757" s="7">
        <v>38</v>
      </c>
      <c r="J1757" s="7">
        <v>8</v>
      </c>
      <c r="K1757" s="7">
        <v>12</v>
      </c>
      <c r="L1757" s="7">
        <v>1</v>
      </c>
      <c r="M1757" s="7">
        <v>17</v>
      </c>
    </row>
    <row r="1758" spans="1:13">
      <c r="A1758" s="7" t="s">
        <v>3860</v>
      </c>
      <c r="B1758" s="3">
        <v>0</v>
      </c>
      <c r="C1758" s="7">
        <v>0</v>
      </c>
      <c r="D1758" s="7">
        <v>3</v>
      </c>
      <c r="E1758" s="7">
        <v>1</v>
      </c>
      <c r="F1758" s="7">
        <v>0</v>
      </c>
      <c r="G1758" s="7">
        <v>0</v>
      </c>
      <c r="H1758" s="7">
        <v>5</v>
      </c>
      <c r="I1758" s="7">
        <v>5</v>
      </c>
      <c r="J1758" s="7">
        <v>10</v>
      </c>
      <c r="K1758" s="7">
        <v>7</v>
      </c>
      <c r="L1758" s="7">
        <v>0</v>
      </c>
      <c r="M1758" s="7">
        <v>3</v>
      </c>
    </row>
    <row r="1759" spans="1:13">
      <c r="A1759" s="7" t="s">
        <v>3861</v>
      </c>
      <c r="B1759" s="3">
        <v>0</v>
      </c>
      <c r="C1759" s="7">
        <v>0</v>
      </c>
      <c r="D1759" s="7">
        <v>1</v>
      </c>
      <c r="E1759" s="7">
        <v>3</v>
      </c>
      <c r="F1759" s="7">
        <v>0</v>
      </c>
      <c r="G1759" s="7">
        <v>0</v>
      </c>
      <c r="H1759" s="7">
        <v>5</v>
      </c>
      <c r="I1759" s="7">
        <v>1</v>
      </c>
      <c r="J1759" s="7">
        <v>3</v>
      </c>
      <c r="K1759" s="7">
        <v>7</v>
      </c>
      <c r="L1759" s="7">
        <v>0</v>
      </c>
      <c r="M1759" s="7">
        <v>9</v>
      </c>
    </row>
    <row r="1760" spans="1:13">
      <c r="A1760" s="7" t="s">
        <v>3862</v>
      </c>
      <c r="B1760" s="3">
        <v>0</v>
      </c>
      <c r="C1760" s="7">
        <v>0</v>
      </c>
      <c r="D1760" s="7">
        <v>0</v>
      </c>
      <c r="E1760" s="7">
        <v>1</v>
      </c>
      <c r="F1760" s="7">
        <v>0</v>
      </c>
      <c r="G1760" s="7">
        <v>0</v>
      </c>
      <c r="H1760" s="7">
        <v>6</v>
      </c>
      <c r="I1760" s="7">
        <v>4</v>
      </c>
      <c r="J1760" s="7">
        <v>7</v>
      </c>
      <c r="K1760" s="7">
        <v>6</v>
      </c>
      <c r="L1760" s="7">
        <v>1</v>
      </c>
      <c r="M1760" s="7">
        <v>9</v>
      </c>
    </row>
    <row r="1761" spans="1:13">
      <c r="A1761" s="7" t="s">
        <v>3926</v>
      </c>
      <c r="B1761" s="3">
        <v>0</v>
      </c>
      <c r="C1761" s="7">
        <v>0</v>
      </c>
      <c r="D1761" s="7">
        <v>0</v>
      </c>
      <c r="E1761" s="7">
        <v>1</v>
      </c>
      <c r="F1761" s="7">
        <v>0</v>
      </c>
      <c r="G1761" s="7">
        <v>1</v>
      </c>
      <c r="H1761" s="7">
        <v>1</v>
      </c>
      <c r="I1761" s="7">
        <v>3</v>
      </c>
      <c r="J1761" s="7">
        <v>10</v>
      </c>
      <c r="K1761" s="7">
        <v>4</v>
      </c>
      <c r="L1761" s="7">
        <v>0</v>
      </c>
      <c r="M1761" s="7">
        <v>15</v>
      </c>
    </row>
    <row r="1762" spans="1:13">
      <c r="A1762" s="7" t="s">
        <v>3821</v>
      </c>
      <c r="B1762" s="3">
        <v>0</v>
      </c>
      <c r="C1762" s="7">
        <v>0</v>
      </c>
      <c r="D1762" s="7">
        <v>0</v>
      </c>
      <c r="E1762" s="7">
        <v>3</v>
      </c>
      <c r="F1762" s="7">
        <v>1</v>
      </c>
      <c r="G1762" s="7">
        <v>1</v>
      </c>
      <c r="H1762" s="7">
        <v>6</v>
      </c>
      <c r="I1762" s="7">
        <v>4</v>
      </c>
      <c r="J1762" s="7">
        <v>12</v>
      </c>
      <c r="K1762" s="7">
        <v>6</v>
      </c>
      <c r="L1762" s="7">
        <v>1</v>
      </c>
      <c r="M1762" s="7">
        <v>8</v>
      </c>
    </row>
    <row r="1763" spans="1:13">
      <c r="A1763" s="7" t="s">
        <v>3863</v>
      </c>
      <c r="B1763" s="3">
        <v>0</v>
      </c>
      <c r="C1763" s="7">
        <v>0</v>
      </c>
      <c r="D1763" s="7">
        <v>4</v>
      </c>
      <c r="E1763" s="7">
        <v>0</v>
      </c>
      <c r="F1763" s="7">
        <v>0</v>
      </c>
      <c r="G1763" s="7">
        <v>0</v>
      </c>
      <c r="H1763" s="7">
        <v>0</v>
      </c>
      <c r="I1763" s="7">
        <v>7</v>
      </c>
      <c r="J1763" s="7">
        <v>7</v>
      </c>
      <c r="K1763" s="7">
        <v>9</v>
      </c>
      <c r="L1763" s="7">
        <v>1</v>
      </c>
      <c r="M1763" s="7">
        <v>10</v>
      </c>
    </row>
    <row r="1764" spans="1:13">
      <c r="A1764" s="7" t="s">
        <v>3836</v>
      </c>
      <c r="B1764" s="3">
        <v>0</v>
      </c>
      <c r="C1764" s="7">
        <v>0</v>
      </c>
      <c r="D1764" s="7">
        <v>1</v>
      </c>
      <c r="E1764" s="7">
        <v>2</v>
      </c>
      <c r="F1764" s="7">
        <v>1</v>
      </c>
      <c r="G1764" s="7">
        <v>0</v>
      </c>
      <c r="H1764" s="7">
        <v>4</v>
      </c>
      <c r="I1764" s="7">
        <v>2</v>
      </c>
      <c r="J1764" s="7">
        <v>7</v>
      </c>
      <c r="K1764" s="7">
        <v>5</v>
      </c>
      <c r="L1764" s="7">
        <v>0</v>
      </c>
      <c r="M1764" s="7">
        <v>7</v>
      </c>
    </row>
    <row r="1765" spans="1:13">
      <c r="A1765" s="7" t="s">
        <v>3864</v>
      </c>
      <c r="B1765" s="3">
        <v>0</v>
      </c>
      <c r="C1765" s="7">
        <v>1</v>
      </c>
      <c r="D1765" s="7">
        <v>1</v>
      </c>
      <c r="E1765" s="7">
        <v>0</v>
      </c>
      <c r="F1765" s="7">
        <v>0</v>
      </c>
      <c r="G1765" s="7">
        <v>0</v>
      </c>
      <c r="H1765" s="7">
        <v>2</v>
      </c>
      <c r="I1765" s="7">
        <v>3</v>
      </c>
      <c r="J1765" s="7">
        <v>5</v>
      </c>
      <c r="K1765" s="7">
        <v>2</v>
      </c>
      <c r="L1765" s="7">
        <v>0</v>
      </c>
      <c r="M1765" s="7">
        <v>4</v>
      </c>
    </row>
    <row r="1766" spans="1:13">
      <c r="A1766" s="7" t="s">
        <v>3907</v>
      </c>
      <c r="B1766" s="3">
        <v>1</v>
      </c>
      <c r="C1766" s="7">
        <v>0</v>
      </c>
      <c r="D1766" s="7">
        <v>4</v>
      </c>
      <c r="E1766" s="7">
        <v>0</v>
      </c>
      <c r="F1766" s="7">
        <v>1</v>
      </c>
      <c r="G1766" s="7">
        <v>0</v>
      </c>
      <c r="H1766" s="7">
        <v>5</v>
      </c>
      <c r="I1766" s="7">
        <v>1</v>
      </c>
      <c r="J1766" s="7">
        <v>4</v>
      </c>
      <c r="K1766" s="7">
        <v>4</v>
      </c>
      <c r="L1766" s="7">
        <v>0</v>
      </c>
      <c r="M1766" s="7">
        <v>5</v>
      </c>
    </row>
    <row r="1767" spans="1:13">
      <c r="A1767" s="7" t="s">
        <v>3927</v>
      </c>
      <c r="B1767" s="3"/>
      <c r="C1767" s="7"/>
      <c r="D1767" s="7"/>
      <c r="E1767" s="7"/>
      <c r="F1767" s="7"/>
      <c r="G1767" s="7"/>
      <c r="H1767" s="7">
        <v>1</v>
      </c>
      <c r="I1767" s="7">
        <v>1</v>
      </c>
      <c r="J1767" s="7">
        <v>6</v>
      </c>
      <c r="K1767" s="7">
        <v>4</v>
      </c>
      <c r="L1767" s="7">
        <v>0</v>
      </c>
      <c r="M1767" s="7">
        <v>7</v>
      </c>
    </row>
    <row r="1768" spans="1:13">
      <c r="A1768" s="7" t="s">
        <v>3837</v>
      </c>
      <c r="B1768" s="3">
        <v>0</v>
      </c>
      <c r="C1768" s="7">
        <v>0</v>
      </c>
      <c r="D1768" s="7">
        <v>1</v>
      </c>
      <c r="E1768" s="7">
        <v>2</v>
      </c>
      <c r="F1768" s="7">
        <v>0</v>
      </c>
      <c r="G1768" s="7">
        <v>1</v>
      </c>
      <c r="H1768" s="7">
        <v>4</v>
      </c>
      <c r="I1768" s="7">
        <v>1</v>
      </c>
      <c r="J1768" s="7">
        <v>8</v>
      </c>
      <c r="K1768" s="7">
        <v>8</v>
      </c>
      <c r="L1768" s="7">
        <v>0</v>
      </c>
      <c r="M1768" s="7">
        <v>5</v>
      </c>
    </row>
    <row r="1769" spans="1:13">
      <c r="A1769" s="7" t="s">
        <v>3838</v>
      </c>
      <c r="B1769" s="3">
        <v>0</v>
      </c>
      <c r="C1769" s="7">
        <v>1</v>
      </c>
      <c r="D1769" s="7">
        <v>1</v>
      </c>
      <c r="E1769" s="7">
        <v>4</v>
      </c>
      <c r="F1769" s="7">
        <v>1</v>
      </c>
      <c r="G1769" s="7">
        <v>0</v>
      </c>
      <c r="H1769" s="7">
        <v>8</v>
      </c>
      <c r="I1769" s="7">
        <v>4</v>
      </c>
      <c r="J1769" s="7">
        <v>7</v>
      </c>
      <c r="K1769" s="7">
        <v>8</v>
      </c>
      <c r="L1769" s="7">
        <v>0</v>
      </c>
      <c r="M1769" s="7">
        <v>7</v>
      </c>
    </row>
    <row r="1770" spans="1:13">
      <c r="A1770" s="7" t="s">
        <v>3908</v>
      </c>
      <c r="B1770" s="3">
        <v>2</v>
      </c>
      <c r="C1770" s="7">
        <v>1</v>
      </c>
      <c r="D1770" s="7">
        <v>1</v>
      </c>
      <c r="E1770" s="7">
        <v>0</v>
      </c>
      <c r="F1770" s="7">
        <v>3</v>
      </c>
      <c r="G1770" s="7">
        <v>0</v>
      </c>
      <c r="H1770" s="7">
        <v>5</v>
      </c>
      <c r="I1770" s="7">
        <v>6</v>
      </c>
      <c r="J1770" s="7">
        <v>14</v>
      </c>
      <c r="K1770" s="7">
        <v>5</v>
      </c>
      <c r="L1770" s="7">
        <v>0</v>
      </c>
      <c r="M1770" s="7">
        <v>9</v>
      </c>
    </row>
    <row r="1771" spans="1:13">
      <c r="A1771" s="7" t="s">
        <v>3865</v>
      </c>
      <c r="B1771" s="3">
        <v>0</v>
      </c>
      <c r="C1771" s="7">
        <v>0</v>
      </c>
      <c r="D1771" s="7">
        <v>4</v>
      </c>
      <c r="E1771" s="7">
        <v>2</v>
      </c>
      <c r="F1771" s="7">
        <v>0</v>
      </c>
      <c r="G1771" s="7">
        <v>1</v>
      </c>
      <c r="H1771" s="7">
        <v>6</v>
      </c>
      <c r="I1771" s="7">
        <v>4</v>
      </c>
      <c r="J1771" s="7">
        <v>8</v>
      </c>
      <c r="K1771" s="7">
        <v>6</v>
      </c>
      <c r="L1771" s="7">
        <v>2</v>
      </c>
      <c r="M1771" s="7">
        <v>14</v>
      </c>
    </row>
    <row r="1772" spans="1:13">
      <c r="A1772" s="7" t="s">
        <v>3822</v>
      </c>
      <c r="B1772" s="3"/>
      <c r="C1772" s="7"/>
      <c r="D1772" s="7">
        <v>2</v>
      </c>
      <c r="E1772" s="7">
        <v>3</v>
      </c>
      <c r="F1772" s="7"/>
      <c r="G1772" s="7"/>
      <c r="H1772" s="7">
        <v>5</v>
      </c>
      <c r="I1772" s="7">
        <v>3</v>
      </c>
      <c r="J1772" s="7">
        <v>9</v>
      </c>
      <c r="K1772" s="7">
        <v>3</v>
      </c>
      <c r="L1772" s="7"/>
      <c r="M1772" s="7">
        <v>3</v>
      </c>
    </row>
    <row r="1773" spans="1:13">
      <c r="A1773" s="7" t="s">
        <v>3839</v>
      </c>
      <c r="B1773" s="3">
        <v>0</v>
      </c>
      <c r="C1773" s="7">
        <v>0</v>
      </c>
      <c r="D1773" s="7">
        <v>0</v>
      </c>
      <c r="E1773" s="7">
        <v>6</v>
      </c>
      <c r="F1773" s="7">
        <v>0</v>
      </c>
      <c r="G1773" s="7">
        <v>0</v>
      </c>
      <c r="H1773" s="7">
        <v>6</v>
      </c>
      <c r="I1773" s="7">
        <v>4</v>
      </c>
      <c r="J1773" s="7">
        <v>11</v>
      </c>
      <c r="K1773" s="7">
        <v>3</v>
      </c>
      <c r="L1773" s="7">
        <v>3</v>
      </c>
      <c r="M1773" s="7">
        <v>3</v>
      </c>
    </row>
    <row r="1774" spans="1:13">
      <c r="A1774" s="7" t="s">
        <v>3866</v>
      </c>
      <c r="B1774" s="3">
        <v>0</v>
      </c>
      <c r="C1774" s="7">
        <v>0</v>
      </c>
      <c r="D1774" s="7">
        <v>0</v>
      </c>
      <c r="E1774" s="7">
        <v>3</v>
      </c>
      <c r="F1774" s="7">
        <v>0</v>
      </c>
      <c r="G1774" s="7">
        <v>0</v>
      </c>
      <c r="H1774" s="7">
        <v>4</v>
      </c>
      <c r="I1774" s="7">
        <v>3</v>
      </c>
      <c r="J1774" s="7">
        <v>9</v>
      </c>
      <c r="K1774" s="7">
        <v>2</v>
      </c>
      <c r="L1774" s="7">
        <v>1</v>
      </c>
      <c r="M1774" s="7">
        <v>6</v>
      </c>
    </row>
    <row r="1775" spans="1:13">
      <c r="A1775" s="7" t="s">
        <v>3800</v>
      </c>
      <c r="B1775" s="3">
        <v>0</v>
      </c>
      <c r="C1775" s="7">
        <v>1</v>
      </c>
      <c r="D1775" s="7">
        <v>1</v>
      </c>
      <c r="E1775" s="7">
        <v>2</v>
      </c>
      <c r="F1775" s="7">
        <v>1</v>
      </c>
      <c r="G1775" s="7">
        <v>1</v>
      </c>
      <c r="H1775" s="7">
        <v>4</v>
      </c>
      <c r="I1775" s="7">
        <v>4</v>
      </c>
      <c r="J1775" s="7">
        <v>12</v>
      </c>
      <c r="K1775" s="7">
        <v>5</v>
      </c>
      <c r="L1775" s="7">
        <v>0</v>
      </c>
      <c r="M1775" s="7">
        <v>8</v>
      </c>
    </row>
    <row r="1776" spans="1:13">
      <c r="A1776" s="7" t="s">
        <v>3801</v>
      </c>
      <c r="B1776" s="3">
        <v>1</v>
      </c>
      <c r="C1776" s="7">
        <v>0</v>
      </c>
      <c r="D1776" s="7">
        <v>3</v>
      </c>
      <c r="E1776" s="7">
        <v>4</v>
      </c>
      <c r="F1776" s="7">
        <v>1</v>
      </c>
      <c r="G1776" s="7">
        <v>0</v>
      </c>
      <c r="H1776" s="7">
        <v>10</v>
      </c>
      <c r="I1776" s="7">
        <v>5</v>
      </c>
      <c r="J1776" s="7">
        <v>10</v>
      </c>
      <c r="K1776" s="7">
        <v>10</v>
      </c>
      <c r="L1776" s="7">
        <v>0</v>
      </c>
      <c r="M1776" s="7">
        <v>10</v>
      </c>
    </row>
    <row r="1777" spans="1:13">
      <c r="A1777" s="7" t="s">
        <v>3867</v>
      </c>
      <c r="B1777" s="3">
        <v>0</v>
      </c>
      <c r="C1777" s="7">
        <v>0</v>
      </c>
      <c r="D1777" s="7">
        <v>0</v>
      </c>
      <c r="E1777" s="7">
        <v>1</v>
      </c>
      <c r="F1777" s="7">
        <v>0</v>
      </c>
      <c r="G1777" s="7">
        <v>0</v>
      </c>
      <c r="H1777" s="7">
        <v>3</v>
      </c>
      <c r="I1777" s="7">
        <v>1</v>
      </c>
      <c r="J1777" s="7">
        <v>2</v>
      </c>
      <c r="K1777" s="7">
        <v>6</v>
      </c>
      <c r="L1777" s="7">
        <v>0</v>
      </c>
      <c r="M1777" s="7">
        <v>19</v>
      </c>
    </row>
    <row r="1778" spans="1:13">
      <c r="A1778" s="7" t="s">
        <v>3909</v>
      </c>
      <c r="B1778" s="3">
        <v>0</v>
      </c>
      <c r="C1778" s="7">
        <v>1</v>
      </c>
      <c r="D1778" s="7">
        <v>4</v>
      </c>
      <c r="E1778" s="7">
        <v>4</v>
      </c>
      <c r="F1778" s="7">
        <v>1</v>
      </c>
      <c r="G1778" s="7">
        <v>2</v>
      </c>
      <c r="H1778" s="7">
        <v>16</v>
      </c>
      <c r="I1778" s="7">
        <v>4</v>
      </c>
      <c r="J1778" s="7">
        <v>8</v>
      </c>
      <c r="K1778" s="7">
        <v>3</v>
      </c>
      <c r="L1778" s="7">
        <v>1</v>
      </c>
      <c r="M1778" s="7">
        <v>12</v>
      </c>
    </row>
    <row r="1779" spans="1:13">
      <c r="A1779" s="7" t="s">
        <v>3868</v>
      </c>
      <c r="B1779" s="3">
        <v>0</v>
      </c>
      <c r="C1779" s="7">
        <v>0</v>
      </c>
      <c r="D1779" s="7">
        <v>1</v>
      </c>
      <c r="E1779" s="7">
        <v>0</v>
      </c>
      <c r="F1779" s="7">
        <v>0</v>
      </c>
      <c r="G1779" s="7">
        <v>0</v>
      </c>
      <c r="H1779" s="7">
        <v>1</v>
      </c>
      <c r="I1779" s="7">
        <v>3</v>
      </c>
      <c r="J1779" s="7">
        <v>12</v>
      </c>
      <c r="K1779" s="7">
        <v>3</v>
      </c>
      <c r="L1779" s="7">
        <v>1</v>
      </c>
      <c r="M1779" s="7">
        <v>6</v>
      </c>
    </row>
    <row r="1780" spans="1:13">
      <c r="A1780" s="7" t="s">
        <v>3910</v>
      </c>
      <c r="B1780" s="3">
        <v>1</v>
      </c>
      <c r="C1780" s="7">
        <v>0</v>
      </c>
      <c r="D1780" s="7">
        <v>4</v>
      </c>
      <c r="E1780" s="7">
        <v>2</v>
      </c>
      <c r="F1780" s="7">
        <v>0</v>
      </c>
      <c r="G1780" s="7">
        <v>0</v>
      </c>
      <c r="H1780" s="7">
        <v>7</v>
      </c>
      <c r="I1780" s="7">
        <v>5</v>
      </c>
      <c r="J1780" s="7">
        <v>9</v>
      </c>
      <c r="K1780" s="7">
        <v>6</v>
      </c>
      <c r="L1780" s="7">
        <v>0</v>
      </c>
      <c r="M1780" s="7">
        <v>5</v>
      </c>
    </row>
    <row r="1781" spans="1:13">
      <c r="A1781" s="7" t="s">
        <v>3840</v>
      </c>
      <c r="B1781" s="3">
        <v>0</v>
      </c>
      <c r="C1781" s="7">
        <v>0</v>
      </c>
      <c r="D1781" s="7">
        <v>3</v>
      </c>
      <c r="E1781" s="7">
        <v>0</v>
      </c>
      <c r="F1781" s="7">
        <v>0</v>
      </c>
      <c r="G1781" s="7">
        <v>1</v>
      </c>
      <c r="H1781" s="7">
        <v>3</v>
      </c>
      <c r="I1781" s="7">
        <v>3</v>
      </c>
      <c r="J1781" s="7">
        <v>12</v>
      </c>
      <c r="K1781" s="7">
        <v>7</v>
      </c>
      <c r="L1781" s="7">
        <v>0</v>
      </c>
      <c r="M1781" s="7">
        <v>3</v>
      </c>
    </row>
    <row r="1782" spans="1:13">
      <c r="A1782" s="7" t="s">
        <v>3869</v>
      </c>
      <c r="B1782" s="3">
        <v>0</v>
      </c>
      <c r="C1782" s="7">
        <v>1</v>
      </c>
      <c r="D1782" s="7">
        <v>4</v>
      </c>
      <c r="E1782" s="7">
        <v>5</v>
      </c>
      <c r="F1782" s="7">
        <v>1</v>
      </c>
      <c r="G1782" s="7">
        <v>0</v>
      </c>
      <c r="H1782" s="7">
        <v>0</v>
      </c>
      <c r="I1782" s="7">
        <v>3</v>
      </c>
      <c r="J1782" s="7">
        <v>12</v>
      </c>
      <c r="K1782" s="7">
        <v>5</v>
      </c>
      <c r="L1782" s="7">
        <v>0</v>
      </c>
      <c r="M1782" s="7">
        <v>8</v>
      </c>
    </row>
    <row r="1783" spans="1:13">
      <c r="A1783" s="7" t="s">
        <v>3911</v>
      </c>
      <c r="B1783" s="3">
        <v>0</v>
      </c>
      <c r="C1783" s="7">
        <v>0</v>
      </c>
      <c r="D1783" s="7">
        <v>3</v>
      </c>
      <c r="E1783" s="7">
        <v>0</v>
      </c>
      <c r="F1783" s="7">
        <v>0</v>
      </c>
      <c r="G1783" s="7">
        <v>2</v>
      </c>
      <c r="H1783" s="7">
        <v>5</v>
      </c>
      <c r="I1783" s="7">
        <v>4</v>
      </c>
      <c r="J1783" s="7">
        <v>7</v>
      </c>
      <c r="K1783" s="7">
        <v>4</v>
      </c>
      <c r="L1783" s="7">
        <v>1</v>
      </c>
      <c r="M1783" s="7">
        <v>7</v>
      </c>
    </row>
    <row r="1784" spans="1:13">
      <c r="A1784" s="7" t="s">
        <v>3870</v>
      </c>
      <c r="B1784" s="3">
        <v>0</v>
      </c>
      <c r="C1784" s="7">
        <v>1</v>
      </c>
      <c r="D1784" s="7">
        <v>0</v>
      </c>
      <c r="E1784" s="7">
        <v>2</v>
      </c>
      <c r="F1784" s="7">
        <v>0</v>
      </c>
      <c r="G1784" s="7">
        <v>0</v>
      </c>
      <c r="H1784" s="7">
        <v>3</v>
      </c>
      <c r="I1784" s="7">
        <v>5</v>
      </c>
      <c r="J1784" s="7">
        <v>8</v>
      </c>
      <c r="K1784" s="7">
        <v>3</v>
      </c>
      <c r="L1784" s="7">
        <v>0</v>
      </c>
      <c r="M1784" s="7">
        <v>5</v>
      </c>
    </row>
    <row r="1785" spans="1:13">
      <c r="A1785" s="7" t="s">
        <v>3912</v>
      </c>
      <c r="B1785" s="3">
        <v>0</v>
      </c>
      <c r="C1785" s="7">
        <v>0</v>
      </c>
      <c r="D1785" s="7">
        <v>1</v>
      </c>
      <c r="E1785" s="7">
        <v>3</v>
      </c>
      <c r="F1785" s="7">
        <v>0</v>
      </c>
      <c r="G1785" s="7">
        <v>1</v>
      </c>
      <c r="H1785" s="7">
        <v>7</v>
      </c>
      <c r="I1785" s="7">
        <v>0</v>
      </c>
      <c r="J1785" s="7">
        <v>10</v>
      </c>
      <c r="K1785" s="7">
        <v>7</v>
      </c>
      <c r="L1785" s="7">
        <v>1</v>
      </c>
      <c r="M1785" s="7">
        <v>13</v>
      </c>
    </row>
    <row r="1786" spans="1:13">
      <c r="A1786" s="7" t="s">
        <v>3812</v>
      </c>
      <c r="B1786" s="3"/>
      <c r="C1786" s="7"/>
      <c r="D1786" s="7"/>
      <c r="E1786" s="7">
        <v>4</v>
      </c>
      <c r="F1786" s="7">
        <v>0</v>
      </c>
      <c r="G1786" s="7">
        <v>0</v>
      </c>
      <c r="H1786" s="7">
        <v>4</v>
      </c>
      <c r="I1786" s="7">
        <v>2</v>
      </c>
      <c r="J1786" s="7">
        <v>3</v>
      </c>
      <c r="K1786" s="7">
        <v>7</v>
      </c>
      <c r="L1786" s="7">
        <v>0</v>
      </c>
      <c r="M1786" s="7">
        <v>10</v>
      </c>
    </row>
    <row r="1787" spans="1:13">
      <c r="A1787" s="7" t="s">
        <v>3913</v>
      </c>
      <c r="B1787" s="3">
        <v>0</v>
      </c>
      <c r="C1787" s="7">
        <v>0</v>
      </c>
      <c r="D1787" s="7">
        <v>1</v>
      </c>
      <c r="E1787" s="7">
        <v>2</v>
      </c>
      <c r="F1787" s="7">
        <v>0</v>
      </c>
      <c r="G1787" s="7">
        <v>3</v>
      </c>
      <c r="H1787" s="7">
        <v>6</v>
      </c>
      <c r="I1787" s="7">
        <v>5</v>
      </c>
      <c r="J1787" s="7">
        <v>12</v>
      </c>
      <c r="K1787" s="7">
        <v>5</v>
      </c>
      <c r="L1787" s="7">
        <v>1</v>
      </c>
      <c r="M1787" s="7">
        <v>8</v>
      </c>
    </row>
    <row r="1788" spans="1:13">
      <c r="A1788" s="7" t="s">
        <v>3871</v>
      </c>
      <c r="B1788" s="3">
        <v>0</v>
      </c>
      <c r="C1788" s="7">
        <v>0</v>
      </c>
      <c r="D1788" s="7">
        <v>1</v>
      </c>
      <c r="E1788" s="7">
        <v>5</v>
      </c>
      <c r="F1788" s="7">
        <v>0</v>
      </c>
      <c r="G1788" s="7">
        <v>0</v>
      </c>
      <c r="H1788" s="7">
        <v>6</v>
      </c>
      <c r="I1788" s="7">
        <v>7</v>
      </c>
      <c r="J1788" s="7">
        <v>8</v>
      </c>
      <c r="K1788" s="7">
        <v>5</v>
      </c>
      <c r="L1788" s="7">
        <v>0</v>
      </c>
      <c r="M1788" s="7">
        <v>9</v>
      </c>
    </row>
    <row r="1789" spans="1:13">
      <c r="A1789" s="7" t="s">
        <v>3823</v>
      </c>
      <c r="B1789" s="3">
        <v>0</v>
      </c>
      <c r="C1789" s="7">
        <v>0</v>
      </c>
      <c r="D1789" s="7">
        <v>1</v>
      </c>
      <c r="E1789" s="7">
        <v>0</v>
      </c>
      <c r="F1789" s="7">
        <v>0</v>
      </c>
      <c r="G1789" s="7">
        <v>0</v>
      </c>
      <c r="H1789" s="7">
        <v>0</v>
      </c>
      <c r="I1789" s="7">
        <v>1</v>
      </c>
      <c r="J1789" s="7">
        <v>1</v>
      </c>
      <c r="K1789" s="7">
        <v>0</v>
      </c>
      <c r="L1789" s="7">
        <v>0</v>
      </c>
      <c r="M1789" s="7">
        <v>2</v>
      </c>
    </row>
    <row r="1790" spans="1:13">
      <c r="A1790" s="7" t="s">
        <v>3914</v>
      </c>
      <c r="B1790" s="3">
        <v>1</v>
      </c>
      <c r="C1790" s="7">
        <v>0</v>
      </c>
      <c r="D1790" s="7">
        <v>3</v>
      </c>
      <c r="E1790" s="7">
        <v>3</v>
      </c>
      <c r="F1790" s="7">
        <v>1</v>
      </c>
      <c r="G1790" s="7">
        <v>0</v>
      </c>
      <c r="H1790" s="7">
        <v>7</v>
      </c>
      <c r="I1790" s="7">
        <v>2</v>
      </c>
      <c r="J1790" s="7">
        <v>7</v>
      </c>
      <c r="K1790" s="7">
        <v>7</v>
      </c>
      <c r="L1790" s="7">
        <v>1</v>
      </c>
      <c r="M1790" s="7">
        <v>7</v>
      </c>
    </row>
    <row r="1791" spans="1:13">
      <c r="A1791" s="7" t="s">
        <v>3841</v>
      </c>
      <c r="B1791" s="3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2</v>
      </c>
      <c r="J1791" s="7">
        <v>12</v>
      </c>
      <c r="K1791" s="7">
        <v>4</v>
      </c>
      <c r="L1791" s="7">
        <v>0</v>
      </c>
      <c r="M1791" s="7">
        <v>7</v>
      </c>
    </row>
    <row r="1792" spans="1:13">
      <c r="A1792" s="7" t="s">
        <v>3872</v>
      </c>
      <c r="B1792" s="3">
        <v>0</v>
      </c>
      <c r="C1792" s="7">
        <v>0</v>
      </c>
      <c r="D1792" s="7">
        <v>1</v>
      </c>
      <c r="E1792" s="7">
        <v>2</v>
      </c>
      <c r="F1792" s="7">
        <v>0</v>
      </c>
      <c r="G1792" s="7">
        <v>0</v>
      </c>
      <c r="H1792" s="7">
        <v>5</v>
      </c>
      <c r="I1792" s="7">
        <v>4</v>
      </c>
      <c r="J1792" s="7">
        <v>8</v>
      </c>
      <c r="K1792" s="7">
        <v>3</v>
      </c>
      <c r="L1792" s="7">
        <v>3</v>
      </c>
      <c r="M1792" s="7">
        <v>8</v>
      </c>
    </row>
    <row r="1793" spans="1:13">
      <c r="A1793" s="7" t="s">
        <v>3873</v>
      </c>
      <c r="B1793" s="3">
        <v>0</v>
      </c>
      <c r="C1793" s="7">
        <v>0</v>
      </c>
      <c r="D1793" s="7">
        <v>2</v>
      </c>
      <c r="E1793" s="7">
        <v>2</v>
      </c>
      <c r="F1793" s="7">
        <v>0</v>
      </c>
      <c r="G1793" s="7">
        <v>1</v>
      </c>
      <c r="H1793" s="7">
        <v>6</v>
      </c>
      <c r="I1793" s="7">
        <v>3</v>
      </c>
      <c r="J1793" s="7">
        <v>9</v>
      </c>
      <c r="K1793" s="7">
        <v>6</v>
      </c>
      <c r="L1793" s="7">
        <v>1</v>
      </c>
      <c r="M1793" s="7">
        <v>6</v>
      </c>
    </row>
    <row r="1794" spans="1:13">
      <c r="A1794" s="7" t="s">
        <v>3802</v>
      </c>
      <c r="B1794" s="3">
        <v>0</v>
      </c>
      <c r="C1794" s="7">
        <v>0</v>
      </c>
      <c r="D1794" s="7">
        <v>0</v>
      </c>
      <c r="E1794" s="7">
        <v>1</v>
      </c>
      <c r="F1794" s="7">
        <v>0</v>
      </c>
      <c r="G1794" s="7">
        <v>0</v>
      </c>
      <c r="H1794" s="7">
        <v>1</v>
      </c>
      <c r="I1794" s="7">
        <v>2</v>
      </c>
      <c r="J1794" s="7">
        <v>5</v>
      </c>
      <c r="K1794" s="7">
        <v>4</v>
      </c>
      <c r="L1794" s="7">
        <v>0</v>
      </c>
      <c r="M1794" s="7">
        <v>9</v>
      </c>
    </row>
    <row r="1795" spans="1:13">
      <c r="A1795" s="7" t="s">
        <v>3874</v>
      </c>
      <c r="B1795" s="3"/>
      <c r="C1795" s="7"/>
      <c r="D1795" s="7">
        <v>4</v>
      </c>
      <c r="E1795" s="7">
        <v>4</v>
      </c>
      <c r="F1795" s="7">
        <v>0</v>
      </c>
      <c r="G1795" s="7">
        <v>0</v>
      </c>
      <c r="H1795" s="7">
        <v>0</v>
      </c>
      <c r="I1795" s="7">
        <v>3</v>
      </c>
      <c r="J1795" s="7">
        <v>13</v>
      </c>
      <c r="K1795" s="7">
        <v>14</v>
      </c>
      <c r="L1795" s="7">
        <v>1</v>
      </c>
      <c r="M1795" s="7">
        <v>16</v>
      </c>
    </row>
    <row r="1796" spans="1:13">
      <c r="A1796" s="7" t="s">
        <v>3875</v>
      </c>
      <c r="B1796" s="3">
        <v>0</v>
      </c>
      <c r="C1796" s="7">
        <v>0</v>
      </c>
      <c r="D1796" s="7">
        <v>3</v>
      </c>
      <c r="E1796" s="7">
        <v>2</v>
      </c>
      <c r="F1796" s="7">
        <v>0</v>
      </c>
      <c r="G1796" s="7">
        <v>0</v>
      </c>
      <c r="H1796" s="7">
        <v>5</v>
      </c>
      <c r="I1796" s="7">
        <v>5</v>
      </c>
      <c r="J1796" s="7">
        <v>10</v>
      </c>
      <c r="K1796" s="7">
        <v>9</v>
      </c>
      <c r="L1796" s="7">
        <v>1</v>
      </c>
      <c r="M1796" s="7">
        <v>9</v>
      </c>
    </row>
    <row r="1797" spans="1:13">
      <c r="A1797" s="7" t="s">
        <v>3842</v>
      </c>
      <c r="B1797" s="3">
        <v>0</v>
      </c>
      <c r="C1797" s="7">
        <v>0</v>
      </c>
      <c r="D1797" s="7">
        <v>2</v>
      </c>
      <c r="E1797" s="7">
        <v>5</v>
      </c>
      <c r="F1797" s="7">
        <v>0</v>
      </c>
      <c r="G1797" s="7">
        <v>0</v>
      </c>
      <c r="H1797" s="7">
        <v>8</v>
      </c>
      <c r="I1797" s="7">
        <v>3</v>
      </c>
      <c r="J1797" s="7">
        <v>13</v>
      </c>
      <c r="K1797" s="7">
        <v>10</v>
      </c>
      <c r="L1797" s="7">
        <v>0</v>
      </c>
      <c r="M1797" s="7">
        <v>8</v>
      </c>
    </row>
    <row r="1798" spans="1:13">
      <c r="A1798" s="7" t="s">
        <v>3876</v>
      </c>
      <c r="B1798" s="3">
        <v>0</v>
      </c>
      <c r="C1798" s="7">
        <v>0</v>
      </c>
      <c r="D1798" s="7">
        <v>0</v>
      </c>
      <c r="E1798" s="7">
        <v>4</v>
      </c>
      <c r="F1798" s="7">
        <v>0</v>
      </c>
      <c r="G1798" s="7">
        <v>1</v>
      </c>
      <c r="H1798" s="7">
        <v>4</v>
      </c>
      <c r="I1798" s="7">
        <v>2</v>
      </c>
      <c r="J1798" s="7">
        <v>10</v>
      </c>
      <c r="K1798" s="7">
        <v>6</v>
      </c>
      <c r="L1798" s="7">
        <v>0</v>
      </c>
      <c r="M1798" s="7">
        <v>6</v>
      </c>
    </row>
    <row r="1799" spans="1:13">
      <c r="A1799" s="7" t="s">
        <v>3915</v>
      </c>
      <c r="B1799" s="3">
        <v>0</v>
      </c>
      <c r="C1799" s="7">
        <v>0</v>
      </c>
      <c r="D1799" s="7">
        <v>2</v>
      </c>
      <c r="E1799" s="7">
        <v>3</v>
      </c>
      <c r="F1799" s="7">
        <v>0</v>
      </c>
      <c r="G1799" s="7">
        <v>1</v>
      </c>
      <c r="H1799" s="7">
        <v>7</v>
      </c>
      <c r="I1799" s="7">
        <v>3</v>
      </c>
      <c r="J1799" s="7">
        <v>14</v>
      </c>
      <c r="K1799" s="7">
        <v>2</v>
      </c>
      <c r="L1799" s="7">
        <v>3</v>
      </c>
      <c r="M1799" s="7">
        <v>4</v>
      </c>
    </row>
    <row r="1800" spans="1:13">
      <c r="A1800" s="7" t="s">
        <v>3813</v>
      </c>
      <c r="B1800" s="3">
        <v>0</v>
      </c>
      <c r="C1800" s="7">
        <v>0</v>
      </c>
      <c r="D1800" s="7">
        <v>1</v>
      </c>
      <c r="E1800" s="7">
        <v>7</v>
      </c>
      <c r="F1800" s="7">
        <v>1</v>
      </c>
      <c r="G1800" s="7">
        <v>0</v>
      </c>
      <c r="H1800" s="7">
        <v>9</v>
      </c>
      <c r="I1800" s="7">
        <v>1</v>
      </c>
      <c r="J1800" s="7">
        <v>11</v>
      </c>
      <c r="K1800" s="7">
        <v>4</v>
      </c>
      <c r="L1800" s="7">
        <v>1</v>
      </c>
      <c r="M1800" s="7">
        <v>8</v>
      </c>
    </row>
    <row r="1801" spans="1:13">
      <c r="A1801" s="7" t="s">
        <v>3843</v>
      </c>
      <c r="B1801" s="3">
        <v>0</v>
      </c>
      <c r="C1801" s="7">
        <v>1</v>
      </c>
      <c r="D1801" s="7">
        <v>0</v>
      </c>
      <c r="E1801" s="7">
        <v>3</v>
      </c>
      <c r="F1801" s="7">
        <v>1</v>
      </c>
      <c r="G1801" s="7">
        <v>0</v>
      </c>
      <c r="H1801" s="7">
        <v>6</v>
      </c>
      <c r="I1801" s="7">
        <v>4</v>
      </c>
      <c r="J1801" s="7">
        <v>8</v>
      </c>
      <c r="K1801" s="7">
        <v>4</v>
      </c>
      <c r="L1801" s="7">
        <v>0</v>
      </c>
      <c r="M1801" s="7">
        <v>3</v>
      </c>
    </row>
    <row r="1802" spans="1:13">
      <c r="A1802" s="7" t="s">
        <v>3844</v>
      </c>
      <c r="B1802" s="3">
        <v>1</v>
      </c>
      <c r="C1802" s="7">
        <v>0</v>
      </c>
      <c r="D1802" s="7">
        <v>3</v>
      </c>
      <c r="E1802" s="7">
        <v>2</v>
      </c>
      <c r="F1802" s="7">
        <v>1</v>
      </c>
      <c r="G1802" s="7">
        <v>0</v>
      </c>
      <c r="H1802" s="7">
        <v>6</v>
      </c>
      <c r="I1802" s="7">
        <v>6</v>
      </c>
      <c r="J1802" s="7">
        <v>8</v>
      </c>
      <c r="K1802" s="7">
        <v>4</v>
      </c>
      <c r="L1802" s="7">
        <v>0</v>
      </c>
      <c r="M1802" s="7">
        <v>8</v>
      </c>
    </row>
    <row r="1803" spans="1:13">
      <c r="A1803" s="7" t="s">
        <v>3877</v>
      </c>
      <c r="B1803" s="3">
        <v>0</v>
      </c>
      <c r="C1803" s="7">
        <v>0</v>
      </c>
      <c r="D1803" s="7">
        <v>2</v>
      </c>
      <c r="E1803" s="7">
        <v>2</v>
      </c>
      <c r="F1803" s="7">
        <v>0</v>
      </c>
      <c r="G1803" s="7">
        <v>1</v>
      </c>
      <c r="H1803" s="7">
        <v>3</v>
      </c>
      <c r="I1803" s="7">
        <v>0</v>
      </c>
      <c r="J1803" s="7">
        <v>8</v>
      </c>
      <c r="K1803" s="7">
        <v>5</v>
      </c>
      <c r="L1803" s="7">
        <v>0</v>
      </c>
      <c r="M1803" s="7">
        <v>4</v>
      </c>
    </row>
    <row r="1804" spans="1:13">
      <c r="A1804" s="7" t="s">
        <v>3824</v>
      </c>
      <c r="B1804" s="3">
        <v>1</v>
      </c>
      <c r="C1804" s="7">
        <v>0</v>
      </c>
      <c r="D1804" s="7">
        <v>0</v>
      </c>
      <c r="E1804" s="7">
        <v>3</v>
      </c>
      <c r="F1804" s="7">
        <v>1</v>
      </c>
      <c r="G1804" s="7">
        <v>0</v>
      </c>
      <c r="H1804" s="7">
        <v>4</v>
      </c>
      <c r="I1804" s="7">
        <v>1</v>
      </c>
      <c r="J1804" s="7">
        <v>3</v>
      </c>
      <c r="K1804" s="7">
        <v>1</v>
      </c>
      <c r="L1804" s="7">
        <v>0</v>
      </c>
      <c r="M1804" s="7">
        <v>5</v>
      </c>
    </row>
    <row r="1805" spans="1:13">
      <c r="A1805" s="7" t="s">
        <v>3845</v>
      </c>
      <c r="B1805" s="3">
        <v>0</v>
      </c>
      <c r="C1805" s="7">
        <v>0</v>
      </c>
      <c r="D1805" s="7">
        <v>0</v>
      </c>
      <c r="E1805" s="7">
        <v>2</v>
      </c>
      <c r="F1805" s="7">
        <v>0</v>
      </c>
      <c r="G1805" s="7">
        <v>0</v>
      </c>
      <c r="H1805" s="7">
        <v>2</v>
      </c>
      <c r="I1805" s="7">
        <v>5</v>
      </c>
      <c r="J1805" s="7">
        <v>6</v>
      </c>
      <c r="K1805" s="7">
        <v>2</v>
      </c>
      <c r="L1805" s="7">
        <v>0</v>
      </c>
      <c r="M1805" s="7">
        <v>2</v>
      </c>
    </row>
    <row r="1806" spans="1:13">
      <c r="A1806" s="7" t="s">
        <v>3814</v>
      </c>
      <c r="B1806" s="3">
        <v>0</v>
      </c>
      <c r="C1806" s="7">
        <v>1</v>
      </c>
      <c r="D1806" s="7">
        <v>0</v>
      </c>
      <c r="E1806" s="7">
        <v>1</v>
      </c>
      <c r="F1806" s="7">
        <v>1</v>
      </c>
      <c r="G1806" s="7">
        <v>0</v>
      </c>
      <c r="H1806" s="7">
        <v>3</v>
      </c>
      <c r="I1806" s="7">
        <v>1</v>
      </c>
      <c r="J1806" s="7">
        <v>11</v>
      </c>
      <c r="K1806" s="7">
        <v>11</v>
      </c>
      <c r="L1806" s="7">
        <v>0</v>
      </c>
      <c r="M1806" s="7">
        <v>8</v>
      </c>
    </row>
    <row r="1807" spans="1:13">
      <c r="A1807" s="7" t="s">
        <v>3878</v>
      </c>
      <c r="B1807" s="3"/>
      <c r="C1807" s="7"/>
      <c r="D1807" s="7"/>
      <c r="E1807" s="7">
        <v>1</v>
      </c>
      <c r="F1807" s="7">
        <v>0</v>
      </c>
      <c r="G1807" s="7">
        <v>0</v>
      </c>
      <c r="H1807" s="7">
        <v>1</v>
      </c>
      <c r="I1807" s="7">
        <v>4</v>
      </c>
      <c r="J1807" s="7">
        <v>1</v>
      </c>
      <c r="K1807" s="7">
        <v>7</v>
      </c>
      <c r="L1807" s="7">
        <v>0</v>
      </c>
      <c r="M1807" s="7">
        <v>7</v>
      </c>
    </row>
    <row r="1808" spans="1:13">
      <c r="A1808" s="7" t="s">
        <v>3879</v>
      </c>
      <c r="B1808" s="3">
        <v>0</v>
      </c>
      <c r="C1808" s="7">
        <v>0</v>
      </c>
      <c r="D1808" s="7">
        <v>0</v>
      </c>
      <c r="E1808" s="7">
        <v>1</v>
      </c>
      <c r="F1808" s="7">
        <v>0</v>
      </c>
      <c r="G1808" s="7">
        <v>0</v>
      </c>
      <c r="H1808" s="7">
        <v>1</v>
      </c>
      <c r="I1808" s="7">
        <v>3</v>
      </c>
      <c r="J1808" s="7">
        <v>5</v>
      </c>
      <c r="K1808" s="7">
        <v>3</v>
      </c>
      <c r="L1808" s="7">
        <v>0</v>
      </c>
      <c r="M1808" s="7">
        <v>2</v>
      </c>
    </row>
    <row r="1809" spans="1:13">
      <c r="A1809" s="7" t="s">
        <v>3825</v>
      </c>
      <c r="B1809" s="3">
        <v>0</v>
      </c>
      <c r="C1809" s="7">
        <v>0</v>
      </c>
      <c r="D1809" s="7">
        <v>4</v>
      </c>
      <c r="E1809" s="7">
        <v>3</v>
      </c>
      <c r="F1809" s="7">
        <v>0</v>
      </c>
      <c r="G1809" s="7">
        <v>0</v>
      </c>
      <c r="H1809" s="7">
        <v>10</v>
      </c>
      <c r="I1809" s="7">
        <v>1</v>
      </c>
      <c r="J1809" s="7">
        <v>10</v>
      </c>
      <c r="K1809" s="7">
        <v>18</v>
      </c>
      <c r="L1809" s="7">
        <v>0</v>
      </c>
      <c r="M1809" s="7">
        <v>16</v>
      </c>
    </row>
    <row r="1810" spans="1:13">
      <c r="A1810" s="7" t="s">
        <v>3880</v>
      </c>
      <c r="B1810" s="3">
        <v>0</v>
      </c>
      <c r="C1810" s="7">
        <v>0</v>
      </c>
      <c r="D1810" s="7">
        <v>2</v>
      </c>
      <c r="E1810" s="7">
        <v>0</v>
      </c>
      <c r="F1810" s="7">
        <v>0</v>
      </c>
      <c r="G1810" s="7">
        <v>0</v>
      </c>
      <c r="H1810" s="7">
        <v>4</v>
      </c>
      <c r="I1810" s="7">
        <v>3</v>
      </c>
      <c r="J1810" s="7">
        <v>3</v>
      </c>
      <c r="K1810" s="7">
        <v>9</v>
      </c>
      <c r="L1810" s="7">
        <v>0</v>
      </c>
      <c r="M1810" s="7">
        <v>6</v>
      </c>
    </row>
    <row r="1811" spans="1:13">
      <c r="A1811" s="7" t="s">
        <v>3826</v>
      </c>
      <c r="B1811" s="3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0</v>
      </c>
      <c r="H1811" s="7">
        <v>3</v>
      </c>
      <c r="I1811" s="7">
        <v>1</v>
      </c>
      <c r="J1811" s="7">
        <v>7</v>
      </c>
      <c r="K1811" s="7">
        <v>4</v>
      </c>
      <c r="L1811" s="7">
        <v>1</v>
      </c>
      <c r="M1811" s="7">
        <v>6</v>
      </c>
    </row>
    <row r="1812" spans="1:13">
      <c r="A1812" s="7" t="s">
        <v>3881</v>
      </c>
      <c r="B1812" s="3">
        <v>0</v>
      </c>
      <c r="C1812" s="7">
        <v>0</v>
      </c>
      <c r="D1812" s="7">
        <v>4</v>
      </c>
      <c r="E1812" s="7">
        <v>1</v>
      </c>
      <c r="F1812" s="7">
        <v>0</v>
      </c>
      <c r="G1812" s="7">
        <v>0</v>
      </c>
      <c r="H1812" s="7">
        <v>10</v>
      </c>
      <c r="I1812" s="7">
        <v>4</v>
      </c>
      <c r="J1812" s="7">
        <v>11</v>
      </c>
      <c r="K1812" s="7">
        <v>2</v>
      </c>
      <c r="L1812" s="7">
        <v>1</v>
      </c>
      <c r="M1812" s="7">
        <v>4</v>
      </c>
    </row>
    <row r="1813" spans="1:13">
      <c r="A1813" s="7" t="s">
        <v>3916</v>
      </c>
      <c r="B1813" s="3">
        <v>0</v>
      </c>
      <c r="C1813" s="7">
        <v>2</v>
      </c>
      <c r="D1813" s="7">
        <v>3</v>
      </c>
      <c r="E1813" s="7">
        <v>3</v>
      </c>
      <c r="F1813" s="7">
        <v>0</v>
      </c>
      <c r="G1813" s="7">
        <v>0</v>
      </c>
      <c r="H1813" s="7">
        <v>10</v>
      </c>
      <c r="I1813" s="7">
        <v>9</v>
      </c>
      <c r="J1813" s="7">
        <v>19</v>
      </c>
      <c r="K1813" s="7">
        <v>12</v>
      </c>
      <c r="L1813" s="7">
        <v>1</v>
      </c>
      <c r="M1813" s="7">
        <v>6</v>
      </c>
    </row>
    <row r="1814" spans="1:13">
      <c r="A1814" s="7" t="s">
        <v>3917</v>
      </c>
      <c r="B1814" s="3">
        <v>0</v>
      </c>
      <c r="C1814" s="7">
        <v>0</v>
      </c>
      <c r="D1814" s="7">
        <v>1</v>
      </c>
      <c r="E1814" s="7">
        <v>6</v>
      </c>
      <c r="F1814" s="7">
        <v>0</v>
      </c>
      <c r="G1814" s="7">
        <v>0</v>
      </c>
      <c r="H1814" s="7">
        <v>7</v>
      </c>
      <c r="I1814" s="7">
        <v>5</v>
      </c>
      <c r="J1814" s="7">
        <v>14</v>
      </c>
      <c r="K1814" s="7">
        <v>7</v>
      </c>
      <c r="L1814" s="7">
        <v>1</v>
      </c>
      <c r="M1814" s="7">
        <v>15</v>
      </c>
    </row>
    <row r="1815" spans="1:13">
      <c r="A1815" s="7" t="s">
        <v>3846</v>
      </c>
      <c r="B1815" s="3">
        <v>0</v>
      </c>
      <c r="C1815" s="7">
        <v>0</v>
      </c>
      <c r="D1815" s="7">
        <v>2</v>
      </c>
      <c r="E1815" s="7">
        <v>0</v>
      </c>
      <c r="F1815" s="7">
        <v>0</v>
      </c>
      <c r="G1815" s="7">
        <v>0</v>
      </c>
      <c r="H1815" s="7">
        <v>3</v>
      </c>
      <c r="I1815" s="7">
        <v>2</v>
      </c>
      <c r="J1815" s="7">
        <v>5</v>
      </c>
      <c r="K1815" s="7">
        <v>3</v>
      </c>
      <c r="L1815" s="7">
        <v>0</v>
      </c>
      <c r="M1815" s="7">
        <v>5</v>
      </c>
    </row>
    <row r="1816" spans="1:13">
      <c r="A1816" s="7" t="s">
        <v>3815</v>
      </c>
      <c r="B1816" s="3">
        <v>0</v>
      </c>
      <c r="C1816" s="7">
        <v>1</v>
      </c>
      <c r="D1816" s="7">
        <v>1</v>
      </c>
      <c r="E1816" s="7">
        <v>1</v>
      </c>
      <c r="F1816" s="7">
        <v>0</v>
      </c>
      <c r="G1816" s="7">
        <v>0</v>
      </c>
      <c r="H1816" s="7">
        <v>3</v>
      </c>
      <c r="I1816" s="7">
        <v>2</v>
      </c>
      <c r="J1816" s="7">
        <v>10</v>
      </c>
      <c r="K1816" s="7">
        <v>3</v>
      </c>
      <c r="L1816" s="7">
        <v>1</v>
      </c>
      <c r="M1816" s="7">
        <v>10</v>
      </c>
    </row>
    <row r="1817" spans="1:13">
      <c r="A1817" s="7" t="s">
        <v>3882</v>
      </c>
      <c r="B1817" s="3">
        <v>0</v>
      </c>
      <c r="C1817" s="7">
        <v>1</v>
      </c>
      <c r="D1817" s="7">
        <v>6</v>
      </c>
      <c r="E1817" s="7">
        <v>2</v>
      </c>
      <c r="F1817" s="7">
        <v>0</v>
      </c>
      <c r="G1817" s="7">
        <v>0</v>
      </c>
      <c r="H1817" s="7">
        <v>13</v>
      </c>
      <c r="I1817" s="7">
        <v>7</v>
      </c>
      <c r="J1817" s="7">
        <v>14</v>
      </c>
      <c r="K1817" s="7">
        <v>7</v>
      </c>
      <c r="L1817" s="7">
        <v>1</v>
      </c>
      <c r="M1817" s="7">
        <v>7</v>
      </c>
    </row>
    <row r="1818" spans="1:13">
      <c r="A1818" s="7" t="s">
        <v>3918</v>
      </c>
      <c r="B1818" s="3"/>
      <c r="C1818" s="7"/>
      <c r="D1818" s="7">
        <v>1</v>
      </c>
      <c r="E1818" s="7">
        <v>2</v>
      </c>
      <c r="F1818" s="7"/>
      <c r="G1818" s="7">
        <v>1</v>
      </c>
      <c r="H1818" s="7">
        <v>8</v>
      </c>
      <c r="I1818" s="7">
        <v>4</v>
      </c>
      <c r="J1818" s="7">
        <v>10</v>
      </c>
      <c r="K1818" s="7">
        <v>3</v>
      </c>
      <c r="L1818" s="7">
        <v>1</v>
      </c>
      <c r="M1818" s="7">
        <v>11</v>
      </c>
    </row>
    <row r="1819" spans="1:13">
      <c r="A1819" s="7" t="s">
        <v>3847</v>
      </c>
      <c r="B1819" s="3">
        <v>0</v>
      </c>
      <c r="C1819" s="7">
        <v>0</v>
      </c>
      <c r="D1819" s="7">
        <v>1</v>
      </c>
      <c r="E1819" s="7">
        <v>0</v>
      </c>
      <c r="F1819" s="7">
        <v>0</v>
      </c>
      <c r="G1819" s="7">
        <v>0</v>
      </c>
      <c r="H1819" s="7">
        <v>1</v>
      </c>
      <c r="I1819" s="7">
        <v>2</v>
      </c>
      <c r="J1819" s="7">
        <v>5</v>
      </c>
      <c r="K1819" s="7">
        <v>8</v>
      </c>
      <c r="L1819" s="7">
        <v>1</v>
      </c>
      <c r="M1819" s="7">
        <v>12</v>
      </c>
    </row>
    <row r="1820" spans="1:13">
      <c r="A1820" s="7" t="s">
        <v>3883</v>
      </c>
      <c r="B1820" s="3">
        <v>1</v>
      </c>
      <c r="C1820" s="7">
        <v>0</v>
      </c>
      <c r="D1820" s="7">
        <v>6</v>
      </c>
      <c r="E1820" s="7">
        <v>2</v>
      </c>
      <c r="F1820" s="7">
        <v>1</v>
      </c>
      <c r="G1820" s="7">
        <v>0</v>
      </c>
      <c r="H1820" s="7">
        <v>9</v>
      </c>
      <c r="I1820" s="7">
        <v>5</v>
      </c>
      <c r="J1820" s="7">
        <v>10</v>
      </c>
      <c r="K1820" s="7">
        <v>5</v>
      </c>
      <c r="L1820" s="7">
        <v>1</v>
      </c>
      <c r="M1820" s="7">
        <v>9</v>
      </c>
    </row>
    <row r="1821" spans="1:13">
      <c r="A1821" s="7" t="s">
        <v>3884</v>
      </c>
      <c r="B1821" s="3">
        <v>0</v>
      </c>
      <c r="C1821" s="7">
        <v>0</v>
      </c>
      <c r="D1821" s="7">
        <v>1</v>
      </c>
      <c r="E1821" s="7">
        <v>5</v>
      </c>
      <c r="F1821" s="7">
        <v>0</v>
      </c>
      <c r="G1821" s="7">
        <v>2</v>
      </c>
      <c r="H1821" s="7">
        <v>9</v>
      </c>
      <c r="I1821" s="7">
        <v>5</v>
      </c>
      <c r="J1821" s="7">
        <v>14</v>
      </c>
      <c r="K1821" s="7">
        <v>9</v>
      </c>
      <c r="L1821" s="7">
        <v>1</v>
      </c>
      <c r="M1821" s="7">
        <v>19</v>
      </c>
    </row>
    <row r="1822" spans="1:13">
      <c r="A1822" s="7" t="s">
        <v>3803</v>
      </c>
      <c r="B1822" s="3">
        <v>0</v>
      </c>
      <c r="C1822" s="7">
        <v>0</v>
      </c>
      <c r="D1822" s="7">
        <v>1</v>
      </c>
      <c r="E1822" s="7">
        <v>0</v>
      </c>
      <c r="F1822" s="7">
        <v>0</v>
      </c>
      <c r="G1822" s="7">
        <v>1</v>
      </c>
      <c r="H1822" s="7">
        <v>1</v>
      </c>
      <c r="I1822" s="7">
        <v>4</v>
      </c>
      <c r="J1822" s="7">
        <v>7</v>
      </c>
      <c r="K1822" s="7">
        <v>1</v>
      </c>
      <c r="L1822" s="7">
        <v>0</v>
      </c>
      <c r="M1822" s="7">
        <v>3</v>
      </c>
    </row>
    <row r="1823" spans="1:13">
      <c r="A1823" s="7" t="s">
        <v>3919</v>
      </c>
      <c r="B1823" s="3">
        <v>0</v>
      </c>
      <c r="C1823" s="7">
        <v>2</v>
      </c>
      <c r="D1823" s="7">
        <v>0</v>
      </c>
      <c r="E1823" s="7">
        <v>4</v>
      </c>
      <c r="F1823" s="7">
        <v>0</v>
      </c>
      <c r="G1823" s="7">
        <v>0</v>
      </c>
      <c r="H1823" s="7">
        <v>7</v>
      </c>
      <c r="I1823" s="7">
        <v>3</v>
      </c>
      <c r="J1823" s="7">
        <v>12</v>
      </c>
      <c r="K1823" s="7">
        <v>7</v>
      </c>
      <c r="L1823" s="7">
        <v>0</v>
      </c>
      <c r="M1823" s="7">
        <v>9</v>
      </c>
    </row>
    <row r="1824" spans="1:13">
      <c r="A1824" s="7" t="s">
        <v>3925</v>
      </c>
      <c r="B1824" s="3">
        <v>0</v>
      </c>
      <c r="C1824" s="7">
        <v>0</v>
      </c>
      <c r="D1824" s="7">
        <v>1</v>
      </c>
      <c r="E1824" s="7">
        <v>2</v>
      </c>
      <c r="F1824" s="7">
        <v>0</v>
      </c>
      <c r="G1824" s="7">
        <v>0</v>
      </c>
      <c r="H1824" s="7">
        <v>3</v>
      </c>
      <c r="I1824" s="7">
        <v>2</v>
      </c>
      <c r="J1824" s="7">
        <v>10</v>
      </c>
      <c r="K1824" s="7">
        <v>5</v>
      </c>
      <c r="L1824" s="7">
        <v>0</v>
      </c>
      <c r="M1824" s="7">
        <v>4</v>
      </c>
    </row>
    <row r="1825" spans="1:13">
      <c r="A1825" s="7" t="s">
        <v>3885</v>
      </c>
      <c r="B1825" s="3">
        <v>0</v>
      </c>
      <c r="C1825" s="7">
        <v>0</v>
      </c>
      <c r="D1825" s="7">
        <v>0</v>
      </c>
      <c r="E1825" s="7">
        <v>1</v>
      </c>
      <c r="F1825" s="7">
        <v>0</v>
      </c>
      <c r="G1825" s="7">
        <v>0</v>
      </c>
      <c r="H1825" s="7">
        <v>6</v>
      </c>
      <c r="I1825" s="7">
        <v>4</v>
      </c>
      <c r="J1825" s="7">
        <v>5</v>
      </c>
      <c r="K1825" s="7">
        <v>3</v>
      </c>
      <c r="L1825" s="7">
        <v>3</v>
      </c>
      <c r="M1825" s="7">
        <v>5</v>
      </c>
    </row>
    <row r="1826" spans="1:13">
      <c r="A1826" s="7" t="s">
        <v>3886</v>
      </c>
      <c r="B1826" s="3">
        <v>0</v>
      </c>
      <c r="C1826" s="7">
        <v>1</v>
      </c>
      <c r="D1826" s="7">
        <v>1</v>
      </c>
      <c r="E1826" s="7">
        <v>1</v>
      </c>
      <c r="F1826" s="7">
        <v>0</v>
      </c>
      <c r="G1826" s="7">
        <v>0</v>
      </c>
      <c r="H1826" s="7">
        <v>3</v>
      </c>
      <c r="I1826" s="7">
        <v>3</v>
      </c>
      <c r="J1826" s="7">
        <v>6</v>
      </c>
      <c r="K1826" s="7">
        <v>4</v>
      </c>
      <c r="L1826" s="7">
        <v>0</v>
      </c>
      <c r="M1826" s="7">
        <v>8</v>
      </c>
    </row>
    <row r="1827" spans="1:13">
      <c r="A1827" s="7" t="s">
        <v>3827</v>
      </c>
      <c r="B1827" s="3">
        <v>0</v>
      </c>
      <c r="C1827" s="7">
        <v>0</v>
      </c>
      <c r="D1827" s="7">
        <v>2</v>
      </c>
      <c r="E1827" s="7">
        <v>4</v>
      </c>
      <c r="F1827" s="7">
        <v>0</v>
      </c>
      <c r="G1827" s="7">
        <v>0</v>
      </c>
      <c r="H1827" s="7">
        <v>6</v>
      </c>
      <c r="I1827" s="7">
        <v>3</v>
      </c>
      <c r="J1827" s="7">
        <v>7</v>
      </c>
      <c r="K1827" s="7">
        <v>9</v>
      </c>
      <c r="L1827" s="7">
        <v>0</v>
      </c>
      <c r="M1827" s="7">
        <v>14</v>
      </c>
    </row>
    <row r="1828" spans="1:13">
      <c r="A1828" s="7" t="s">
        <v>3936</v>
      </c>
      <c r="B1828" s="3">
        <v>1</v>
      </c>
      <c r="C1828" s="7">
        <v>0</v>
      </c>
      <c r="D1828" s="7">
        <v>1</v>
      </c>
      <c r="E1828" s="7">
        <v>3</v>
      </c>
      <c r="F1828" s="7">
        <v>0</v>
      </c>
      <c r="G1828" s="7">
        <v>0</v>
      </c>
      <c r="H1828" s="7">
        <v>5</v>
      </c>
      <c r="I1828" s="7">
        <v>5</v>
      </c>
      <c r="J1828" s="7">
        <v>8</v>
      </c>
      <c r="K1828" s="7">
        <v>2</v>
      </c>
      <c r="L1828" s="7">
        <v>0</v>
      </c>
      <c r="M1828" s="7">
        <v>2</v>
      </c>
    </row>
    <row r="1829" spans="1:13">
      <c r="A1829" s="7" t="s">
        <v>3797</v>
      </c>
      <c r="B1829" s="3">
        <v>0</v>
      </c>
      <c r="C1829" s="7">
        <v>1</v>
      </c>
      <c r="D1829" s="7">
        <v>1</v>
      </c>
      <c r="E1829" s="7">
        <v>4</v>
      </c>
      <c r="F1829" s="7">
        <v>2</v>
      </c>
      <c r="G1829" s="7">
        <v>0</v>
      </c>
      <c r="H1829" s="7">
        <v>6</v>
      </c>
      <c r="I1829" s="7">
        <v>3</v>
      </c>
      <c r="J1829" s="7">
        <v>9</v>
      </c>
      <c r="K1829" s="7">
        <v>5</v>
      </c>
      <c r="L1829" s="7">
        <v>0</v>
      </c>
      <c r="M1829" s="7">
        <v>5</v>
      </c>
    </row>
    <row r="1830" spans="1:13">
      <c r="A1830" s="7" t="s">
        <v>3848</v>
      </c>
      <c r="B1830" s="3"/>
      <c r="C1830" s="7">
        <v>1</v>
      </c>
      <c r="D1830" s="7">
        <v>3</v>
      </c>
      <c r="E1830" s="7">
        <v>2</v>
      </c>
      <c r="F1830" s="7"/>
      <c r="G1830" s="7"/>
      <c r="H1830" s="7">
        <v>6</v>
      </c>
      <c r="I1830" s="7">
        <v>2</v>
      </c>
      <c r="J1830" s="7">
        <v>11</v>
      </c>
      <c r="K1830" s="7">
        <v>9</v>
      </c>
      <c r="L1830" s="7">
        <v>2</v>
      </c>
      <c r="M1830" s="7">
        <v>19</v>
      </c>
    </row>
    <row r="1831" spans="1:13">
      <c r="A1831" s="7" t="s">
        <v>3920</v>
      </c>
      <c r="B1831" s="3">
        <v>0</v>
      </c>
      <c r="C1831" s="7">
        <v>0</v>
      </c>
      <c r="D1831" s="7">
        <v>3</v>
      </c>
      <c r="E1831" s="7">
        <v>1</v>
      </c>
      <c r="F1831" s="7">
        <v>0</v>
      </c>
      <c r="G1831" s="7">
        <v>1</v>
      </c>
      <c r="H1831" s="7">
        <v>6</v>
      </c>
      <c r="I1831" s="7">
        <v>1</v>
      </c>
      <c r="J1831" s="7">
        <v>5</v>
      </c>
      <c r="K1831" s="7">
        <v>4</v>
      </c>
      <c r="L1831" s="7">
        <v>1</v>
      </c>
      <c r="M1831" s="7">
        <v>15</v>
      </c>
    </row>
    <row r="1832" spans="1:13">
      <c r="A1832" s="7" t="s">
        <v>3928</v>
      </c>
      <c r="B1832" s="3">
        <v>0</v>
      </c>
      <c r="C1832" s="7">
        <v>0</v>
      </c>
      <c r="D1832" s="7">
        <v>1</v>
      </c>
      <c r="E1832" s="7">
        <v>3</v>
      </c>
      <c r="F1832" s="7">
        <v>0</v>
      </c>
      <c r="G1832" s="7">
        <v>0</v>
      </c>
      <c r="H1832" s="7">
        <v>4</v>
      </c>
      <c r="I1832" s="7">
        <v>3</v>
      </c>
      <c r="J1832" s="7">
        <v>6</v>
      </c>
      <c r="K1832" s="7">
        <v>4</v>
      </c>
      <c r="L1832" s="7">
        <v>0</v>
      </c>
      <c r="M1832" s="7">
        <v>5</v>
      </c>
    </row>
    <row r="1833" spans="1:13">
      <c r="A1833" s="7" t="s">
        <v>3828</v>
      </c>
      <c r="B1833" s="3">
        <v>0</v>
      </c>
      <c r="C1833" s="7">
        <v>0</v>
      </c>
      <c r="D1833" s="7">
        <v>2</v>
      </c>
      <c r="E1833" s="7">
        <v>4</v>
      </c>
      <c r="F1833" s="7">
        <v>0</v>
      </c>
      <c r="G1833" s="7">
        <v>0</v>
      </c>
      <c r="H1833" s="7">
        <v>6</v>
      </c>
      <c r="I1833" s="7">
        <v>3</v>
      </c>
      <c r="J1833" s="7">
        <v>12</v>
      </c>
      <c r="K1833" s="7">
        <v>4</v>
      </c>
      <c r="L1833" s="7">
        <v>0</v>
      </c>
      <c r="M1833" s="7">
        <v>5</v>
      </c>
    </row>
    <row r="1834" spans="1:13">
      <c r="A1834" s="7" t="s">
        <v>3887</v>
      </c>
      <c r="B1834" s="3"/>
      <c r="C1834" s="7">
        <v>0</v>
      </c>
      <c r="D1834" s="7">
        <v>5</v>
      </c>
      <c r="E1834" s="7">
        <v>1</v>
      </c>
      <c r="F1834" s="7">
        <v>0</v>
      </c>
      <c r="G1834" s="7">
        <v>0</v>
      </c>
      <c r="H1834" s="7">
        <v>8</v>
      </c>
      <c r="I1834" s="7">
        <v>2</v>
      </c>
      <c r="J1834" s="7">
        <v>8</v>
      </c>
      <c r="K1834" s="7">
        <v>3</v>
      </c>
      <c r="L1834" s="7">
        <v>0</v>
      </c>
      <c r="M1834" s="7">
        <v>4</v>
      </c>
    </row>
    <row r="1835" spans="1:13">
      <c r="A1835" s="7" t="s">
        <v>3888</v>
      </c>
      <c r="B1835" s="3">
        <v>0</v>
      </c>
      <c r="C1835" s="7">
        <v>0</v>
      </c>
      <c r="D1835" s="7">
        <v>2</v>
      </c>
      <c r="E1835" s="7">
        <v>2</v>
      </c>
      <c r="F1835" s="7">
        <v>1</v>
      </c>
      <c r="G1835" s="7">
        <v>0</v>
      </c>
      <c r="H1835" s="7">
        <v>7</v>
      </c>
      <c r="I1835" s="7">
        <v>4</v>
      </c>
      <c r="J1835" s="7">
        <v>12</v>
      </c>
      <c r="K1835" s="7">
        <v>5</v>
      </c>
      <c r="L1835" s="7">
        <v>0</v>
      </c>
      <c r="M1835" s="7">
        <v>7</v>
      </c>
    </row>
    <row r="1836" spans="1:13">
      <c r="A1836" s="7" t="s">
        <v>3921</v>
      </c>
      <c r="B1836" s="3">
        <v>0</v>
      </c>
      <c r="C1836" s="7">
        <v>1</v>
      </c>
      <c r="D1836" s="7">
        <v>4</v>
      </c>
      <c r="E1836" s="7">
        <v>6</v>
      </c>
      <c r="F1836" s="7">
        <v>0</v>
      </c>
      <c r="G1836" s="7">
        <v>0</v>
      </c>
      <c r="H1836" s="7">
        <v>15</v>
      </c>
      <c r="I1836" s="7">
        <v>3</v>
      </c>
      <c r="J1836" s="7">
        <v>14</v>
      </c>
      <c r="K1836" s="7">
        <v>10</v>
      </c>
      <c r="L1836" s="7">
        <v>1</v>
      </c>
      <c r="M1836" s="7">
        <v>10</v>
      </c>
    </row>
    <row r="1837" spans="1:13">
      <c r="A1837" s="7" t="s">
        <v>3922</v>
      </c>
      <c r="B1837" s="3">
        <v>0</v>
      </c>
      <c r="C1837" s="7">
        <v>0</v>
      </c>
      <c r="D1837" s="7">
        <v>1</v>
      </c>
      <c r="E1837" s="7">
        <v>2</v>
      </c>
      <c r="F1837" s="7">
        <v>0</v>
      </c>
      <c r="G1837" s="7">
        <v>0</v>
      </c>
      <c r="H1837" s="7">
        <v>6</v>
      </c>
      <c r="I1837" s="7">
        <v>1</v>
      </c>
      <c r="J1837" s="7">
        <v>8</v>
      </c>
      <c r="K1837" s="7">
        <v>5</v>
      </c>
      <c r="L1837" s="7">
        <v>1</v>
      </c>
      <c r="M1837" s="7">
        <v>10</v>
      </c>
    </row>
    <row r="1838" spans="1:13">
      <c r="A1838" s="7" t="s">
        <v>3889</v>
      </c>
      <c r="B1838" s="3">
        <v>0</v>
      </c>
      <c r="C1838" s="7">
        <v>0</v>
      </c>
      <c r="D1838" s="7">
        <v>0</v>
      </c>
      <c r="E1838" s="7">
        <v>2</v>
      </c>
      <c r="F1838" s="7">
        <v>0</v>
      </c>
      <c r="G1838" s="7">
        <v>0</v>
      </c>
      <c r="H1838" s="7">
        <v>5</v>
      </c>
      <c r="I1838" s="7">
        <v>2</v>
      </c>
      <c r="J1838" s="7">
        <v>7</v>
      </c>
      <c r="K1838" s="7">
        <v>3</v>
      </c>
      <c r="L1838" s="7">
        <v>0</v>
      </c>
      <c r="M1838" s="7">
        <v>5</v>
      </c>
    </row>
    <row r="1839" spans="1:13">
      <c r="A1839" s="7" t="s">
        <v>3890</v>
      </c>
      <c r="B1839" s="3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0</v>
      </c>
      <c r="H1839" s="7">
        <v>6</v>
      </c>
      <c r="I1839" s="7">
        <v>2</v>
      </c>
      <c r="J1839" s="7">
        <v>6</v>
      </c>
      <c r="K1839" s="7">
        <v>1</v>
      </c>
      <c r="L1839" s="7">
        <v>0</v>
      </c>
      <c r="M1839" s="7">
        <v>1</v>
      </c>
    </row>
    <row r="1840" spans="1:13">
      <c r="A1840" s="7" t="s">
        <v>3891</v>
      </c>
      <c r="B1840" s="3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4</v>
      </c>
      <c r="I1840" s="7">
        <v>0</v>
      </c>
      <c r="J1840" s="7">
        <v>9</v>
      </c>
      <c r="K1840" s="7">
        <v>1</v>
      </c>
      <c r="L1840" s="7">
        <v>1</v>
      </c>
      <c r="M1840" s="7">
        <v>1</v>
      </c>
    </row>
    <row r="1841" spans="1:13">
      <c r="A1841" s="7" t="s">
        <v>3892</v>
      </c>
      <c r="B1841" s="3">
        <v>0</v>
      </c>
      <c r="C1841" s="7">
        <v>0</v>
      </c>
      <c r="D1841" s="7">
        <v>0</v>
      </c>
      <c r="E1841" s="7">
        <v>2</v>
      </c>
      <c r="F1841" s="7">
        <v>0</v>
      </c>
      <c r="G1841" s="7">
        <v>0</v>
      </c>
      <c r="H1841" s="7">
        <v>4</v>
      </c>
      <c r="I1841" s="7">
        <v>1</v>
      </c>
      <c r="J1841" s="7">
        <v>5</v>
      </c>
      <c r="K1841" s="7">
        <v>5</v>
      </c>
      <c r="L1841" s="7">
        <v>0</v>
      </c>
      <c r="M1841" s="7">
        <v>9</v>
      </c>
    </row>
    <row r="1842" spans="1:13">
      <c r="A1842" s="7" t="s">
        <v>3893</v>
      </c>
      <c r="B1842" s="3">
        <v>0</v>
      </c>
      <c r="C1842" s="7">
        <v>0</v>
      </c>
      <c r="D1842" s="7">
        <v>0</v>
      </c>
      <c r="E1842" s="7">
        <v>3</v>
      </c>
      <c r="F1842" s="7">
        <v>0</v>
      </c>
      <c r="G1842" s="7">
        <v>0</v>
      </c>
      <c r="H1842" s="7">
        <v>8</v>
      </c>
      <c r="I1842" s="7">
        <v>1</v>
      </c>
      <c r="J1842" s="7">
        <v>10</v>
      </c>
      <c r="K1842" s="7">
        <v>7</v>
      </c>
      <c r="L1842" s="7">
        <v>0</v>
      </c>
      <c r="M1842" s="7">
        <v>2</v>
      </c>
    </row>
    <row r="1843" spans="1:13">
      <c r="A1843" s="7" t="s">
        <v>3894</v>
      </c>
      <c r="B1843" s="3"/>
      <c r="C1843" s="7"/>
      <c r="D1843" s="7">
        <v>2</v>
      </c>
      <c r="E1843" s="7">
        <v>3</v>
      </c>
      <c r="F1843" s="7">
        <v>0</v>
      </c>
      <c r="G1843" s="7">
        <v>0</v>
      </c>
      <c r="H1843" s="7">
        <v>5</v>
      </c>
      <c r="I1843" s="7">
        <v>4</v>
      </c>
      <c r="J1843" s="7">
        <v>12</v>
      </c>
      <c r="K1843" s="7">
        <v>5</v>
      </c>
      <c r="L1843" s="7">
        <v>1</v>
      </c>
      <c r="M1843" s="7">
        <v>7</v>
      </c>
    </row>
    <row r="1844" spans="1:13">
      <c r="A1844" s="7" t="s">
        <v>3804</v>
      </c>
      <c r="B1844" s="3"/>
      <c r="C1844" s="7">
        <v>1</v>
      </c>
      <c r="D1844" s="7">
        <v>1</v>
      </c>
      <c r="E1844" s="7">
        <v>1</v>
      </c>
      <c r="F1844" s="7"/>
      <c r="G1844" s="7"/>
      <c r="H1844" s="7">
        <v>6</v>
      </c>
      <c r="I1844" s="7">
        <v>1</v>
      </c>
      <c r="J1844" s="7">
        <v>9</v>
      </c>
      <c r="K1844" s="7">
        <v>6</v>
      </c>
      <c r="L1844" s="7"/>
      <c r="M1844" s="7">
        <v>10</v>
      </c>
    </row>
    <row r="1845" spans="1:13">
      <c r="A1845" s="7" t="s">
        <v>3923</v>
      </c>
      <c r="B1845" s="3">
        <v>0</v>
      </c>
      <c r="C1845" s="7">
        <v>0</v>
      </c>
      <c r="D1845" s="7">
        <v>1</v>
      </c>
      <c r="E1845" s="7">
        <v>4</v>
      </c>
      <c r="F1845" s="7">
        <v>0</v>
      </c>
      <c r="G1845" s="7">
        <v>0</v>
      </c>
      <c r="H1845" s="7">
        <v>5</v>
      </c>
      <c r="I1845" s="7">
        <v>0</v>
      </c>
      <c r="J1845" s="7">
        <v>6</v>
      </c>
      <c r="K1845" s="7">
        <v>7</v>
      </c>
      <c r="L1845" s="7">
        <v>0</v>
      </c>
      <c r="M1845" s="7">
        <v>12</v>
      </c>
    </row>
    <row r="1846" spans="1:13">
      <c r="A1846" s="7" t="s">
        <v>3849</v>
      </c>
      <c r="B1846" s="3">
        <v>0</v>
      </c>
      <c r="C1846" s="7">
        <v>1</v>
      </c>
      <c r="D1846" s="7">
        <v>5</v>
      </c>
      <c r="E1846" s="7">
        <v>0</v>
      </c>
      <c r="F1846" s="7">
        <v>1</v>
      </c>
      <c r="G1846" s="7">
        <v>0</v>
      </c>
      <c r="H1846" s="7">
        <v>10</v>
      </c>
      <c r="I1846" s="7">
        <v>2</v>
      </c>
      <c r="J1846" s="7">
        <v>7</v>
      </c>
      <c r="K1846" s="7">
        <v>7</v>
      </c>
      <c r="L1846" s="7">
        <v>0</v>
      </c>
      <c r="M1846" s="7">
        <v>8</v>
      </c>
    </row>
    <row r="1847" spans="1:13">
      <c r="A1847" s="7" t="s">
        <v>3895</v>
      </c>
      <c r="B1847" s="3"/>
      <c r="C1847" s="7"/>
      <c r="D1847" s="7">
        <v>2</v>
      </c>
      <c r="E1847" s="7"/>
      <c r="F1847" s="7">
        <v>1</v>
      </c>
      <c r="G1847" s="7">
        <v>0</v>
      </c>
      <c r="H1847" s="7">
        <v>3</v>
      </c>
      <c r="I1847" s="7">
        <v>1</v>
      </c>
      <c r="J1847" s="7">
        <v>6</v>
      </c>
      <c r="K1847" s="7">
        <v>5</v>
      </c>
      <c r="L1847" s="7">
        <v>0</v>
      </c>
      <c r="M1847" s="7">
        <v>4</v>
      </c>
    </row>
    <row r="1848" spans="1:13">
      <c r="A1848" s="7" t="s">
        <v>3850</v>
      </c>
      <c r="B1848" s="3"/>
      <c r="C1848" s="7"/>
      <c r="D1848" s="7">
        <v>1</v>
      </c>
      <c r="E1848" s="7">
        <v>1</v>
      </c>
      <c r="F1848" s="7"/>
      <c r="G1848" s="7">
        <v>1</v>
      </c>
      <c r="H1848" s="7">
        <v>2</v>
      </c>
      <c r="I1848" s="7">
        <v>2</v>
      </c>
      <c r="J1848" s="7">
        <v>8</v>
      </c>
      <c r="K1848" s="7">
        <v>7</v>
      </c>
      <c r="L1848" s="7"/>
      <c r="M1848" s="7">
        <v>4</v>
      </c>
    </row>
    <row r="1849" spans="1:13">
      <c r="A1849" s="7" t="s">
        <v>3896</v>
      </c>
      <c r="B1849" s="3">
        <v>0</v>
      </c>
      <c r="C1849" s="7">
        <v>0</v>
      </c>
      <c r="D1849" s="7">
        <v>3</v>
      </c>
      <c r="E1849" s="7">
        <v>2</v>
      </c>
      <c r="F1849" s="7">
        <v>0</v>
      </c>
      <c r="G1849" s="7">
        <v>0</v>
      </c>
      <c r="H1849" s="7">
        <v>6</v>
      </c>
      <c r="I1849" s="7">
        <v>4</v>
      </c>
      <c r="J1849" s="7">
        <v>9</v>
      </c>
      <c r="K1849" s="7">
        <v>2</v>
      </c>
      <c r="L1849" s="7">
        <v>0</v>
      </c>
      <c r="M1849" s="7">
        <v>8</v>
      </c>
    </row>
    <row r="1850" spans="1:13">
      <c r="A1850" s="7" t="s">
        <v>3897</v>
      </c>
      <c r="B1850" s="3">
        <v>1</v>
      </c>
      <c r="C1850" s="7">
        <v>1</v>
      </c>
      <c r="D1850" s="7">
        <v>3</v>
      </c>
      <c r="E1850" s="7">
        <v>1</v>
      </c>
      <c r="F1850" s="7">
        <v>1</v>
      </c>
      <c r="G1850" s="7">
        <v>3</v>
      </c>
      <c r="H1850" s="7">
        <v>9</v>
      </c>
      <c r="I1850" s="7">
        <v>6</v>
      </c>
      <c r="J1850" s="7">
        <v>10</v>
      </c>
      <c r="K1850" s="7">
        <v>3</v>
      </c>
      <c r="L1850" s="7">
        <v>0</v>
      </c>
      <c r="M1850" s="7">
        <v>8</v>
      </c>
    </row>
    <row r="1851" spans="1:13">
      <c r="A1851" s="7" t="s">
        <v>3898</v>
      </c>
      <c r="B1851" s="3">
        <v>0</v>
      </c>
      <c r="C1851" s="7">
        <v>0</v>
      </c>
      <c r="D1851" s="7">
        <v>3</v>
      </c>
      <c r="E1851" s="7">
        <v>1</v>
      </c>
      <c r="F1851" s="7">
        <v>0</v>
      </c>
      <c r="G1851" s="7">
        <v>3</v>
      </c>
      <c r="H1851" s="7">
        <v>5</v>
      </c>
      <c r="I1851" s="7">
        <v>1</v>
      </c>
      <c r="J1851" s="7">
        <v>7</v>
      </c>
      <c r="K1851" s="7">
        <v>4</v>
      </c>
      <c r="L1851" s="7">
        <v>0</v>
      </c>
      <c r="M1851" s="7">
        <v>4</v>
      </c>
    </row>
    <row r="1852" spans="1:13">
      <c r="A1852" s="7" t="s">
        <v>3984</v>
      </c>
      <c r="B1852" s="3">
        <v>0</v>
      </c>
      <c r="C1852" s="7">
        <v>0</v>
      </c>
      <c r="D1852" s="7">
        <v>2</v>
      </c>
      <c r="E1852" s="7">
        <v>4</v>
      </c>
      <c r="F1852" s="7">
        <v>0</v>
      </c>
      <c r="G1852" s="7">
        <v>1</v>
      </c>
      <c r="H1852" s="7">
        <v>6</v>
      </c>
      <c r="I1852" s="7">
        <v>6</v>
      </c>
      <c r="J1852" s="7">
        <v>9</v>
      </c>
      <c r="K1852" s="7">
        <v>12</v>
      </c>
      <c r="L1852" s="7">
        <v>1</v>
      </c>
      <c r="M1852" s="7">
        <v>14</v>
      </c>
    </row>
    <row r="1853" spans="1:13">
      <c r="A1853" s="7" t="s">
        <v>4073</v>
      </c>
      <c r="B1853" s="3">
        <v>0</v>
      </c>
      <c r="C1853" s="7">
        <v>0</v>
      </c>
      <c r="D1853" s="7">
        <v>3</v>
      </c>
      <c r="E1853" s="7">
        <v>6</v>
      </c>
      <c r="F1853" s="7">
        <v>0</v>
      </c>
      <c r="G1853" s="7">
        <v>0</v>
      </c>
      <c r="H1853" s="7">
        <v>10</v>
      </c>
      <c r="I1853" s="7">
        <v>4</v>
      </c>
      <c r="J1853" s="7">
        <v>5</v>
      </c>
      <c r="K1853" s="7">
        <v>4</v>
      </c>
      <c r="L1853" s="7">
        <v>1</v>
      </c>
      <c r="M1853" s="7">
        <v>5</v>
      </c>
    </row>
    <row r="1854" spans="1:13">
      <c r="A1854" s="7" t="s">
        <v>3985</v>
      </c>
      <c r="B1854" s="3">
        <v>0</v>
      </c>
      <c r="C1854" s="7">
        <v>0</v>
      </c>
      <c r="D1854" s="7">
        <v>2</v>
      </c>
      <c r="E1854" s="7">
        <v>2</v>
      </c>
      <c r="F1854" s="7">
        <v>0</v>
      </c>
      <c r="G1854" s="7">
        <v>0</v>
      </c>
      <c r="H1854" s="7">
        <v>4</v>
      </c>
      <c r="I1854" s="7">
        <v>4</v>
      </c>
      <c r="J1854" s="7">
        <v>10</v>
      </c>
      <c r="K1854" s="7">
        <v>2</v>
      </c>
      <c r="L1854" s="7">
        <v>2</v>
      </c>
      <c r="M1854" s="7">
        <v>4</v>
      </c>
    </row>
    <row r="1855" spans="1:13">
      <c r="A1855" s="7" t="s">
        <v>3939</v>
      </c>
      <c r="B1855" s="3">
        <v>0</v>
      </c>
      <c r="C1855" s="7">
        <v>0</v>
      </c>
      <c r="D1855" s="7">
        <v>1</v>
      </c>
      <c r="E1855" s="7">
        <v>3</v>
      </c>
      <c r="F1855" s="7">
        <v>0</v>
      </c>
      <c r="G1855" s="7">
        <v>0</v>
      </c>
      <c r="H1855" s="7">
        <v>5</v>
      </c>
      <c r="I1855" s="7">
        <v>2</v>
      </c>
      <c r="J1855" s="7">
        <v>8</v>
      </c>
      <c r="K1855" s="7">
        <v>7</v>
      </c>
      <c r="L1855" s="7">
        <v>1</v>
      </c>
      <c r="M1855" s="7">
        <v>5</v>
      </c>
    </row>
    <row r="1856" spans="1:13">
      <c r="A1856" s="7" t="s">
        <v>3940</v>
      </c>
      <c r="B1856" s="3">
        <v>0</v>
      </c>
      <c r="C1856" s="7">
        <v>1</v>
      </c>
      <c r="D1856" s="7">
        <v>0</v>
      </c>
      <c r="E1856" s="7">
        <v>5</v>
      </c>
      <c r="F1856" s="7">
        <v>0</v>
      </c>
      <c r="G1856" s="7">
        <v>0</v>
      </c>
      <c r="H1856" s="7">
        <v>7</v>
      </c>
      <c r="I1856" s="7">
        <v>2</v>
      </c>
      <c r="J1856" s="7">
        <v>8</v>
      </c>
      <c r="K1856" s="7">
        <v>8</v>
      </c>
      <c r="L1856" s="7">
        <v>0</v>
      </c>
      <c r="M1856" s="7">
        <v>4</v>
      </c>
    </row>
    <row r="1857" spans="1:13">
      <c r="A1857" s="7" t="s">
        <v>4040</v>
      </c>
      <c r="B1857" s="3">
        <v>0</v>
      </c>
      <c r="C1857" s="7">
        <v>0</v>
      </c>
      <c r="D1857" s="7">
        <v>0</v>
      </c>
      <c r="E1857" s="7">
        <v>3</v>
      </c>
      <c r="F1857" s="7">
        <v>0</v>
      </c>
      <c r="G1857" s="7">
        <v>0</v>
      </c>
      <c r="H1857" s="7">
        <v>3</v>
      </c>
      <c r="I1857" s="7">
        <v>3</v>
      </c>
      <c r="J1857" s="7">
        <v>8</v>
      </c>
      <c r="K1857" s="7">
        <v>10</v>
      </c>
      <c r="L1857" s="7">
        <v>0</v>
      </c>
      <c r="M1857" s="7">
        <v>12</v>
      </c>
    </row>
    <row r="1858" spans="1:13">
      <c r="A1858" s="7" t="s">
        <v>4041</v>
      </c>
      <c r="B1858" s="3">
        <v>1</v>
      </c>
      <c r="C1858" s="7">
        <v>0</v>
      </c>
      <c r="D1858" s="7">
        <v>1</v>
      </c>
      <c r="E1858" s="7">
        <v>2</v>
      </c>
      <c r="F1858" s="7">
        <v>1</v>
      </c>
      <c r="G1858" s="7">
        <v>0</v>
      </c>
      <c r="H1858" s="7">
        <v>5</v>
      </c>
      <c r="I1858" s="7">
        <v>3</v>
      </c>
      <c r="J1858" s="7">
        <v>11</v>
      </c>
      <c r="K1858" s="7">
        <v>5</v>
      </c>
      <c r="L1858" s="7">
        <v>2</v>
      </c>
      <c r="M1858" s="7">
        <v>5</v>
      </c>
    </row>
    <row r="1859" spans="1:13">
      <c r="A1859" s="7" t="s">
        <v>3941</v>
      </c>
      <c r="B1859" s="3">
        <v>0</v>
      </c>
      <c r="C1859" s="7">
        <v>0</v>
      </c>
      <c r="D1859" s="7">
        <v>2</v>
      </c>
      <c r="E1859" s="7">
        <v>1</v>
      </c>
      <c r="F1859" s="7">
        <v>0</v>
      </c>
      <c r="G1859" s="7">
        <v>0</v>
      </c>
      <c r="H1859" s="7">
        <v>7</v>
      </c>
      <c r="I1859" s="7">
        <v>3</v>
      </c>
      <c r="J1859" s="7">
        <v>15</v>
      </c>
      <c r="K1859" s="7">
        <v>9</v>
      </c>
      <c r="L1859" s="7">
        <v>1</v>
      </c>
      <c r="M1859" s="7">
        <v>7</v>
      </c>
    </row>
    <row r="1860" spans="1:13">
      <c r="A1860" s="7" t="s">
        <v>3942</v>
      </c>
      <c r="B1860" s="3">
        <v>0</v>
      </c>
      <c r="C1860" s="7">
        <v>0</v>
      </c>
      <c r="D1860" s="7">
        <v>2</v>
      </c>
      <c r="E1860" s="7">
        <v>3</v>
      </c>
      <c r="F1860" s="7">
        <v>0</v>
      </c>
      <c r="G1860" s="7">
        <v>0</v>
      </c>
      <c r="H1860" s="7">
        <v>7</v>
      </c>
      <c r="I1860" s="7">
        <v>3</v>
      </c>
      <c r="J1860" s="7">
        <v>8</v>
      </c>
      <c r="K1860" s="7">
        <v>6</v>
      </c>
      <c r="L1860" s="7">
        <v>1</v>
      </c>
      <c r="M1860" s="7">
        <v>6</v>
      </c>
    </row>
    <row r="1861" spans="1:13">
      <c r="A1861" s="7" t="s">
        <v>4031</v>
      </c>
      <c r="B1861" s="3">
        <v>0</v>
      </c>
      <c r="C1861" s="7">
        <v>2</v>
      </c>
      <c r="D1861" s="7">
        <v>0</v>
      </c>
      <c r="E1861" s="7">
        <v>1</v>
      </c>
      <c r="F1861" s="7">
        <v>2</v>
      </c>
      <c r="G1861" s="7">
        <v>0</v>
      </c>
      <c r="H1861" s="7">
        <v>4</v>
      </c>
      <c r="I1861" s="7">
        <v>2</v>
      </c>
      <c r="J1861" s="7">
        <v>10</v>
      </c>
      <c r="K1861" s="7">
        <v>5</v>
      </c>
      <c r="L1861" s="7">
        <v>0</v>
      </c>
      <c r="M1861" s="7">
        <v>6</v>
      </c>
    </row>
    <row r="1862" spans="1:13">
      <c r="A1862" s="7" t="s">
        <v>3986</v>
      </c>
      <c r="B1862" s="3">
        <v>0</v>
      </c>
      <c r="C1862" s="7">
        <v>0</v>
      </c>
      <c r="D1862" s="7">
        <v>3</v>
      </c>
      <c r="E1862" s="7">
        <v>0</v>
      </c>
      <c r="F1862" s="7">
        <v>0</v>
      </c>
      <c r="G1862" s="7">
        <v>2</v>
      </c>
      <c r="H1862" s="7">
        <v>3</v>
      </c>
      <c r="I1862" s="7">
        <v>0</v>
      </c>
      <c r="J1862" s="7">
        <v>10</v>
      </c>
      <c r="K1862" s="7">
        <v>2</v>
      </c>
      <c r="L1862" s="7">
        <v>1</v>
      </c>
      <c r="M1862" s="7">
        <v>1</v>
      </c>
    </row>
    <row r="1863" spans="1:13">
      <c r="A1863" s="7" t="s">
        <v>4042</v>
      </c>
      <c r="B1863" s="3"/>
      <c r="C1863" s="7"/>
      <c r="D1863" s="7">
        <v>1</v>
      </c>
      <c r="E1863" s="7">
        <v>2</v>
      </c>
      <c r="F1863" s="7"/>
      <c r="G1863" s="7"/>
      <c r="H1863" s="7">
        <v>6</v>
      </c>
      <c r="I1863" s="7">
        <v>2</v>
      </c>
      <c r="J1863" s="7">
        <v>4</v>
      </c>
      <c r="K1863" s="7">
        <v>6</v>
      </c>
      <c r="L1863" s="7">
        <v>0</v>
      </c>
      <c r="M1863" s="7">
        <v>12</v>
      </c>
    </row>
    <row r="1864" spans="1:13">
      <c r="A1864" s="7" t="s">
        <v>3987</v>
      </c>
      <c r="B1864" s="3">
        <v>0</v>
      </c>
      <c r="C1864" s="7">
        <v>0</v>
      </c>
      <c r="D1864" s="7">
        <v>1</v>
      </c>
      <c r="E1864" s="7">
        <v>1</v>
      </c>
      <c r="F1864" s="7">
        <v>0</v>
      </c>
      <c r="G1864" s="7">
        <v>0</v>
      </c>
      <c r="H1864" s="7">
        <v>4</v>
      </c>
      <c r="I1864" s="7">
        <v>1</v>
      </c>
      <c r="J1864" s="7">
        <v>9</v>
      </c>
      <c r="K1864" s="7">
        <v>5</v>
      </c>
      <c r="L1864" s="7">
        <v>1</v>
      </c>
      <c r="M1864" s="7">
        <v>6</v>
      </c>
    </row>
    <row r="1865" spans="1:13">
      <c r="A1865" s="7" t="s">
        <v>4032</v>
      </c>
      <c r="B1865" s="3">
        <v>0</v>
      </c>
      <c r="C1865" s="7">
        <v>1</v>
      </c>
      <c r="D1865" s="7">
        <v>0</v>
      </c>
      <c r="E1865" s="7">
        <v>5</v>
      </c>
      <c r="F1865" s="7">
        <v>0</v>
      </c>
      <c r="G1865" s="7">
        <v>1</v>
      </c>
      <c r="H1865" s="7">
        <v>7</v>
      </c>
      <c r="I1865" s="7">
        <v>2</v>
      </c>
      <c r="J1865" s="7">
        <v>11</v>
      </c>
      <c r="K1865" s="7">
        <v>9</v>
      </c>
      <c r="L1865" s="7">
        <v>0</v>
      </c>
      <c r="M1865" s="7">
        <v>9</v>
      </c>
    </row>
    <row r="1866" spans="1:13">
      <c r="A1866" s="7" t="s">
        <v>3988</v>
      </c>
      <c r="B1866" s="3"/>
      <c r="C1866" s="7">
        <v>3</v>
      </c>
      <c r="D1866" s="7"/>
      <c r="E1866" s="7"/>
      <c r="F1866" s="7"/>
      <c r="G1866" s="7">
        <v>1</v>
      </c>
      <c r="H1866" s="7">
        <v>3</v>
      </c>
      <c r="I1866" s="7">
        <v>4</v>
      </c>
      <c r="J1866" s="7">
        <v>8</v>
      </c>
      <c r="K1866" s="7">
        <v>2</v>
      </c>
      <c r="L1866" s="7"/>
      <c r="M1866" s="7">
        <v>6</v>
      </c>
    </row>
    <row r="1867" spans="1:13">
      <c r="A1867" s="7" t="s">
        <v>4033</v>
      </c>
      <c r="B1867" s="3">
        <v>0</v>
      </c>
      <c r="C1867" s="7">
        <v>0</v>
      </c>
      <c r="D1867" s="7">
        <v>3</v>
      </c>
      <c r="E1867" s="7">
        <v>2</v>
      </c>
      <c r="F1867" s="7">
        <v>0</v>
      </c>
      <c r="G1867" s="7">
        <v>0</v>
      </c>
      <c r="H1867" s="7">
        <v>5</v>
      </c>
      <c r="I1867" s="7">
        <v>6</v>
      </c>
      <c r="J1867" s="7">
        <v>15</v>
      </c>
      <c r="K1867" s="7">
        <v>7</v>
      </c>
      <c r="L1867" s="7">
        <v>0</v>
      </c>
      <c r="M1867" s="7">
        <v>13</v>
      </c>
    </row>
    <row r="1868" spans="1:13">
      <c r="A1868" s="7" t="s">
        <v>3989</v>
      </c>
      <c r="B1868" s="3"/>
      <c r="C1868" s="7"/>
      <c r="D1868" s="7">
        <v>2</v>
      </c>
      <c r="E1868" s="7">
        <v>5</v>
      </c>
      <c r="F1868" s="7"/>
      <c r="G1868" s="7"/>
      <c r="H1868" s="7">
        <v>8</v>
      </c>
      <c r="I1868" s="7">
        <v>2</v>
      </c>
      <c r="J1868" s="7">
        <v>10</v>
      </c>
      <c r="K1868" s="7">
        <v>4</v>
      </c>
      <c r="L1868" s="7"/>
      <c r="M1868" s="7">
        <v>1</v>
      </c>
    </row>
    <row r="1869" spans="1:13">
      <c r="A1869" s="7" t="s">
        <v>4043</v>
      </c>
      <c r="B1869" s="3">
        <v>0</v>
      </c>
      <c r="C1869" s="7">
        <v>0</v>
      </c>
      <c r="D1869" s="7">
        <v>1</v>
      </c>
      <c r="E1869" s="7">
        <v>4</v>
      </c>
      <c r="F1869" s="7">
        <v>0</v>
      </c>
      <c r="G1869" s="7">
        <v>0</v>
      </c>
      <c r="H1869" s="7">
        <v>5</v>
      </c>
      <c r="I1869" s="7">
        <v>3</v>
      </c>
      <c r="J1869" s="7">
        <v>11</v>
      </c>
      <c r="K1869" s="7">
        <v>4</v>
      </c>
      <c r="L1869" s="7">
        <v>0</v>
      </c>
      <c r="M1869" s="7">
        <v>3</v>
      </c>
    </row>
    <row r="1870" spans="1:13">
      <c r="A1870" s="7" t="s">
        <v>3943</v>
      </c>
      <c r="B1870" s="3"/>
      <c r="C1870" s="7">
        <v>1</v>
      </c>
      <c r="D1870" s="7">
        <v>1</v>
      </c>
      <c r="E1870" s="7"/>
      <c r="F1870" s="7">
        <v>1</v>
      </c>
      <c r="G1870" s="7">
        <v>0</v>
      </c>
      <c r="H1870" s="7">
        <v>4</v>
      </c>
      <c r="I1870" s="7">
        <v>1</v>
      </c>
      <c r="J1870" s="7">
        <v>6</v>
      </c>
      <c r="K1870" s="7">
        <v>3</v>
      </c>
      <c r="L1870" s="7">
        <v>0</v>
      </c>
      <c r="M1870" s="7">
        <v>4</v>
      </c>
    </row>
    <row r="1871" spans="1:13">
      <c r="A1871" s="7" t="s">
        <v>4067</v>
      </c>
      <c r="B1871" s="3">
        <v>0</v>
      </c>
      <c r="C1871" s="7">
        <v>0</v>
      </c>
      <c r="D1871" s="7">
        <v>1</v>
      </c>
      <c r="E1871" s="7">
        <v>2</v>
      </c>
      <c r="F1871" s="7">
        <v>0</v>
      </c>
      <c r="G1871" s="7">
        <v>1</v>
      </c>
      <c r="H1871" s="7">
        <v>4</v>
      </c>
      <c r="I1871" s="7">
        <v>2</v>
      </c>
      <c r="J1871" s="7">
        <v>6</v>
      </c>
      <c r="K1871" s="7">
        <v>2</v>
      </c>
      <c r="L1871" s="7">
        <v>0</v>
      </c>
      <c r="M1871" s="7">
        <v>7</v>
      </c>
    </row>
    <row r="1872" spans="1:13">
      <c r="A1872" s="7" t="s">
        <v>3944</v>
      </c>
      <c r="B1872" s="3">
        <v>0</v>
      </c>
      <c r="C1872" s="7">
        <v>0</v>
      </c>
      <c r="D1872" s="7">
        <v>3</v>
      </c>
      <c r="E1872" s="7">
        <v>2</v>
      </c>
      <c r="F1872" s="7">
        <v>0</v>
      </c>
      <c r="G1872" s="7">
        <v>1</v>
      </c>
      <c r="H1872" s="7">
        <v>8</v>
      </c>
      <c r="I1872" s="7">
        <v>4</v>
      </c>
      <c r="J1872" s="7">
        <v>11</v>
      </c>
      <c r="K1872" s="7">
        <v>8</v>
      </c>
      <c r="L1872" s="7">
        <v>0</v>
      </c>
      <c r="M1872" s="7">
        <v>7</v>
      </c>
    </row>
    <row r="1873" spans="1:13">
      <c r="A1873" s="7" t="s">
        <v>4044</v>
      </c>
      <c r="B1873" s="3">
        <v>0</v>
      </c>
      <c r="C1873" s="7">
        <v>0</v>
      </c>
      <c r="D1873" s="7">
        <v>1</v>
      </c>
      <c r="E1873" s="7">
        <v>0</v>
      </c>
      <c r="F1873" s="7">
        <v>0</v>
      </c>
      <c r="G1873" s="7">
        <v>0</v>
      </c>
      <c r="H1873" s="7">
        <v>2</v>
      </c>
      <c r="I1873" s="7">
        <v>2</v>
      </c>
      <c r="J1873" s="7">
        <v>6</v>
      </c>
      <c r="K1873" s="7">
        <v>6</v>
      </c>
      <c r="L1873" s="7">
        <v>1</v>
      </c>
      <c r="M1873" s="7">
        <v>10</v>
      </c>
    </row>
    <row r="1874" spans="1:13">
      <c r="A1874" s="7" t="s">
        <v>4034</v>
      </c>
      <c r="B1874" s="3">
        <v>0</v>
      </c>
      <c r="C1874" s="7">
        <v>0</v>
      </c>
      <c r="D1874" s="7">
        <v>4</v>
      </c>
      <c r="E1874" s="7">
        <v>4</v>
      </c>
      <c r="F1874" s="7">
        <v>0</v>
      </c>
      <c r="G1874" s="7">
        <v>1</v>
      </c>
      <c r="H1874" s="7">
        <v>10</v>
      </c>
      <c r="I1874" s="7">
        <v>2</v>
      </c>
      <c r="J1874" s="7">
        <v>6</v>
      </c>
      <c r="K1874" s="7">
        <v>3</v>
      </c>
      <c r="L1874" s="7">
        <v>0</v>
      </c>
      <c r="M1874" s="7">
        <v>6</v>
      </c>
    </row>
    <row r="1875" spans="1:13">
      <c r="A1875" s="7" t="s">
        <v>4068</v>
      </c>
      <c r="B1875" s="3">
        <v>0</v>
      </c>
      <c r="C1875" s="7">
        <v>0</v>
      </c>
      <c r="D1875" s="7">
        <v>1</v>
      </c>
      <c r="E1875" s="7">
        <v>2</v>
      </c>
      <c r="F1875" s="7">
        <v>0</v>
      </c>
      <c r="G1875" s="7">
        <v>0</v>
      </c>
      <c r="H1875" s="7">
        <v>3</v>
      </c>
      <c r="I1875" s="7">
        <v>3</v>
      </c>
      <c r="J1875" s="7">
        <v>11</v>
      </c>
      <c r="K1875" s="7">
        <v>5</v>
      </c>
      <c r="L1875" s="7">
        <v>0</v>
      </c>
      <c r="M1875" s="7">
        <v>5</v>
      </c>
    </row>
    <row r="1876" spans="1:13">
      <c r="A1876" s="7" t="s">
        <v>4045</v>
      </c>
      <c r="B1876" s="3">
        <v>1</v>
      </c>
      <c r="C1876" s="7">
        <v>1</v>
      </c>
      <c r="D1876" s="7">
        <v>3</v>
      </c>
      <c r="E1876" s="7">
        <v>3</v>
      </c>
      <c r="F1876" s="7">
        <v>1</v>
      </c>
      <c r="G1876" s="7">
        <v>0</v>
      </c>
      <c r="H1876" s="7">
        <v>8</v>
      </c>
      <c r="I1876" s="7">
        <v>2</v>
      </c>
      <c r="J1876" s="7">
        <v>8</v>
      </c>
      <c r="K1876" s="7">
        <v>3</v>
      </c>
      <c r="L1876" s="7">
        <v>0</v>
      </c>
      <c r="M1876" s="7">
        <v>4</v>
      </c>
    </row>
    <row r="1877" spans="1:13">
      <c r="A1877" s="7" t="s">
        <v>4069</v>
      </c>
      <c r="B1877" s="3">
        <v>0</v>
      </c>
      <c r="C1877" s="7">
        <v>0</v>
      </c>
      <c r="D1877" s="7">
        <v>3</v>
      </c>
      <c r="E1877" s="7">
        <v>0</v>
      </c>
      <c r="F1877" s="7">
        <v>0</v>
      </c>
      <c r="G1877" s="7">
        <v>0</v>
      </c>
      <c r="H1877" s="7">
        <v>3</v>
      </c>
      <c r="I1877" s="7">
        <v>1</v>
      </c>
      <c r="J1877" s="7">
        <v>9</v>
      </c>
      <c r="K1877" s="7">
        <v>3</v>
      </c>
      <c r="L1877" s="7">
        <v>0</v>
      </c>
      <c r="M1877" s="7">
        <v>2</v>
      </c>
    </row>
    <row r="1878" spans="1:13">
      <c r="A1878" s="7" t="s">
        <v>3945</v>
      </c>
      <c r="B1878" s="3">
        <v>0</v>
      </c>
      <c r="C1878" s="7">
        <v>0</v>
      </c>
      <c r="D1878" s="7">
        <v>4</v>
      </c>
      <c r="E1878" s="7">
        <v>6</v>
      </c>
      <c r="F1878" s="7">
        <v>0</v>
      </c>
      <c r="G1878" s="7">
        <v>1</v>
      </c>
      <c r="H1878" s="7">
        <v>10</v>
      </c>
      <c r="I1878" s="7">
        <v>4</v>
      </c>
      <c r="J1878" s="7">
        <v>10</v>
      </c>
      <c r="K1878" s="7">
        <v>3</v>
      </c>
      <c r="L1878" s="7">
        <v>1</v>
      </c>
      <c r="M1878" s="7">
        <v>9</v>
      </c>
    </row>
    <row r="1879" spans="1:13">
      <c r="A1879" s="7" t="s">
        <v>3990</v>
      </c>
      <c r="B1879" s="3">
        <v>0</v>
      </c>
      <c r="C1879" s="7">
        <v>0</v>
      </c>
      <c r="D1879" s="7">
        <v>5</v>
      </c>
      <c r="E1879" s="7">
        <v>0</v>
      </c>
      <c r="F1879" s="7">
        <v>0</v>
      </c>
      <c r="G1879" s="7">
        <v>0</v>
      </c>
      <c r="H1879" s="7">
        <v>5</v>
      </c>
      <c r="I1879" s="7">
        <v>4</v>
      </c>
      <c r="J1879" s="7">
        <v>8</v>
      </c>
      <c r="K1879" s="7">
        <v>2</v>
      </c>
      <c r="L1879" s="7">
        <v>0</v>
      </c>
      <c r="M1879" s="7">
        <v>1</v>
      </c>
    </row>
    <row r="1880" spans="1:13">
      <c r="A1880" s="7" t="s">
        <v>4046</v>
      </c>
      <c r="B1880" s="3">
        <v>1</v>
      </c>
      <c r="C1880" s="7">
        <v>0</v>
      </c>
      <c r="D1880" s="7">
        <v>1</v>
      </c>
      <c r="E1880" s="7">
        <v>2</v>
      </c>
      <c r="F1880" s="7">
        <v>0</v>
      </c>
      <c r="G1880" s="7">
        <v>0</v>
      </c>
      <c r="H1880" s="7">
        <v>4</v>
      </c>
      <c r="I1880" s="7">
        <v>4</v>
      </c>
      <c r="J1880" s="7">
        <v>10</v>
      </c>
      <c r="K1880" s="7">
        <v>5</v>
      </c>
      <c r="L1880" s="7">
        <v>0</v>
      </c>
      <c r="M1880" s="7">
        <v>3</v>
      </c>
    </row>
    <row r="1881" spans="1:13">
      <c r="A1881" s="7" t="s">
        <v>4074</v>
      </c>
      <c r="B1881" s="3">
        <v>0</v>
      </c>
      <c r="C1881" s="7">
        <v>1</v>
      </c>
      <c r="D1881" s="7">
        <v>0</v>
      </c>
      <c r="E1881" s="7">
        <v>2</v>
      </c>
      <c r="F1881" s="7">
        <v>1</v>
      </c>
      <c r="G1881" s="7">
        <v>0</v>
      </c>
      <c r="H1881" s="7">
        <v>6</v>
      </c>
      <c r="I1881" s="7">
        <v>4</v>
      </c>
      <c r="J1881" s="7">
        <v>9</v>
      </c>
      <c r="K1881" s="7">
        <v>8</v>
      </c>
      <c r="L1881" s="7">
        <v>1</v>
      </c>
      <c r="M1881" s="7">
        <v>8</v>
      </c>
    </row>
    <row r="1882" spans="1:13">
      <c r="A1882" s="7" t="s">
        <v>3946</v>
      </c>
      <c r="B1882" s="3"/>
      <c r="C1882" s="7">
        <v>1</v>
      </c>
      <c r="D1882" s="7">
        <v>0</v>
      </c>
      <c r="E1882" s="7">
        <v>5</v>
      </c>
      <c r="F1882" s="7">
        <v>0</v>
      </c>
      <c r="G1882" s="7">
        <v>0</v>
      </c>
      <c r="H1882" s="7">
        <v>6</v>
      </c>
      <c r="I1882" s="7">
        <v>3</v>
      </c>
      <c r="J1882" s="7">
        <v>4</v>
      </c>
      <c r="K1882" s="7">
        <v>4</v>
      </c>
      <c r="L1882" s="7">
        <v>0</v>
      </c>
      <c r="M1882" s="7">
        <v>5</v>
      </c>
    </row>
    <row r="1883" spans="1:13">
      <c r="A1883" s="7" t="s">
        <v>4035</v>
      </c>
      <c r="B1883" s="3">
        <v>0</v>
      </c>
      <c r="C1883" s="7">
        <v>0</v>
      </c>
      <c r="D1883" s="7">
        <v>0</v>
      </c>
      <c r="E1883" s="7">
        <v>4</v>
      </c>
      <c r="F1883" s="7">
        <v>0</v>
      </c>
      <c r="G1883" s="7">
        <v>0</v>
      </c>
      <c r="H1883" s="7">
        <v>8</v>
      </c>
      <c r="I1883" s="7">
        <v>2</v>
      </c>
      <c r="J1883" s="7">
        <v>9</v>
      </c>
      <c r="K1883" s="7">
        <v>9</v>
      </c>
      <c r="L1883" s="7">
        <v>1</v>
      </c>
      <c r="M1883" s="7">
        <v>10</v>
      </c>
    </row>
    <row r="1884" spans="1:13">
      <c r="A1884" s="7" t="s">
        <v>3947</v>
      </c>
      <c r="B1884" s="3">
        <v>0</v>
      </c>
      <c r="C1884" s="7">
        <v>0</v>
      </c>
      <c r="D1884" s="7">
        <v>1</v>
      </c>
      <c r="E1884" s="7">
        <v>4</v>
      </c>
      <c r="F1884" s="7">
        <v>0</v>
      </c>
      <c r="G1884" s="7">
        <v>0</v>
      </c>
      <c r="H1884" s="7">
        <v>5</v>
      </c>
      <c r="I1884" s="7">
        <v>0</v>
      </c>
      <c r="J1884" s="7">
        <v>8</v>
      </c>
      <c r="K1884" s="7">
        <v>5</v>
      </c>
      <c r="L1884" s="7">
        <v>0</v>
      </c>
      <c r="M1884" s="7">
        <v>13</v>
      </c>
    </row>
    <row r="1885" spans="1:13">
      <c r="A1885" s="7" t="s">
        <v>4047</v>
      </c>
      <c r="B1885" s="3"/>
      <c r="C1885" s="7">
        <v>1</v>
      </c>
      <c r="D1885" s="7"/>
      <c r="E1885" s="7"/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/>
      <c r="L1885" s="7"/>
      <c r="M1885" s="7">
        <v>1</v>
      </c>
    </row>
    <row r="1886" spans="1:13">
      <c r="A1886" s="7" t="s">
        <v>3991</v>
      </c>
      <c r="B1886" s="3">
        <v>0</v>
      </c>
      <c r="C1886" s="7"/>
      <c r="D1886" s="7">
        <v>2</v>
      </c>
      <c r="E1886" s="7">
        <v>2</v>
      </c>
      <c r="F1886" s="7">
        <v>0</v>
      </c>
      <c r="G1886" s="7">
        <v>1</v>
      </c>
      <c r="H1886" s="7">
        <v>4</v>
      </c>
      <c r="I1886" s="7">
        <v>3</v>
      </c>
      <c r="J1886" s="7">
        <v>8</v>
      </c>
      <c r="K1886" s="7">
        <v>2</v>
      </c>
      <c r="L1886" s="7">
        <v>0</v>
      </c>
      <c r="M1886" s="7">
        <v>5</v>
      </c>
    </row>
    <row r="1887" spans="1:13">
      <c r="A1887" s="7" t="s">
        <v>3992</v>
      </c>
      <c r="B1887" s="3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1</v>
      </c>
      <c r="I1887" s="7">
        <v>1</v>
      </c>
      <c r="J1887" s="7">
        <v>3</v>
      </c>
      <c r="K1887" s="7">
        <v>4</v>
      </c>
      <c r="L1887" s="7">
        <v>0</v>
      </c>
      <c r="M1887" s="7">
        <v>6</v>
      </c>
    </row>
    <row r="1888" spans="1:13">
      <c r="A1888" s="7" t="s">
        <v>3948</v>
      </c>
      <c r="B1888" s="3">
        <v>0</v>
      </c>
      <c r="C1888" s="7">
        <v>0</v>
      </c>
      <c r="D1888" s="7">
        <v>1</v>
      </c>
      <c r="E1888" s="7">
        <v>2</v>
      </c>
      <c r="F1888" s="7">
        <v>0</v>
      </c>
      <c r="G1888" s="7">
        <v>1</v>
      </c>
      <c r="H1888" s="7">
        <v>4</v>
      </c>
      <c r="I1888" s="7">
        <v>9</v>
      </c>
      <c r="J1888" s="7">
        <v>8</v>
      </c>
      <c r="K1888" s="7">
        <v>3</v>
      </c>
      <c r="L1888" s="7">
        <v>4</v>
      </c>
      <c r="M1888" s="7">
        <v>6</v>
      </c>
    </row>
    <row r="1889" spans="1:13">
      <c r="A1889" s="7" t="s">
        <v>4048</v>
      </c>
      <c r="B1889" s="3">
        <v>0</v>
      </c>
      <c r="C1889" s="7">
        <v>0</v>
      </c>
      <c r="D1889" s="7">
        <v>3</v>
      </c>
      <c r="E1889" s="7">
        <v>2</v>
      </c>
      <c r="F1889" s="7">
        <v>0</v>
      </c>
      <c r="G1889" s="7">
        <v>0</v>
      </c>
      <c r="H1889" s="7">
        <v>6</v>
      </c>
      <c r="I1889" s="7">
        <v>1</v>
      </c>
      <c r="J1889" s="7">
        <v>9</v>
      </c>
      <c r="K1889" s="7">
        <v>7</v>
      </c>
      <c r="L1889" s="7">
        <v>1</v>
      </c>
      <c r="M1889" s="7">
        <v>4</v>
      </c>
    </row>
    <row r="1890" spans="1:13">
      <c r="A1890" s="7" t="s">
        <v>3993</v>
      </c>
      <c r="B1890" s="3">
        <v>0</v>
      </c>
      <c r="C1890" s="7">
        <v>0</v>
      </c>
      <c r="D1890" s="7">
        <v>0</v>
      </c>
      <c r="E1890" s="7">
        <v>3</v>
      </c>
      <c r="F1890" s="7"/>
      <c r="G1890" s="7">
        <v>0</v>
      </c>
      <c r="H1890" s="7">
        <v>3</v>
      </c>
      <c r="I1890" s="7">
        <v>2</v>
      </c>
      <c r="J1890" s="7">
        <v>5</v>
      </c>
      <c r="K1890" s="7">
        <v>6</v>
      </c>
      <c r="L1890" s="7">
        <v>0</v>
      </c>
      <c r="M1890" s="7">
        <v>13</v>
      </c>
    </row>
    <row r="1891" spans="1:13">
      <c r="A1891" s="7" t="s">
        <v>3994</v>
      </c>
      <c r="B1891" s="3">
        <v>0</v>
      </c>
      <c r="C1891" s="7">
        <v>1</v>
      </c>
      <c r="D1891" s="7">
        <v>2</v>
      </c>
      <c r="E1891" s="7">
        <v>3</v>
      </c>
      <c r="F1891" s="7">
        <v>0</v>
      </c>
      <c r="G1891" s="7">
        <v>0</v>
      </c>
      <c r="H1891" s="7">
        <v>6</v>
      </c>
      <c r="I1891" s="7">
        <v>3</v>
      </c>
      <c r="J1891" s="7">
        <v>13</v>
      </c>
      <c r="K1891" s="7">
        <v>5</v>
      </c>
      <c r="L1891" s="7">
        <v>0</v>
      </c>
      <c r="M1891" s="7">
        <v>5</v>
      </c>
    </row>
    <row r="1892" spans="1:13">
      <c r="A1892" s="7" t="s">
        <v>3995</v>
      </c>
      <c r="B1892" s="3">
        <v>0</v>
      </c>
      <c r="C1892" s="7">
        <v>0</v>
      </c>
      <c r="D1892" s="7">
        <v>4</v>
      </c>
      <c r="E1892" s="7">
        <v>2</v>
      </c>
      <c r="F1892" s="7">
        <v>0</v>
      </c>
      <c r="G1892" s="7">
        <v>0</v>
      </c>
      <c r="H1892" s="7">
        <v>6</v>
      </c>
      <c r="I1892" s="7">
        <v>7</v>
      </c>
      <c r="J1892" s="7">
        <v>7</v>
      </c>
      <c r="K1892" s="7">
        <v>9</v>
      </c>
      <c r="L1892" s="7">
        <v>0</v>
      </c>
      <c r="M1892" s="7">
        <v>14</v>
      </c>
    </row>
    <row r="1893" spans="1:13">
      <c r="A1893" s="7" t="s">
        <v>3996</v>
      </c>
      <c r="B1893" s="3"/>
      <c r="C1893" s="7"/>
      <c r="D1893" s="7">
        <v>2</v>
      </c>
      <c r="E1893" s="7">
        <v>6</v>
      </c>
      <c r="F1893" s="7">
        <v>0</v>
      </c>
      <c r="G1893" s="7">
        <v>0</v>
      </c>
      <c r="H1893" s="7">
        <v>10</v>
      </c>
      <c r="I1893" s="7">
        <v>3</v>
      </c>
      <c r="J1893" s="7">
        <v>10</v>
      </c>
      <c r="K1893" s="7">
        <v>6</v>
      </c>
      <c r="L1893" s="7">
        <v>2</v>
      </c>
      <c r="M1893" s="7">
        <v>6</v>
      </c>
    </row>
    <row r="1894" spans="1:13">
      <c r="A1894" s="7" t="s">
        <v>4070</v>
      </c>
      <c r="B1894" s="3">
        <v>0</v>
      </c>
      <c r="C1894" s="7">
        <v>0</v>
      </c>
      <c r="D1894" s="7">
        <v>0</v>
      </c>
      <c r="E1894" s="7">
        <v>3</v>
      </c>
      <c r="F1894" s="7">
        <v>0</v>
      </c>
      <c r="G1894" s="7">
        <v>0</v>
      </c>
      <c r="H1894" s="7">
        <v>3</v>
      </c>
      <c r="I1894" s="7">
        <v>1</v>
      </c>
      <c r="J1894" s="7">
        <v>10</v>
      </c>
      <c r="K1894" s="7">
        <v>5</v>
      </c>
      <c r="L1894" s="7">
        <v>0</v>
      </c>
      <c r="M1894" s="7">
        <v>5</v>
      </c>
    </row>
    <row r="1895" spans="1:13">
      <c r="A1895" s="7" t="s">
        <v>4049</v>
      </c>
      <c r="B1895" s="3">
        <v>0</v>
      </c>
      <c r="C1895" s="7">
        <v>0</v>
      </c>
      <c r="D1895" s="7">
        <v>3</v>
      </c>
      <c r="E1895" s="7">
        <v>3</v>
      </c>
      <c r="F1895" s="7">
        <v>0</v>
      </c>
      <c r="G1895" s="7">
        <v>0</v>
      </c>
      <c r="H1895" s="7">
        <v>6</v>
      </c>
      <c r="I1895" s="7">
        <v>5</v>
      </c>
      <c r="J1895" s="7">
        <v>7</v>
      </c>
      <c r="K1895" s="7">
        <v>5</v>
      </c>
      <c r="L1895" s="7">
        <v>0</v>
      </c>
      <c r="M1895" s="7">
        <v>6</v>
      </c>
    </row>
    <row r="1896" spans="1:13">
      <c r="A1896" s="7" t="s">
        <v>3949</v>
      </c>
      <c r="B1896" s="3">
        <v>0</v>
      </c>
      <c r="C1896" s="7">
        <v>0</v>
      </c>
      <c r="D1896" s="7">
        <v>0</v>
      </c>
      <c r="E1896" s="7">
        <v>5</v>
      </c>
      <c r="F1896" s="7">
        <v>0</v>
      </c>
      <c r="G1896" s="7">
        <v>0</v>
      </c>
      <c r="H1896" s="7">
        <v>6</v>
      </c>
      <c r="I1896" s="7">
        <v>1</v>
      </c>
      <c r="J1896" s="7">
        <v>7</v>
      </c>
      <c r="K1896" s="7">
        <v>8</v>
      </c>
      <c r="L1896" s="7">
        <v>0</v>
      </c>
      <c r="M1896" s="7">
        <v>9</v>
      </c>
    </row>
    <row r="1897" spans="1:13">
      <c r="A1897" s="7" t="s">
        <v>3997</v>
      </c>
      <c r="B1897" s="3">
        <v>0</v>
      </c>
      <c r="C1897" s="7">
        <v>0</v>
      </c>
      <c r="D1897" s="7">
        <v>0</v>
      </c>
      <c r="E1897" s="7">
        <v>1</v>
      </c>
      <c r="F1897" s="7">
        <v>0</v>
      </c>
      <c r="G1897" s="7">
        <v>1</v>
      </c>
      <c r="H1897" s="7">
        <v>7</v>
      </c>
      <c r="I1897" s="7">
        <v>2</v>
      </c>
      <c r="J1897" s="7">
        <v>6</v>
      </c>
      <c r="K1897" s="7">
        <v>3</v>
      </c>
      <c r="L1897" s="7">
        <v>0</v>
      </c>
      <c r="M1897" s="7">
        <v>3</v>
      </c>
    </row>
    <row r="1898" spans="1:13">
      <c r="A1898" s="7" t="s">
        <v>3998</v>
      </c>
      <c r="B1898" s="3">
        <v>0</v>
      </c>
      <c r="C1898" s="7">
        <v>0</v>
      </c>
      <c r="D1898" s="7">
        <v>3</v>
      </c>
      <c r="E1898" s="7">
        <v>3</v>
      </c>
      <c r="F1898" s="7">
        <v>0</v>
      </c>
      <c r="G1898" s="7">
        <v>1</v>
      </c>
      <c r="H1898" s="7">
        <v>6</v>
      </c>
      <c r="I1898" s="7">
        <v>3</v>
      </c>
      <c r="J1898" s="7">
        <v>8</v>
      </c>
      <c r="K1898" s="7">
        <v>5</v>
      </c>
      <c r="L1898" s="7">
        <v>0</v>
      </c>
      <c r="M1898" s="7">
        <v>8</v>
      </c>
    </row>
    <row r="1899" spans="1:13">
      <c r="A1899" s="7" t="s">
        <v>3999</v>
      </c>
      <c r="B1899" s="3">
        <v>0</v>
      </c>
      <c r="C1899" s="7">
        <v>0</v>
      </c>
      <c r="D1899" s="7">
        <v>2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5</v>
      </c>
      <c r="K1899" s="7">
        <v>2</v>
      </c>
      <c r="L1899" s="7">
        <v>3</v>
      </c>
      <c r="M1899" s="7">
        <v>4</v>
      </c>
    </row>
    <row r="1900" spans="1:13">
      <c r="A1900" s="7" t="s">
        <v>4075</v>
      </c>
      <c r="B1900" s="3">
        <v>1</v>
      </c>
      <c r="C1900" s="7">
        <v>0</v>
      </c>
      <c r="D1900" s="7">
        <v>0</v>
      </c>
      <c r="E1900" s="7">
        <v>2</v>
      </c>
      <c r="F1900" s="7">
        <v>0</v>
      </c>
      <c r="G1900" s="7">
        <v>0</v>
      </c>
      <c r="H1900" s="7">
        <v>3</v>
      </c>
      <c r="I1900" s="7">
        <v>2</v>
      </c>
      <c r="J1900" s="7">
        <v>6</v>
      </c>
      <c r="K1900" s="7">
        <v>3</v>
      </c>
      <c r="L1900" s="7">
        <v>0</v>
      </c>
      <c r="M1900" s="7">
        <v>5</v>
      </c>
    </row>
    <row r="1901" spans="1:13">
      <c r="A1901" s="7" t="s">
        <v>3950</v>
      </c>
      <c r="B1901" s="3">
        <v>0</v>
      </c>
      <c r="C1901" s="7">
        <v>0</v>
      </c>
      <c r="D1901" s="7">
        <v>0</v>
      </c>
      <c r="E1901" s="7">
        <v>3</v>
      </c>
      <c r="F1901" s="7">
        <v>0</v>
      </c>
      <c r="G1901" s="7">
        <v>0</v>
      </c>
      <c r="H1901" s="7">
        <v>5</v>
      </c>
      <c r="I1901" s="7">
        <v>4</v>
      </c>
      <c r="J1901" s="7">
        <v>5</v>
      </c>
      <c r="K1901" s="7">
        <v>2</v>
      </c>
      <c r="L1901" s="7">
        <v>0</v>
      </c>
      <c r="M1901" s="7">
        <v>3</v>
      </c>
    </row>
    <row r="1902" spans="1:13">
      <c r="A1902" s="7" t="s">
        <v>4000</v>
      </c>
      <c r="B1902" s="3">
        <v>0</v>
      </c>
      <c r="C1902" s="7">
        <v>0</v>
      </c>
      <c r="D1902" s="7">
        <v>1</v>
      </c>
      <c r="E1902" s="7">
        <v>1</v>
      </c>
      <c r="F1902" s="7">
        <v>0</v>
      </c>
      <c r="G1902" s="7">
        <v>1</v>
      </c>
      <c r="H1902" s="7">
        <v>3</v>
      </c>
      <c r="I1902" s="7">
        <v>1</v>
      </c>
      <c r="J1902" s="7">
        <v>9</v>
      </c>
      <c r="K1902" s="7">
        <v>7</v>
      </c>
      <c r="L1902" s="7">
        <v>0</v>
      </c>
      <c r="M1902" s="7">
        <v>7</v>
      </c>
    </row>
    <row r="1903" spans="1:13">
      <c r="A1903" s="7" t="s">
        <v>4076</v>
      </c>
      <c r="B1903" s="3"/>
      <c r="C1903" s="7"/>
      <c r="D1903" s="7">
        <v>2</v>
      </c>
      <c r="E1903" s="7">
        <v>1</v>
      </c>
      <c r="F1903" s="7">
        <v>0</v>
      </c>
      <c r="G1903" s="7">
        <v>0</v>
      </c>
      <c r="H1903" s="7">
        <v>3</v>
      </c>
      <c r="I1903" s="7">
        <v>7</v>
      </c>
      <c r="J1903" s="7">
        <v>8</v>
      </c>
      <c r="K1903" s="7">
        <v>6</v>
      </c>
      <c r="L1903" s="7">
        <v>0</v>
      </c>
      <c r="M1903" s="7">
        <v>3</v>
      </c>
    </row>
    <row r="1904" spans="1:13">
      <c r="A1904" s="7" t="s">
        <v>4001</v>
      </c>
      <c r="B1904" s="3"/>
      <c r="C1904" s="7"/>
      <c r="D1904" s="7"/>
      <c r="E1904" s="7">
        <v>1</v>
      </c>
      <c r="F1904" s="7"/>
      <c r="G1904" s="7"/>
      <c r="H1904" s="7">
        <v>1</v>
      </c>
      <c r="I1904" s="7">
        <v>3</v>
      </c>
      <c r="J1904" s="7">
        <v>5</v>
      </c>
      <c r="K1904" s="7">
        <v>3</v>
      </c>
      <c r="L1904" s="7">
        <v>0</v>
      </c>
      <c r="M1904" s="7">
        <v>4</v>
      </c>
    </row>
    <row r="1905" spans="1:13">
      <c r="A1905" s="7" t="s">
        <v>3951</v>
      </c>
      <c r="B1905" s="3">
        <v>0</v>
      </c>
      <c r="C1905" s="7">
        <v>0</v>
      </c>
      <c r="D1905" s="7">
        <v>2</v>
      </c>
      <c r="E1905" s="7">
        <v>3</v>
      </c>
      <c r="F1905" s="7">
        <v>0</v>
      </c>
      <c r="G1905" s="7">
        <v>0</v>
      </c>
      <c r="H1905" s="7">
        <v>7</v>
      </c>
      <c r="I1905" s="7">
        <v>4</v>
      </c>
      <c r="J1905" s="7">
        <v>7</v>
      </c>
      <c r="K1905" s="7">
        <v>6</v>
      </c>
      <c r="L1905" s="7">
        <v>0</v>
      </c>
      <c r="M1905" s="7">
        <v>13</v>
      </c>
    </row>
    <row r="1906" spans="1:13">
      <c r="A1906" s="7" t="s">
        <v>4002</v>
      </c>
      <c r="B1906" s="3">
        <v>0</v>
      </c>
      <c r="C1906" s="7">
        <v>0</v>
      </c>
      <c r="D1906" s="7">
        <v>2</v>
      </c>
      <c r="E1906" s="7">
        <v>0</v>
      </c>
      <c r="F1906" s="7">
        <v>0</v>
      </c>
      <c r="G1906" s="7">
        <v>0</v>
      </c>
      <c r="H1906" s="7">
        <v>4</v>
      </c>
      <c r="I1906" s="7">
        <v>3</v>
      </c>
      <c r="J1906" s="7">
        <v>8</v>
      </c>
      <c r="K1906" s="7">
        <v>6</v>
      </c>
      <c r="L1906" s="7">
        <v>0</v>
      </c>
      <c r="M1906" s="7">
        <v>3</v>
      </c>
    </row>
    <row r="1907" spans="1:13">
      <c r="A1907" s="7" t="s">
        <v>4003</v>
      </c>
      <c r="B1907" s="3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1</v>
      </c>
      <c r="H1907" s="7">
        <v>1</v>
      </c>
      <c r="I1907" s="7">
        <v>0</v>
      </c>
      <c r="J1907" s="7">
        <v>5</v>
      </c>
      <c r="K1907" s="7">
        <v>1</v>
      </c>
      <c r="L1907" s="7">
        <v>1</v>
      </c>
      <c r="M1907" s="7">
        <v>8</v>
      </c>
    </row>
    <row r="1908" spans="1:13">
      <c r="A1908" s="7" t="s">
        <v>4036</v>
      </c>
      <c r="B1908" s="3">
        <v>0</v>
      </c>
      <c r="C1908" s="7">
        <v>0</v>
      </c>
      <c r="D1908" s="7">
        <v>6</v>
      </c>
      <c r="E1908" s="7">
        <v>1</v>
      </c>
      <c r="F1908" s="7">
        <v>0</v>
      </c>
      <c r="G1908" s="7">
        <v>0</v>
      </c>
      <c r="H1908" s="7">
        <v>11</v>
      </c>
      <c r="I1908" s="7">
        <v>6</v>
      </c>
      <c r="J1908" s="7">
        <v>12</v>
      </c>
      <c r="K1908" s="7">
        <v>4</v>
      </c>
      <c r="L1908" s="7">
        <v>1</v>
      </c>
      <c r="M1908" s="7">
        <v>2</v>
      </c>
    </row>
    <row r="1909" spans="1:13">
      <c r="A1909" s="7" t="s">
        <v>4050</v>
      </c>
      <c r="B1909" s="3">
        <v>1</v>
      </c>
      <c r="C1909" s="7">
        <v>2</v>
      </c>
      <c r="D1909" s="7">
        <v>1</v>
      </c>
      <c r="E1909" s="7">
        <v>4</v>
      </c>
      <c r="F1909" s="7">
        <v>0</v>
      </c>
      <c r="G1909" s="7">
        <v>0</v>
      </c>
      <c r="H1909" s="7">
        <v>10</v>
      </c>
      <c r="I1909" s="7">
        <v>6</v>
      </c>
      <c r="J1909" s="7">
        <v>15</v>
      </c>
      <c r="K1909" s="7">
        <v>7</v>
      </c>
      <c r="L1909" s="7">
        <v>0</v>
      </c>
      <c r="M1909" s="7">
        <v>9</v>
      </c>
    </row>
    <row r="1910" spans="1:13">
      <c r="A1910" s="7" t="s">
        <v>4051</v>
      </c>
      <c r="B1910" s="3">
        <v>0</v>
      </c>
      <c r="C1910" s="7">
        <v>0</v>
      </c>
      <c r="D1910" s="7">
        <v>2</v>
      </c>
      <c r="E1910" s="7">
        <v>6</v>
      </c>
      <c r="F1910" s="7">
        <v>0</v>
      </c>
      <c r="G1910" s="7">
        <v>0</v>
      </c>
      <c r="H1910" s="7">
        <v>8</v>
      </c>
      <c r="I1910" s="7">
        <v>2</v>
      </c>
      <c r="J1910" s="7">
        <v>12</v>
      </c>
      <c r="K1910" s="7">
        <v>7</v>
      </c>
      <c r="L1910" s="7">
        <v>0</v>
      </c>
      <c r="M1910" s="7">
        <v>12</v>
      </c>
    </row>
    <row r="1911" spans="1:13">
      <c r="A1911" s="7" t="s">
        <v>4052</v>
      </c>
      <c r="B1911" s="3">
        <v>0</v>
      </c>
      <c r="C1911" s="7">
        <v>0</v>
      </c>
      <c r="D1911" s="7">
        <v>2</v>
      </c>
      <c r="E1911" s="7">
        <v>0</v>
      </c>
      <c r="F1911" s="7">
        <v>0</v>
      </c>
      <c r="G1911" s="7">
        <v>0</v>
      </c>
      <c r="H1911" s="7">
        <v>3</v>
      </c>
      <c r="I1911" s="7">
        <v>3</v>
      </c>
      <c r="J1911" s="7">
        <v>4</v>
      </c>
      <c r="K1911" s="7">
        <v>6</v>
      </c>
      <c r="L1911" s="7">
        <v>0</v>
      </c>
      <c r="M1911" s="7">
        <v>12</v>
      </c>
    </row>
    <row r="1912" spans="1:13">
      <c r="A1912" s="7" t="s">
        <v>4053</v>
      </c>
      <c r="B1912" s="3">
        <v>0</v>
      </c>
      <c r="C1912" s="7">
        <v>0</v>
      </c>
      <c r="D1912" s="7">
        <v>2</v>
      </c>
      <c r="E1912" s="7">
        <v>1</v>
      </c>
      <c r="F1912" s="7">
        <v>0</v>
      </c>
      <c r="G1912" s="7">
        <v>0</v>
      </c>
      <c r="H1912" s="7">
        <v>3</v>
      </c>
      <c r="I1912" s="7">
        <v>2</v>
      </c>
      <c r="J1912" s="7">
        <v>15</v>
      </c>
      <c r="K1912" s="7">
        <v>3</v>
      </c>
      <c r="L1912" s="7">
        <v>1</v>
      </c>
      <c r="M1912" s="7">
        <v>0</v>
      </c>
    </row>
    <row r="1913" spans="1:13">
      <c r="A1913" s="7" t="s">
        <v>4004</v>
      </c>
      <c r="B1913" s="3">
        <v>0</v>
      </c>
      <c r="C1913" s="7">
        <v>0</v>
      </c>
      <c r="D1913" s="7">
        <v>5</v>
      </c>
      <c r="E1913" s="7">
        <v>3</v>
      </c>
      <c r="F1913" s="7">
        <v>0</v>
      </c>
      <c r="G1913" s="7">
        <v>0</v>
      </c>
      <c r="H1913" s="7">
        <v>8</v>
      </c>
      <c r="I1913" s="7">
        <v>4</v>
      </c>
      <c r="J1913" s="7">
        <v>15</v>
      </c>
      <c r="K1913" s="7">
        <v>7</v>
      </c>
      <c r="L1913" s="7">
        <v>1</v>
      </c>
      <c r="M1913" s="7">
        <v>8</v>
      </c>
    </row>
    <row r="1914" spans="1:13">
      <c r="A1914" s="7" t="s">
        <v>4005</v>
      </c>
      <c r="B1914" s="3"/>
      <c r="C1914" s="7"/>
      <c r="D1914" s="7">
        <v>3</v>
      </c>
      <c r="E1914" s="7">
        <v>2</v>
      </c>
      <c r="F1914" s="7"/>
      <c r="G1914" s="7">
        <v>0</v>
      </c>
      <c r="H1914" s="7">
        <v>13</v>
      </c>
      <c r="I1914" s="7">
        <v>4</v>
      </c>
      <c r="J1914" s="7">
        <v>8</v>
      </c>
      <c r="K1914" s="7">
        <v>11</v>
      </c>
      <c r="L1914" s="7">
        <v>1</v>
      </c>
      <c r="M1914" s="7">
        <v>14</v>
      </c>
    </row>
    <row r="1915" spans="1:13">
      <c r="A1915" s="7" t="s">
        <v>4006</v>
      </c>
      <c r="B1915" s="3">
        <v>0</v>
      </c>
      <c r="C1915" s="7">
        <v>0</v>
      </c>
      <c r="D1915" s="7">
        <v>0</v>
      </c>
      <c r="E1915" s="7">
        <v>2</v>
      </c>
      <c r="F1915" s="7">
        <v>0</v>
      </c>
      <c r="G1915" s="7">
        <v>0</v>
      </c>
      <c r="H1915" s="7">
        <v>2</v>
      </c>
      <c r="I1915" s="7">
        <v>2</v>
      </c>
      <c r="J1915" s="7">
        <v>6</v>
      </c>
      <c r="K1915" s="7">
        <v>2</v>
      </c>
      <c r="L1915" s="7">
        <v>0</v>
      </c>
      <c r="M1915" s="7">
        <v>13</v>
      </c>
    </row>
    <row r="1916" spans="1:13">
      <c r="A1916" s="7" t="s">
        <v>4054</v>
      </c>
      <c r="B1916" s="3">
        <v>0</v>
      </c>
      <c r="C1916" s="7">
        <v>0</v>
      </c>
      <c r="D1916" s="7">
        <v>5</v>
      </c>
      <c r="E1916" s="7">
        <v>1</v>
      </c>
      <c r="F1916" s="7">
        <v>0</v>
      </c>
      <c r="G1916" s="7">
        <v>0</v>
      </c>
      <c r="H1916" s="7">
        <v>6</v>
      </c>
      <c r="I1916" s="7">
        <v>2</v>
      </c>
      <c r="J1916" s="7">
        <v>14</v>
      </c>
      <c r="K1916" s="7">
        <v>8</v>
      </c>
      <c r="L1916" s="7">
        <v>0</v>
      </c>
      <c r="M1916" s="7">
        <v>7</v>
      </c>
    </row>
    <row r="1917" spans="1:13">
      <c r="A1917" s="7" t="s">
        <v>4037</v>
      </c>
      <c r="B1917" s="3">
        <v>0</v>
      </c>
      <c r="C1917" s="7">
        <v>0</v>
      </c>
      <c r="D1917" s="7">
        <v>1</v>
      </c>
      <c r="E1917" s="7">
        <v>7</v>
      </c>
      <c r="F1917" s="7">
        <v>0</v>
      </c>
      <c r="G1917" s="7">
        <v>0</v>
      </c>
      <c r="H1917" s="7">
        <v>12</v>
      </c>
      <c r="I1917" s="7">
        <v>7</v>
      </c>
      <c r="J1917" s="7">
        <v>9</v>
      </c>
      <c r="K1917" s="7">
        <v>7</v>
      </c>
      <c r="L1917" s="7">
        <v>0</v>
      </c>
      <c r="M1917" s="7">
        <v>21</v>
      </c>
    </row>
    <row r="1918" spans="1:13">
      <c r="A1918" s="7" t="s">
        <v>4055</v>
      </c>
      <c r="B1918" s="3">
        <v>0</v>
      </c>
      <c r="C1918" s="7">
        <v>0</v>
      </c>
      <c r="D1918" s="7">
        <v>0</v>
      </c>
      <c r="E1918" s="7">
        <v>2</v>
      </c>
      <c r="F1918" s="7">
        <v>0</v>
      </c>
      <c r="G1918" s="7">
        <v>0</v>
      </c>
      <c r="H1918" s="7">
        <v>2</v>
      </c>
      <c r="I1918" s="7">
        <v>3</v>
      </c>
      <c r="J1918" s="7">
        <v>4</v>
      </c>
      <c r="K1918" s="7">
        <v>3</v>
      </c>
      <c r="L1918" s="7">
        <v>0</v>
      </c>
      <c r="M1918" s="7">
        <v>6</v>
      </c>
    </row>
    <row r="1919" spans="1:13">
      <c r="A1919" s="7" t="s">
        <v>4056</v>
      </c>
      <c r="B1919" s="3">
        <v>0</v>
      </c>
      <c r="C1919" s="7">
        <v>2</v>
      </c>
      <c r="D1919" s="7">
        <v>1</v>
      </c>
      <c r="E1919" s="7">
        <v>3</v>
      </c>
      <c r="F1919" s="7">
        <v>2</v>
      </c>
      <c r="G1919" s="7">
        <v>0</v>
      </c>
      <c r="H1919" s="7">
        <v>10</v>
      </c>
      <c r="I1919" s="7">
        <v>5</v>
      </c>
      <c r="J1919" s="7">
        <v>12</v>
      </c>
      <c r="K1919" s="7">
        <v>7</v>
      </c>
      <c r="L1919" s="7">
        <v>0</v>
      </c>
      <c r="M1919" s="7">
        <v>4</v>
      </c>
    </row>
    <row r="1920" spans="1:13">
      <c r="A1920" s="7" t="s">
        <v>4007</v>
      </c>
      <c r="B1920" s="3">
        <v>0</v>
      </c>
      <c r="C1920" s="7">
        <v>0</v>
      </c>
      <c r="D1920" s="7">
        <v>1</v>
      </c>
      <c r="E1920" s="7">
        <v>5</v>
      </c>
      <c r="F1920" s="7">
        <v>0</v>
      </c>
      <c r="G1920" s="7">
        <v>0</v>
      </c>
      <c r="H1920" s="7">
        <v>5</v>
      </c>
      <c r="I1920" s="7">
        <v>3</v>
      </c>
      <c r="J1920" s="7">
        <v>8</v>
      </c>
      <c r="K1920" s="7">
        <v>5</v>
      </c>
      <c r="L1920" s="7">
        <v>0</v>
      </c>
      <c r="M1920" s="7">
        <v>13</v>
      </c>
    </row>
    <row r="1921" spans="1:13">
      <c r="A1921" s="7" t="s">
        <v>4008</v>
      </c>
      <c r="B1921" s="3">
        <v>0</v>
      </c>
      <c r="C1921" s="7">
        <v>0</v>
      </c>
      <c r="D1921" s="7">
        <v>2</v>
      </c>
      <c r="E1921" s="7">
        <v>3</v>
      </c>
      <c r="F1921" s="7">
        <v>0</v>
      </c>
      <c r="G1921" s="7">
        <v>0</v>
      </c>
      <c r="H1921" s="7">
        <v>6</v>
      </c>
      <c r="I1921" s="7">
        <v>5</v>
      </c>
      <c r="J1921" s="7">
        <v>8</v>
      </c>
      <c r="K1921" s="7">
        <v>3</v>
      </c>
      <c r="L1921" s="7">
        <v>0</v>
      </c>
      <c r="M1921" s="7">
        <v>8</v>
      </c>
    </row>
    <row r="1922" spans="1:13">
      <c r="A1922" s="7" t="s">
        <v>4009</v>
      </c>
      <c r="B1922" s="3">
        <v>0</v>
      </c>
      <c r="C1922" s="7">
        <v>1</v>
      </c>
      <c r="D1922" s="7">
        <v>1</v>
      </c>
      <c r="E1922" s="7">
        <v>2</v>
      </c>
      <c r="F1922" s="7">
        <v>0</v>
      </c>
      <c r="G1922" s="7">
        <v>0</v>
      </c>
      <c r="H1922" s="7">
        <v>4</v>
      </c>
      <c r="I1922" s="7">
        <v>1</v>
      </c>
      <c r="J1922" s="7">
        <v>5</v>
      </c>
      <c r="K1922" s="7">
        <v>5</v>
      </c>
      <c r="L1922" s="7">
        <v>1</v>
      </c>
      <c r="M1922" s="7">
        <v>7</v>
      </c>
    </row>
    <row r="1923" spans="1:13">
      <c r="A1923" s="7" t="s">
        <v>4010</v>
      </c>
      <c r="B1923" s="3">
        <v>0</v>
      </c>
      <c r="C1923" s="7">
        <v>0</v>
      </c>
      <c r="D1923" s="7">
        <v>3</v>
      </c>
      <c r="E1923" s="7">
        <v>3</v>
      </c>
      <c r="F1923" s="7">
        <v>0</v>
      </c>
      <c r="G1923" s="7">
        <v>0</v>
      </c>
      <c r="H1923" s="7">
        <v>6</v>
      </c>
      <c r="I1923" s="7">
        <v>2</v>
      </c>
      <c r="J1923" s="7">
        <v>9</v>
      </c>
      <c r="K1923" s="7">
        <v>4</v>
      </c>
      <c r="L1923" s="7">
        <v>1</v>
      </c>
      <c r="M1923" s="7">
        <v>5</v>
      </c>
    </row>
    <row r="1924" spans="1:13">
      <c r="A1924" s="7" t="s">
        <v>4011</v>
      </c>
      <c r="B1924" s="3">
        <v>2</v>
      </c>
      <c r="C1924" s="7">
        <v>0</v>
      </c>
      <c r="D1924" s="7">
        <v>0</v>
      </c>
      <c r="E1924" s="7">
        <v>2</v>
      </c>
      <c r="F1924" s="7">
        <v>2</v>
      </c>
      <c r="G1924" s="7">
        <v>0</v>
      </c>
      <c r="H1924" s="7">
        <v>4</v>
      </c>
      <c r="I1924" s="7">
        <v>2</v>
      </c>
      <c r="J1924" s="7">
        <v>11</v>
      </c>
      <c r="K1924" s="7">
        <v>4</v>
      </c>
      <c r="L1924" s="7">
        <v>0</v>
      </c>
      <c r="M1924" s="7">
        <v>7</v>
      </c>
    </row>
    <row r="1925" spans="1:13">
      <c r="A1925" s="7" t="s">
        <v>4012</v>
      </c>
      <c r="B1925" s="3">
        <v>1</v>
      </c>
      <c r="C1925" s="7">
        <v>0</v>
      </c>
      <c r="D1925" s="7">
        <v>5</v>
      </c>
      <c r="E1925" s="7">
        <v>1</v>
      </c>
      <c r="F1925" s="7">
        <v>0</v>
      </c>
      <c r="G1925" s="7">
        <v>0</v>
      </c>
      <c r="H1925" s="7">
        <v>8</v>
      </c>
      <c r="I1925" s="7">
        <v>2</v>
      </c>
      <c r="J1925" s="7">
        <v>10</v>
      </c>
      <c r="K1925" s="7">
        <v>5</v>
      </c>
      <c r="L1925" s="7">
        <v>0</v>
      </c>
      <c r="M1925" s="7">
        <v>5</v>
      </c>
    </row>
    <row r="1926" spans="1:13">
      <c r="A1926" s="7" t="s">
        <v>4071</v>
      </c>
      <c r="B1926" s="3"/>
      <c r="C1926" s="7">
        <v>1</v>
      </c>
      <c r="D1926" s="7">
        <v>2</v>
      </c>
      <c r="E1926" s="7">
        <v>3</v>
      </c>
      <c r="F1926" s="7"/>
      <c r="G1926" s="7"/>
      <c r="H1926" s="7">
        <v>7</v>
      </c>
      <c r="I1926" s="7">
        <v>3</v>
      </c>
      <c r="J1926" s="7">
        <v>9</v>
      </c>
      <c r="K1926" s="7">
        <v>7</v>
      </c>
      <c r="L1926" s="7"/>
      <c r="M1926" s="7">
        <v>16</v>
      </c>
    </row>
    <row r="1927" spans="1:13">
      <c r="A1927" s="7" t="s">
        <v>4057</v>
      </c>
      <c r="B1927" s="3">
        <v>0</v>
      </c>
      <c r="C1927" s="7">
        <v>0</v>
      </c>
      <c r="D1927" s="7">
        <v>2</v>
      </c>
      <c r="E1927" s="7">
        <v>2</v>
      </c>
      <c r="F1927" s="7">
        <v>0</v>
      </c>
      <c r="G1927" s="7">
        <v>0</v>
      </c>
      <c r="H1927" s="7">
        <v>5</v>
      </c>
      <c r="I1927" s="7">
        <v>2</v>
      </c>
      <c r="J1927" s="7">
        <v>10</v>
      </c>
      <c r="K1927" s="7">
        <v>8</v>
      </c>
      <c r="L1927" s="7">
        <v>0</v>
      </c>
      <c r="M1927" s="7">
        <v>11</v>
      </c>
    </row>
    <row r="1928" spans="1:13">
      <c r="A1928" s="7" t="s">
        <v>3952</v>
      </c>
      <c r="B1928" s="3">
        <v>0</v>
      </c>
      <c r="C1928" s="7">
        <v>0</v>
      </c>
      <c r="D1928" s="7">
        <v>1</v>
      </c>
      <c r="E1928" s="7">
        <v>2</v>
      </c>
      <c r="F1928" s="7">
        <v>0</v>
      </c>
      <c r="G1928" s="7">
        <v>0</v>
      </c>
      <c r="H1928" s="7">
        <v>3</v>
      </c>
      <c r="I1928" s="7">
        <v>2</v>
      </c>
      <c r="J1928" s="7">
        <v>6</v>
      </c>
      <c r="K1928" s="7">
        <v>2</v>
      </c>
      <c r="L1928" s="7">
        <v>0</v>
      </c>
      <c r="M1928" s="7">
        <v>0</v>
      </c>
    </row>
    <row r="1929" spans="1:13">
      <c r="A1929" s="7" t="s">
        <v>4013</v>
      </c>
      <c r="B1929" s="3">
        <v>0</v>
      </c>
      <c r="C1929" s="7">
        <v>0</v>
      </c>
      <c r="D1929" s="7">
        <v>2</v>
      </c>
      <c r="E1929" s="7">
        <v>3</v>
      </c>
      <c r="F1929" s="7">
        <v>1</v>
      </c>
      <c r="G1929" s="7">
        <v>0</v>
      </c>
      <c r="H1929" s="7">
        <v>6</v>
      </c>
      <c r="I1929" s="7">
        <v>2</v>
      </c>
      <c r="J1929" s="7">
        <v>7</v>
      </c>
      <c r="K1929" s="7">
        <v>1</v>
      </c>
      <c r="L1929" s="7">
        <v>0</v>
      </c>
      <c r="M1929" s="7">
        <v>4</v>
      </c>
    </row>
    <row r="1930" spans="1:13">
      <c r="A1930" s="7" t="s">
        <v>4058</v>
      </c>
      <c r="B1930" s="3"/>
      <c r="C1930" s="7"/>
      <c r="D1930" s="7">
        <v>5</v>
      </c>
      <c r="E1930" s="7">
        <v>2</v>
      </c>
      <c r="F1930" s="7">
        <v>0</v>
      </c>
      <c r="G1930" s="7">
        <v>0</v>
      </c>
      <c r="H1930" s="7">
        <v>7</v>
      </c>
      <c r="I1930" s="7">
        <v>0</v>
      </c>
      <c r="J1930" s="7">
        <v>8</v>
      </c>
      <c r="K1930" s="7">
        <v>3</v>
      </c>
      <c r="L1930" s="7">
        <v>0</v>
      </c>
      <c r="M1930" s="7">
        <v>6</v>
      </c>
    </row>
    <row r="1931" spans="1:13">
      <c r="A1931" s="7" t="s">
        <v>4014</v>
      </c>
      <c r="B1931" s="3"/>
      <c r="C1931" s="7"/>
      <c r="D1931" s="7">
        <v>3</v>
      </c>
      <c r="E1931" s="7">
        <v>0</v>
      </c>
      <c r="F1931" s="7">
        <v>0</v>
      </c>
      <c r="G1931" s="7">
        <v>0</v>
      </c>
      <c r="H1931" s="7">
        <v>7</v>
      </c>
      <c r="I1931" s="7">
        <v>3</v>
      </c>
      <c r="J1931" s="7">
        <v>8</v>
      </c>
      <c r="K1931" s="7">
        <v>5</v>
      </c>
      <c r="L1931" s="7">
        <v>0</v>
      </c>
      <c r="M1931" s="7">
        <v>10</v>
      </c>
    </row>
    <row r="1932" spans="1:13">
      <c r="A1932" s="7" t="s">
        <v>4059</v>
      </c>
      <c r="B1932" s="3">
        <v>0</v>
      </c>
      <c r="C1932" s="7">
        <v>1</v>
      </c>
      <c r="D1932" s="7">
        <v>7</v>
      </c>
      <c r="E1932" s="7">
        <v>6</v>
      </c>
      <c r="F1932" s="7">
        <v>0</v>
      </c>
      <c r="G1932" s="7">
        <v>0</v>
      </c>
      <c r="H1932" s="7">
        <v>18</v>
      </c>
      <c r="I1932" s="7">
        <v>7</v>
      </c>
      <c r="J1932" s="7">
        <v>12</v>
      </c>
      <c r="K1932" s="7">
        <v>11</v>
      </c>
      <c r="L1932" s="7">
        <v>2</v>
      </c>
      <c r="M1932" s="7">
        <v>15</v>
      </c>
    </row>
    <row r="1933" spans="1:13">
      <c r="A1933" s="7" t="s">
        <v>4015</v>
      </c>
      <c r="B1933" s="3">
        <v>0</v>
      </c>
      <c r="C1933" s="7">
        <v>1</v>
      </c>
      <c r="D1933" s="7">
        <v>2</v>
      </c>
      <c r="E1933" s="7">
        <v>2</v>
      </c>
      <c r="F1933" s="7">
        <v>1</v>
      </c>
      <c r="G1933" s="7">
        <v>0</v>
      </c>
      <c r="H1933" s="7">
        <v>5</v>
      </c>
      <c r="I1933" s="7">
        <v>2</v>
      </c>
      <c r="J1933" s="7">
        <v>6</v>
      </c>
      <c r="K1933" s="7">
        <v>4</v>
      </c>
      <c r="L1933" s="7">
        <v>0</v>
      </c>
      <c r="M1933" s="7">
        <v>10</v>
      </c>
    </row>
    <row r="1934" spans="1:13">
      <c r="A1934" s="7" t="s">
        <v>4060</v>
      </c>
      <c r="B1934" s="3">
        <v>0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4</v>
      </c>
      <c r="I1934" s="7">
        <v>3</v>
      </c>
      <c r="J1934" s="7">
        <v>6</v>
      </c>
      <c r="K1934" s="7">
        <v>5</v>
      </c>
      <c r="L1934" s="7">
        <v>0</v>
      </c>
      <c r="M1934" s="7">
        <v>7</v>
      </c>
    </row>
    <row r="1935" spans="1:13">
      <c r="A1935" s="7" t="s">
        <v>3953</v>
      </c>
      <c r="B1935" s="3">
        <v>0</v>
      </c>
      <c r="C1935" s="7">
        <v>0</v>
      </c>
      <c r="D1935" s="7">
        <v>1</v>
      </c>
      <c r="E1935" s="7">
        <v>0</v>
      </c>
      <c r="F1935" s="7">
        <v>0</v>
      </c>
      <c r="G1935" s="7">
        <v>1</v>
      </c>
      <c r="H1935" s="7">
        <v>3</v>
      </c>
      <c r="I1935" s="7">
        <v>1</v>
      </c>
      <c r="J1935" s="7">
        <v>6</v>
      </c>
      <c r="K1935" s="7">
        <v>9</v>
      </c>
      <c r="L1935" s="7">
        <v>0</v>
      </c>
      <c r="M1935" s="7">
        <v>7</v>
      </c>
    </row>
    <row r="1936" spans="1:13">
      <c r="A1936" s="7" t="s">
        <v>3954</v>
      </c>
      <c r="B1936" s="3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3</v>
      </c>
      <c r="I1936" s="7">
        <v>1</v>
      </c>
      <c r="J1936" s="7">
        <v>7</v>
      </c>
      <c r="K1936" s="7">
        <v>3</v>
      </c>
      <c r="L1936" s="7">
        <v>0</v>
      </c>
      <c r="M1936" s="7">
        <v>2</v>
      </c>
    </row>
    <row r="1937" spans="1:13">
      <c r="A1937" s="7" t="s">
        <v>4016</v>
      </c>
      <c r="B1937" s="3">
        <v>0</v>
      </c>
      <c r="C1937" s="7">
        <v>0</v>
      </c>
      <c r="D1937" s="7">
        <v>0</v>
      </c>
      <c r="E1937" s="7">
        <v>2</v>
      </c>
      <c r="F1937" s="7">
        <v>0</v>
      </c>
      <c r="G1937" s="7">
        <v>0</v>
      </c>
      <c r="H1937" s="7">
        <v>4</v>
      </c>
      <c r="I1937" s="7">
        <v>1</v>
      </c>
      <c r="J1937" s="7">
        <v>10</v>
      </c>
      <c r="K1937" s="7">
        <v>8</v>
      </c>
      <c r="L1937" s="7">
        <v>1</v>
      </c>
      <c r="M1937" s="7">
        <v>4</v>
      </c>
    </row>
    <row r="1938" spans="1:13">
      <c r="A1938" s="7" t="s">
        <v>4072</v>
      </c>
      <c r="B1938" s="3"/>
      <c r="C1938" s="7"/>
      <c r="D1938" s="7">
        <v>1</v>
      </c>
      <c r="E1938" s="7">
        <v>3</v>
      </c>
      <c r="F1938" s="7">
        <v>0</v>
      </c>
      <c r="G1938" s="7">
        <v>0</v>
      </c>
      <c r="H1938" s="7">
        <v>5</v>
      </c>
      <c r="I1938" s="7">
        <v>2</v>
      </c>
      <c r="J1938" s="7">
        <v>5</v>
      </c>
      <c r="K1938" s="7">
        <v>6</v>
      </c>
      <c r="L1938" s="7">
        <v>0</v>
      </c>
      <c r="M1938" s="7">
        <v>12</v>
      </c>
    </row>
    <row r="1939" spans="1:13">
      <c r="A1939" s="7" t="s">
        <v>4038</v>
      </c>
      <c r="B1939" s="3">
        <v>0</v>
      </c>
      <c r="C1939" s="7">
        <v>3</v>
      </c>
      <c r="D1939" s="7">
        <v>3</v>
      </c>
      <c r="E1939" s="7">
        <v>3</v>
      </c>
      <c r="F1939" s="7">
        <v>0</v>
      </c>
      <c r="G1939" s="7">
        <v>0</v>
      </c>
      <c r="H1939" s="7">
        <v>9</v>
      </c>
      <c r="I1939" s="7">
        <v>9</v>
      </c>
      <c r="J1939" s="7">
        <v>11</v>
      </c>
      <c r="K1939" s="7">
        <v>3</v>
      </c>
      <c r="L1939" s="7">
        <v>0</v>
      </c>
      <c r="M1939" s="7">
        <v>3</v>
      </c>
    </row>
    <row r="1940" spans="1:13">
      <c r="A1940" s="7" t="s">
        <v>4077</v>
      </c>
      <c r="B1940" s="3">
        <v>0</v>
      </c>
      <c r="C1940" s="7">
        <v>1</v>
      </c>
      <c r="D1940" s="7">
        <v>3</v>
      </c>
      <c r="E1940" s="7">
        <v>0</v>
      </c>
      <c r="F1940" s="7">
        <v>0</v>
      </c>
      <c r="G1940" s="7">
        <v>0</v>
      </c>
      <c r="H1940" s="7">
        <v>5</v>
      </c>
      <c r="I1940" s="7">
        <v>4</v>
      </c>
      <c r="J1940" s="7">
        <v>8</v>
      </c>
      <c r="K1940" s="7">
        <v>6</v>
      </c>
      <c r="L1940" s="7">
        <v>0</v>
      </c>
      <c r="M1940" s="7">
        <v>10</v>
      </c>
    </row>
    <row r="1941" spans="1:13">
      <c r="A1941" s="7" t="s">
        <v>4061</v>
      </c>
      <c r="B1941" s="3">
        <v>0</v>
      </c>
      <c r="C1941" s="7">
        <v>0</v>
      </c>
      <c r="D1941" s="7">
        <v>1</v>
      </c>
      <c r="E1941" s="7">
        <v>4</v>
      </c>
      <c r="F1941" s="7">
        <v>0</v>
      </c>
      <c r="G1941" s="7">
        <v>0</v>
      </c>
      <c r="H1941" s="7">
        <v>5</v>
      </c>
      <c r="I1941" s="7">
        <v>1</v>
      </c>
      <c r="J1941" s="7">
        <v>4</v>
      </c>
      <c r="K1941" s="7">
        <v>4</v>
      </c>
      <c r="L1941" s="7">
        <v>0</v>
      </c>
      <c r="M1941" s="7">
        <v>6</v>
      </c>
    </row>
    <row r="1942" spans="1:13">
      <c r="A1942" s="7" t="s">
        <v>3955</v>
      </c>
      <c r="B1942" s="3">
        <v>0</v>
      </c>
      <c r="C1942" s="7">
        <v>0</v>
      </c>
      <c r="D1942" s="7">
        <v>3</v>
      </c>
      <c r="E1942" s="7">
        <v>0</v>
      </c>
      <c r="F1942" s="7">
        <v>0</v>
      </c>
      <c r="G1942" s="7">
        <v>0</v>
      </c>
      <c r="H1942" s="7">
        <v>5</v>
      </c>
      <c r="I1942" s="7">
        <v>0</v>
      </c>
      <c r="J1942" s="7">
        <v>3</v>
      </c>
      <c r="K1942" s="7">
        <v>5</v>
      </c>
      <c r="L1942" s="7">
        <v>0</v>
      </c>
      <c r="M1942" s="7">
        <v>6</v>
      </c>
    </row>
    <row r="1943" spans="1:13">
      <c r="A1943" s="7" t="s">
        <v>4017</v>
      </c>
      <c r="B1943" s="3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1</v>
      </c>
      <c r="I1943" s="7">
        <v>3</v>
      </c>
      <c r="J1943" s="7">
        <v>5</v>
      </c>
      <c r="K1943" s="7">
        <v>2</v>
      </c>
      <c r="L1943" s="7">
        <v>0</v>
      </c>
      <c r="M1943" s="7">
        <v>2</v>
      </c>
    </row>
    <row r="1944" spans="1:13">
      <c r="A1944" s="7" t="s">
        <v>4018</v>
      </c>
      <c r="B1944" s="3">
        <v>0</v>
      </c>
      <c r="C1944" s="7">
        <v>0</v>
      </c>
      <c r="D1944" s="7">
        <v>0</v>
      </c>
      <c r="E1944" s="7">
        <v>1</v>
      </c>
      <c r="F1944" s="7">
        <v>0</v>
      </c>
      <c r="G1944" s="7">
        <v>0</v>
      </c>
      <c r="H1944" s="7">
        <v>3</v>
      </c>
      <c r="I1944" s="7">
        <v>2</v>
      </c>
      <c r="J1944" s="7">
        <v>5</v>
      </c>
      <c r="K1944" s="7">
        <v>12</v>
      </c>
      <c r="L1944" s="7">
        <v>0</v>
      </c>
      <c r="M1944" s="7">
        <v>3</v>
      </c>
    </row>
    <row r="1945" spans="1:13">
      <c r="A1945" s="7" t="s">
        <v>4019</v>
      </c>
      <c r="B1945" s="3">
        <v>0</v>
      </c>
      <c r="C1945" s="7">
        <v>0</v>
      </c>
      <c r="D1945" s="7">
        <v>2</v>
      </c>
      <c r="E1945" s="7">
        <v>3</v>
      </c>
      <c r="F1945" s="7">
        <v>0</v>
      </c>
      <c r="G1945" s="7">
        <v>0</v>
      </c>
      <c r="H1945" s="7">
        <v>5</v>
      </c>
      <c r="I1945" s="7">
        <v>1</v>
      </c>
      <c r="J1945" s="7">
        <v>8</v>
      </c>
      <c r="K1945" s="7">
        <v>3</v>
      </c>
      <c r="L1945" s="7">
        <v>0</v>
      </c>
      <c r="M1945" s="7">
        <v>11</v>
      </c>
    </row>
    <row r="1946" spans="1:13">
      <c r="A1946" s="7" t="s">
        <v>4062</v>
      </c>
      <c r="B1946" s="3">
        <v>1</v>
      </c>
      <c r="C1946" s="7">
        <v>1</v>
      </c>
      <c r="D1946" s="7">
        <v>4</v>
      </c>
      <c r="E1946" s="7">
        <v>1</v>
      </c>
      <c r="F1946" s="7">
        <v>1</v>
      </c>
      <c r="G1946" s="7">
        <v>0</v>
      </c>
      <c r="H1946" s="7">
        <v>12</v>
      </c>
      <c r="I1946" s="7">
        <v>3</v>
      </c>
      <c r="J1946" s="7">
        <v>13</v>
      </c>
      <c r="K1946" s="7">
        <v>6</v>
      </c>
      <c r="L1946" s="7">
        <v>1</v>
      </c>
      <c r="M1946" s="7">
        <v>6</v>
      </c>
    </row>
    <row r="1947" spans="1:13">
      <c r="A1947" s="7" t="s">
        <v>4063</v>
      </c>
      <c r="B1947" s="3">
        <v>0</v>
      </c>
      <c r="C1947" s="7">
        <v>0</v>
      </c>
      <c r="D1947" s="7">
        <v>3</v>
      </c>
      <c r="E1947" s="7">
        <v>2</v>
      </c>
      <c r="F1947" s="7">
        <v>0</v>
      </c>
      <c r="G1947" s="7">
        <v>0</v>
      </c>
      <c r="H1947" s="7">
        <v>5</v>
      </c>
      <c r="I1947" s="7">
        <v>0</v>
      </c>
      <c r="J1947" s="7">
        <v>9</v>
      </c>
      <c r="K1947" s="7">
        <v>3</v>
      </c>
      <c r="L1947" s="7">
        <v>0</v>
      </c>
      <c r="M1947" s="7">
        <v>5</v>
      </c>
    </row>
    <row r="1948" spans="1:13">
      <c r="A1948" s="7" t="s">
        <v>4078</v>
      </c>
      <c r="B1948" s="3">
        <v>0</v>
      </c>
      <c r="C1948" s="7">
        <v>0</v>
      </c>
      <c r="D1948" s="7">
        <v>2</v>
      </c>
      <c r="E1948" s="7">
        <v>3</v>
      </c>
      <c r="F1948" s="7">
        <v>0</v>
      </c>
      <c r="G1948" s="7">
        <v>0</v>
      </c>
      <c r="H1948" s="7">
        <v>5</v>
      </c>
      <c r="I1948" s="7">
        <v>0</v>
      </c>
      <c r="J1948" s="7">
        <v>7</v>
      </c>
      <c r="K1948" s="7">
        <v>3</v>
      </c>
      <c r="L1948" s="7">
        <v>2</v>
      </c>
      <c r="M1948" s="7">
        <v>6</v>
      </c>
    </row>
    <row r="1949" spans="1:13">
      <c r="A1949" s="7" t="s">
        <v>4079</v>
      </c>
      <c r="B1949" s="3">
        <v>0</v>
      </c>
      <c r="C1949" s="7">
        <v>0</v>
      </c>
      <c r="D1949" s="7">
        <v>3</v>
      </c>
      <c r="E1949" s="7">
        <v>4</v>
      </c>
      <c r="F1949" s="7">
        <v>0</v>
      </c>
      <c r="G1949" s="7">
        <v>0</v>
      </c>
      <c r="H1949" s="7">
        <v>7</v>
      </c>
      <c r="I1949" s="7">
        <v>6</v>
      </c>
      <c r="J1949" s="7">
        <v>11</v>
      </c>
      <c r="K1949" s="7">
        <v>6</v>
      </c>
      <c r="L1949" s="7">
        <v>0</v>
      </c>
      <c r="M1949" s="7">
        <v>8</v>
      </c>
    </row>
    <row r="1950" spans="1:13">
      <c r="A1950" s="7" t="s">
        <v>4080</v>
      </c>
      <c r="B1950" s="3">
        <v>0</v>
      </c>
      <c r="C1950" s="7">
        <v>0</v>
      </c>
      <c r="D1950" s="7">
        <v>5</v>
      </c>
      <c r="E1950" s="7">
        <v>6</v>
      </c>
      <c r="F1950" s="7">
        <v>0</v>
      </c>
      <c r="G1950" s="7">
        <v>0</v>
      </c>
      <c r="H1950" s="7">
        <v>12</v>
      </c>
      <c r="I1950" s="7">
        <v>4</v>
      </c>
      <c r="J1950" s="7">
        <v>8</v>
      </c>
      <c r="K1950" s="7">
        <v>4</v>
      </c>
      <c r="L1950" s="7">
        <v>1</v>
      </c>
      <c r="M1950" s="7">
        <v>5</v>
      </c>
    </row>
    <row r="1951" spans="1:13">
      <c r="A1951" s="7" t="s">
        <v>4081</v>
      </c>
      <c r="B1951" s="3">
        <v>0</v>
      </c>
      <c r="C1951" s="7">
        <v>2</v>
      </c>
      <c r="D1951" s="7">
        <v>4</v>
      </c>
      <c r="E1951" s="7">
        <v>1</v>
      </c>
      <c r="F1951" s="7">
        <v>1</v>
      </c>
      <c r="G1951" s="7">
        <v>0</v>
      </c>
      <c r="H1951" s="7">
        <v>7</v>
      </c>
      <c r="I1951" s="7">
        <v>6</v>
      </c>
      <c r="J1951" s="7">
        <v>9</v>
      </c>
      <c r="K1951" s="7">
        <v>3</v>
      </c>
      <c r="L1951" s="7">
        <v>0</v>
      </c>
      <c r="M1951" s="7">
        <v>5</v>
      </c>
    </row>
    <row r="1952" spans="1:13">
      <c r="A1952" s="7" t="s">
        <v>4082</v>
      </c>
      <c r="B1952" s="3">
        <v>0</v>
      </c>
      <c r="C1952" s="7">
        <v>0</v>
      </c>
      <c r="D1952" s="7">
        <v>2</v>
      </c>
      <c r="E1952" s="7">
        <v>2</v>
      </c>
      <c r="F1952" s="7">
        <v>0</v>
      </c>
      <c r="G1952" s="7">
        <v>0</v>
      </c>
      <c r="H1952" s="7">
        <v>5</v>
      </c>
      <c r="I1952" s="7">
        <v>2</v>
      </c>
      <c r="J1952" s="7">
        <v>4</v>
      </c>
      <c r="K1952" s="7">
        <v>3</v>
      </c>
      <c r="L1952" s="7">
        <v>0</v>
      </c>
      <c r="M1952" s="7">
        <v>4</v>
      </c>
    </row>
    <row r="1953" spans="1:13">
      <c r="A1953" s="7" t="s">
        <v>4083</v>
      </c>
      <c r="B1953" s="3">
        <v>0</v>
      </c>
      <c r="C1953" s="7">
        <v>0</v>
      </c>
      <c r="D1953" s="7">
        <v>5</v>
      </c>
      <c r="E1953" s="7">
        <v>1</v>
      </c>
      <c r="F1953" s="7">
        <v>0</v>
      </c>
      <c r="G1953" s="7">
        <v>0</v>
      </c>
      <c r="H1953" s="7">
        <v>7</v>
      </c>
      <c r="I1953" s="7">
        <v>1</v>
      </c>
      <c r="J1953" s="7">
        <v>4</v>
      </c>
      <c r="K1953" s="7">
        <v>2</v>
      </c>
      <c r="L1953" s="7">
        <v>0</v>
      </c>
      <c r="M1953" s="7">
        <v>3</v>
      </c>
    </row>
    <row r="1954" spans="1:13">
      <c r="A1954" s="7" t="s">
        <v>4084</v>
      </c>
      <c r="B1954" s="3">
        <v>1</v>
      </c>
      <c r="C1954" s="7">
        <v>0</v>
      </c>
      <c r="D1954" s="7">
        <v>1</v>
      </c>
      <c r="E1954" s="7">
        <v>4</v>
      </c>
      <c r="F1954" s="7">
        <v>0</v>
      </c>
      <c r="G1954" s="7">
        <v>0</v>
      </c>
      <c r="H1954" s="7">
        <v>6</v>
      </c>
      <c r="I1954" s="7">
        <v>6</v>
      </c>
      <c r="J1954" s="7">
        <v>8</v>
      </c>
      <c r="K1954" s="7">
        <v>2</v>
      </c>
      <c r="L1954" s="7">
        <v>1</v>
      </c>
      <c r="M1954" s="7">
        <v>8</v>
      </c>
    </row>
    <row r="1955" spans="1:13">
      <c r="A1955" s="7" t="s">
        <v>4085</v>
      </c>
      <c r="B1955" s="3">
        <v>0</v>
      </c>
      <c r="C1955" s="7">
        <v>0</v>
      </c>
      <c r="D1955" s="7">
        <v>2</v>
      </c>
      <c r="E1955" s="7">
        <v>3</v>
      </c>
      <c r="F1955" s="7">
        <v>0</v>
      </c>
      <c r="G1955" s="7">
        <v>0</v>
      </c>
      <c r="H1955" s="7">
        <v>8</v>
      </c>
      <c r="I1955" s="7">
        <v>5</v>
      </c>
      <c r="J1955" s="7">
        <v>11</v>
      </c>
      <c r="K1955" s="7">
        <v>7</v>
      </c>
      <c r="L1955" s="7">
        <v>0</v>
      </c>
      <c r="M1955" s="7">
        <v>6</v>
      </c>
    </row>
    <row r="1956" spans="1:13">
      <c r="A1956" s="7" t="s">
        <v>4086</v>
      </c>
      <c r="B1956" s="3">
        <v>0</v>
      </c>
      <c r="C1956" s="7">
        <v>0</v>
      </c>
      <c r="D1956" s="7">
        <v>2</v>
      </c>
      <c r="E1956" s="7">
        <v>4</v>
      </c>
      <c r="F1956" s="7">
        <v>0</v>
      </c>
      <c r="G1956" s="7">
        <v>0</v>
      </c>
      <c r="H1956" s="7">
        <v>7</v>
      </c>
      <c r="I1956" s="7">
        <v>8</v>
      </c>
      <c r="J1956" s="7">
        <v>11</v>
      </c>
      <c r="K1956" s="7">
        <v>9</v>
      </c>
      <c r="L1956" s="7">
        <v>0</v>
      </c>
      <c r="M1956" s="7">
        <v>5</v>
      </c>
    </row>
    <row r="1957" spans="1:13">
      <c r="A1957" s="7" t="s">
        <v>4087</v>
      </c>
      <c r="B1957" s="3">
        <v>0</v>
      </c>
      <c r="C1957" s="7">
        <v>0</v>
      </c>
      <c r="D1957" s="7">
        <v>3</v>
      </c>
      <c r="E1957" s="7">
        <v>2</v>
      </c>
      <c r="F1957" s="7">
        <v>0</v>
      </c>
      <c r="G1957" s="7">
        <v>0</v>
      </c>
      <c r="H1957" s="7">
        <v>7</v>
      </c>
      <c r="I1957" s="7">
        <v>3</v>
      </c>
      <c r="J1957" s="7">
        <v>8</v>
      </c>
      <c r="K1957" s="7">
        <v>3</v>
      </c>
      <c r="L1957" s="7">
        <v>0</v>
      </c>
      <c r="M1957" s="7">
        <v>2</v>
      </c>
    </row>
    <row r="1958" spans="1:13">
      <c r="A1958" s="7" t="s">
        <v>4088</v>
      </c>
      <c r="B1958" s="3">
        <v>0</v>
      </c>
      <c r="C1958" s="7">
        <v>1</v>
      </c>
      <c r="D1958" s="7">
        <v>0</v>
      </c>
      <c r="E1958" s="7">
        <v>1</v>
      </c>
      <c r="F1958" s="7">
        <v>0</v>
      </c>
      <c r="G1958" s="7">
        <v>1</v>
      </c>
      <c r="H1958" s="7">
        <v>3</v>
      </c>
      <c r="I1958" s="7">
        <v>1</v>
      </c>
      <c r="J1958" s="7">
        <v>6</v>
      </c>
      <c r="K1958" s="7">
        <v>0</v>
      </c>
      <c r="L1958" s="7">
        <v>0</v>
      </c>
      <c r="M1958" s="7">
        <v>1</v>
      </c>
    </row>
    <row r="1959" spans="1:13">
      <c r="A1959" s="7" t="s">
        <v>4089</v>
      </c>
      <c r="B1959" s="3">
        <v>0</v>
      </c>
      <c r="C1959" s="7">
        <v>0</v>
      </c>
      <c r="D1959" s="7">
        <v>3</v>
      </c>
      <c r="E1959" s="7">
        <v>1</v>
      </c>
      <c r="F1959" s="7">
        <v>0</v>
      </c>
      <c r="G1959" s="7">
        <v>0</v>
      </c>
      <c r="H1959" s="7">
        <v>7</v>
      </c>
      <c r="I1959" s="7">
        <v>5</v>
      </c>
      <c r="J1959" s="7">
        <v>8</v>
      </c>
      <c r="K1959" s="7">
        <v>12</v>
      </c>
      <c r="L1959" s="7">
        <v>0</v>
      </c>
      <c r="M1959" s="7">
        <v>11</v>
      </c>
    </row>
    <row r="1960" spans="1:13">
      <c r="A1960" s="7" t="s">
        <v>4090</v>
      </c>
      <c r="B1960" s="3">
        <v>0</v>
      </c>
      <c r="C1960" s="7">
        <v>0</v>
      </c>
      <c r="D1960" s="7">
        <v>0</v>
      </c>
      <c r="E1960" s="7">
        <v>1</v>
      </c>
      <c r="F1960" s="7">
        <v>0</v>
      </c>
      <c r="G1960" s="7">
        <v>0</v>
      </c>
      <c r="H1960" s="7">
        <v>2</v>
      </c>
      <c r="I1960" s="7">
        <v>1</v>
      </c>
      <c r="J1960" s="7">
        <v>2</v>
      </c>
      <c r="K1960" s="7">
        <v>1</v>
      </c>
      <c r="L1960" s="7">
        <v>0</v>
      </c>
      <c r="M1960" s="7">
        <v>7</v>
      </c>
    </row>
    <row r="1961" spans="1:13">
      <c r="A1961" s="7" t="s">
        <v>4091</v>
      </c>
      <c r="B1961" s="3">
        <v>0</v>
      </c>
      <c r="C1961" s="7">
        <v>0</v>
      </c>
      <c r="D1961" s="7">
        <v>1</v>
      </c>
      <c r="E1961" s="7">
        <v>5</v>
      </c>
      <c r="F1961" s="7">
        <v>0</v>
      </c>
      <c r="G1961" s="7">
        <v>0</v>
      </c>
      <c r="H1961" s="7">
        <v>7</v>
      </c>
      <c r="I1961" s="7">
        <v>0</v>
      </c>
      <c r="J1961" s="7">
        <v>10</v>
      </c>
      <c r="K1961" s="7">
        <v>5</v>
      </c>
      <c r="L1961" s="7">
        <v>0</v>
      </c>
      <c r="M1961" s="7">
        <v>4</v>
      </c>
    </row>
    <row r="1962" spans="1:13">
      <c r="A1962" s="7" t="s">
        <v>4092</v>
      </c>
      <c r="B1962" s="3">
        <v>1</v>
      </c>
      <c r="C1962" s="7">
        <v>0</v>
      </c>
      <c r="D1962" s="7">
        <v>0</v>
      </c>
      <c r="E1962" s="7">
        <v>6</v>
      </c>
      <c r="F1962" s="7">
        <v>1</v>
      </c>
      <c r="G1962" s="7">
        <v>0</v>
      </c>
      <c r="H1962" s="7">
        <v>9</v>
      </c>
      <c r="I1962" s="7">
        <v>2</v>
      </c>
      <c r="J1962" s="7">
        <v>13</v>
      </c>
      <c r="K1962" s="7">
        <v>6</v>
      </c>
      <c r="L1962" s="7">
        <v>0</v>
      </c>
      <c r="M1962" s="7">
        <v>9</v>
      </c>
    </row>
    <row r="1963" spans="1:13">
      <c r="A1963" s="7" t="s">
        <v>4093</v>
      </c>
      <c r="B1963" s="3">
        <v>0</v>
      </c>
      <c r="C1963" s="7">
        <v>3</v>
      </c>
      <c r="D1963" s="7">
        <v>0</v>
      </c>
      <c r="E1963" s="7">
        <v>4</v>
      </c>
      <c r="F1963" s="7">
        <v>0</v>
      </c>
      <c r="G1963" s="7">
        <v>0</v>
      </c>
      <c r="H1963" s="7">
        <v>5</v>
      </c>
      <c r="I1963" s="7">
        <v>5</v>
      </c>
      <c r="J1963" s="7">
        <v>14</v>
      </c>
      <c r="K1963" s="7">
        <v>3</v>
      </c>
      <c r="L1963" s="7">
        <v>0</v>
      </c>
      <c r="M1963" s="7">
        <v>9</v>
      </c>
    </row>
    <row r="1964" spans="1:13">
      <c r="A1964" s="7" t="s">
        <v>4094</v>
      </c>
      <c r="B1964" s="3">
        <v>0</v>
      </c>
      <c r="C1964" s="7">
        <v>0</v>
      </c>
      <c r="D1964" s="7">
        <v>2</v>
      </c>
      <c r="E1964" s="7">
        <v>3</v>
      </c>
      <c r="F1964" s="7">
        <v>0</v>
      </c>
      <c r="G1964" s="7">
        <v>0</v>
      </c>
      <c r="H1964" s="7">
        <v>0</v>
      </c>
      <c r="I1964" s="7">
        <v>6</v>
      </c>
      <c r="J1964" s="7">
        <v>14</v>
      </c>
      <c r="K1964" s="7">
        <v>5</v>
      </c>
      <c r="L1964" s="7">
        <v>0</v>
      </c>
      <c r="M1964" s="7">
        <v>8</v>
      </c>
    </row>
    <row r="1965" spans="1:13">
      <c r="A1965" s="7" t="s">
        <v>4095</v>
      </c>
      <c r="B1965" s="3">
        <v>0</v>
      </c>
      <c r="C1965" s="7">
        <v>0</v>
      </c>
      <c r="D1965" s="7">
        <v>2</v>
      </c>
      <c r="E1965" s="7">
        <v>5</v>
      </c>
      <c r="F1965" s="7">
        <v>0</v>
      </c>
      <c r="G1965" s="7">
        <v>0</v>
      </c>
      <c r="H1965" s="7">
        <v>7</v>
      </c>
      <c r="I1965" s="7">
        <v>1</v>
      </c>
      <c r="J1965" s="7">
        <v>9</v>
      </c>
      <c r="K1965" s="7">
        <v>5</v>
      </c>
      <c r="L1965" s="7">
        <v>0</v>
      </c>
      <c r="M1965" s="7">
        <v>6</v>
      </c>
    </row>
    <row r="1966" spans="1:13">
      <c r="A1966" s="7" t="s">
        <v>4096</v>
      </c>
      <c r="B1966" s="3">
        <v>0</v>
      </c>
      <c r="C1966" s="7">
        <v>0</v>
      </c>
      <c r="D1966" s="7">
        <v>1</v>
      </c>
      <c r="E1966" s="7">
        <v>6</v>
      </c>
      <c r="F1966" s="7">
        <v>0</v>
      </c>
      <c r="G1966" s="7">
        <v>0</v>
      </c>
      <c r="H1966" s="7">
        <v>7</v>
      </c>
      <c r="I1966" s="7">
        <v>2</v>
      </c>
      <c r="J1966" s="7">
        <v>7</v>
      </c>
      <c r="K1966" s="7">
        <v>4</v>
      </c>
      <c r="L1966" s="7">
        <v>1</v>
      </c>
      <c r="M1966" s="7">
        <v>2</v>
      </c>
    </row>
    <row r="1967" spans="1:13">
      <c r="A1967" s="7" t="s">
        <v>4097</v>
      </c>
      <c r="B1967" s="3"/>
      <c r="C1967" s="7"/>
      <c r="D1967" s="7">
        <v>2</v>
      </c>
      <c r="E1967" s="7">
        <v>0</v>
      </c>
      <c r="F1967" s="7">
        <v>0</v>
      </c>
      <c r="G1967" s="7">
        <v>0</v>
      </c>
      <c r="H1967" s="7">
        <v>7</v>
      </c>
      <c r="I1967" s="7">
        <v>3</v>
      </c>
      <c r="J1967" s="7">
        <v>7</v>
      </c>
      <c r="K1967" s="7">
        <v>8</v>
      </c>
      <c r="L1967" s="7">
        <v>1</v>
      </c>
      <c r="M1967" s="7">
        <v>11</v>
      </c>
    </row>
    <row r="1968" spans="1:13">
      <c r="A1968" s="7" t="s">
        <v>4098</v>
      </c>
      <c r="B1968" s="3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2</v>
      </c>
      <c r="I1968" s="7">
        <v>1</v>
      </c>
      <c r="J1968" s="7">
        <v>7</v>
      </c>
      <c r="K1968" s="7">
        <v>7</v>
      </c>
      <c r="L1968" s="7">
        <v>1</v>
      </c>
      <c r="M1968" s="7">
        <v>12</v>
      </c>
    </row>
    <row r="1969" spans="1:13">
      <c r="A1969" s="7" t="s">
        <v>4099</v>
      </c>
      <c r="B1969" s="3">
        <v>0</v>
      </c>
      <c r="C1969" s="7">
        <v>0</v>
      </c>
      <c r="D1969" s="7">
        <v>2</v>
      </c>
      <c r="E1969" s="7">
        <v>3</v>
      </c>
      <c r="F1969" s="7">
        <v>0</v>
      </c>
      <c r="G1969" s="7">
        <v>0</v>
      </c>
      <c r="H1969" s="7">
        <v>10</v>
      </c>
      <c r="I1969" s="7">
        <v>4</v>
      </c>
      <c r="J1969" s="7">
        <v>10</v>
      </c>
      <c r="K1969" s="7">
        <v>7</v>
      </c>
      <c r="L1969" s="7">
        <v>0</v>
      </c>
      <c r="M1969" s="7">
        <v>8</v>
      </c>
    </row>
    <row r="1970" spans="1:13">
      <c r="A1970" s="7" t="s">
        <v>4100</v>
      </c>
      <c r="B1970" s="3">
        <v>0</v>
      </c>
      <c r="C1970" s="7">
        <v>0</v>
      </c>
      <c r="D1970" s="7">
        <v>5</v>
      </c>
      <c r="E1970" s="7">
        <v>5</v>
      </c>
      <c r="F1970" s="7">
        <v>0</v>
      </c>
      <c r="G1970" s="7">
        <v>0</v>
      </c>
      <c r="H1970" s="7">
        <v>10</v>
      </c>
      <c r="I1970" s="7">
        <v>4</v>
      </c>
      <c r="J1970" s="7">
        <v>5</v>
      </c>
      <c r="K1970" s="7">
        <v>6</v>
      </c>
      <c r="L1970" s="7">
        <v>1</v>
      </c>
      <c r="M1970" s="7">
        <v>9</v>
      </c>
    </row>
    <row r="1971" spans="1:13">
      <c r="A1971" s="7" t="s">
        <v>4101</v>
      </c>
      <c r="B1971" s="3">
        <v>0</v>
      </c>
      <c r="C1971" s="7">
        <v>1</v>
      </c>
      <c r="D1971" s="7">
        <v>3</v>
      </c>
      <c r="E1971" s="7">
        <v>2</v>
      </c>
      <c r="F1971" s="7">
        <v>0</v>
      </c>
      <c r="G1971" s="7">
        <v>0</v>
      </c>
      <c r="H1971" s="7">
        <v>6</v>
      </c>
      <c r="I1971" s="7">
        <v>3</v>
      </c>
      <c r="J1971" s="7">
        <v>8</v>
      </c>
      <c r="K1971" s="7">
        <v>8</v>
      </c>
      <c r="L1971" s="7">
        <v>0</v>
      </c>
      <c r="M1971" s="7">
        <v>7</v>
      </c>
    </row>
    <row r="1972" spans="1:13">
      <c r="A1972" s="7" t="s">
        <v>4102</v>
      </c>
      <c r="B1972" s="3">
        <v>1</v>
      </c>
      <c r="C1972" s="7">
        <v>0</v>
      </c>
      <c r="D1972" s="7">
        <v>5</v>
      </c>
      <c r="E1972" s="7">
        <v>2</v>
      </c>
      <c r="F1972" s="7">
        <v>1</v>
      </c>
      <c r="G1972" s="7">
        <v>1</v>
      </c>
      <c r="H1972" s="7">
        <v>8</v>
      </c>
      <c r="I1972" s="7">
        <v>5</v>
      </c>
      <c r="J1972" s="7">
        <v>9</v>
      </c>
      <c r="K1972" s="7">
        <v>2</v>
      </c>
      <c r="L1972" s="7">
        <v>0</v>
      </c>
      <c r="M1972" s="7">
        <v>6</v>
      </c>
    </row>
    <row r="1973" spans="1:13">
      <c r="A1973" s="7" t="s">
        <v>4103</v>
      </c>
      <c r="B1973" s="3">
        <v>0</v>
      </c>
      <c r="C1973" s="7">
        <v>0</v>
      </c>
      <c r="D1973" s="7">
        <v>3</v>
      </c>
      <c r="E1973" s="7">
        <v>0</v>
      </c>
      <c r="F1973" s="7">
        <v>0</v>
      </c>
      <c r="G1973" s="7">
        <v>0</v>
      </c>
      <c r="H1973" s="7">
        <v>3</v>
      </c>
      <c r="I1973" s="7">
        <v>2</v>
      </c>
      <c r="J1973" s="7">
        <v>10</v>
      </c>
      <c r="K1973" s="7">
        <v>3</v>
      </c>
      <c r="L1973" s="7">
        <v>0</v>
      </c>
      <c r="M1973" s="7">
        <v>3</v>
      </c>
    </row>
    <row r="1974" spans="1:13">
      <c r="A1974" s="7" t="s">
        <v>4104</v>
      </c>
      <c r="B1974" s="3">
        <v>0</v>
      </c>
      <c r="C1974" s="7">
        <v>0</v>
      </c>
      <c r="D1974" s="7">
        <v>6</v>
      </c>
      <c r="E1974" s="7">
        <v>3</v>
      </c>
      <c r="F1974" s="7">
        <v>0</v>
      </c>
      <c r="G1974" s="7">
        <v>0</v>
      </c>
      <c r="H1974" s="7">
        <v>9</v>
      </c>
      <c r="I1974" s="7">
        <v>2</v>
      </c>
      <c r="J1974" s="7">
        <v>10</v>
      </c>
      <c r="K1974" s="7">
        <v>2</v>
      </c>
      <c r="L1974" s="7">
        <v>0</v>
      </c>
      <c r="M1974" s="7">
        <v>11</v>
      </c>
    </row>
    <row r="1975" spans="1:13">
      <c r="A1975" s="7" t="s">
        <v>4105</v>
      </c>
      <c r="B1975" s="3">
        <v>0</v>
      </c>
      <c r="C1975" s="7">
        <v>0</v>
      </c>
      <c r="D1975" s="7">
        <v>6</v>
      </c>
      <c r="E1975" s="7">
        <v>1</v>
      </c>
      <c r="F1975" s="7">
        <v>0</v>
      </c>
      <c r="G1975" s="7">
        <v>0</v>
      </c>
      <c r="H1975" s="7">
        <v>7</v>
      </c>
      <c r="I1975" s="7">
        <v>3</v>
      </c>
      <c r="J1975" s="7">
        <v>6</v>
      </c>
      <c r="K1975" s="7">
        <v>5</v>
      </c>
      <c r="L1975" s="7">
        <v>0</v>
      </c>
      <c r="M1975" s="7">
        <v>9</v>
      </c>
    </row>
    <row r="1976" spans="1:13">
      <c r="A1976" s="7" t="s">
        <v>4106</v>
      </c>
      <c r="B1976" s="3">
        <v>1</v>
      </c>
      <c r="C1976" s="7">
        <v>0</v>
      </c>
      <c r="D1976" s="7">
        <v>1</v>
      </c>
      <c r="E1976" s="7">
        <v>2</v>
      </c>
      <c r="F1976" s="7">
        <v>1</v>
      </c>
      <c r="G1976" s="7">
        <v>0</v>
      </c>
      <c r="H1976" s="7">
        <v>4</v>
      </c>
      <c r="I1976" s="7">
        <v>4</v>
      </c>
      <c r="J1976" s="7">
        <v>11</v>
      </c>
      <c r="K1976" s="7">
        <v>5</v>
      </c>
      <c r="L1976" s="7">
        <v>0</v>
      </c>
      <c r="M1976" s="7">
        <v>6</v>
      </c>
    </row>
    <row r="1977" spans="1:13">
      <c r="A1977" s="7" t="s">
        <v>4107</v>
      </c>
      <c r="B1977" s="3">
        <v>0</v>
      </c>
      <c r="C1977" s="7">
        <v>0</v>
      </c>
      <c r="D1977" s="7">
        <v>0</v>
      </c>
      <c r="E1977" s="7">
        <v>3</v>
      </c>
      <c r="F1977" s="7">
        <v>0</v>
      </c>
      <c r="G1977" s="7">
        <v>1</v>
      </c>
      <c r="H1977" s="7">
        <v>6</v>
      </c>
      <c r="I1977" s="7">
        <v>5</v>
      </c>
      <c r="J1977" s="7">
        <v>12</v>
      </c>
      <c r="K1977" s="7">
        <v>7</v>
      </c>
      <c r="L1977" s="7">
        <v>0</v>
      </c>
      <c r="M1977" s="7">
        <v>7</v>
      </c>
    </row>
    <row r="1978" spans="1:13">
      <c r="A1978" s="7" t="s">
        <v>4108</v>
      </c>
      <c r="B1978" s="3">
        <v>0</v>
      </c>
      <c r="C1978" s="7">
        <v>1</v>
      </c>
      <c r="D1978" s="7">
        <v>1</v>
      </c>
      <c r="E1978" s="7">
        <v>2</v>
      </c>
      <c r="F1978" s="7">
        <v>1</v>
      </c>
      <c r="G1978" s="7">
        <v>0</v>
      </c>
      <c r="H1978" s="7">
        <v>5</v>
      </c>
      <c r="I1978" s="7">
        <v>2</v>
      </c>
      <c r="J1978" s="7">
        <v>2</v>
      </c>
      <c r="K1978" s="7">
        <v>7</v>
      </c>
      <c r="L1978" s="7">
        <v>0</v>
      </c>
      <c r="M1978" s="7">
        <v>12</v>
      </c>
    </row>
    <row r="1979" spans="1:13">
      <c r="A1979" s="7" t="s">
        <v>4109</v>
      </c>
      <c r="B1979" s="3">
        <v>0</v>
      </c>
      <c r="C1979" s="7">
        <v>0</v>
      </c>
      <c r="D1979" s="7">
        <v>0</v>
      </c>
      <c r="E1979" s="7">
        <v>6</v>
      </c>
      <c r="F1979" s="7">
        <v>0</v>
      </c>
      <c r="G1979" s="7">
        <v>0</v>
      </c>
      <c r="H1979" s="7">
        <v>13</v>
      </c>
      <c r="I1979" s="7">
        <v>5</v>
      </c>
      <c r="J1979" s="7">
        <v>12</v>
      </c>
      <c r="K1979" s="7">
        <v>9</v>
      </c>
      <c r="L1979" s="7">
        <v>0</v>
      </c>
      <c r="M1979" s="7">
        <v>10</v>
      </c>
    </row>
    <row r="1980" spans="1:13">
      <c r="A1980" s="7" t="s">
        <v>4110</v>
      </c>
      <c r="B1980" s="3"/>
      <c r="C1980" s="7">
        <v>1</v>
      </c>
      <c r="D1980" s="7">
        <v>3</v>
      </c>
      <c r="E1980" s="7">
        <v>1</v>
      </c>
      <c r="F1980" s="7">
        <v>1</v>
      </c>
      <c r="G1980" s="7">
        <v>0</v>
      </c>
      <c r="H1980" s="7">
        <v>6</v>
      </c>
      <c r="I1980" s="7">
        <v>5</v>
      </c>
      <c r="J1980" s="7">
        <v>8</v>
      </c>
      <c r="K1980" s="7">
        <v>3</v>
      </c>
      <c r="L1980" s="7">
        <v>0</v>
      </c>
      <c r="M1980" s="7">
        <v>3</v>
      </c>
    </row>
    <row r="1981" spans="1:13">
      <c r="A1981" s="7" t="s">
        <v>4111</v>
      </c>
      <c r="B1981" s="3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</row>
    <row r="1982" spans="1:13">
      <c r="A1982" s="7" t="s">
        <v>4112</v>
      </c>
      <c r="B1982" s="3">
        <v>0</v>
      </c>
      <c r="C1982" s="7">
        <v>0</v>
      </c>
      <c r="D1982" s="7">
        <v>4</v>
      </c>
      <c r="E1982" s="7">
        <v>3</v>
      </c>
      <c r="F1982" s="7">
        <v>0</v>
      </c>
      <c r="G1982" s="7">
        <v>0</v>
      </c>
      <c r="H1982" s="7">
        <v>7</v>
      </c>
      <c r="I1982" s="7">
        <v>1</v>
      </c>
      <c r="J1982" s="7">
        <v>10</v>
      </c>
      <c r="K1982" s="7">
        <v>5</v>
      </c>
      <c r="L1982" s="7">
        <v>0</v>
      </c>
      <c r="M1982" s="7">
        <v>5</v>
      </c>
    </row>
    <row r="1983" spans="1:13">
      <c r="A1983" s="7" t="s">
        <v>4113</v>
      </c>
      <c r="B1983" s="3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2</v>
      </c>
      <c r="I1983" s="7">
        <v>1</v>
      </c>
      <c r="J1983" s="7">
        <v>2</v>
      </c>
      <c r="K1983" s="7">
        <v>5</v>
      </c>
      <c r="L1983" s="7">
        <v>0</v>
      </c>
      <c r="M1983" s="7">
        <v>5</v>
      </c>
    </row>
    <row r="1984" spans="1:13">
      <c r="A1984" s="7" t="s">
        <v>4114</v>
      </c>
      <c r="B1984" s="3">
        <v>0</v>
      </c>
      <c r="C1984" s="7">
        <v>0</v>
      </c>
      <c r="D1984" s="7">
        <v>1</v>
      </c>
      <c r="E1984" s="7">
        <v>1</v>
      </c>
      <c r="F1984" s="7">
        <v>0</v>
      </c>
      <c r="G1984" s="7">
        <v>0</v>
      </c>
      <c r="H1984" s="7">
        <v>4</v>
      </c>
      <c r="I1984" s="7">
        <v>4</v>
      </c>
      <c r="J1984" s="7">
        <v>5</v>
      </c>
      <c r="K1984" s="7">
        <v>5</v>
      </c>
      <c r="L1984" s="7">
        <v>1</v>
      </c>
      <c r="M1984" s="7">
        <v>5</v>
      </c>
    </row>
    <row r="1985" spans="1:13">
      <c r="A1985" s="7" t="s">
        <v>4115</v>
      </c>
      <c r="B1985" s="3">
        <v>0</v>
      </c>
      <c r="C1985" s="7">
        <v>0</v>
      </c>
      <c r="D1985" s="7">
        <v>3</v>
      </c>
      <c r="E1985" s="7">
        <v>2</v>
      </c>
      <c r="F1985" s="7">
        <v>0</v>
      </c>
      <c r="G1985" s="7">
        <v>0</v>
      </c>
      <c r="H1985" s="7">
        <v>7</v>
      </c>
      <c r="I1985" s="7">
        <v>3</v>
      </c>
      <c r="J1985" s="7">
        <v>9</v>
      </c>
      <c r="K1985" s="7">
        <v>6</v>
      </c>
      <c r="L1985" s="7">
        <v>1</v>
      </c>
      <c r="M1985" s="7">
        <v>5</v>
      </c>
    </row>
    <row r="1986" spans="1:13">
      <c r="A1986" s="7" t="s">
        <v>4116</v>
      </c>
      <c r="B1986" s="3">
        <v>0</v>
      </c>
      <c r="C1986" s="7">
        <v>0</v>
      </c>
      <c r="D1986" s="7">
        <v>0</v>
      </c>
      <c r="E1986" s="7">
        <v>3</v>
      </c>
      <c r="F1986" s="7">
        <v>0</v>
      </c>
      <c r="G1986" s="7">
        <v>0</v>
      </c>
      <c r="H1986" s="7">
        <v>3</v>
      </c>
      <c r="I1986" s="7">
        <v>1</v>
      </c>
      <c r="J1986" s="7">
        <v>3</v>
      </c>
      <c r="K1986" s="7">
        <v>0</v>
      </c>
      <c r="L1986" s="7">
        <v>0</v>
      </c>
      <c r="M1986" s="7">
        <v>5</v>
      </c>
    </row>
    <row r="1987" spans="1:13">
      <c r="A1987" s="7" t="s">
        <v>4117</v>
      </c>
      <c r="B1987" s="3">
        <v>0</v>
      </c>
      <c r="C1987" s="7">
        <v>1</v>
      </c>
      <c r="D1987" s="7">
        <v>3</v>
      </c>
      <c r="E1987" s="7">
        <v>6</v>
      </c>
      <c r="F1987" s="7">
        <v>1</v>
      </c>
      <c r="G1987" s="7">
        <v>0</v>
      </c>
      <c r="H1987" s="7">
        <v>12</v>
      </c>
      <c r="I1987" s="7">
        <v>3</v>
      </c>
      <c r="J1987" s="7">
        <v>15</v>
      </c>
      <c r="K1987" s="7">
        <v>12</v>
      </c>
      <c r="L1987" s="7">
        <v>0</v>
      </c>
      <c r="M1987" s="7">
        <v>11</v>
      </c>
    </row>
    <row r="1988" spans="1:13">
      <c r="A1988" s="7" t="s">
        <v>4118</v>
      </c>
      <c r="B1988" s="3">
        <v>0</v>
      </c>
      <c r="C1988" s="7">
        <v>2</v>
      </c>
      <c r="D1988" s="7">
        <v>2</v>
      </c>
      <c r="E1988" s="7">
        <v>1</v>
      </c>
      <c r="F1988" s="7">
        <v>0</v>
      </c>
      <c r="G1988" s="7">
        <v>0</v>
      </c>
      <c r="H1988" s="7">
        <v>5</v>
      </c>
      <c r="I1988" s="7">
        <v>9</v>
      </c>
      <c r="J1988" s="7">
        <v>9</v>
      </c>
      <c r="K1988" s="7">
        <v>6</v>
      </c>
      <c r="L1988" s="7">
        <v>0</v>
      </c>
      <c r="M1988" s="7">
        <v>7</v>
      </c>
    </row>
    <row r="1989" spans="1:13">
      <c r="A1989" s="7" t="s">
        <v>4119</v>
      </c>
      <c r="B1989" s="3"/>
      <c r="C1989" s="7"/>
      <c r="D1989" s="7">
        <v>1</v>
      </c>
      <c r="E1989" s="7">
        <v>5</v>
      </c>
      <c r="F1989" s="7">
        <v>0</v>
      </c>
      <c r="G1989" s="7">
        <v>0</v>
      </c>
      <c r="H1989" s="7">
        <v>8</v>
      </c>
      <c r="I1989" s="7">
        <v>0</v>
      </c>
      <c r="J1989" s="7">
        <v>12</v>
      </c>
      <c r="K1989" s="7">
        <v>7</v>
      </c>
      <c r="L1989" s="7">
        <v>0</v>
      </c>
      <c r="M1989" s="7">
        <v>10</v>
      </c>
    </row>
    <row r="1990" spans="1:13">
      <c r="A1990" s="7" t="s">
        <v>4120</v>
      </c>
      <c r="B1990" s="3">
        <v>0</v>
      </c>
      <c r="C1990" s="7">
        <v>0</v>
      </c>
      <c r="D1990" s="7">
        <v>0</v>
      </c>
      <c r="E1990" s="7">
        <v>4</v>
      </c>
      <c r="F1990" s="7">
        <v>0</v>
      </c>
      <c r="G1990" s="7">
        <v>0</v>
      </c>
      <c r="H1990" s="7">
        <v>6</v>
      </c>
      <c r="I1990" s="7">
        <v>2</v>
      </c>
      <c r="J1990" s="7">
        <v>6</v>
      </c>
      <c r="K1990" s="7">
        <v>10</v>
      </c>
      <c r="L1990" s="7">
        <v>2</v>
      </c>
      <c r="M1990" s="7">
        <v>16</v>
      </c>
    </row>
    <row r="1991" spans="1:13">
      <c r="A1991" s="7" t="s">
        <v>4121</v>
      </c>
      <c r="B1991" s="3">
        <v>0</v>
      </c>
      <c r="C1991" s="7">
        <v>0</v>
      </c>
      <c r="D1991" s="7">
        <v>3</v>
      </c>
      <c r="E1991" s="7">
        <v>3</v>
      </c>
      <c r="F1991" s="7">
        <v>0</v>
      </c>
      <c r="G1991" s="7">
        <v>0</v>
      </c>
      <c r="H1991" s="7">
        <v>6</v>
      </c>
      <c r="I1991" s="7">
        <v>3</v>
      </c>
      <c r="J1991" s="7">
        <v>8</v>
      </c>
      <c r="K1991" s="7">
        <v>3</v>
      </c>
      <c r="L1991" s="7">
        <v>0</v>
      </c>
      <c r="M1991" s="7">
        <v>9</v>
      </c>
    </row>
    <row r="1992" spans="1:13">
      <c r="A1992" s="7" t="s">
        <v>4122</v>
      </c>
      <c r="B1992" s="3">
        <v>0</v>
      </c>
      <c r="C1992" s="7">
        <v>0</v>
      </c>
      <c r="D1992" s="7">
        <v>0</v>
      </c>
      <c r="E1992" s="7">
        <v>1</v>
      </c>
      <c r="F1992" s="7">
        <v>0</v>
      </c>
      <c r="G1992" s="7">
        <v>0</v>
      </c>
      <c r="H1992" s="7">
        <v>1</v>
      </c>
      <c r="I1992" s="7">
        <v>1</v>
      </c>
      <c r="J1992" s="7">
        <v>4</v>
      </c>
      <c r="K1992" s="7">
        <v>5</v>
      </c>
      <c r="L1992" s="7">
        <v>0</v>
      </c>
      <c r="M1992" s="7">
        <v>9</v>
      </c>
    </row>
    <row r="1993" spans="1:13">
      <c r="A1993" s="7" t="s">
        <v>4123</v>
      </c>
      <c r="B1993" s="3">
        <v>0</v>
      </c>
      <c r="C1993" s="7">
        <v>0</v>
      </c>
      <c r="D1993" s="7">
        <v>0</v>
      </c>
      <c r="E1993" s="7">
        <v>1</v>
      </c>
      <c r="F1993" s="7">
        <v>0</v>
      </c>
      <c r="G1993" s="7">
        <v>0</v>
      </c>
      <c r="H1993" s="7">
        <v>4</v>
      </c>
      <c r="I1993" s="7">
        <v>3</v>
      </c>
      <c r="J1993" s="7">
        <v>2</v>
      </c>
      <c r="K1993" s="7">
        <v>4</v>
      </c>
      <c r="L1993" s="7">
        <v>0</v>
      </c>
      <c r="M1993" s="7">
        <v>3</v>
      </c>
    </row>
    <row r="1994" spans="1:13">
      <c r="A1994" s="7" t="s">
        <v>4124</v>
      </c>
      <c r="B1994" s="3">
        <v>0</v>
      </c>
      <c r="C1994" s="7">
        <v>0</v>
      </c>
      <c r="D1994" s="7">
        <v>1</v>
      </c>
      <c r="E1994" s="7">
        <v>1</v>
      </c>
      <c r="F1994" s="7">
        <v>0</v>
      </c>
      <c r="G1994" s="7">
        <v>0</v>
      </c>
      <c r="H1994" s="7">
        <v>4</v>
      </c>
      <c r="I1994" s="7">
        <v>4</v>
      </c>
      <c r="J1994" s="7">
        <v>7</v>
      </c>
      <c r="K1994" s="7">
        <v>3</v>
      </c>
      <c r="L1994" s="7">
        <v>0</v>
      </c>
      <c r="M1994" s="7">
        <v>3</v>
      </c>
    </row>
    <row r="1995" spans="1:13">
      <c r="A1995" s="7" t="s">
        <v>4125</v>
      </c>
      <c r="B1995" s="3">
        <v>0</v>
      </c>
      <c r="C1995" s="7">
        <v>0</v>
      </c>
      <c r="D1995" s="7">
        <v>2</v>
      </c>
      <c r="E1995" s="7">
        <v>0</v>
      </c>
      <c r="F1995" s="7">
        <v>0</v>
      </c>
      <c r="G1995" s="7">
        <v>0</v>
      </c>
      <c r="H1995" s="7">
        <v>4</v>
      </c>
      <c r="I1995" s="7">
        <v>0</v>
      </c>
      <c r="J1995" s="7">
        <v>4</v>
      </c>
      <c r="K1995" s="7">
        <v>9</v>
      </c>
      <c r="L1995" s="7">
        <v>0</v>
      </c>
      <c r="M1995" s="7">
        <v>9</v>
      </c>
    </row>
    <row r="1996" spans="1:13">
      <c r="A1996" s="7" t="s">
        <v>4126</v>
      </c>
      <c r="B1996" s="3">
        <v>1</v>
      </c>
      <c r="C1996" s="7">
        <v>0</v>
      </c>
      <c r="D1996" s="7">
        <v>0</v>
      </c>
      <c r="E1996" s="7">
        <v>0</v>
      </c>
      <c r="F1996" s="7">
        <v>1</v>
      </c>
      <c r="G1996" s="7">
        <v>0</v>
      </c>
      <c r="H1996" s="7">
        <v>1</v>
      </c>
      <c r="I1996" s="7">
        <v>2</v>
      </c>
      <c r="J1996" s="7">
        <v>3</v>
      </c>
      <c r="K1996" s="7">
        <v>1</v>
      </c>
      <c r="L1996" s="7">
        <v>0</v>
      </c>
      <c r="M1996" s="7">
        <v>7</v>
      </c>
    </row>
    <row r="1997" spans="1:13">
      <c r="A1997" s="7" t="s">
        <v>4127</v>
      </c>
      <c r="B1997" s="3">
        <v>0</v>
      </c>
      <c r="C1997" s="7">
        <v>0</v>
      </c>
      <c r="D1997" s="7">
        <v>2</v>
      </c>
      <c r="E1997" s="7">
        <v>2</v>
      </c>
      <c r="F1997" s="7">
        <v>0</v>
      </c>
      <c r="G1997" s="7">
        <v>0</v>
      </c>
      <c r="H1997" s="7">
        <v>4</v>
      </c>
      <c r="I1997" s="7">
        <v>5</v>
      </c>
      <c r="J1997" s="7">
        <v>6</v>
      </c>
      <c r="K1997" s="7">
        <v>0</v>
      </c>
      <c r="L1997" s="7">
        <v>0</v>
      </c>
      <c r="M1997" s="7">
        <v>1</v>
      </c>
    </row>
    <row r="1998" spans="1:13">
      <c r="A1998" s="7" t="s">
        <v>4128</v>
      </c>
      <c r="B1998" s="3">
        <v>0</v>
      </c>
      <c r="C1998" s="7">
        <v>0</v>
      </c>
      <c r="D1998" s="7">
        <v>1</v>
      </c>
      <c r="E1998" s="7">
        <v>3</v>
      </c>
      <c r="F1998" s="7">
        <v>0</v>
      </c>
      <c r="G1998" s="7">
        <v>0</v>
      </c>
      <c r="H1998" s="7">
        <v>4</v>
      </c>
      <c r="I1998" s="7">
        <v>0</v>
      </c>
      <c r="J1998" s="7">
        <v>3</v>
      </c>
      <c r="K1998" s="7">
        <v>3</v>
      </c>
      <c r="L1998" s="7">
        <v>0</v>
      </c>
      <c r="M1998" s="7">
        <v>6</v>
      </c>
    </row>
    <row r="1999" spans="1:13">
      <c r="A1999" s="7" t="s">
        <v>4129</v>
      </c>
      <c r="B1999" s="3">
        <v>0</v>
      </c>
      <c r="C1999" s="7">
        <v>0</v>
      </c>
      <c r="D1999" s="7">
        <v>2</v>
      </c>
      <c r="E1999" s="7">
        <v>0</v>
      </c>
      <c r="F1999" s="7">
        <v>0</v>
      </c>
      <c r="G1999" s="7">
        <v>0</v>
      </c>
      <c r="H1999" s="7">
        <v>3</v>
      </c>
      <c r="I1999" s="7">
        <v>5</v>
      </c>
      <c r="J1999" s="7">
        <v>4</v>
      </c>
      <c r="K1999" s="7">
        <v>2</v>
      </c>
      <c r="L1999" s="7">
        <v>0</v>
      </c>
      <c r="M1999" s="7">
        <v>9</v>
      </c>
    </row>
    <row r="2000" spans="1:13">
      <c r="A2000" s="7" t="s">
        <v>4130</v>
      </c>
      <c r="B2000" s="3">
        <v>0</v>
      </c>
      <c r="C2000" s="7">
        <v>0</v>
      </c>
      <c r="D2000" s="7">
        <v>0</v>
      </c>
      <c r="E2000" s="7">
        <v>1</v>
      </c>
      <c r="F2000" s="7">
        <v>0</v>
      </c>
      <c r="G2000" s="7">
        <v>0</v>
      </c>
      <c r="H2000" s="7">
        <v>1</v>
      </c>
      <c r="I2000" s="7">
        <v>1</v>
      </c>
      <c r="J2000" s="7">
        <v>5</v>
      </c>
      <c r="K2000" s="7">
        <v>3</v>
      </c>
      <c r="L2000" s="7">
        <v>0</v>
      </c>
      <c r="M2000" s="7">
        <v>7</v>
      </c>
    </row>
    <row r="2001" spans="1:13">
      <c r="A2001" s="7" t="s">
        <v>4131</v>
      </c>
      <c r="B2001" s="3">
        <v>1</v>
      </c>
      <c r="C2001" s="7">
        <v>0</v>
      </c>
      <c r="D2001" s="7">
        <v>2</v>
      </c>
      <c r="E2001" s="7">
        <v>1</v>
      </c>
      <c r="F2001" s="7">
        <v>1</v>
      </c>
      <c r="G2001" s="7">
        <v>0</v>
      </c>
      <c r="H2001" s="7">
        <v>7</v>
      </c>
      <c r="I2001" s="7">
        <v>7</v>
      </c>
      <c r="J2001" s="7">
        <v>8</v>
      </c>
      <c r="K2001" s="7">
        <v>9</v>
      </c>
      <c r="L2001" s="7">
        <v>0</v>
      </c>
      <c r="M2001" s="7">
        <v>7</v>
      </c>
    </row>
    <row r="2002" spans="1:13">
      <c r="A2002" s="7" t="s">
        <v>4132</v>
      </c>
      <c r="B2002" s="3">
        <v>0</v>
      </c>
      <c r="C2002" s="7">
        <v>0</v>
      </c>
      <c r="D2002" s="7">
        <v>2</v>
      </c>
      <c r="E2002" s="7">
        <v>0</v>
      </c>
      <c r="F2002" s="7">
        <v>0</v>
      </c>
      <c r="G2002" s="7">
        <v>0</v>
      </c>
      <c r="H2002" s="7">
        <v>2</v>
      </c>
      <c r="I2002" s="7">
        <v>3</v>
      </c>
      <c r="J2002" s="7">
        <v>4</v>
      </c>
      <c r="K2002" s="7">
        <v>1</v>
      </c>
      <c r="L2002" s="7">
        <v>0</v>
      </c>
      <c r="M2002" s="7">
        <v>7</v>
      </c>
    </row>
    <row r="2003" spans="1:13">
      <c r="A2003" s="7" t="s">
        <v>4133</v>
      </c>
      <c r="B2003" s="3"/>
      <c r="C2003" s="7"/>
      <c r="D2003" s="7"/>
      <c r="E2003" s="7">
        <v>2</v>
      </c>
      <c r="F2003" s="7"/>
      <c r="G2003" s="7">
        <v>0</v>
      </c>
      <c r="H2003" s="7">
        <v>4</v>
      </c>
      <c r="I2003" s="7">
        <v>3</v>
      </c>
      <c r="J2003" s="7">
        <v>3</v>
      </c>
      <c r="K2003" s="7">
        <v>11</v>
      </c>
      <c r="L2003" s="7">
        <v>0</v>
      </c>
      <c r="M2003" s="7">
        <v>7</v>
      </c>
    </row>
    <row r="2004" spans="1:13">
      <c r="A2004" s="7" t="s">
        <v>4134</v>
      </c>
      <c r="B2004" s="3">
        <v>0</v>
      </c>
      <c r="C2004" s="7">
        <v>1</v>
      </c>
      <c r="D2004" s="7">
        <v>4</v>
      </c>
      <c r="E2004" s="7">
        <v>2</v>
      </c>
      <c r="F2004" s="7">
        <v>1</v>
      </c>
      <c r="G2004" s="7">
        <v>0</v>
      </c>
      <c r="H2004" s="7">
        <v>9</v>
      </c>
      <c r="I2004" s="7">
        <v>0</v>
      </c>
      <c r="J2004" s="7">
        <v>4</v>
      </c>
      <c r="K2004" s="7">
        <v>1</v>
      </c>
      <c r="L2004" s="7">
        <v>0</v>
      </c>
      <c r="M2004" s="7">
        <v>1</v>
      </c>
    </row>
    <row r="2005" spans="1:13">
      <c r="A2005" s="7" t="s">
        <v>4135</v>
      </c>
      <c r="B2005" s="3">
        <v>2</v>
      </c>
      <c r="C2005" s="7">
        <v>1</v>
      </c>
      <c r="D2005" s="7">
        <v>2</v>
      </c>
      <c r="E2005" s="7">
        <v>3</v>
      </c>
      <c r="F2005" s="7">
        <v>1</v>
      </c>
      <c r="G2005" s="7">
        <v>0</v>
      </c>
      <c r="H2005" s="7">
        <v>10</v>
      </c>
      <c r="I2005" s="7">
        <v>5</v>
      </c>
      <c r="J2005" s="7">
        <v>12</v>
      </c>
      <c r="K2005" s="7">
        <v>7</v>
      </c>
      <c r="L2005" s="7">
        <v>0</v>
      </c>
      <c r="M2005" s="7">
        <v>12</v>
      </c>
    </row>
    <row r="2006" spans="1:13">
      <c r="A2006" s="7" t="s">
        <v>4136</v>
      </c>
      <c r="B2006" s="3">
        <v>0</v>
      </c>
      <c r="C2006" s="7">
        <v>1</v>
      </c>
      <c r="D2006" s="7">
        <v>3</v>
      </c>
      <c r="E2006" s="7">
        <v>6</v>
      </c>
      <c r="F2006" s="7">
        <v>0</v>
      </c>
      <c r="G2006" s="7">
        <v>0</v>
      </c>
      <c r="H2006" s="7">
        <v>9</v>
      </c>
      <c r="I2006" s="7">
        <v>3</v>
      </c>
      <c r="J2006" s="7">
        <v>16</v>
      </c>
      <c r="K2006" s="7">
        <v>7</v>
      </c>
      <c r="L2006" s="7">
        <v>0</v>
      </c>
      <c r="M2006" s="7">
        <v>10</v>
      </c>
    </row>
    <row r="2007" spans="1:13">
      <c r="A2007" s="7" t="s">
        <v>4137</v>
      </c>
      <c r="B2007" s="3">
        <v>0</v>
      </c>
      <c r="C2007" s="7">
        <v>1</v>
      </c>
      <c r="D2007" s="7">
        <v>2</v>
      </c>
      <c r="E2007" s="7">
        <v>0</v>
      </c>
      <c r="F2007" s="7">
        <v>0</v>
      </c>
      <c r="G2007" s="7">
        <v>0</v>
      </c>
      <c r="H2007" s="7">
        <v>6</v>
      </c>
      <c r="I2007" s="7">
        <v>2</v>
      </c>
      <c r="J2007" s="7">
        <v>5</v>
      </c>
      <c r="K2007" s="7">
        <v>4</v>
      </c>
      <c r="L2007" s="7">
        <v>0</v>
      </c>
      <c r="M2007" s="7">
        <v>11</v>
      </c>
    </row>
    <row r="2008" spans="1:13">
      <c r="A2008" s="7" t="s">
        <v>4138</v>
      </c>
      <c r="B2008" s="3">
        <v>0</v>
      </c>
      <c r="C2008" s="7">
        <v>0</v>
      </c>
      <c r="D2008" s="7">
        <v>2</v>
      </c>
      <c r="E2008" s="7">
        <v>2</v>
      </c>
      <c r="F2008" s="7">
        <v>1</v>
      </c>
      <c r="G2008" s="7">
        <v>0</v>
      </c>
      <c r="H2008" s="7">
        <v>5</v>
      </c>
      <c r="I2008" s="7">
        <v>3</v>
      </c>
      <c r="J2008" s="7">
        <v>8</v>
      </c>
      <c r="K2008" s="7">
        <v>5</v>
      </c>
      <c r="L2008" s="7">
        <v>0</v>
      </c>
      <c r="M2008" s="7">
        <v>3</v>
      </c>
    </row>
    <row r="2009" spans="1:13">
      <c r="A2009" s="7" t="s">
        <v>4139</v>
      </c>
      <c r="B2009" s="3">
        <v>0</v>
      </c>
      <c r="C2009" s="7">
        <v>0</v>
      </c>
      <c r="D2009" s="7">
        <v>5</v>
      </c>
      <c r="E2009" s="7">
        <v>4</v>
      </c>
      <c r="F2009" s="7">
        <v>1</v>
      </c>
      <c r="G2009" s="7">
        <v>0</v>
      </c>
      <c r="H2009" s="7">
        <v>9</v>
      </c>
      <c r="I2009" s="7">
        <v>4</v>
      </c>
      <c r="J2009" s="7">
        <v>14</v>
      </c>
      <c r="K2009" s="7">
        <v>6</v>
      </c>
      <c r="L2009" s="7">
        <v>1</v>
      </c>
      <c r="M2009" s="7">
        <v>6</v>
      </c>
    </row>
    <row r="2010" spans="1:13">
      <c r="A2010" s="7" t="s">
        <v>4140</v>
      </c>
      <c r="B2010" s="3"/>
      <c r="C2010" s="7"/>
      <c r="D2010" s="7"/>
      <c r="E2010" s="7">
        <v>2</v>
      </c>
      <c r="F2010" s="7"/>
      <c r="G2010" s="7">
        <v>0</v>
      </c>
      <c r="H2010" s="7">
        <v>7</v>
      </c>
      <c r="I2010" s="7">
        <v>4</v>
      </c>
      <c r="J2010" s="7">
        <v>3</v>
      </c>
      <c r="K2010" s="7">
        <v>11</v>
      </c>
      <c r="L2010" s="7">
        <v>0</v>
      </c>
      <c r="M2010" s="7">
        <v>10</v>
      </c>
    </row>
    <row r="2011" spans="1:13">
      <c r="A2011" s="7" t="s">
        <v>4141</v>
      </c>
      <c r="B2011" s="3">
        <v>0</v>
      </c>
      <c r="C2011" s="7">
        <v>0</v>
      </c>
      <c r="D2011" s="7">
        <v>2</v>
      </c>
      <c r="E2011" s="7">
        <v>2</v>
      </c>
      <c r="F2011" s="7">
        <v>0</v>
      </c>
      <c r="G2011" s="7">
        <v>0</v>
      </c>
      <c r="H2011" s="7">
        <v>4</v>
      </c>
      <c r="I2011" s="7">
        <v>3</v>
      </c>
      <c r="J2011" s="7">
        <v>7</v>
      </c>
      <c r="K2011" s="7">
        <v>1</v>
      </c>
      <c r="L2011" s="7">
        <v>0</v>
      </c>
      <c r="M2011" s="7">
        <v>13</v>
      </c>
    </row>
    <row r="2012" spans="1:13">
      <c r="A2012" s="7" t="s">
        <v>4142</v>
      </c>
      <c r="B2012" s="3">
        <v>0</v>
      </c>
      <c r="C2012" s="7">
        <v>0</v>
      </c>
      <c r="D2012" s="7">
        <v>5</v>
      </c>
      <c r="E2012" s="7">
        <v>2</v>
      </c>
      <c r="F2012" s="7">
        <v>0</v>
      </c>
      <c r="G2012" s="7">
        <v>1</v>
      </c>
      <c r="H2012" s="7">
        <v>8</v>
      </c>
      <c r="I2012" s="7">
        <v>1</v>
      </c>
      <c r="J2012" s="7">
        <v>14</v>
      </c>
      <c r="K2012" s="7">
        <v>6</v>
      </c>
      <c r="L2012" s="7">
        <v>0</v>
      </c>
      <c r="M2012" s="7">
        <v>8</v>
      </c>
    </row>
    <row r="2013" spans="1:13">
      <c r="A2013" s="7" t="s">
        <v>4143</v>
      </c>
      <c r="B2013" s="3">
        <v>0</v>
      </c>
      <c r="C2013" s="7">
        <v>1</v>
      </c>
      <c r="D2013" s="7">
        <v>5</v>
      </c>
      <c r="E2013" s="7">
        <v>0</v>
      </c>
      <c r="F2013" s="7">
        <v>0</v>
      </c>
      <c r="G2013" s="7">
        <v>0</v>
      </c>
      <c r="H2013" s="7">
        <v>8</v>
      </c>
      <c r="I2013" s="7">
        <v>3</v>
      </c>
      <c r="J2013" s="7">
        <v>11</v>
      </c>
      <c r="K2013" s="7">
        <v>6</v>
      </c>
      <c r="L2013" s="7">
        <v>1</v>
      </c>
      <c r="M2013" s="7">
        <v>14</v>
      </c>
    </row>
    <row r="2014" spans="1:13">
      <c r="A2014" s="7" t="s">
        <v>4144</v>
      </c>
      <c r="B2014" s="3"/>
      <c r="C2014" s="7"/>
      <c r="D2014" s="7"/>
      <c r="E2014" s="7">
        <v>2</v>
      </c>
      <c r="F2014" s="7"/>
      <c r="G2014" s="7"/>
      <c r="H2014" s="7">
        <v>4</v>
      </c>
      <c r="I2014" s="7">
        <v>1</v>
      </c>
      <c r="J2014" s="7">
        <v>12</v>
      </c>
      <c r="K2014" s="7">
        <v>4</v>
      </c>
      <c r="L2014" s="7"/>
      <c r="M2014" s="7">
        <v>7</v>
      </c>
    </row>
    <row r="2015" spans="1:13">
      <c r="A2015" s="7" t="s">
        <v>4145</v>
      </c>
      <c r="B2015" s="3"/>
      <c r="C2015" s="7">
        <v>1</v>
      </c>
      <c r="D2015" s="7">
        <v>1</v>
      </c>
      <c r="E2015" s="7">
        <v>2</v>
      </c>
      <c r="F2015" s="7">
        <v>1</v>
      </c>
      <c r="G2015" s="7">
        <v>0</v>
      </c>
      <c r="H2015" s="7">
        <v>6</v>
      </c>
      <c r="I2015" s="7">
        <v>3</v>
      </c>
      <c r="J2015" s="7">
        <v>10</v>
      </c>
      <c r="K2015" s="7">
        <v>4</v>
      </c>
      <c r="L2015" s="7">
        <v>0</v>
      </c>
      <c r="M2015" s="7">
        <v>3</v>
      </c>
    </row>
    <row r="2016" spans="1:13">
      <c r="A2016" s="7" t="s">
        <v>4146</v>
      </c>
      <c r="B2016" s="3">
        <v>0</v>
      </c>
      <c r="C2016" s="7">
        <v>0</v>
      </c>
      <c r="D2016" s="7">
        <v>2</v>
      </c>
      <c r="E2016" s="7">
        <v>4</v>
      </c>
      <c r="F2016" s="7">
        <v>0</v>
      </c>
      <c r="G2016" s="7">
        <v>0</v>
      </c>
      <c r="H2016" s="7">
        <v>5</v>
      </c>
      <c r="I2016" s="7">
        <v>3</v>
      </c>
      <c r="J2016" s="7">
        <v>10</v>
      </c>
      <c r="K2016" s="7">
        <v>2</v>
      </c>
      <c r="L2016" s="7">
        <v>2</v>
      </c>
      <c r="M2016" s="7">
        <v>5</v>
      </c>
    </row>
    <row r="2017" spans="1:13">
      <c r="A2017" s="7" t="s">
        <v>4147</v>
      </c>
      <c r="B2017" s="3">
        <v>0</v>
      </c>
      <c r="C2017" s="7">
        <v>0</v>
      </c>
      <c r="D2017" s="7">
        <v>0</v>
      </c>
      <c r="E2017" s="7">
        <v>2</v>
      </c>
      <c r="F2017" s="7">
        <v>0</v>
      </c>
      <c r="G2017" s="7">
        <v>0</v>
      </c>
      <c r="H2017" s="7">
        <v>4</v>
      </c>
      <c r="I2017" s="7">
        <v>2</v>
      </c>
      <c r="J2017" s="7">
        <v>9</v>
      </c>
      <c r="K2017" s="7">
        <v>5</v>
      </c>
      <c r="L2017" s="7">
        <v>0</v>
      </c>
      <c r="M2017" s="7">
        <v>9</v>
      </c>
    </row>
    <row r="2018" spans="1:13">
      <c r="A2018" s="7" t="s">
        <v>4148</v>
      </c>
      <c r="B2018" s="3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1</v>
      </c>
      <c r="I2018" s="7">
        <v>2</v>
      </c>
      <c r="J2018" s="7">
        <v>4</v>
      </c>
      <c r="K2018" s="7">
        <v>4</v>
      </c>
      <c r="L2018" s="7">
        <v>0</v>
      </c>
      <c r="M2018" s="7">
        <v>4</v>
      </c>
    </row>
    <row r="2019" spans="1:13">
      <c r="A2019" s="7" t="s">
        <v>4149</v>
      </c>
      <c r="B2019" s="3"/>
      <c r="C2019" s="7"/>
      <c r="D2019" s="7">
        <v>3</v>
      </c>
      <c r="E2019" s="7">
        <v>4</v>
      </c>
      <c r="F2019" s="7"/>
      <c r="G2019" s="7"/>
      <c r="H2019" s="7">
        <v>7</v>
      </c>
      <c r="I2019" s="7">
        <v>4</v>
      </c>
      <c r="J2019" s="7">
        <v>11</v>
      </c>
      <c r="K2019" s="7">
        <v>7</v>
      </c>
      <c r="L2019" s="7">
        <v>1</v>
      </c>
      <c r="M2019" s="7">
        <v>8</v>
      </c>
    </row>
    <row r="2020" spans="1:13">
      <c r="A2020" s="7" t="s">
        <v>4150</v>
      </c>
      <c r="B2020" s="3">
        <v>0</v>
      </c>
      <c r="C2020" s="7">
        <v>0</v>
      </c>
      <c r="D2020" s="7">
        <v>0</v>
      </c>
      <c r="E2020" s="7">
        <v>1</v>
      </c>
      <c r="F2020" s="7">
        <v>0</v>
      </c>
      <c r="G2020" s="7">
        <v>0</v>
      </c>
      <c r="H2020" s="7">
        <v>0</v>
      </c>
      <c r="I2020" s="7">
        <v>0</v>
      </c>
      <c r="J2020" s="7">
        <v>4</v>
      </c>
      <c r="K2020" s="7">
        <v>1</v>
      </c>
      <c r="L2020" s="7">
        <v>0</v>
      </c>
      <c r="M2020" s="7">
        <v>5</v>
      </c>
    </row>
    <row r="2021" spans="1:13">
      <c r="A2021" s="7" t="s">
        <v>4151</v>
      </c>
      <c r="B2021" s="3">
        <v>0</v>
      </c>
      <c r="C2021" s="7">
        <v>0</v>
      </c>
      <c r="D2021" s="7">
        <v>5</v>
      </c>
      <c r="E2021" s="7">
        <v>2</v>
      </c>
      <c r="F2021" s="7">
        <v>0</v>
      </c>
      <c r="G2021" s="7">
        <v>1</v>
      </c>
      <c r="H2021" s="7">
        <v>12</v>
      </c>
      <c r="I2021" s="7">
        <v>5</v>
      </c>
      <c r="J2021" s="7">
        <v>7</v>
      </c>
      <c r="K2021" s="7">
        <v>10</v>
      </c>
      <c r="L2021" s="7">
        <v>0</v>
      </c>
      <c r="M2021" s="7">
        <v>11</v>
      </c>
    </row>
    <row r="2022" spans="1:13">
      <c r="A2022" s="7" t="s">
        <v>4152</v>
      </c>
      <c r="B2022" s="3"/>
      <c r="C2022" s="7">
        <v>2</v>
      </c>
      <c r="D2022" s="7">
        <v>2</v>
      </c>
      <c r="E2022" s="7">
        <v>3</v>
      </c>
      <c r="F2022" s="7"/>
      <c r="G2022" s="7"/>
      <c r="H2022" s="7">
        <v>7</v>
      </c>
      <c r="I2022" s="7">
        <v>4</v>
      </c>
      <c r="J2022" s="7">
        <v>12</v>
      </c>
      <c r="K2022" s="7">
        <v>9</v>
      </c>
      <c r="L2022" s="7"/>
      <c r="M2022" s="7">
        <v>15</v>
      </c>
    </row>
    <row r="2023" spans="1:13">
      <c r="A2023" s="7" t="s">
        <v>4153</v>
      </c>
      <c r="B2023" s="3">
        <v>0</v>
      </c>
      <c r="C2023" s="7">
        <v>0</v>
      </c>
      <c r="D2023" s="7">
        <v>4</v>
      </c>
      <c r="E2023" s="7">
        <v>3</v>
      </c>
      <c r="F2023" s="7">
        <v>0</v>
      </c>
      <c r="G2023" s="7">
        <v>0</v>
      </c>
      <c r="H2023" s="7">
        <v>7</v>
      </c>
      <c r="I2023" s="7">
        <v>4</v>
      </c>
      <c r="J2023" s="7">
        <v>7</v>
      </c>
      <c r="K2023" s="7">
        <v>5</v>
      </c>
      <c r="L2023" s="7">
        <v>0</v>
      </c>
      <c r="M2023" s="7">
        <v>9</v>
      </c>
    </row>
    <row r="2024" spans="1:13">
      <c r="A2024" s="7" t="s">
        <v>4154</v>
      </c>
      <c r="B2024" s="3">
        <v>0</v>
      </c>
      <c r="C2024" s="7">
        <v>0</v>
      </c>
      <c r="D2024" s="7">
        <v>1</v>
      </c>
      <c r="E2024" s="7">
        <v>2</v>
      </c>
      <c r="F2024" s="7">
        <v>0</v>
      </c>
      <c r="G2024" s="7">
        <v>0</v>
      </c>
      <c r="H2024" s="7">
        <v>4</v>
      </c>
      <c r="I2024" s="7">
        <v>2</v>
      </c>
      <c r="J2024" s="7">
        <v>5</v>
      </c>
      <c r="K2024" s="7">
        <v>2</v>
      </c>
      <c r="L2024" s="7">
        <v>0</v>
      </c>
      <c r="M2024" s="7">
        <v>3</v>
      </c>
    </row>
    <row r="2025" spans="1:13">
      <c r="A2025" s="7" t="s">
        <v>4155</v>
      </c>
      <c r="B2025" s="3">
        <v>0</v>
      </c>
      <c r="C2025" s="7">
        <v>0</v>
      </c>
      <c r="D2025" s="7">
        <v>0</v>
      </c>
      <c r="E2025" s="7">
        <v>2</v>
      </c>
      <c r="F2025" s="7">
        <v>0</v>
      </c>
      <c r="G2025" s="7">
        <v>1</v>
      </c>
      <c r="H2025" s="7">
        <v>2</v>
      </c>
      <c r="I2025" s="7">
        <v>0</v>
      </c>
      <c r="J2025" s="7">
        <v>5</v>
      </c>
      <c r="K2025" s="7">
        <v>1</v>
      </c>
      <c r="L2025" s="7">
        <v>0</v>
      </c>
      <c r="M2025" s="7">
        <v>6</v>
      </c>
    </row>
    <row r="2026" spans="1:13">
      <c r="A2026" s="7" t="s">
        <v>4156</v>
      </c>
      <c r="B2026" s="3">
        <v>0</v>
      </c>
      <c r="C2026" s="7">
        <v>0</v>
      </c>
      <c r="D2026" s="7">
        <v>7</v>
      </c>
      <c r="E2026" s="7">
        <v>1</v>
      </c>
      <c r="F2026" s="7">
        <v>0</v>
      </c>
      <c r="G2026" s="7">
        <v>0</v>
      </c>
      <c r="H2026" s="7">
        <v>4</v>
      </c>
      <c r="I2026" s="7">
        <v>0</v>
      </c>
      <c r="J2026" s="7">
        <v>1</v>
      </c>
      <c r="K2026" s="7">
        <v>2</v>
      </c>
      <c r="L2026" s="7">
        <v>0</v>
      </c>
      <c r="M2026" s="7">
        <v>3</v>
      </c>
    </row>
    <row r="2027" spans="1:13">
      <c r="A2027" s="7" t="s">
        <v>4157</v>
      </c>
      <c r="B2027" s="3"/>
      <c r="C2027" s="7"/>
      <c r="D2027" s="7">
        <v>3</v>
      </c>
      <c r="E2027" s="7">
        <v>2</v>
      </c>
      <c r="F2027" s="7">
        <v>0</v>
      </c>
      <c r="G2027" s="7">
        <v>0</v>
      </c>
      <c r="H2027" s="7">
        <v>6</v>
      </c>
      <c r="I2027" s="7">
        <v>4</v>
      </c>
      <c r="J2027" s="7">
        <v>14</v>
      </c>
      <c r="K2027" s="7">
        <v>5</v>
      </c>
      <c r="L2027" s="7">
        <v>0</v>
      </c>
      <c r="M2027" s="7">
        <v>5</v>
      </c>
    </row>
    <row r="2028" spans="1:13">
      <c r="A2028" s="7" t="s">
        <v>4158</v>
      </c>
      <c r="B2028" s="3">
        <v>0</v>
      </c>
      <c r="C2028" s="7">
        <v>1</v>
      </c>
      <c r="D2028" s="7">
        <v>10</v>
      </c>
      <c r="E2028" s="7">
        <v>5</v>
      </c>
      <c r="F2028" s="7">
        <v>0</v>
      </c>
      <c r="G2028" s="7">
        <v>0</v>
      </c>
      <c r="H2028" s="7">
        <v>17</v>
      </c>
      <c r="I2028" s="7">
        <v>5</v>
      </c>
      <c r="J2028" s="7">
        <v>7</v>
      </c>
      <c r="K2028" s="7">
        <v>15</v>
      </c>
      <c r="L2028" s="7">
        <v>1</v>
      </c>
      <c r="M2028" s="7">
        <v>21</v>
      </c>
    </row>
    <row r="2029" spans="1:13">
      <c r="A2029" s="7" t="s">
        <v>4159</v>
      </c>
      <c r="B2029" s="3">
        <v>0</v>
      </c>
      <c r="C2029" s="7">
        <v>0</v>
      </c>
      <c r="D2029" s="7">
        <v>1</v>
      </c>
      <c r="E2029" s="7">
        <v>1</v>
      </c>
      <c r="F2029" s="7">
        <v>0</v>
      </c>
      <c r="G2029" s="7">
        <v>1</v>
      </c>
      <c r="H2029" s="7">
        <v>4</v>
      </c>
      <c r="I2029" s="7">
        <v>0</v>
      </c>
      <c r="J2029" s="7">
        <v>3</v>
      </c>
      <c r="K2029" s="7">
        <v>4</v>
      </c>
      <c r="L2029" s="7">
        <v>0</v>
      </c>
      <c r="M2029" s="7">
        <v>5</v>
      </c>
    </row>
    <row r="2030" spans="1:13">
      <c r="A2030" s="7" t="s">
        <v>4160</v>
      </c>
      <c r="B2030" s="3">
        <v>0</v>
      </c>
      <c r="C2030" s="7">
        <v>0</v>
      </c>
      <c r="D2030" s="7">
        <v>2</v>
      </c>
      <c r="E2030" s="7">
        <v>4</v>
      </c>
      <c r="F2030" s="7">
        <v>1</v>
      </c>
      <c r="G2030" s="7">
        <v>0</v>
      </c>
      <c r="H2030" s="7">
        <v>6</v>
      </c>
      <c r="I2030" s="7">
        <v>4</v>
      </c>
      <c r="J2030" s="7">
        <v>7</v>
      </c>
      <c r="K2030" s="7">
        <v>10</v>
      </c>
      <c r="L2030" s="7">
        <v>0</v>
      </c>
      <c r="M2030" s="7">
        <v>11</v>
      </c>
    </row>
    <row r="2031" spans="1:13">
      <c r="A2031" s="7" t="s">
        <v>4161</v>
      </c>
      <c r="B2031" s="3">
        <v>0</v>
      </c>
      <c r="C2031" s="7">
        <v>1</v>
      </c>
      <c r="D2031" s="7">
        <v>0</v>
      </c>
      <c r="E2031" s="7">
        <v>0</v>
      </c>
      <c r="F2031" s="7">
        <v>1</v>
      </c>
      <c r="G2031" s="7">
        <v>0</v>
      </c>
      <c r="H2031" s="7">
        <v>3</v>
      </c>
      <c r="I2031" s="7">
        <v>1</v>
      </c>
      <c r="J2031" s="7">
        <v>3</v>
      </c>
      <c r="K2031" s="7">
        <v>2</v>
      </c>
      <c r="L2031" s="7">
        <v>0</v>
      </c>
      <c r="M2031" s="7">
        <v>3</v>
      </c>
    </row>
    <row r="2032" spans="1:13">
      <c r="A2032" s="7" t="s">
        <v>4162</v>
      </c>
      <c r="B2032" s="3"/>
      <c r="C2032" s="7"/>
      <c r="D2032" s="7"/>
      <c r="E2032" s="7">
        <v>1</v>
      </c>
      <c r="F2032" s="7">
        <v>0</v>
      </c>
      <c r="G2032" s="7">
        <v>0</v>
      </c>
      <c r="H2032" s="7">
        <v>0</v>
      </c>
      <c r="I2032" s="7">
        <v>2</v>
      </c>
      <c r="J2032" s="7">
        <v>4</v>
      </c>
      <c r="K2032" s="7">
        <v>1</v>
      </c>
      <c r="L2032" s="7">
        <v>0</v>
      </c>
      <c r="M2032" s="7">
        <v>6</v>
      </c>
    </row>
    <row r="2033" spans="1:13">
      <c r="A2033" s="7" t="s">
        <v>4163</v>
      </c>
      <c r="B2033" s="3">
        <v>0</v>
      </c>
      <c r="C2033" s="7">
        <v>0</v>
      </c>
      <c r="D2033" s="7">
        <v>0</v>
      </c>
      <c r="E2033" s="7">
        <v>3</v>
      </c>
      <c r="F2033" s="7">
        <v>0</v>
      </c>
      <c r="G2033" s="7">
        <v>0</v>
      </c>
      <c r="H2033" s="7">
        <v>4</v>
      </c>
      <c r="I2033" s="7">
        <v>3</v>
      </c>
      <c r="J2033" s="7">
        <v>7</v>
      </c>
      <c r="K2033" s="7">
        <v>2</v>
      </c>
      <c r="L2033" s="7">
        <v>0</v>
      </c>
      <c r="M2033" s="7"/>
    </row>
    <row r="2034" spans="1:13">
      <c r="A2034" s="7" t="s">
        <v>4164</v>
      </c>
      <c r="B2034" s="3">
        <v>0</v>
      </c>
      <c r="C2034" s="7">
        <v>0</v>
      </c>
      <c r="D2034" s="7">
        <v>1</v>
      </c>
      <c r="E2034" s="7">
        <v>3</v>
      </c>
      <c r="F2034" s="7">
        <v>0</v>
      </c>
      <c r="G2034" s="7">
        <v>0</v>
      </c>
      <c r="H2034" s="7">
        <v>5</v>
      </c>
      <c r="I2034" s="7">
        <v>0</v>
      </c>
      <c r="J2034" s="7">
        <v>2</v>
      </c>
      <c r="K2034" s="7">
        <v>5</v>
      </c>
      <c r="L2034" s="7">
        <v>0</v>
      </c>
      <c r="M2034" s="7">
        <v>5</v>
      </c>
    </row>
    <row r="2035" spans="1:13">
      <c r="A2035" s="7" t="s">
        <v>4165</v>
      </c>
      <c r="B2035" s="3">
        <v>0</v>
      </c>
      <c r="C2035" s="7">
        <v>3</v>
      </c>
      <c r="D2035" s="7">
        <v>3</v>
      </c>
      <c r="E2035" s="7">
        <v>6</v>
      </c>
      <c r="F2035" s="7">
        <v>0</v>
      </c>
      <c r="G2035" s="7">
        <v>0</v>
      </c>
      <c r="H2035" s="7">
        <v>13</v>
      </c>
      <c r="I2035" s="7">
        <v>2</v>
      </c>
      <c r="J2035" s="7">
        <v>11</v>
      </c>
      <c r="K2035" s="7">
        <v>4</v>
      </c>
      <c r="L2035" s="7">
        <v>0</v>
      </c>
      <c r="M2035" s="7">
        <v>8</v>
      </c>
    </row>
    <row r="2036" spans="1:13">
      <c r="A2036" s="7" t="s">
        <v>4166</v>
      </c>
      <c r="B2036" s="3"/>
      <c r="C2036" s="7">
        <v>1</v>
      </c>
      <c r="D2036" s="7">
        <v>3</v>
      </c>
      <c r="E2036" s="7">
        <v>2</v>
      </c>
      <c r="F2036" s="7">
        <v>1</v>
      </c>
      <c r="G2036" s="7"/>
      <c r="H2036" s="7">
        <v>7</v>
      </c>
      <c r="I2036" s="7">
        <v>2</v>
      </c>
      <c r="J2036" s="7">
        <v>8</v>
      </c>
      <c r="K2036" s="7">
        <v>7</v>
      </c>
      <c r="L2036" s="7">
        <v>1</v>
      </c>
      <c r="M2036" s="7">
        <v>9</v>
      </c>
    </row>
    <row r="2037" spans="1:13">
      <c r="A2037" s="7" t="s">
        <v>4167</v>
      </c>
      <c r="B2037" s="3">
        <v>0</v>
      </c>
      <c r="C2037" s="7">
        <v>0</v>
      </c>
      <c r="D2037" s="7">
        <v>2</v>
      </c>
      <c r="E2037" s="7">
        <v>4</v>
      </c>
      <c r="F2037" s="7">
        <v>0</v>
      </c>
      <c r="G2037" s="7">
        <v>0</v>
      </c>
      <c r="H2037" s="7">
        <v>6</v>
      </c>
      <c r="I2037" s="7">
        <v>0</v>
      </c>
      <c r="J2037" s="7">
        <v>5</v>
      </c>
      <c r="K2037" s="7">
        <v>3</v>
      </c>
      <c r="L2037" s="7">
        <v>0</v>
      </c>
      <c r="M2037" s="7">
        <v>5</v>
      </c>
    </row>
    <row r="2038" spans="1:13">
      <c r="A2038" s="7" t="s">
        <v>4168</v>
      </c>
      <c r="B2038" s="3">
        <v>0</v>
      </c>
      <c r="C2038" s="7">
        <v>0</v>
      </c>
      <c r="D2038" s="7">
        <v>0</v>
      </c>
      <c r="E2038" s="7">
        <v>2</v>
      </c>
      <c r="F2038" s="7">
        <v>0</v>
      </c>
      <c r="G2038" s="7">
        <v>0</v>
      </c>
      <c r="H2038" s="7">
        <v>5</v>
      </c>
      <c r="I2038" s="7">
        <v>0</v>
      </c>
      <c r="J2038" s="7">
        <v>3</v>
      </c>
      <c r="K2038" s="7">
        <v>1</v>
      </c>
      <c r="L2038" s="7">
        <v>0</v>
      </c>
      <c r="M2038" s="7">
        <v>2</v>
      </c>
    </row>
    <row r="2039" spans="1:13">
      <c r="A2039" s="7" t="s">
        <v>4169</v>
      </c>
      <c r="B2039" s="3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2</v>
      </c>
      <c r="I2039" s="7">
        <v>2</v>
      </c>
      <c r="J2039" s="7">
        <v>2</v>
      </c>
      <c r="K2039" s="7">
        <v>6</v>
      </c>
      <c r="L2039" s="7">
        <v>0</v>
      </c>
      <c r="M2039" s="7">
        <v>7</v>
      </c>
    </row>
    <row r="2040" spans="1:13">
      <c r="A2040" s="7" t="s">
        <v>4170</v>
      </c>
      <c r="B2040" s="3"/>
      <c r="C2040" s="7"/>
      <c r="D2040" s="7">
        <v>4</v>
      </c>
      <c r="E2040" s="7">
        <v>2</v>
      </c>
      <c r="F2040" s="7"/>
      <c r="G2040" s="7"/>
      <c r="H2040" s="7">
        <v>6</v>
      </c>
      <c r="I2040" s="7">
        <v>7</v>
      </c>
      <c r="J2040" s="7">
        <v>8</v>
      </c>
      <c r="K2040" s="7">
        <v>8</v>
      </c>
      <c r="L2040" s="7"/>
      <c r="M2040" s="7">
        <v>3</v>
      </c>
    </row>
    <row r="2041" spans="1:13">
      <c r="A2041" s="7" t="s">
        <v>4171</v>
      </c>
      <c r="B2041" s="3">
        <v>0</v>
      </c>
      <c r="C2041" s="7">
        <v>1</v>
      </c>
      <c r="D2041" s="7">
        <v>1</v>
      </c>
      <c r="E2041" s="7">
        <v>5</v>
      </c>
      <c r="F2041" s="7">
        <v>0</v>
      </c>
      <c r="G2041" s="7">
        <v>0</v>
      </c>
      <c r="H2041" s="7">
        <v>6</v>
      </c>
      <c r="I2041" s="7">
        <v>4</v>
      </c>
      <c r="J2041" s="7">
        <v>7</v>
      </c>
      <c r="K2041" s="7">
        <v>0</v>
      </c>
      <c r="L2041" s="7">
        <v>0</v>
      </c>
      <c r="M2041" s="7">
        <v>6</v>
      </c>
    </row>
    <row r="2042" spans="1:13">
      <c r="A2042" s="7" t="s">
        <v>4172</v>
      </c>
      <c r="B2042" s="3">
        <v>1</v>
      </c>
      <c r="C2042" s="7">
        <v>1</v>
      </c>
      <c r="D2042" s="7">
        <v>5</v>
      </c>
      <c r="E2042" s="7">
        <v>1</v>
      </c>
      <c r="F2042" s="7">
        <v>0</v>
      </c>
      <c r="G2042" s="7">
        <v>0</v>
      </c>
      <c r="H2042" s="7">
        <v>10</v>
      </c>
      <c r="I2042" s="7">
        <v>2</v>
      </c>
      <c r="J2042" s="7">
        <v>11</v>
      </c>
      <c r="K2042" s="7">
        <v>3</v>
      </c>
      <c r="L2042" s="7">
        <v>0</v>
      </c>
      <c r="M2042" s="7">
        <v>4</v>
      </c>
    </row>
    <row r="2043" spans="1:13">
      <c r="A2043" s="7" t="s">
        <v>4173</v>
      </c>
      <c r="B2043" s="3">
        <v>0</v>
      </c>
      <c r="C2043" s="7">
        <v>0</v>
      </c>
      <c r="D2043" s="7">
        <v>1</v>
      </c>
      <c r="E2043" s="7">
        <v>1</v>
      </c>
      <c r="F2043" s="7">
        <v>0</v>
      </c>
      <c r="G2043" s="7">
        <v>0</v>
      </c>
      <c r="H2043" s="7">
        <v>2</v>
      </c>
      <c r="I2043" s="7">
        <v>1</v>
      </c>
      <c r="J2043" s="7">
        <v>8</v>
      </c>
      <c r="K2043" s="7">
        <v>8</v>
      </c>
      <c r="L2043" s="7">
        <v>0</v>
      </c>
      <c r="M2043" s="7">
        <v>7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637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819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820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821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822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823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824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825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826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827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828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924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925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926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829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830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831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832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833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834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835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836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837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838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839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840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841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842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843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844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845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846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847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848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849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927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928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929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850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851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852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1553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853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854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855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856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857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858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859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860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861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862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863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864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865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866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1554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867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868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869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870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930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931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932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871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872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873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1555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874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875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876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877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878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879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880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881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882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883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884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885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886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887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1556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888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889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890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891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933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934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935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892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893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894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1557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895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896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897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898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899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900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901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902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903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904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905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906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907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908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1558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548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909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910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911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912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936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937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479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938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913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914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915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1559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916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481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917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918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919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920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921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922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923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482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1074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1075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1004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992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1076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1077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1078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1560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1121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1079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1080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1081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1082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1083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1005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1008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1006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1084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1117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1085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1007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1561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1086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997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1087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1088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1089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1090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1091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1092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1093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998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1256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1257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1258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1259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1260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1168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1261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1562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1262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1263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1169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1170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1171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1264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1265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1266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1267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1268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1269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1270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1563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1172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1180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1271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1272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1173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1174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1273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1175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1274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1275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1367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1368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1369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1370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1371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1372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1373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1564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1374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1375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1376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1377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1378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1379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1380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1381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1382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1383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1384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1385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1565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1386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1387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1388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1389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1390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1391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1392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1393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1394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1395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1566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1567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1568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1569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1570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1571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1572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1573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1574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1575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1576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1577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1578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1579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1580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1581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1582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1583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1584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1585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1586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1587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1588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1589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1590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1591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1592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1593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1594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1694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1695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1696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1697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1698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1699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1703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1704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1705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1706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1707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1708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1709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2206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1713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1714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1715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1716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1717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1718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1719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2373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2374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2375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2376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2377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2378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2379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2380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2381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2382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2383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2384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2385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2386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2387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2388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2389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2390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2391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2392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2393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2286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2394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2395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2396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2397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2398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2399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2400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2511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2512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2513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2514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2515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2516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2517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2518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2519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2520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2521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2522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2523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2524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2525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2526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2527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2528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2529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2530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2531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2532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2533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2534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2535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2536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2537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2538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2539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2879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2880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2881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2882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2883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2884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2885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2886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2887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2888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2889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2780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2890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2891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2892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2893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2894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2781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2895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2896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2897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2898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2899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2782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2900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2901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2902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2903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2904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2905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2934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3008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2947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2935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2964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2936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2937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2984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2985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2938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2986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2965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2939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3032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2966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2940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2941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3009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2942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2967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2943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2968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2944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2987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2992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2988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3010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2951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3211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3193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3194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3251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3277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3252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3195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3253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3212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3196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3213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3197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3254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3255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3256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3257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3198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3199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3258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3200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3259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3278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3214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3279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3260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3261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3262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3263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3205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3538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3539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3540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3541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3542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3543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3544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3545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3546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3547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3548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3549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3550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3551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3552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3553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3554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3555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3556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3557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3558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3559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3560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3561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3562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3563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3564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3565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3566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3567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3568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3569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3570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3571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3572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3573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3574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3575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3576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3577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3578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3579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3580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3581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3582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3583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3584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3585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3586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3587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3588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3589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3590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3591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3592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3593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3594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3595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3596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3749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3597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3598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3599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3750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3600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3601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3751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3602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3603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3604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3752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3753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3605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3606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3775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3754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3607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3608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3766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3609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3755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3756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3757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3776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3610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3611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3612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3613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  <row r="548" spans="1:14">
      <c r="A548" s="7" t="s">
        <v>3956</v>
      </c>
      <c r="B548" s="3">
        <v>1</v>
      </c>
      <c r="C548" s="7">
        <v>0</v>
      </c>
      <c r="D548" s="7">
        <v>1</v>
      </c>
      <c r="E548" s="7">
        <v>3</v>
      </c>
      <c r="F548" s="7">
        <v>0</v>
      </c>
      <c r="G548" s="7">
        <v>0</v>
      </c>
      <c r="H548" s="7">
        <v>5</v>
      </c>
      <c r="I548" s="7">
        <v>5</v>
      </c>
      <c r="J548" s="7">
        <v>8</v>
      </c>
      <c r="K548" s="7">
        <v>2</v>
      </c>
      <c r="L548" s="7">
        <v>0</v>
      </c>
      <c r="M548" s="7">
        <v>3</v>
      </c>
      <c r="N548" s="7">
        <v>1</v>
      </c>
    </row>
    <row r="549" spans="1:14">
      <c r="A549" s="7" t="s">
        <v>3957</v>
      </c>
      <c r="B549" s="3"/>
      <c r="C549" s="7"/>
      <c r="D549" s="7">
        <v>2</v>
      </c>
      <c r="E549" s="7"/>
      <c r="F549" s="7">
        <v>1</v>
      </c>
      <c r="G549" s="7">
        <v>0</v>
      </c>
      <c r="H549" s="7">
        <v>4</v>
      </c>
      <c r="I549" s="7">
        <v>1</v>
      </c>
      <c r="J549" s="7">
        <v>6</v>
      </c>
      <c r="K549" s="7">
        <v>6</v>
      </c>
      <c r="L549" s="7">
        <v>0</v>
      </c>
      <c r="M549" s="7">
        <v>4</v>
      </c>
      <c r="N549" s="7">
        <v>1</v>
      </c>
    </row>
    <row r="550" spans="1:14">
      <c r="A550" s="7" t="s">
        <v>3899</v>
      </c>
      <c r="B550" s="3">
        <v>0</v>
      </c>
      <c r="C550" s="7">
        <v>0</v>
      </c>
      <c r="D550" s="7">
        <v>5</v>
      </c>
      <c r="E550" s="7">
        <v>5</v>
      </c>
      <c r="F550" s="7">
        <v>0</v>
      </c>
      <c r="G550" s="7">
        <v>0</v>
      </c>
      <c r="H550" s="7">
        <v>17</v>
      </c>
      <c r="I550" s="7">
        <v>13</v>
      </c>
      <c r="J550" s="7">
        <v>32</v>
      </c>
      <c r="K550" s="7">
        <v>23</v>
      </c>
      <c r="L550" s="7">
        <v>2</v>
      </c>
      <c r="M550" s="7">
        <v>27</v>
      </c>
      <c r="N550" s="7">
        <v>0</v>
      </c>
    </row>
    <row r="551" spans="1:14">
      <c r="A551" s="7" t="s">
        <v>3805</v>
      </c>
      <c r="B551" s="3">
        <v>0</v>
      </c>
      <c r="C551" s="7">
        <v>0</v>
      </c>
      <c r="D551" s="7">
        <v>1</v>
      </c>
      <c r="E551" s="7">
        <v>1</v>
      </c>
      <c r="F551" s="7">
        <v>0</v>
      </c>
      <c r="G551" s="7">
        <v>1</v>
      </c>
      <c r="H551" s="7">
        <v>7</v>
      </c>
      <c r="I551" s="7">
        <v>8</v>
      </c>
      <c r="J551" s="7">
        <v>12</v>
      </c>
      <c r="K551" s="7">
        <v>4</v>
      </c>
      <c r="L551" s="7">
        <v>3</v>
      </c>
      <c r="M551" s="7">
        <v>8</v>
      </c>
      <c r="N551" s="7">
        <v>0</v>
      </c>
    </row>
    <row r="552" spans="1:14">
      <c r="A552" s="7" t="s">
        <v>3829</v>
      </c>
      <c r="B552" s="3">
        <v>0</v>
      </c>
      <c r="C552" s="7">
        <v>1</v>
      </c>
      <c r="D552" s="7">
        <v>2</v>
      </c>
      <c r="E552" s="7">
        <v>6</v>
      </c>
      <c r="F552" s="7">
        <v>2</v>
      </c>
      <c r="G552" s="7">
        <v>2</v>
      </c>
      <c r="H552" s="7">
        <v>13</v>
      </c>
      <c r="I552" s="7">
        <v>12</v>
      </c>
      <c r="J552" s="7">
        <v>34</v>
      </c>
      <c r="K552" s="7">
        <v>17</v>
      </c>
      <c r="L552" s="7">
        <v>1</v>
      </c>
      <c r="M552" s="7">
        <v>34</v>
      </c>
      <c r="N552" s="7">
        <v>0</v>
      </c>
    </row>
    <row r="553" spans="1:14">
      <c r="A553" s="7" t="s">
        <v>3830</v>
      </c>
      <c r="B553" s="3">
        <v>0</v>
      </c>
      <c r="C553" s="7">
        <v>0</v>
      </c>
      <c r="D553" s="7">
        <v>6</v>
      </c>
      <c r="E553" s="7">
        <v>5</v>
      </c>
      <c r="F553" s="7">
        <v>0</v>
      </c>
      <c r="G553" s="7">
        <v>1</v>
      </c>
      <c r="H553" s="7">
        <v>11</v>
      </c>
      <c r="I553" s="7">
        <v>7</v>
      </c>
      <c r="J553" s="7">
        <v>17</v>
      </c>
      <c r="K553" s="7">
        <v>9</v>
      </c>
      <c r="L553" s="7">
        <v>2</v>
      </c>
      <c r="M553" s="7">
        <v>17</v>
      </c>
      <c r="N553" s="7">
        <v>0</v>
      </c>
    </row>
    <row r="554" spans="1:14">
      <c r="A554" s="7" t="s">
        <v>3851</v>
      </c>
      <c r="B554" s="3">
        <v>2</v>
      </c>
      <c r="C554" s="7">
        <v>2</v>
      </c>
      <c r="D554" s="7">
        <v>3</v>
      </c>
      <c r="E554" s="7">
        <v>6</v>
      </c>
      <c r="F554" s="7">
        <v>4</v>
      </c>
      <c r="G554" s="7">
        <v>1</v>
      </c>
      <c r="H554" s="7">
        <v>18</v>
      </c>
      <c r="I554" s="7">
        <v>12</v>
      </c>
      <c r="J554" s="7">
        <v>35</v>
      </c>
      <c r="K554" s="7">
        <v>25</v>
      </c>
      <c r="L554" s="7">
        <v>0</v>
      </c>
      <c r="M554" s="7">
        <v>28</v>
      </c>
      <c r="N554" s="7">
        <v>0</v>
      </c>
    </row>
    <row r="555" spans="1:14">
      <c r="A555" s="7" t="s">
        <v>3852</v>
      </c>
      <c r="B555" s="3">
        <v>0</v>
      </c>
      <c r="C555" s="7">
        <v>0</v>
      </c>
      <c r="D555" s="7">
        <v>0</v>
      </c>
      <c r="E555" s="7">
        <v>9</v>
      </c>
      <c r="F555" s="7">
        <v>0</v>
      </c>
      <c r="G555" s="7">
        <v>0</v>
      </c>
      <c r="H555" s="7">
        <v>10</v>
      </c>
      <c r="I555" s="7">
        <v>7</v>
      </c>
      <c r="J555" s="7">
        <v>20</v>
      </c>
      <c r="K555" s="7">
        <v>5</v>
      </c>
      <c r="L555" s="7">
        <v>4</v>
      </c>
      <c r="M555" s="7">
        <v>9</v>
      </c>
      <c r="N555" s="7">
        <v>0</v>
      </c>
    </row>
    <row r="556" spans="1:14">
      <c r="A556" s="7" t="s">
        <v>3806</v>
      </c>
      <c r="B556" s="3">
        <v>1</v>
      </c>
      <c r="C556" s="7">
        <v>1</v>
      </c>
      <c r="D556" s="7">
        <v>5</v>
      </c>
      <c r="E556" s="7">
        <v>13</v>
      </c>
      <c r="F556" s="7">
        <v>2</v>
      </c>
      <c r="G556" s="7">
        <v>2</v>
      </c>
      <c r="H556" s="7">
        <v>25</v>
      </c>
      <c r="I556" s="7">
        <v>11</v>
      </c>
      <c r="J556" s="7">
        <v>35</v>
      </c>
      <c r="K556" s="7">
        <v>29</v>
      </c>
      <c r="L556" s="7">
        <v>1</v>
      </c>
      <c r="M556" s="7">
        <v>41</v>
      </c>
      <c r="N556" s="7">
        <v>0</v>
      </c>
    </row>
    <row r="557" spans="1:14">
      <c r="A557" s="7" t="s">
        <v>3831</v>
      </c>
      <c r="B557" s="3">
        <v>0</v>
      </c>
      <c r="C557" s="7">
        <v>1</v>
      </c>
      <c r="D557" s="7">
        <v>7</v>
      </c>
      <c r="E557" s="7">
        <v>5</v>
      </c>
      <c r="F557" s="7">
        <v>1</v>
      </c>
      <c r="G557" s="7">
        <v>2</v>
      </c>
      <c r="H557" s="7">
        <v>22</v>
      </c>
      <c r="I557" s="7">
        <v>8</v>
      </c>
      <c r="J557" s="7">
        <v>16</v>
      </c>
      <c r="K557" s="7">
        <v>12</v>
      </c>
      <c r="L557" s="7">
        <v>1</v>
      </c>
      <c r="M557" s="7">
        <v>38</v>
      </c>
      <c r="N557" s="7">
        <v>0</v>
      </c>
    </row>
    <row r="558" spans="1:14">
      <c r="A558" s="7" t="s">
        <v>3853</v>
      </c>
      <c r="B558" s="3">
        <v>1</v>
      </c>
      <c r="C558" s="7">
        <v>1</v>
      </c>
      <c r="D558" s="7">
        <v>10</v>
      </c>
      <c r="E558" s="7">
        <v>8</v>
      </c>
      <c r="F558" s="7">
        <v>2</v>
      </c>
      <c r="G558" s="7">
        <v>2</v>
      </c>
      <c r="H558" s="7">
        <v>12</v>
      </c>
      <c r="I558" s="7">
        <v>11</v>
      </c>
      <c r="J558" s="7">
        <v>38</v>
      </c>
      <c r="K558" s="7">
        <v>20</v>
      </c>
      <c r="L558" s="7">
        <v>2</v>
      </c>
      <c r="M558" s="7">
        <v>29</v>
      </c>
      <c r="N558" s="7">
        <v>0</v>
      </c>
    </row>
    <row r="559" spans="1:14">
      <c r="A559" s="7" t="s">
        <v>3807</v>
      </c>
      <c r="B559" s="3">
        <v>0</v>
      </c>
      <c r="C559" s="7">
        <v>2</v>
      </c>
      <c r="D559" s="7">
        <v>11</v>
      </c>
      <c r="E559" s="7">
        <v>9</v>
      </c>
      <c r="F559" s="7">
        <v>0</v>
      </c>
      <c r="G559" s="7">
        <v>0</v>
      </c>
      <c r="H559" s="7">
        <v>21</v>
      </c>
      <c r="I559" s="7">
        <v>18</v>
      </c>
      <c r="J559" s="7">
        <v>48</v>
      </c>
      <c r="K559" s="7">
        <v>32</v>
      </c>
      <c r="L559" s="7">
        <v>3</v>
      </c>
      <c r="M559" s="7">
        <v>35</v>
      </c>
      <c r="N559" s="7">
        <v>0</v>
      </c>
    </row>
    <row r="560" spans="1:14">
      <c r="A560" s="7" t="s">
        <v>3900</v>
      </c>
      <c r="B560" s="3">
        <v>0</v>
      </c>
      <c r="C560" s="7">
        <v>1</v>
      </c>
      <c r="D560" s="7">
        <v>3</v>
      </c>
      <c r="E560" s="7">
        <v>4</v>
      </c>
      <c r="F560" s="7">
        <v>2</v>
      </c>
      <c r="G560" s="7">
        <v>0</v>
      </c>
      <c r="H560" s="7">
        <v>22</v>
      </c>
      <c r="I560" s="7">
        <v>8</v>
      </c>
      <c r="J560" s="7">
        <v>34</v>
      </c>
      <c r="K560" s="7">
        <v>10</v>
      </c>
      <c r="L560" s="7">
        <v>1</v>
      </c>
      <c r="M560" s="7">
        <v>14</v>
      </c>
      <c r="N560" s="7">
        <v>0</v>
      </c>
    </row>
    <row r="561" spans="1:14">
      <c r="A561" s="7" t="s">
        <v>3854</v>
      </c>
      <c r="B561" s="3">
        <v>0</v>
      </c>
      <c r="C561" s="7">
        <v>0</v>
      </c>
      <c r="D561" s="7">
        <v>4</v>
      </c>
      <c r="E561" s="7">
        <v>16</v>
      </c>
      <c r="F561" s="7">
        <v>0</v>
      </c>
      <c r="G561" s="7">
        <v>4</v>
      </c>
      <c r="H561" s="7">
        <v>24</v>
      </c>
      <c r="I561" s="7">
        <v>17</v>
      </c>
      <c r="J561" s="7">
        <v>43</v>
      </c>
      <c r="K561" s="7">
        <v>26</v>
      </c>
      <c r="L561" s="7">
        <v>1</v>
      </c>
      <c r="M561" s="7">
        <v>31</v>
      </c>
      <c r="N561" s="7">
        <v>0</v>
      </c>
    </row>
    <row r="562" spans="1:14">
      <c r="A562" s="7" t="s">
        <v>3816</v>
      </c>
      <c r="B562" s="3">
        <v>0</v>
      </c>
      <c r="C562" s="7">
        <v>0</v>
      </c>
      <c r="D562" s="7">
        <v>5</v>
      </c>
      <c r="E562" s="7">
        <v>12</v>
      </c>
      <c r="F562" s="7">
        <v>1</v>
      </c>
      <c r="G562" s="7">
        <v>2</v>
      </c>
      <c r="H562" s="7">
        <v>19</v>
      </c>
      <c r="I562" s="7">
        <v>4</v>
      </c>
      <c r="J562" s="7">
        <v>33</v>
      </c>
      <c r="K562" s="7">
        <v>11</v>
      </c>
      <c r="L562" s="7">
        <v>4</v>
      </c>
      <c r="M562" s="7">
        <v>16</v>
      </c>
      <c r="N562" s="7">
        <v>0</v>
      </c>
    </row>
    <row r="563" spans="1:14">
      <c r="A563" s="7" t="s">
        <v>3855</v>
      </c>
      <c r="B563" s="3">
        <v>1</v>
      </c>
      <c r="C563" s="7">
        <v>1</v>
      </c>
      <c r="D563" s="7">
        <v>3</v>
      </c>
      <c r="E563" s="7">
        <v>5</v>
      </c>
      <c r="F563" s="7">
        <v>2</v>
      </c>
      <c r="G563" s="7">
        <v>0</v>
      </c>
      <c r="H563" s="7">
        <v>12</v>
      </c>
      <c r="I563" s="7">
        <v>10</v>
      </c>
      <c r="J563" s="7">
        <v>16</v>
      </c>
      <c r="K563" s="7">
        <v>8</v>
      </c>
      <c r="L563" s="7">
        <v>0</v>
      </c>
      <c r="M563" s="7">
        <v>11</v>
      </c>
      <c r="N563" s="7">
        <v>0</v>
      </c>
    </row>
    <row r="564" spans="1:14">
      <c r="A564" s="7" t="s">
        <v>3817</v>
      </c>
      <c r="B564" s="3">
        <v>2</v>
      </c>
      <c r="C564" s="7">
        <v>1</v>
      </c>
      <c r="D564" s="7">
        <v>4</v>
      </c>
      <c r="E564" s="7">
        <v>7</v>
      </c>
      <c r="F564" s="7">
        <v>3</v>
      </c>
      <c r="G564" s="7">
        <v>0</v>
      </c>
      <c r="H564" s="7">
        <v>15</v>
      </c>
      <c r="I564" s="7">
        <v>12</v>
      </c>
      <c r="J564" s="7">
        <v>25</v>
      </c>
      <c r="K564" s="7">
        <v>25</v>
      </c>
      <c r="L564" s="7">
        <v>0</v>
      </c>
      <c r="M564" s="7">
        <v>27</v>
      </c>
      <c r="N564" s="7">
        <v>0</v>
      </c>
    </row>
    <row r="565" spans="1:14">
      <c r="A565" s="7" t="s">
        <v>3832</v>
      </c>
      <c r="B565" s="3">
        <v>0</v>
      </c>
      <c r="C565" s="7">
        <v>1</v>
      </c>
      <c r="D565" s="7">
        <v>7</v>
      </c>
      <c r="E565" s="7">
        <v>4</v>
      </c>
      <c r="F565" s="7">
        <v>1</v>
      </c>
      <c r="G565" s="7">
        <v>0</v>
      </c>
      <c r="H565" s="7">
        <v>18</v>
      </c>
      <c r="I565" s="7">
        <v>8</v>
      </c>
      <c r="J565" s="7">
        <v>25</v>
      </c>
      <c r="K565" s="7">
        <v>34</v>
      </c>
      <c r="L565" s="7">
        <v>1</v>
      </c>
      <c r="M565" s="7">
        <v>30</v>
      </c>
      <c r="N565" s="7">
        <v>0</v>
      </c>
    </row>
    <row r="566" spans="1:14">
      <c r="A566" s="7" t="s">
        <v>3901</v>
      </c>
      <c r="B566" s="3">
        <v>0</v>
      </c>
      <c r="C566" s="7">
        <v>1</v>
      </c>
      <c r="D566" s="7">
        <v>1</v>
      </c>
      <c r="E566" s="7">
        <v>8</v>
      </c>
      <c r="F566" s="7">
        <v>0</v>
      </c>
      <c r="G566" s="7">
        <v>0</v>
      </c>
      <c r="H566" s="7">
        <v>10</v>
      </c>
      <c r="I566" s="7">
        <v>10</v>
      </c>
      <c r="J566" s="7">
        <v>22</v>
      </c>
      <c r="K566" s="7">
        <v>10</v>
      </c>
      <c r="L566" s="7">
        <v>1</v>
      </c>
      <c r="M566" s="7">
        <v>20</v>
      </c>
      <c r="N566" s="7">
        <v>0</v>
      </c>
    </row>
    <row r="567" spans="1:14">
      <c r="A567" s="7" t="s">
        <v>3818</v>
      </c>
      <c r="B567" s="3">
        <v>0</v>
      </c>
      <c r="C567" s="7">
        <v>2</v>
      </c>
      <c r="D567" s="7">
        <v>10</v>
      </c>
      <c r="E567" s="7">
        <v>7</v>
      </c>
      <c r="F567" s="7">
        <v>0</v>
      </c>
      <c r="G567" s="7">
        <v>1</v>
      </c>
      <c r="H567" s="7">
        <v>27</v>
      </c>
      <c r="I567" s="7">
        <v>16</v>
      </c>
      <c r="J567" s="7">
        <v>41</v>
      </c>
      <c r="K567" s="7">
        <v>19</v>
      </c>
      <c r="L567" s="7">
        <v>6</v>
      </c>
      <c r="M567" s="7">
        <v>31</v>
      </c>
      <c r="N567" s="7">
        <v>0</v>
      </c>
    </row>
    <row r="568" spans="1:14">
      <c r="A568" s="7" t="s">
        <v>3856</v>
      </c>
      <c r="B568" s="3">
        <v>0</v>
      </c>
      <c r="C568" s="7">
        <v>0</v>
      </c>
      <c r="D568" s="7">
        <v>9</v>
      </c>
      <c r="E568" s="7">
        <v>15</v>
      </c>
      <c r="F568" s="7">
        <v>0</v>
      </c>
      <c r="G568" s="7">
        <v>3</v>
      </c>
      <c r="H568" s="7">
        <v>38</v>
      </c>
      <c r="I568" s="7">
        <v>49</v>
      </c>
      <c r="J568" s="7">
        <v>37</v>
      </c>
      <c r="K568" s="7">
        <v>32</v>
      </c>
      <c r="L568" s="7">
        <v>4</v>
      </c>
      <c r="M568" s="7">
        <v>59</v>
      </c>
      <c r="N568" s="7">
        <v>0</v>
      </c>
    </row>
    <row r="569" spans="1:14">
      <c r="A569" s="7" t="s">
        <v>3902</v>
      </c>
      <c r="B569" s="3">
        <v>0</v>
      </c>
      <c r="C569" s="7">
        <v>3</v>
      </c>
      <c r="D569" s="7">
        <v>3</v>
      </c>
      <c r="E569" s="7">
        <v>10</v>
      </c>
      <c r="F569" s="7">
        <v>1</v>
      </c>
      <c r="G569" s="7">
        <v>0</v>
      </c>
      <c r="H569" s="7">
        <v>18</v>
      </c>
      <c r="I569" s="7">
        <v>8</v>
      </c>
      <c r="J569" s="7">
        <v>37</v>
      </c>
      <c r="K569" s="7">
        <v>21</v>
      </c>
      <c r="L569" s="7">
        <v>1</v>
      </c>
      <c r="M569" s="7">
        <v>25</v>
      </c>
      <c r="N569" s="7">
        <v>0</v>
      </c>
    </row>
    <row r="570" spans="1:14">
      <c r="A570" s="7" t="s">
        <v>3798</v>
      </c>
      <c r="B570" s="3">
        <v>0</v>
      </c>
      <c r="C570" s="7">
        <v>2</v>
      </c>
      <c r="D570" s="7">
        <v>4</v>
      </c>
      <c r="E570" s="7">
        <v>9</v>
      </c>
      <c r="F570" s="7">
        <v>2</v>
      </c>
      <c r="G570" s="7">
        <v>0</v>
      </c>
      <c r="H570" s="7">
        <v>15</v>
      </c>
      <c r="I570" s="7">
        <v>9</v>
      </c>
      <c r="J570" s="7">
        <v>22</v>
      </c>
      <c r="K570" s="7">
        <v>18</v>
      </c>
      <c r="L570" s="7">
        <v>0</v>
      </c>
      <c r="M570" s="7">
        <v>27</v>
      </c>
      <c r="N570" s="7">
        <v>0</v>
      </c>
    </row>
    <row r="571" spans="1:14">
      <c r="A571" s="7" t="s">
        <v>3903</v>
      </c>
      <c r="B571" s="3">
        <v>0</v>
      </c>
      <c r="C571" s="7">
        <v>0</v>
      </c>
      <c r="D571" s="7">
        <v>7</v>
      </c>
      <c r="E571" s="7">
        <v>2</v>
      </c>
      <c r="F571" s="7">
        <v>0</v>
      </c>
      <c r="G571" s="7">
        <v>0</v>
      </c>
      <c r="H571" s="7">
        <v>5</v>
      </c>
      <c r="I571" s="7">
        <v>12</v>
      </c>
      <c r="J571" s="7">
        <v>17</v>
      </c>
      <c r="K571" s="7">
        <v>18</v>
      </c>
      <c r="L571" s="7">
        <v>2</v>
      </c>
      <c r="M571" s="7">
        <v>19</v>
      </c>
      <c r="N571" s="7">
        <v>0</v>
      </c>
    </row>
    <row r="572" spans="1:14">
      <c r="A572" s="7" t="s">
        <v>3857</v>
      </c>
      <c r="B572" s="3">
        <v>0</v>
      </c>
      <c r="C572" s="7">
        <v>1</v>
      </c>
      <c r="D572" s="7">
        <v>7</v>
      </c>
      <c r="E572" s="7">
        <v>6</v>
      </c>
      <c r="F572" s="7">
        <v>0</v>
      </c>
      <c r="G572" s="7">
        <v>1</v>
      </c>
      <c r="H572" s="7">
        <v>16</v>
      </c>
      <c r="I572" s="7">
        <v>6</v>
      </c>
      <c r="J572" s="7">
        <v>22</v>
      </c>
      <c r="K572" s="7">
        <v>17</v>
      </c>
      <c r="L572" s="7">
        <v>3</v>
      </c>
      <c r="M572" s="7">
        <v>39</v>
      </c>
      <c r="N572" s="7">
        <v>0</v>
      </c>
    </row>
    <row r="573" spans="1:14">
      <c r="A573" s="7" t="s">
        <v>3833</v>
      </c>
      <c r="B573" s="3">
        <v>1</v>
      </c>
      <c r="C573" s="7">
        <v>0</v>
      </c>
      <c r="D573" s="7">
        <v>14</v>
      </c>
      <c r="E573" s="7">
        <v>7</v>
      </c>
      <c r="F573" s="7">
        <v>0</v>
      </c>
      <c r="G573" s="7">
        <v>1</v>
      </c>
      <c r="H573" s="7">
        <v>24</v>
      </c>
      <c r="I573" s="7">
        <v>13</v>
      </c>
      <c r="J573" s="7">
        <v>41</v>
      </c>
      <c r="K573" s="7">
        <v>20</v>
      </c>
      <c r="L573" s="7">
        <v>0</v>
      </c>
      <c r="M573" s="7">
        <v>17</v>
      </c>
      <c r="N573" s="7">
        <v>0</v>
      </c>
    </row>
    <row r="574" spans="1:14">
      <c r="A574" s="7" t="s">
        <v>3924</v>
      </c>
      <c r="B574" s="3">
        <v>0</v>
      </c>
      <c r="C574" s="7">
        <v>1</v>
      </c>
      <c r="D574" s="7">
        <v>5</v>
      </c>
      <c r="E574" s="7">
        <v>8</v>
      </c>
      <c r="F574" s="7">
        <v>0</v>
      </c>
      <c r="G574" s="7">
        <v>0</v>
      </c>
      <c r="H574" s="7">
        <v>21</v>
      </c>
      <c r="I574" s="7">
        <v>4</v>
      </c>
      <c r="J574" s="7">
        <v>22</v>
      </c>
      <c r="K574" s="7">
        <v>15</v>
      </c>
      <c r="L574" s="7">
        <v>2</v>
      </c>
      <c r="M574" s="7">
        <v>20</v>
      </c>
      <c r="N574" s="7">
        <v>0</v>
      </c>
    </row>
    <row r="575" spans="1:14">
      <c r="A575" s="7" t="s">
        <v>3904</v>
      </c>
      <c r="B575" s="3">
        <v>0</v>
      </c>
      <c r="C575" s="7">
        <v>0</v>
      </c>
      <c r="D575" s="7">
        <v>2</v>
      </c>
      <c r="E575" s="7">
        <v>8</v>
      </c>
      <c r="F575" s="7">
        <v>0</v>
      </c>
      <c r="G575" s="7">
        <v>0</v>
      </c>
      <c r="H575" s="7">
        <v>17</v>
      </c>
      <c r="I575" s="7">
        <v>6</v>
      </c>
      <c r="J575" s="7">
        <v>27</v>
      </c>
      <c r="K575" s="7">
        <v>17</v>
      </c>
      <c r="L575" s="7">
        <v>1</v>
      </c>
      <c r="M575" s="7">
        <v>18</v>
      </c>
      <c r="N575" s="7">
        <v>0</v>
      </c>
    </row>
    <row r="576" spans="1:14">
      <c r="A576" s="7" t="s">
        <v>3808</v>
      </c>
      <c r="B576" s="3">
        <v>0</v>
      </c>
      <c r="C576" s="7">
        <v>2</v>
      </c>
      <c r="D576" s="7">
        <v>9</v>
      </c>
      <c r="E576" s="7">
        <v>5</v>
      </c>
      <c r="F576" s="7">
        <v>2</v>
      </c>
      <c r="G576" s="7">
        <v>0</v>
      </c>
      <c r="H576" s="7">
        <v>24</v>
      </c>
      <c r="I576" s="7">
        <v>4</v>
      </c>
      <c r="J576" s="7">
        <v>28</v>
      </c>
      <c r="K576" s="7">
        <v>25</v>
      </c>
      <c r="L576" s="7">
        <v>0</v>
      </c>
      <c r="M576" s="7">
        <v>34</v>
      </c>
      <c r="N576" s="7">
        <v>0</v>
      </c>
    </row>
    <row r="577" spans="1:14">
      <c r="A577" s="7" t="s">
        <v>3858</v>
      </c>
      <c r="B577" s="3">
        <v>0</v>
      </c>
      <c r="C577" s="7">
        <v>0</v>
      </c>
      <c r="D577" s="7">
        <v>4</v>
      </c>
      <c r="E577" s="7">
        <v>3</v>
      </c>
      <c r="F577" s="7">
        <v>0</v>
      </c>
      <c r="G577" s="7">
        <v>1</v>
      </c>
      <c r="H577" s="7">
        <v>8</v>
      </c>
      <c r="I577" s="7">
        <v>6</v>
      </c>
      <c r="J577" s="7">
        <v>17</v>
      </c>
      <c r="K577" s="7">
        <v>9</v>
      </c>
      <c r="L577" s="7">
        <v>0</v>
      </c>
      <c r="M577" s="7">
        <v>12</v>
      </c>
      <c r="N577" s="7">
        <v>0</v>
      </c>
    </row>
    <row r="578" spans="1:14">
      <c r="A578" s="7" t="s">
        <v>3905</v>
      </c>
      <c r="B578" s="3">
        <v>2</v>
      </c>
      <c r="C578" s="7">
        <v>1</v>
      </c>
      <c r="D578" s="7">
        <v>12</v>
      </c>
      <c r="E578" s="7">
        <v>4</v>
      </c>
      <c r="F578" s="7">
        <v>2</v>
      </c>
      <c r="G578" s="7">
        <v>6</v>
      </c>
      <c r="H578" s="7">
        <v>23</v>
      </c>
      <c r="I578" s="7">
        <v>12</v>
      </c>
      <c r="J578" s="7">
        <v>27</v>
      </c>
      <c r="K578" s="7">
        <v>12</v>
      </c>
      <c r="L578" s="7">
        <v>1</v>
      </c>
      <c r="M578" s="7">
        <v>21</v>
      </c>
      <c r="N578" s="7">
        <v>0</v>
      </c>
    </row>
    <row r="579" spans="1:14">
      <c r="A579" s="7" t="s">
        <v>3958</v>
      </c>
      <c r="B579" s="3">
        <v>0</v>
      </c>
      <c r="C579" s="7">
        <v>1</v>
      </c>
      <c r="D579" s="7">
        <v>4</v>
      </c>
      <c r="E579" s="7">
        <v>12</v>
      </c>
      <c r="F579" s="7">
        <v>0</v>
      </c>
      <c r="G579" s="7">
        <v>0</v>
      </c>
      <c r="H579" s="7">
        <v>19</v>
      </c>
      <c r="I579" s="7">
        <v>11</v>
      </c>
      <c r="J579" s="7">
        <v>37</v>
      </c>
      <c r="K579" s="7">
        <v>22</v>
      </c>
      <c r="L579" s="7">
        <v>3</v>
      </c>
      <c r="M579" s="7">
        <v>18</v>
      </c>
      <c r="N579" s="7">
        <v>4</v>
      </c>
    </row>
    <row r="580" spans="1:14">
      <c r="A580" s="7" t="s">
        <v>4020</v>
      </c>
      <c r="B580" s="3">
        <v>0</v>
      </c>
      <c r="C580" s="7">
        <v>0</v>
      </c>
      <c r="D580" s="7">
        <v>2</v>
      </c>
      <c r="E580" s="7">
        <v>5</v>
      </c>
      <c r="F580" s="7">
        <v>0</v>
      </c>
      <c r="G580" s="7">
        <v>0</v>
      </c>
      <c r="H580" s="7">
        <v>8</v>
      </c>
      <c r="I580" s="7">
        <v>8</v>
      </c>
      <c r="J580" s="7">
        <v>12</v>
      </c>
      <c r="K580" s="7">
        <v>6</v>
      </c>
      <c r="L580" s="7">
        <v>0</v>
      </c>
      <c r="M580" s="7">
        <v>14</v>
      </c>
      <c r="N580" s="7">
        <v>2</v>
      </c>
    </row>
    <row r="581" spans="1:14">
      <c r="A581" s="7" t="s">
        <v>3959</v>
      </c>
      <c r="B581" s="3">
        <v>1</v>
      </c>
      <c r="C581" s="7">
        <v>2</v>
      </c>
      <c r="D581" s="7">
        <v>3</v>
      </c>
      <c r="E581" s="7">
        <v>9</v>
      </c>
      <c r="F581" s="7">
        <v>3</v>
      </c>
      <c r="G581" s="7">
        <v>0</v>
      </c>
      <c r="H581" s="7">
        <v>19</v>
      </c>
      <c r="I581" s="7">
        <v>11</v>
      </c>
      <c r="J581" s="7">
        <v>37</v>
      </c>
      <c r="K581" s="7">
        <v>26</v>
      </c>
      <c r="L581" s="7">
        <v>3</v>
      </c>
      <c r="M581" s="7">
        <v>29</v>
      </c>
      <c r="N581" s="7">
        <v>4</v>
      </c>
    </row>
    <row r="582" spans="1:14">
      <c r="A582" s="7" t="s">
        <v>4021</v>
      </c>
      <c r="B582" s="3">
        <v>0</v>
      </c>
      <c r="C582" s="7">
        <v>0</v>
      </c>
      <c r="D582" s="7">
        <v>5</v>
      </c>
      <c r="E582" s="7">
        <v>7</v>
      </c>
      <c r="F582" s="7">
        <v>0</v>
      </c>
      <c r="G582" s="7">
        <v>0</v>
      </c>
      <c r="H582" s="7">
        <v>13</v>
      </c>
      <c r="I582" s="7">
        <v>8</v>
      </c>
      <c r="J582" s="7">
        <v>25</v>
      </c>
      <c r="K582" s="7">
        <v>11</v>
      </c>
      <c r="L582" s="7">
        <v>0</v>
      </c>
      <c r="M582" s="7">
        <v>14</v>
      </c>
      <c r="N582" s="7">
        <v>2</v>
      </c>
    </row>
    <row r="583" spans="1:14">
      <c r="A583" s="7" t="s">
        <v>4022</v>
      </c>
      <c r="B583" s="3">
        <v>0</v>
      </c>
      <c r="C583" s="7">
        <v>4</v>
      </c>
      <c r="D583" s="7">
        <v>2</v>
      </c>
      <c r="E583" s="7">
        <v>8</v>
      </c>
      <c r="F583" s="7">
        <v>0</v>
      </c>
      <c r="G583" s="7">
        <v>2</v>
      </c>
      <c r="H583" s="7">
        <v>20</v>
      </c>
      <c r="I583" s="7">
        <v>9</v>
      </c>
      <c r="J583" s="7">
        <v>32</v>
      </c>
      <c r="K583" s="7">
        <v>22</v>
      </c>
      <c r="L583" s="7">
        <v>1</v>
      </c>
      <c r="M583" s="7">
        <v>33</v>
      </c>
      <c r="N583" s="7">
        <v>4</v>
      </c>
    </row>
    <row r="584" spans="1:14">
      <c r="A584" s="7" t="s">
        <v>3960</v>
      </c>
      <c r="B584" s="3">
        <v>0</v>
      </c>
      <c r="C584" s="7">
        <v>1</v>
      </c>
      <c r="D584" s="7">
        <v>2</v>
      </c>
      <c r="E584" s="7">
        <v>4</v>
      </c>
      <c r="F584" s="7">
        <v>1</v>
      </c>
      <c r="G584" s="7">
        <v>0</v>
      </c>
      <c r="H584" s="7">
        <v>9</v>
      </c>
      <c r="I584" s="7">
        <v>4</v>
      </c>
      <c r="J584" s="7">
        <v>17</v>
      </c>
      <c r="K584" s="7">
        <v>7</v>
      </c>
      <c r="L584" s="7">
        <v>0</v>
      </c>
      <c r="M584" s="7">
        <v>7</v>
      </c>
      <c r="N584" s="7">
        <v>2</v>
      </c>
    </row>
    <row r="585" spans="1:14">
      <c r="A585" s="7" t="s">
        <v>3961</v>
      </c>
      <c r="B585" s="3">
        <v>0</v>
      </c>
      <c r="C585" s="7">
        <v>2</v>
      </c>
      <c r="D585" s="7">
        <v>4</v>
      </c>
      <c r="E585" s="7">
        <v>11</v>
      </c>
      <c r="F585" s="7">
        <v>1</v>
      </c>
      <c r="G585" s="7">
        <v>2</v>
      </c>
      <c r="H585" s="7">
        <v>24</v>
      </c>
      <c r="I585" s="7">
        <v>13</v>
      </c>
      <c r="J585" s="7">
        <v>30</v>
      </c>
      <c r="K585" s="7">
        <v>22</v>
      </c>
      <c r="L585" s="7">
        <v>1</v>
      </c>
      <c r="M585" s="7">
        <v>27</v>
      </c>
      <c r="N585" s="7">
        <v>4</v>
      </c>
    </row>
    <row r="586" spans="1:14">
      <c r="A586" s="7" t="s">
        <v>4039</v>
      </c>
      <c r="B586" s="3">
        <v>0</v>
      </c>
      <c r="C586" s="7">
        <v>1</v>
      </c>
      <c r="D586" s="7">
        <v>7</v>
      </c>
      <c r="E586" s="7">
        <v>4</v>
      </c>
      <c r="F586" s="7">
        <v>0</v>
      </c>
      <c r="G586" s="7">
        <v>1</v>
      </c>
      <c r="H586" s="7">
        <v>15</v>
      </c>
      <c r="I586" s="7">
        <v>7</v>
      </c>
      <c r="J586" s="7">
        <v>17</v>
      </c>
      <c r="K586" s="7">
        <v>15</v>
      </c>
      <c r="L586" s="7">
        <v>1</v>
      </c>
      <c r="M586" s="7">
        <v>29</v>
      </c>
      <c r="N586" s="7">
        <v>4</v>
      </c>
    </row>
    <row r="587" spans="1:14">
      <c r="A587" s="7" t="s">
        <v>3962</v>
      </c>
      <c r="B587" s="3">
        <v>0</v>
      </c>
      <c r="C587" s="7">
        <v>0</v>
      </c>
      <c r="D587" s="7">
        <v>11</v>
      </c>
      <c r="E587" s="7">
        <v>8</v>
      </c>
      <c r="F587" s="7">
        <v>0</v>
      </c>
      <c r="G587" s="7">
        <v>2</v>
      </c>
      <c r="H587" s="7">
        <v>20</v>
      </c>
      <c r="I587" s="7">
        <v>12</v>
      </c>
      <c r="J587" s="7">
        <v>29</v>
      </c>
      <c r="K587" s="7">
        <v>11</v>
      </c>
      <c r="L587" s="7">
        <v>1</v>
      </c>
      <c r="M587" s="7">
        <v>21</v>
      </c>
      <c r="N587" s="7">
        <v>4</v>
      </c>
    </row>
    <row r="588" spans="1:14">
      <c r="A588" s="7" t="s">
        <v>4023</v>
      </c>
      <c r="B588" s="3">
        <v>1</v>
      </c>
      <c r="C588" s="7">
        <v>3</v>
      </c>
      <c r="D588" s="7">
        <v>9</v>
      </c>
      <c r="E588" s="7">
        <v>11</v>
      </c>
      <c r="F588" s="7">
        <v>0</v>
      </c>
      <c r="G588" s="7">
        <v>0</v>
      </c>
      <c r="H588" s="7">
        <v>30</v>
      </c>
      <c r="I588" s="7">
        <v>17</v>
      </c>
      <c r="J588" s="7">
        <v>45</v>
      </c>
      <c r="K588" s="7">
        <v>22</v>
      </c>
      <c r="L588" s="7">
        <v>1</v>
      </c>
      <c r="M588" s="7">
        <v>29</v>
      </c>
      <c r="N588" s="7">
        <v>4</v>
      </c>
    </row>
    <row r="589" spans="1:14">
      <c r="A589" s="7" t="s">
        <v>3963</v>
      </c>
      <c r="B589" s="3">
        <v>0</v>
      </c>
      <c r="C589" s="7">
        <v>0</v>
      </c>
      <c r="D589" s="7">
        <v>6</v>
      </c>
      <c r="E589" s="7">
        <v>0</v>
      </c>
      <c r="F589" s="7">
        <v>0</v>
      </c>
      <c r="G589" s="7">
        <v>1</v>
      </c>
      <c r="H589" s="7">
        <v>17</v>
      </c>
      <c r="I589" s="7">
        <v>8</v>
      </c>
      <c r="J589" s="7">
        <v>27</v>
      </c>
      <c r="K589" s="7">
        <v>22</v>
      </c>
      <c r="L589" s="7">
        <v>0</v>
      </c>
      <c r="M589" s="7">
        <v>26</v>
      </c>
      <c r="N589" s="7">
        <v>4</v>
      </c>
    </row>
    <row r="590" spans="1:14">
      <c r="A590" s="7" t="s">
        <v>3964</v>
      </c>
      <c r="B590" s="3">
        <v>0</v>
      </c>
      <c r="C590" s="7">
        <v>0</v>
      </c>
      <c r="D590" s="7">
        <v>3</v>
      </c>
      <c r="E590" s="7">
        <v>17</v>
      </c>
      <c r="F590" s="7">
        <v>0</v>
      </c>
      <c r="G590" s="7">
        <v>0</v>
      </c>
      <c r="H590" s="7">
        <v>26</v>
      </c>
      <c r="I590" s="7">
        <v>6</v>
      </c>
      <c r="J590" s="7">
        <v>37</v>
      </c>
      <c r="K590" s="7">
        <v>25</v>
      </c>
      <c r="L590" s="7">
        <v>3</v>
      </c>
      <c r="M590" s="7">
        <v>34</v>
      </c>
      <c r="N590" s="7">
        <v>4</v>
      </c>
    </row>
    <row r="591" spans="1:14">
      <c r="A591" s="7" t="s">
        <v>3965</v>
      </c>
      <c r="B591" s="3">
        <v>0</v>
      </c>
      <c r="C591" s="7">
        <v>0</v>
      </c>
      <c r="D591" s="7">
        <v>5</v>
      </c>
      <c r="E591" s="7">
        <v>8</v>
      </c>
      <c r="F591" s="7">
        <v>0</v>
      </c>
      <c r="G591" s="7">
        <v>0</v>
      </c>
      <c r="H591" s="7">
        <v>14</v>
      </c>
      <c r="I591" s="7">
        <v>6</v>
      </c>
      <c r="J591" s="7">
        <v>19</v>
      </c>
      <c r="K591" s="7">
        <v>15</v>
      </c>
      <c r="L591" s="7">
        <v>3</v>
      </c>
      <c r="M591" s="7">
        <v>19</v>
      </c>
      <c r="N591" s="7">
        <v>3</v>
      </c>
    </row>
    <row r="592" spans="1:14">
      <c r="A592" s="7" t="s">
        <v>4024</v>
      </c>
      <c r="B592" s="3">
        <v>0</v>
      </c>
      <c r="C592" s="7">
        <v>0</v>
      </c>
      <c r="D592" s="7">
        <v>3</v>
      </c>
      <c r="E592" s="7">
        <v>4</v>
      </c>
      <c r="F592" s="7">
        <v>0</v>
      </c>
      <c r="G592" s="7">
        <v>2</v>
      </c>
      <c r="H592" s="7">
        <v>13</v>
      </c>
      <c r="I592" s="7">
        <v>5</v>
      </c>
      <c r="J592" s="7">
        <v>14</v>
      </c>
      <c r="K592" s="7">
        <v>8</v>
      </c>
      <c r="L592" s="7">
        <v>0</v>
      </c>
      <c r="M592" s="7">
        <v>11</v>
      </c>
      <c r="N592" s="7">
        <v>2</v>
      </c>
    </row>
    <row r="593" spans="1:14">
      <c r="A593" s="7" t="s">
        <v>3966</v>
      </c>
      <c r="B593" s="3">
        <v>1</v>
      </c>
      <c r="C593" s="7">
        <v>0</v>
      </c>
      <c r="D593" s="7">
        <v>6</v>
      </c>
      <c r="E593" s="7">
        <v>7</v>
      </c>
      <c r="F593" s="7">
        <v>0</v>
      </c>
      <c r="G593" s="7">
        <v>3</v>
      </c>
      <c r="H593" s="7">
        <v>17</v>
      </c>
      <c r="I593" s="7">
        <v>14</v>
      </c>
      <c r="J593" s="7">
        <v>38</v>
      </c>
      <c r="K593" s="7">
        <v>20</v>
      </c>
      <c r="L593" s="7">
        <v>1</v>
      </c>
      <c r="M593" s="7">
        <v>19</v>
      </c>
      <c r="N593" s="7">
        <v>5</v>
      </c>
    </row>
    <row r="594" spans="1:14">
      <c r="A594" s="7" t="s">
        <v>3967</v>
      </c>
      <c r="B594" s="3">
        <v>0</v>
      </c>
      <c r="C594" s="7">
        <v>0</v>
      </c>
      <c r="D594" s="7">
        <v>4</v>
      </c>
      <c r="E594" s="7">
        <v>4</v>
      </c>
      <c r="F594" s="7">
        <v>0</v>
      </c>
      <c r="G594" s="7">
        <v>1</v>
      </c>
      <c r="H594" s="7">
        <v>13</v>
      </c>
      <c r="I594" s="7">
        <v>10</v>
      </c>
      <c r="J594" s="7">
        <v>25</v>
      </c>
      <c r="K594" s="7">
        <v>16</v>
      </c>
      <c r="L594" s="7">
        <v>1</v>
      </c>
      <c r="M594" s="7">
        <v>28</v>
      </c>
      <c r="N594" s="7">
        <v>4</v>
      </c>
    </row>
    <row r="595" spans="1:14">
      <c r="A595" s="7" t="s">
        <v>4064</v>
      </c>
      <c r="B595" s="3">
        <v>1</v>
      </c>
      <c r="C595" s="7">
        <v>0</v>
      </c>
      <c r="D595" s="7">
        <v>3</v>
      </c>
      <c r="E595" s="7">
        <v>8</v>
      </c>
      <c r="F595" s="7">
        <v>0</v>
      </c>
      <c r="G595" s="7">
        <v>0</v>
      </c>
      <c r="H595" s="7">
        <v>12</v>
      </c>
      <c r="I595" s="7">
        <v>6</v>
      </c>
      <c r="J595" s="7">
        <v>22</v>
      </c>
      <c r="K595" s="7">
        <v>12</v>
      </c>
      <c r="L595" s="7">
        <v>0</v>
      </c>
      <c r="M595" s="7">
        <v>15</v>
      </c>
      <c r="N595" s="7">
        <v>2</v>
      </c>
    </row>
    <row r="596" spans="1:14">
      <c r="A596" s="7" t="s">
        <v>3968</v>
      </c>
      <c r="B596" s="3">
        <v>0</v>
      </c>
      <c r="C596" s="7">
        <v>0</v>
      </c>
      <c r="D596" s="7">
        <v>11</v>
      </c>
      <c r="E596" s="7">
        <v>8</v>
      </c>
      <c r="F596" s="7">
        <v>0</v>
      </c>
      <c r="G596" s="7">
        <v>1</v>
      </c>
      <c r="H596" s="7">
        <v>21</v>
      </c>
      <c r="I596" s="7">
        <v>16</v>
      </c>
      <c r="J596" s="7">
        <v>47</v>
      </c>
      <c r="K596" s="7">
        <v>20</v>
      </c>
      <c r="L596" s="7">
        <v>7</v>
      </c>
      <c r="M596" s="7">
        <v>18</v>
      </c>
      <c r="N596" s="7">
        <v>4</v>
      </c>
    </row>
    <row r="597" spans="1:14">
      <c r="A597" s="7" t="s">
        <v>4025</v>
      </c>
      <c r="B597" s="3">
        <v>0</v>
      </c>
      <c r="C597" s="7">
        <v>0</v>
      </c>
      <c r="D597" s="7">
        <v>7</v>
      </c>
      <c r="E597" s="7">
        <v>17</v>
      </c>
      <c r="F597" s="7">
        <v>0</v>
      </c>
      <c r="G597" s="7">
        <v>0</v>
      </c>
      <c r="H597" s="7">
        <v>37</v>
      </c>
      <c r="I597" s="7">
        <v>17</v>
      </c>
      <c r="J597" s="7">
        <v>28</v>
      </c>
      <c r="K597" s="7">
        <v>24</v>
      </c>
      <c r="L597" s="7">
        <v>2</v>
      </c>
      <c r="M597" s="7">
        <v>53</v>
      </c>
      <c r="N597" s="7">
        <v>4</v>
      </c>
    </row>
    <row r="598" spans="1:14">
      <c r="A598" s="7" t="s">
        <v>4026</v>
      </c>
      <c r="B598" s="3">
        <v>0</v>
      </c>
      <c r="C598" s="7">
        <v>2</v>
      </c>
      <c r="D598" s="7">
        <v>4</v>
      </c>
      <c r="E598" s="7">
        <v>12</v>
      </c>
      <c r="F598" s="7">
        <v>2</v>
      </c>
      <c r="G598" s="7">
        <v>1</v>
      </c>
      <c r="H598" s="7">
        <v>21</v>
      </c>
      <c r="I598" s="7">
        <v>14</v>
      </c>
      <c r="J598" s="7">
        <v>29</v>
      </c>
      <c r="K598" s="7">
        <v>24</v>
      </c>
      <c r="L598" s="7">
        <v>1</v>
      </c>
      <c r="M598" s="7">
        <v>31</v>
      </c>
      <c r="N598" s="7">
        <v>3</v>
      </c>
    </row>
    <row r="599" spans="1:14">
      <c r="A599" s="7" t="s">
        <v>3979</v>
      </c>
      <c r="B599" s="3">
        <v>3</v>
      </c>
      <c r="C599" s="7">
        <v>1</v>
      </c>
      <c r="D599" s="7">
        <v>9</v>
      </c>
      <c r="E599" s="7">
        <v>8</v>
      </c>
      <c r="F599" s="7">
        <v>2</v>
      </c>
      <c r="G599" s="7">
        <v>0</v>
      </c>
      <c r="H599" s="7">
        <v>22</v>
      </c>
      <c r="I599" s="7">
        <v>7</v>
      </c>
      <c r="J599" s="7">
        <v>35</v>
      </c>
      <c r="K599" s="7">
        <v>18</v>
      </c>
      <c r="L599" s="7">
        <v>2</v>
      </c>
      <c r="M599" s="7">
        <v>24</v>
      </c>
      <c r="N599" s="7">
        <v>4</v>
      </c>
    </row>
    <row r="600" spans="1:14">
      <c r="A600" s="7" t="s">
        <v>3969</v>
      </c>
      <c r="B600" s="3">
        <v>0</v>
      </c>
      <c r="C600" s="7">
        <v>0</v>
      </c>
      <c r="D600" s="7">
        <v>6</v>
      </c>
      <c r="E600" s="7">
        <v>3</v>
      </c>
      <c r="F600" s="7">
        <v>0</v>
      </c>
      <c r="G600" s="7">
        <v>0</v>
      </c>
      <c r="H600" s="7">
        <v>13</v>
      </c>
      <c r="I600" s="7">
        <v>10</v>
      </c>
      <c r="J600" s="7">
        <v>22</v>
      </c>
      <c r="K600" s="7">
        <v>18</v>
      </c>
      <c r="L600" s="7">
        <v>1</v>
      </c>
      <c r="M600" s="7">
        <v>21</v>
      </c>
      <c r="N600" s="7">
        <v>2</v>
      </c>
    </row>
    <row r="601" spans="1:14">
      <c r="A601" s="7" t="s">
        <v>3970</v>
      </c>
      <c r="B601" s="3">
        <v>0</v>
      </c>
      <c r="C601" s="7">
        <v>1</v>
      </c>
      <c r="D601" s="7">
        <v>5</v>
      </c>
      <c r="E601" s="7">
        <v>7</v>
      </c>
      <c r="F601" s="7">
        <v>0</v>
      </c>
      <c r="G601" s="7">
        <v>0</v>
      </c>
      <c r="H601" s="7">
        <v>15</v>
      </c>
      <c r="I601" s="7">
        <v>7</v>
      </c>
      <c r="J601" s="7">
        <v>25</v>
      </c>
      <c r="K601" s="7">
        <v>17</v>
      </c>
      <c r="L601" s="7">
        <v>0</v>
      </c>
      <c r="M601" s="7">
        <v>27</v>
      </c>
      <c r="N601" s="7">
        <v>3</v>
      </c>
    </row>
    <row r="602" spans="1:14">
      <c r="A602" s="7" t="s">
        <v>4027</v>
      </c>
      <c r="B602" s="3">
        <v>1</v>
      </c>
      <c r="C602" s="7">
        <v>1</v>
      </c>
      <c r="D602" s="7">
        <v>13</v>
      </c>
      <c r="E602" s="7">
        <v>8</v>
      </c>
      <c r="F602" s="7">
        <v>2</v>
      </c>
      <c r="G602" s="7">
        <v>0</v>
      </c>
      <c r="H602" s="7">
        <v>24</v>
      </c>
      <c r="I602" s="7">
        <v>5</v>
      </c>
      <c r="J602" s="7">
        <v>32</v>
      </c>
      <c r="K602" s="7">
        <v>10</v>
      </c>
      <c r="L602" s="7">
        <v>0</v>
      </c>
      <c r="M602" s="7">
        <v>16</v>
      </c>
      <c r="N602" s="7">
        <v>4</v>
      </c>
    </row>
    <row r="603" spans="1:14">
      <c r="A603" s="7" t="s">
        <v>4028</v>
      </c>
      <c r="B603" s="3">
        <v>0</v>
      </c>
      <c r="C603" s="7">
        <v>2</v>
      </c>
      <c r="D603" s="7">
        <v>9</v>
      </c>
      <c r="E603" s="7">
        <v>8</v>
      </c>
      <c r="F603" s="7">
        <v>1</v>
      </c>
      <c r="G603" s="7">
        <v>0</v>
      </c>
      <c r="H603" s="7">
        <v>23</v>
      </c>
      <c r="I603" s="7">
        <v>9</v>
      </c>
      <c r="J603" s="7">
        <v>18</v>
      </c>
      <c r="K603" s="7">
        <v>15</v>
      </c>
      <c r="L603" s="7">
        <v>2</v>
      </c>
      <c r="M603" s="7">
        <v>25</v>
      </c>
      <c r="N603" s="7">
        <v>2</v>
      </c>
    </row>
    <row r="604" spans="1:14">
      <c r="A604" s="7" t="s">
        <v>4029</v>
      </c>
      <c r="B604" s="3">
        <v>0</v>
      </c>
      <c r="C604" s="7">
        <v>3</v>
      </c>
      <c r="D604" s="7">
        <v>4</v>
      </c>
      <c r="E604" s="7">
        <v>8</v>
      </c>
      <c r="F604" s="7">
        <v>0</v>
      </c>
      <c r="G604" s="7">
        <v>0</v>
      </c>
      <c r="H604" s="7">
        <v>18</v>
      </c>
      <c r="I604" s="7">
        <v>12</v>
      </c>
      <c r="J604" s="7">
        <v>26</v>
      </c>
      <c r="K604" s="7">
        <v>17</v>
      </c>
      <c r="L604" s="7">
        <v>1</v>
      </c>
      <c r="M604" s="7">
        <v>19</v>
      </c>
      <c r="N604" s="7">
        <v>3</v>
      </c>
    </row>
    <row r="605" spans="1:14">
      <c r="A605" s="7" t="s">
        <v>3971</v>
      </c>
      <c r="B605" s="3">
        <v>0</v>
      </c>
      <c r="C605" s="7">
        <v>1</v>
      </c>
      <c r="D605" s="7">
        <v>7</v>
      </c>
      <c r="E605" s="7">
        <v>4</v>
      </c>
      <c r="F605" s="7">
        <v>0</v>
      </c>
      <c r="G605" s="7">
        <v>0</v>
      </c>
      <c r="H605" s="7">
        <v>16</v>
      </c>
      <c r="I605" s="7">
        <v>8</v>
      </c>
      <c r="J605" s="7">
        <v>20</v>
      </c>
      <c r="K605" s="7">
        <v>17</v>
      </c>
      <c r="L605" s="7">
        <v>0</v>
      </c>
      <c r="M605" s="7">
        <v>24</v>
      </c>
      <c r="N605" s="7">
        <v>4</v>
      </c>
    </row>
    <row r="606" spans="1:14">
      <c r="A606" s="7" t="s">
        <v>4030</v>
      </c>
      <c r="B606" s="3">
        <v>0</v>
      </c>
      <c r="C606" s="7">
        <v>0</v>
      </c>
      <c r="D606" s="7">
        <v>2</v>
      </c>
      <c r="E606" s="7">
        <v>4</v>
      </c>
      <c r="F606" s="7">
        <v>0</v>
      </c>
      <c r="G606" s="7">
        <v>0</v>
      </c>
      <c r="H606" s="7">
        <v>8</v>
      </c>
      <c r="I606" s="7">
        <v>3</v>
      </c>
      <c r="J606" s="7">
        <v>13</v>
      </c>
      <c r="K606" s="7">
        <v>15</v>
      </c>
      <c r="L606" s="7">
        <v>0</v>
      </c>
      <c r="M606" s="7">
        <v>14</v>
      </c>
      <c r="N606" s="7">
        <v>2</v>
      </c>
    </row>
    <row r="607" spans="1:14">
      <c r="A607" s="7" t="s">
        <v>4065</v>
      </c>
      <c r="B607" s="3">
        <v>1</v>
      </c>
      <c r="C607" s="7">
        <v>1</v>
      </c>
      <c r="D607" s="7">
        <v>12</v>
      </c>
      <c r="E607" s="7">
        <v>4</v>
      </c>
      <c r="F607" s="7">
        <v>1</v>
      </c>
      <c r="G607" s="7">
        <v>0</v>
      </c>
      <c r="H607" s="7">
        <v>23</v>
      </c>
      <c r="I607" s="7">
        <v>5</v>
      </c>
      <c r="J607" s="7">
        <v>36</v>
      </c>
      <c r="K607" s="7">
        <v>17</v>
      </c>
      <c r="L607" s="7">
        <v>1</v>
      </c>
      <c r="M607" s="7">
        <v>18</v>
      </c>
      <c r="N607" s="7">
        <v>3</v>
      </c>
    </row>
    <row r="608" spans="1:14">
      <c r="A608" s="7" t="s">
        <v>4174</v>
      </c>
      <c r="B608" s="3">
        <v>0</v>
      </c>
      <c r="C608" s="7">
        <v>0</v>
      </c>
      <c r="D608" s="7">
        <v>2</v>
      </c>
      <c r="E608" s="7">
        <v>3</v>
      </c>
      <c r="F608" s="7">
        <v>0</v>
      </c>
      <c r="G608" s="7">
        <v>0</v>
      </c>
      <c r="H608" s="7">
        <v>5</v>
      </c>
      <c r="I608" s="7">
        <v>0</v>
      </c>
      <c r="J608" s="7">
        <v>7</v>
      </c>
      <c r="K608" s="7">
        <v>3</v>
      </c>
      <c r="L608" s="7">
        <v>2</v>
      </c>
      <c r="M608" s="7">
        <v>6</v>
      </c>
      <c r="N608" s="7">
        <v>1</v>
      </c>
    </row>
    <row r="609" spans="1:14">
      <c r="A609" s="7" t="s">
        <v>4175</v>
      </c>
      <c r="B609" s="3">
        <v>0</v>
      </c>
      <c r="C609" s="7">
        <v>3</v>
      </c>
      <c r="D609" s="7">
        <v>14</v>
      </c>
      <c r="E609" s="7">
        <v>6</v>
      </c>
      <c r="F609" s="7">
        <v>1</v>
      </c>
      <c r="G609" s="7">
        <v>0</v>
      </c>
      <c r="H609" s="7">
        <v>25</v>
      </c>
      <c r="I609" s="7">
        <v>12</v>
      </c>
      <c r="J609" s="7">
        <v>25</v>
      </c>
      <c r="K609" s="7">
        <v>16</v>
      </c>
      <c r="L609" s="7">
        <v>0</v>
      </c>
      <c r="M609" s="7">
        <v>19</v>
      </c>
      <c r="N609" s="7">
        <v>4</v>
      </c>
    </row>
    <row r="610" spans="1:14">
      <c r="A610" s="7" t="s">
        <v>4176</v>
      </c>
      <c r="B610" s="3">
        <v>0</v>
      </c>
      <c r="C610" s="7">
        <v>0</v>
      </c>
      <c r="D610" s="7">
        <v>0</v>
      </c>
      <c r="E610" s="7">
        <v>4</v>
      </c>
      <c r="F610" s="7">
        <v>0</v>
      </c>
      <c r="G610" s="7">
        <v>0</v>
      </c>
      <c r="H610" s="7">
        <v>8</v>
      </c>
      <c r="I610" s="7">
        <v>3</v>
      </c>
      <c r="J610" s="7">
        <v>21</v>
      </c>
      <c r="K610" s="7">
        <v>9</v>
      </c>
      <c r="L610" s="7">
        <v>0</v>
      </c>
      <c r="M610" s="7">
        <v>16</v>
      </c>
      <c r="N610" s="7">
        <v>2</v>
      </c>
    </row>
    <row r="611" spans="1:14">
      <c r="A611" s="7" t="s">
        <v>4177</v>
      </c>
      <c r="B611" s="3">
        <v>1</v>
      </c>
      <c r="C611" s="7">
        <v>1</v>
      </c>
      <c r="D611" s="7">
        <v>6</v>
      </c>
      <c r="E611" s="7">
        <v>10</v>
      </c>
      <c r="F611" s="7">
        <v>0</v>
      </c>
      <c r="G611" s="7">
        <v>1</v>
      </c>
      <c r="H611" s="7">
        <v>24</v>
      </c>
      <c r="I611" s="7">
        <v>15</v>
      </c>
      <c r="J611" s="7">
        <v>33</v>
      </c>
      <c r="K611" s="7">
        <v>12</v>
      </c>
      <c r="L611" s="7">
        <v>1</v>
      </c>
      <c r="M611" s="7">
        <v>17</v>
      </c>
      <c r="N611" s="7">
        <v>4</v>
      </c>
    </row>
    <row r="612" spans="1:14">
      <c r="A612" s="7" t="s">
        <v>4178</v>
      </c>
      <c r="B612" s="3">
        <v>0</v>
      </c>
      <c r="C612" s="7">
        <v>0</v>
      </c>
      <c r="D612" s="7">
        <v>4</v>
      </c>
      <c r="E612" s="7">
        <v>8</v>
      </c>
      <c r="F612" s="7">
        <v>0</v>
      </c>
      <c r="G612" s="7">
        <v>0</v>
      </c>
      <c r="H612" s="7">
        <v>7</v>
      </c>
      <c r="I612" s="7">
        <v>7</v>
      </c>
      <c r="J612" s="7">
        <v>23</v>
      </c>
      <c r="K612" s="7">
        <v>10</v>
      </c>
      <c r="L612" s="7">
        <v>0</v>
      </c>
      <c r="M612" s="7">
        <v>14</v>
      </c>
      <c r="N612" s="7">
        <v>2</v>
      </c>
    </row>
    <row r="613" spans="1:14">
      <c r="A613" s="7" t="s">
        <v>4179</v>
      </c>
      <c r="B613" s="3">
        <v>1</v>
      </c>
      <c r="C613" s="7">
        <v>3</v>
      </c>
      <c r="D613" s="7">
        <v>1</v>
      </c>
      <c r="E613" s="7">
        <v>16</v>
      </c>
      <c r="F613" s="7">
        <v>1</v>
      </c>
      <c r="G613" s="7">
        <v>0</v>
      </c>
      <c r="H613" s="7">
        <v>23</v>
      </c>
      <c r="I613" s="7">
        <v>8</v>
      </c>
      <c r="J613" s="7">
        <v>39</v>
      </c>
      <c r="K613" s="7">
        <v>15</v>
      </c>
      <c r="L613" s="7">
        <v>0</v>
      </c>
      <c r="M613" s="7">
        <v>29</v>
      </c>
      <c r="N613" s="7">
        <v>4</v>
      </c>
    </row>
    <row r="614" spans="1:14">
      <c r="A614" s="7" t="s">
        <v>4180</v>
      </c>
      <c r="B614" s="3">
        <v>0</v>
      </c>
      <c r="C614" s="7">
        <v>0</v>
      </c>
      <c r="D614" s="7">
        <v>3</v>
      </c>
      <c r="E614" s="7">
        <v>6</v>
      </c>
      <c r="F614" s="7">
        <v>0</v>
      </c>
      <c r="G614" s="7">
        <v>0</v>
      </c>
      <c r="H614" s="7">
        <v>14</v>
      </c>
      <c r="I614" s="7">
        <v>5</v>
      </c>
      <c r="J614" s="7">
        <v>14</v>
      </c>
      <c r="K614" s="7">
        <v>12</v>
      </c>
      <c r="L614" s="7">
        <v>2</v>
      </c>
      <c r="M614" s="7">
        <v>13</v>
      </c>
      <c r="N614" s="7">
        <v>2</v>
      </c>
    </row>
    <row r="615" spans="1:14">
      <c r="A615" s="7" t="s">
        <v>4181</v>
      </c>
      <c r="B615" s="3">
        <v>0</v>
      </c>
      <c r="C615" s="7">
        <v>1</v>
      </c>
      <c r="D615" s="7">
        <v>3</v>
      </c>
      <c r="E615" s="7">
        <v>8</v>
      </c>
      <c r="F615" s="7">
        <v>1</v>
      </c>
      <c r="G615" s="7">
        <v>1</v>
      </c>
      <c r="H615" s="7">
        <v>23</v>
      </c>
      <c r="I615" s="7">
        <v>12</v>
      </c>
      <c r="J615" s="7">
        <v>31</v>
      </c>
      <c r="K615" s="7">
        <v>28</v>
      </c>
      <c r="L615" s="7">
        <v>1</v>
      </c>
      <c r="M615" s="7">
        <v>39</v>
      </c>
      <c r="N615" s="7">
        <v>4</v>
      </c>
    </row>
    <row r="616" spans="1:14">
      <c r="A616" s="7" t="s">
        <v>4182</v>
      </c>
      <c r="B616" s="3">
        <v>0</v>
      </c>
      <c r="C616" s="7">
        <v>1</v>
      </c>
      <c r="D616" s="7">
        <v>7</v>
      </c>
      <c r="E616" s="7">
        <v>5</v>
      </c>
      <c r="F616" s="7">
        <v>0</v>
      </c>
      <c r="G616" s="7">
        <v>0</v>
      </c>
      <c r="H616" s="7">
        <v>16</v>
      </c>
      <c r="I616" s="7">
        <v>6</v>
      </c>
      <c r="J616" s="7">
        <v>10</v>
      </c>
      <c r="K616" s="7">
        <v>9</v>
      </c>
      <c r="L616" s="7">
        <v>3</v>
      </c>
      <c r="M616" s="7">
        <v>20</v>
      </c>
      <c r="N616" s="7">
        <v>3</v>
      </c>
    </row>
    <row r="617" spans="1:14">
      <c r="A617" s="7" t="s">
        <v>4183</v>
      </c>
      <c r="B617" s="3">
        <v>0</v>
      </c>
      <c r="C617" s="7">
        <v>0</v>
      </c>
      <c r="D617" s="7">
        <v>16</v>
      </c>
      <c r="E617" s="7">
        <v>7</v>
      </c>
      <c r="F617" s="7">
        <v>0</v>
      </c>
      <c r="G617" s="7">
        <v>0</v>
      </c>
      <c r="H617" s="7">
        <v>25</v>
      </c>
      <c r="I617" s="7">
        <v>7</v>
      </c>
      <c r="J617" s="7">
        <v>28</v>
      </c>
      <c r="K617" s="7">
        <v>17</v>
      </c>
      <c r="L617" s="7">
        <v>0</v>
      </c>
      <c r="M617" s="7">
        <v>30</v>
      </c>
      <c r="N617" s="7">
        <v>4</v>
      </c>
    </row>
    <row r="618" spans="1:14">
      <c r="A618" s="7" t="s">
        <v>4184</v>
      </c>
      <c r="B618" s="3">
        <v>2</v>
      </c>
      <c r="C618" s="7">
        <v>2</v>
      </c>
      <c r="D618" s="7">
        <v>11</v>
      </c>
      <c r="E618" s="7">
        <v>13</v>
      </c>
      <c r="F618" s="7">
        <v>2</v>
      </c>
      <c r="G618" s="7">
        <v>0</v>
      </c>
      <c r="H618" s="7">
        <v>35</v>
      </c>
      <c r="I618" s="7">
        <v>12</v>
      </c>
      <c r="J618" s="7">
        <v>42</v>
      </c>
      <c r="K618" s="7">
        <v>26</v>
      </c>
      <c r="L618" s="7">
        <v>0</v>
      </c>
      <c r="M618" s="7">
        <v>34</v>
      </c>
      <c r="N618" s="7">
        <v>4</v>
      </c>
    </row>
    <row r="619" spans="1:14">
      <c r="A619" s="7" t="s">
        <v>4185</v>
      </c>
      <c r="B619" s="3">
        <v>0</v>
      </c>
      <c r="C619" s="7">
        <v>1</v>
      </c>
      <c r="D619" s="7">
        <v>5</v>
      </c>
      <c r="E619" s="7">
        <v>7</v>
      </c>
      <c r="F619" s="7">
        <v>2</v>
      </c>
      <c r="G619" s="7">
        <v>0</v>
      </c>
      <c r="H619" s="7">
        <v>15</v>
      </c>
      <c r="I619" s="7">
        <v>11</v>
      </c>
      <c r="J619" s="7">
        <v>28</v>
      </c>
      <c r="K619" s="7">
        <v>18</v>
      </c>
      <c r="L619" s="7">
        <v>0</v>
      </c>
      <c r="M619" s="7">
        <v>25</v>
      </c>
      <c r="N619" s="7">
        <v>4</v>
      </c>
    </row>
    <row r="620" spans="1:14">
      <c r="A620" s="7" t="s">
        <v>4186</v>
      </c>
      <c r="B620" s="3">
        <v>0</v>
      </c>
      <c r="C620" s="7">
        <v>1</v>
      </c>
      <c r="D620" s="7">
        <v>4</v>
      </c>
      <c r="E620" s="7">
        <v>16</v>
      </c>
      <c r="F620" s="7">
        <v>1</v>
      </c>
      <c r="G620" s="7">
        <v>0</v>
      </c>
      <c r="H620" s="7">
        <v>33</v>
      </c>
      <c r="I620" s="7">
        <v>12</v>
      </c>
      <c r="J620" s="7">
        <v>38</v>
      </c>
      <c r="K620" s="7">
        <v>29</v>
      </c>
      <c r="L620" s="7">
        <v>2</v>
      </c>
      <c r="M620" s="7">
        <v>39</v>
      </c>
      <c r="N620" s="7">
        <v>4</v>
      </c>
    </row>
    <row r="621" spans="1:14">
      <c r="A621" s="7" t="s">
        <v>4187</v>
      </c>
      <c r="B621" s="3">
        <v>0</v>
      </c>
      <c r="C621" s="7">
        <v>0</v>
      </c>
      <c r="D621" s="7">
        <v>5</v>
      </c>
      <c r="E621" s="7">
        <v>4</v>
      </c>
      <c r="F621" s="7">
        <v>0</v>
      </c>
      <c r="G621" s="7">
        <v>0</v>
      </c>
      <c r="H621" s="7">
        <v>11</v>
      </c>
      <c r="I621" s="7">
        <v>4</v>
      </c>
      <c r="J621" s="7">
        <v>16</v>
      </c>
      <c r="K621" s="7">
        <v>17</v>
      </c>
      <c r="L621" s="7">
        <v>0</v>
      </c>
      <c r="M621" s="7">
        <v>27</v>
      </c>
      <c r="N621" s="7">
        <v>3</v>
      </c>
    </row>
    <row r="622" spans="1:14">
      <c r="A622" s="7" t="s">
        <v>4188</v>
      </c>
      <c r="B622" s="3">
        <v>0</v>
      </c>
      <c r="C622" s="7">
        <v>0</v>
      </c>
      <c r="D622" s="7">
        <v>1</v>
      </c>
      <c r="E622" s="7">
        <v>2</v>
      </c>
      <c r="F622" s="7">
        <v>0</v>
      </c>
      <c r="G622" s="7">
        <v>0</v>
      </c>
      <c r="H622" s="7">
        <v>8</v>
      </c>
      <c r="I622" s="7">
        <v>7</v>
      </c>
      <c r="J622" s="7">
        <v>9</v>
      </c>
      <c r="K622" s="7">
        <v>7</v>
      </c>
      <c r="L622" s="7">
        <v>0</v>
      </c>
      <c r="M622" s="7">
        <v>6</v>
      </c>
      <c r="N622" s="7">
        <v>2</v>
      </c>
    </row>
    <row r="623" spans="1:14">
      <c r="A623" s="7" t="s">
        <v>4189</v>
      </c>
      <c r="B623" s="3">
        <v>1</v>
      </c>
      <c r="C623" s="7">
        <v>0</v>
      </c>
      <c r="D623" s="7">
        <v>8</v>
      </c>
      <c r="E623" s="7">
        <v>6</v>
      </c>
      <c r="F623" s="7">
        <v>1</v>
      </c>
      <c r="G623" s="7">
        <v>0</v>
      </c>
      <c r="H623" s="7">
        <v>19</v>
      </c>
      <c r="I623" s="7">
        <v>17</v>
      </c>
      <c r="J623" s="7">
        <v>28</v>
      </c>
      <c r="K623" s="7">
        <v>20</v>
      </c>
      <c r="L623" s="7">
        <v>0</v>
      </c>
      <c r="M623" s="7">
        <v>34</v>
      </c>
      <c r="N623" s="7">
        <v>5</v>
      </c>
    </row>
    <row r="624" spans="1:14">
      <c r="A624" s="7" t="s">
        <v>4190</v>
      </c>
      <c r="B624" s="3">
        <v>1</v>
      </c>
      <c r="C624" s="7">
        <v>0</v>
      </c>
      <c r="D624" s="7">
        <v>4</v>
      </c>
      <c r="E624" s="7">
        <v>4</v>
      </c>
      <c r="F624" s="7">
        <v>1</v>
      </c>
      <c r="G624" s="7">
        <v>0</v>
      </c>
      <c r="H624" s="7">
        <v>14</v>
      </c>
      <c r="I624" s="7">
        <v>14</v>
      </c>
      <c r="J624" s="7">
        <v>20</v>
      </c>
      <c r="K624" s="7">
        <v>24</v>
      </c>
      <c r="L624" s="7">
        <v>0</v>
      </c>
      <c r="M624" s="7">
        <v>28</v>
      </c>
      <c r="N624" s="7">
        <v>4</v>
      </c>
    </row>
    <row r="625" spans="1:14">
      <c r="A625" s="7" t="s">
        <v>4191</v>
      </c>
      <c r="B625" s="3">
        <v>1</v>
      </c>
      <c r="C625" s="7">
        <v>1</v>
      </c>
      <c r="D625" s="7">
        <v>4</v>
      </c>
      <c r="E625" s="7">
        <v>8</v>
      </c>
      <c r="F625" s="7">
        <v>1</v>
      </c>
      <c r="G625" s="7">
        <v>0</v>
      </c>
      <c r="H625" s="7">
        <v>13</v>
      </c>
      <c r="I625" s="7">
        <v>7</v>
      </c>
      <c r="J625" s="7">
        <v>27</v>
      </c>
      <c r="K625" s="7">
        <v>12</v>
      </c>
      <c r="L625" s="7">
        <v>0</v>
      </c>
      <c r="M625" s="7">
        <v>16</v>
      </c>
      <c r="N625" s="7">
        <v>2</v>
      </c>
    </row>
    <row r="626" spans="1:14">
      <c r="A626" s="7" t="s">
        <v>4192</v>
      </c>
      <c r="B626" s="3">
        <v>0</v>
      </c>
      <c r="C626" s="7">
        <v>0</v>
      </c>
      <c r="D626" s="7">
        <v>11</v>
      </c>
      <c r="E626" s="7">
        <v>9</v>
      </c>
      <c r="F626" s="7">
        <v>2</v>
      </c>
      <c r="G626" s="7">
        <v>0</v>
      </c>
      <c r="H626" s="7">
        <v>25</v>
      </c>
      <c r="I626" s="7">
        <v>14</v>
      </c>
      <c r="J626" s="7">
        <v>36</v>
      </c>
      <c r="K626" s="7">
        <v>22</v>
      </c>
      <c r="L626" s="7">
        <v>3</v>
      </c>
      <c r="M626" s="7">
        <v>19</v>
      </c>
      <c r="N626" s="7">
        <v>4</v>
      </c>
    </row>
    <row r="627" spans="1:14">
      <c r="A627" s="7" t="s">
        <v>4193</v>
      </c>
      <c r="B627" s="3">
        <v>0</v>
      </c>
      <c r="C627" s="7">
        <v>1</v>
      </c>
      <c r="D627" s="7">
        <v>12</v>
      </c>
      <c r="E627" s="7">
        <v>10</v>
      </c>
      <c r="F627" s="7">
        <v>0</v>
      </c>
      <c r="G627" s="7">
        <v>0</v>
      </c>
      <c r="H627" s="7">
        <v>31</v>
      </c>
      <c r="I627" s="7">
        <v>14</v>
      </c>
      <c r="J627" s="7">
        <v>29</v>
      </c>
      <c r="K627" s="7">
        <v>22</v>
      </c>
      <c r="L627" s="7">
        <v>2</v>
      </c>
      <c r="M627" s="7">
        <v>42</v>
      </c>
      <c r="N627" s="7">
        <v>4</v>
      </c>
    </row>
    <row r="628" spans="1:14">
      <c r="A628" s="7" t="s">
        <v>4194</v>
      </c>
      <c r="B628" s="3">
        <v>0</v>
      </c>
      <c r="C628" s="7">
        <v>1</v>
      </c>
      <c r="D628" s="7">
        <v>6</v>
      </c>
      <c r="E628" s="7">
        <v>10</v>
      </c>
      <c r="F628" s="7">
        <v>1</v>
      </c>
      <c r="G628" s="7">
        <v>0</v>
      </c>
      <c r="H628" s="7">
        <v>18</v>
      </c>
      <c r="I628" s="7">
        <v>12</v>
      </c>
      <c r="J628" s="7">
        <v>31</v>
      </c>
      <c r="K628" s="7">
        <v>12</v>
      </c>
      <c r="L628" s="7">
        <v>2</v>
      </c>
      <c r="M628" s="7">
        <v>16</v>
      </c>
      <c r="N628" s="7">
        <v>3</v>
      </c>
    </row>
    <row r="629" spans="1:14">
      <c r="A629" s="7" t="s">
        <v>4195</v>
      </c>
      <c r="B629" s="3">
        <v>0</v>
      </c>
      <c r="C629" s="7">
        <v>0</v>
      </c>
      <c r="D629" s="7">
        <v>8</v>
      </c>
      <c r="E629" s="7">
        <v>7</v>
      </c>
      <c r="F629" s="7">
        <v>0</v>
      </c>
      <c r="G629" s="7">
        <v>1</v>
      </c>
      <c r="H629" s="7">
        <v>20</v>
      </c>
      <c r="I629" s="7">
        <v>11</v>
      </c>
      <c r="J629" s="7">
        <v>26</v>
      </c>
      <c r="K629" s="7">
        <v>22</v>
      </c>
      <c r="L629" s="7">
        <v>1</v>
      </c>
      <c r="M629" s="7">
        <v>28</v>
      </c>
      <c r="N629" s="7">
        <v>4</v>
      </c>
    </row>
    <row r="630" spans="1:14">
      <c r="A630" s="7" t="s">
        <v>4196</v>
      </c>
      <c r="B630" s="3">
        <v>0</v>
      </c>
      <c r="C630" s="7">
        <v>2</v>
      </c>
      <c r="D630" s="7">
        <v>4</v>
      </c>
      <c r="E630" s="7">
        <v>5</v>
      </c>
      <c r="F630" s="7">
        <v>0</v>
      </c>
      <c r="G630" s="7">
        <v>0</v>
      </c>
      <c r="H630" s="7">
        <v>12</v>
      </c>
      <c r="I630" s="7">
        <v>17</v>
      </c>
      <c r="J630" s="7">
        <v>20</v>
      </c>
      <c r="K630" s="7">
        <v>15</v>
      </c>
      <c r="L630" s="7">
        <v>0</v>
      </c>
      <c r="M630" s="7">
        <v>12</v>
      </c>
      <c r="N630" s="7">
        <v>2</v>
      </c>
    </row>
    <row r="631" spans="1:14">
      <c r="A631" s="7" t="s">
        <v>4197</v>
      </c>
      <c r="B631" s="3">
        <v>0</v>
      </c>
      <c r="C631" s="7">
        <v>2</v>
      </c>
      <c r="D631" s="7">
        <v>7</v>
      </c>
      <c r="E631" s="7">
        <v>8</v>
      </c>
      <c r="F631" s="7">
        <v>0</v>
      </c>
      <c r="G631" s="7">
        <v>0</v>
      </c>
      <c r="H631" s="7">
        <v>18</v>
      </c>
      <c r="I631" s="7">
        <v>10</v>
      </c>
      <c r="J631" s="7">
        <v>24</v>
      </c>
      <c r="K631" s="7">
        <v>16</v>
      </c>
      <c r="L631" s="7">
        <v>0</v>
      </c>
      <c r="M631" s="7">
        <v>27</v>
      </c>
      <c r="N631" s="7">
        <v>3</v>
      </c>
    </row>
    <row r="632" spans="1:14">
      <c r="A632" s="7" t="s">
        <v>4198</v>
      </c>
      <c r="B632" s="3">
        <v>1</v>
      </c>
      <c r="C632" s="7">
        <v>0</v>
      </c>
      <c r="D632" s="7">
        <v>15</v>
      </c>
      <c r="E632" s="7">
        <v>5</v>
      </c>
      <c r="F632" s="7">
        <v>1</v>
      </c>
      <c r="G632" s="7">
        <v>2</v>
      </c>
      <c r="H632" s="7">
        <v>17</v>
      </c>
      <c r="I632" s="7">
        <v>7</v>
      </c>
      <c r="J632" s="7">
        <v>25</v>
      </c>
      <c r="K632" s="7">
        <v>8</v>
      </c>
      <c r="L632" s="7">
        <v>0</v>
      </c>
      <c r="M632" s="7">
        <v>18</v>
      </c>
      <c r="N632" s="7">
        <v>4</v>
      </c>
    </row>
    <row r="633" spans="1:14">
      <c r="A633" s="7" t="s">
        <v>4199</v>
      </c>
      <c r="B633" s="3">
        <v>0</v>
      </c>
      <c r="C633" s="7">
        <v>1</v>
      </c>
      <c r="D633" s="7">
        <v>11</v>
      </c>
      <c r="E633" s="7">
        <v>6</v>
      </c>
      <c r="F633" s="7">
        <v>0</v>
      </c>
      <c r="G633" s="7">
        <v>1</v>
      </c>
      <c r="H633" s="7">
        <v>21</v>
      </c>
      <c r="I633" s="7">
        <v>5</v>
      </c>
      <c r="J633" s="7">
        <v>10</v>
      </c>
      <c r="K633" s="7">
        <v>19</v>
      </c>
      <c r="L633" s="7">
        <v>1</v>
      </c>
      <c r="M633" s="7">
        <v>26</v>
      </c>
      <c r="N633" s="7">
        <v>2</v>
      </c>
    </row>
    <row r="634" spans="1:14">
      <c r="A634" s="7" t="s">
        <v>4200</v>
      </c>
      <c r="B634" s="3">
        <v>0</v>
      </c>
      <c r="C634" s="7">
        <v>3</v>
      </c>
      <c r="D634" s="7">
        <v>4</v>
      </c>
      <c r="E634" s="7">
        <v>12</v>
      </c>
      <c r="F634" s="7">
        <v>0</v>
      </c>
      <c r="G634" s="7">
        <v>0</v>
      </c>
      <c r="H634" s="7">
        <v>22</v>
      </c>
      <c r="I634" s="7">
        <v>5</v>
      </c>
      <c r="J634" s="7">
        <v>20</v>
      </c>
      <c r="K634" s="7">
        <v>11</v>
      </c>
      <c r="L634" s="7">
        <v>0</v>
      </c>
      <c r="M634" s="7">
        <v>13</v>
      </c>
      <c r="N634" s="7">
        <v>3</v>
      </c>
    </row>
    <row r="635" spans="1:14">
      <c r="A635" s="7" t="s">
        <v>4201</v>
      </c>
      <c r="B635" s="3">
        <v>0</v>
      </c>
      <c r="C635" s="7">
        <v>1</v>
      </c>
      <c r="D635" s="7">
        <v>5</v>
      </c>
      <c r="E635" s="7">
        <v>8</v>
      </c>
      <c r="F635" s="7">
        <v>1</v>
      </c>
      <c r="G635" s="7">
        <v>0</v>
      </c>
      <c r="H635" s="7">
        <v>20</v>
      </c>
      <c r="I635" s="7">
        <v>4</v>
      </c>
      <c r="J635" s="7">
        <v>18</v>
      </c>
      <c r="K635" s="7">
        <v>17</v>
      </c>
      <c r="L635" s="7">
        <v>1</v>
      </c>
      <c r="M635" s="7">
        <v>23</v>
      </c>
      <c r="N635" s="7">
        <v>4</v>
      </c>
    </row>
    <row r="636" spans="1:14">
      <c r="A636" s="7" t="s">
        <v>4202</v>
      </c>
      <c r="B636" s="3">
        <v>0</v>
      </c>
      <c r="C636" s="7">
        <v>1</v>
      </c>
      <c r="D636" s="7">
        <v>5</v>
      </c>
      <c r="E636" s="7">
        <v>7</v>
      </c>
      <c r="F636" s="7">
        <v>0</v>
      </c>
      <c r="G636" s="7">
        <v>0</v>
      </c>
      <c r="H636" s="7">
        <v>12</v>
      </c>
      <c r="I636" s="7">
        <v>11</v>
      </c>
      <c r="J636" s="7">
        <v>15</v>
      </c>
      <c r="K636" s="7">
        <v>8</v>
      </c>
      <c r="L636" s="7">
        <v>0</v>
      </c>
      <c r="M636" s="7">
        <v>9</v>
      </c>
      <c r="N636" s="7">
        <v>2</v>
      </c>
    </row>
    <row r="637" spans="1:14">
      <c r="A637" s="7" t="s">
        <v>4203</v>
      </c>
      <c r="B637" s="3">
        <v>1</v>
      </c>
      <c r="C637" s="7">
        <v>1</v>
      </c>
      <c r="D637" s="7">
        <v>11</v>
      </c>
      <c r="E637" s="7">
        <v>4</v>
      </c>
      <c r="F637" s="7">
        <v>0</v>
      </c>
      <c r="G637" s="7">
        <v>1</v>
      </c>
      <c r="H637" s="7">
        <v>20</v>
      </c>
      <c r="I637" s="7">
        <v>4</v>
      </c>
      <c r="J637" s="7">
        <v>33</v>
      </c>
      <c r="K637" s="7">
        <v>17</v>
      </c>
      <c r="L637" s="7">
        <v>0</v>
      </c>
      <c r="M637" s="7">
        <v>19</v>
      </c>
      <c r="N637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90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939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940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941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942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943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944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1595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945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946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947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948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949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950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951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952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953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954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955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1118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956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957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1596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958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959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960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961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962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963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964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965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966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967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968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969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970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971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1597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972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973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974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975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976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977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978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979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1119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980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981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1598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982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983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984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985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986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987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988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989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1396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1397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1398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1399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1400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1401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1402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1599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1403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1404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1405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1406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1407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1408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1409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1410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1411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1412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1413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2207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1414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1600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1415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1416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1417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1418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1419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1420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1421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1422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1423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1424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2540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2541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2542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2543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2544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2545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2546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2547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2548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2549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2550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2551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2552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2553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2554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2555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2556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2557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2558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2559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2560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2561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2562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2563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2564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2565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2566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2567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2568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3614</v>
      </c>
      <c r="B132" s="3">
        <v>0</v>
      </c>
      <c r="C132" s="7">
        <v>3</v>
      </c>
      <c r="D132" s="7">
        <v>20</v>
      </c>
      <c r="E132" s="7">
        <v>33</v>
      </c>
      <c r="F132" s="7">
        <v>0</v>
      </c>
      <c r="G132" s="7">
        <v>0</v>
      </c>
      <c r="H132" s="7">
        <v>74</v>
      </c>
      <c r="I132" s="7">
        <v>41</v>
      </c>
      <c r="J132" s="7">
        <v>156</v>
      </c>
      <c r="K132" s="7">
        <v>113</v>
      </c>
      <c r="L132" s="7">
        <v>8</v>
      </c>
      <c r="M132" s="7">
        <v>113</v>
      </c>
      <c r="N132" s="7">
        <v>8</v>
      </c>
    </row>
    <row r="133" spans="1:14">
      <c r="A133" s="7" t="s">
        <v>3615</v>
      </c>
      <c r="B133" s="3">
        <v>1</v>
      </c>
      <c r="C133" s="7">
        <v>0</v>
      </c>
      <c r="D133" s="7">
        <v>6</v>
      </c>
      <c r="E133" s="7">
        <v>23</v>
      </c>
      <c r="F133" s="7">
        <v>1</v>
      </c>
      <c r="G133" s="7">
        <v>1</v>
      </c>
      <c r="H133" s="7">
        <v>45</v>
      </c>
      <c r="I133" s="7">
        <v>33</v>
      </c>
      <c r="J133" s="7">
        <v>64</v>
      </c>
      <c r="K133" s="7">
        <v>30</v>
      </c>
      <c r="L133" s="7">
        <v>3</v>
      </c>
      <c r="M133" s="7">
        <v>43</v>
      </c>
      <c r="N133" s="7">
        <v>4</v>
      </c>
    </row>
    <row r="134" spans="1:14">
      <c r="A134" s="7" t="s">
        <v>3616</v>
      </c>
      <c r="B134" s="3">
        <v>4</v>
      </c>
      <c r="C134" s="7">
        <v>6</v>
      </c>
      <c r="D134" s="7">
        <v>19</v>
      </c>
      <c r="E134" s="7">
        <v>31</v>
      </c>
      <c r="F134" s="7">
        <v>10</v>
      </c>
      <c r="G134" s="7">
        <v>5</v>
      </c>
      <c r="H134" s="7">
        <v>77</v>
      </c>
      <c r="I134" s="7">
        <v>48</v>
      </c>
      <c r="J134" s="7">
        <v>165</v>
      </c>
      <c r="K134" s="7">
        <v>93</v>
      </c>
      <c r="L134" s="7">
        <v>8</v>
      </c>
      <c r="M134" s="7">
        <v>152</v>
      </c>
      <c r="N134" s="7">
        <v>8</v>
      </c>
    </row>
    <row r="135" spans="1:14">
      <c r="A135" s="7" t="s">
        <v>3617</v>
      </c>
      <c r="B135" s="3">
        <v>0</v>
      </c>
      <c r="C135" s="7">
        <v>2</v>
      </c>
      <c r="D135" s="7">
        <v>22</v>
      </c>
      <c r="E135" s="7">
        <v>35</v>
      </c>
      <c r="F135" s="7">
        <v>1</v>
      </c>
      <c r="G135" s="7">
        <v>1</v>
      </c>
      <c r="H135" s="7">
        <v>65</v>
      </c>
      <c r="I135" s="7">
        <v>26</v>
      </c>
      <c r="J135" s="7">
        <v>104</v>
      </c>
      <c r="K135" s="7">
        <v>55</v>
      </c>
      <c r="L135" s="7">
        <v>4</v>
      </c>
      <c r="M135" s="7">
        <v>80</v>
      </c>
      <c r="N135" s="7">
        <v>4</v>
      </c>
    </row>
    <row r="136" spans="1:14">
      <c r="A136" s="7" t="s">
        <v>3618</v>
      </c>
      <c r="B136" s="3">
        <v>2</v>
      </c>
      <c r="C136" s="7">
        <v>17</v>
      </c>
      <c r="D136" s="7">
        <v>20</v>
      </c>
      <c r="E136" s="7">
        <v>38</v>
      </c>
      <c r="F136" s="7">
        <v>10</v>
      </c>
      <c r="G136" s="7">
        <v>5</v>
      </c>
      <c r="H136" s="7">
        <v>103</v>
      </c>
      <c r="I136" s="7">
        <v>49</v>
      </c>
      <c r="J136" s="7">
        <v>179</v>
      </c>
      <c r="K136" s="7">
        <v>131</v>
      </c>
      <c r="L136" s="7">
        <v>8</v>
      </c>
      <c r="M136" s="7">
        <v>171</v>
      </c>
      <c r="N136" s="7">
        <v>8</v>
      </c>
    </row>
    <row r="137" spans="1:14">
      <c r="A137" s="7" t="s">
        <v>3619</v>
      </c>
      <c r="B137" s="3">
        <v>0</v>
      </c>
      <c r="C137" s="7">
        <v>1</v>
      </c>
      <c r="D137" s="7">
        <v>11</v>
      </c>
      <c r="E137" s="7">
        <v>37</v>
      </c>
      <c r="F137" s="7">
        <v>1</v>
      </c>
      <c r="G137" s="7">
        <v>0</v>
      </c>
      <c r="H137" s="7">
        <v>57</v>
      </c>
      <c r="I137" s="7">
        <v>33</v>
      </c>
      <c r="J137" s="7">
        <v>108</v>
      </c>
      <c r="K137" s="7">
        <v>44</v>
      </c>
      <c r="L137" s="7">
        <v>9</v>
      </c>
      <c r="M137" s="7">
        <v>42</v>
      </c>
      <c r="N137" s="7">
        <v>4</v>
      </c>
    </row>
    <row r="138" spans="1:14">
      <c r="A138" s="7" t="s">
        <v>3620</v>
      </c>
      <c r="B138" s="3">
        <v>1</v>
      </c>
      <c r="C138" s="7">
        <v>9</v>
      </c>
      <c r="D138" s="7">
        <v>30</v>
      </c>
      <c r="E138" s="7">
        <v>51</v>
      </c>
      <c r="F138" s="7">
        <v>6</v>
      </c>
      <c r="G138" s="7">
        <v>5</v>
      </c>
      <c r="H138" s="7">
        <v>130</v>
      </c>
      <c r="I138" s="7">
        <v>55</v>
      </c>
      <c r="J138" s="7">
        <v>196</v>
      </c>
      <c r="K138" s="7">
        <v>147</v>
      </c>
      <c r="L138" s="7">
        <v>4</v>
      </c>
      <c r="M138" s="7">
        <v>185</v>
      </c>
      <c r="N138" s="7">
        <v>8</v>
      </c>
    </row>
    <row r="139" spans="1:14">
      <c r="A139" s="7" t="s">
        <v>3621</v>
      </c>
      <c r="B139" s="3">
        <v>4</v>
      </c>
      <c r="C139" s="7">
        <v>4</v>
      </c>
      <c r="D139" s="7">
        <v>29</v>
      </c>
      <c r="E139" s="7">
        <v>33</v>
      </c>
      <c r="F139" s="7">
        <v>3</v>
      </c>
      <c r="G139" s="7">
        <v>3</v>
      </c>
      <c r="H139" s="7">
        <v>109</v>
      </c>
      <c r="I139" s="7">
        <v>31</v>
      </c>
      <c r="J139" s="7">
        <v>91</v>
      </c>
      <c r="K139" s="7">
        <v>77</v>
      </c>
      <c r="L139" s="7">
        <v>2</v>
      </c>
      <c r="M139" s="7">
        <v>206</v>
      </c>
      <c r="N139" s="7">
        <v>8</v>
      </c>
    </row>
    <row r="140" spans="1:14">
      <c r="A140" s="7" t="s">
        <v>3622</v>
      </c>
      <c r="B140" s="3">
        <v>5</v>
      </c>
      <c r="C140" s="7">
        <v>6</v>
      </c>
      <c r="D140" s="7">
        <v>47</v>
      </c>
      <c r="E140" s="7">
        <v>48</v>
      </c>
      <c r="F140" s="7">
        <v>6</v>
      </c>
      <c r="G140" s="7">
        <v>4</v>
      </c>
      <c r="H140" s="7">
        <v>104</v>
      </c>
      <c r="I140" s="7">
        <v>54</v>
      </c>
      <c r="J140" s="7">
        <v>174</v>
      </c>
      <c r="K140" s="7">
        <v>95</v>
      </c>
      <c r="L140" s="7">
        <v>5</v>
      </c>
      <c r="M140" s="7">
        <v>144</v>
      </c>
      <c r="N140" s="7">
        <v>8</v>
      </c>
    </row>
    <row r="141" spans="1:14">
      <c r="A141" s="7" t="s">
        <v>3623</v>
      </c>
      <c r="B141" s="3">
        <v>2</v>
      </c>
      <c r="C141" s="7">
        <v>10</v>
      </c>
      <c r="D141" s="7">
        <v>54</v>
      </c>
      <c r="E141" s="7">
        <v>49</v>
      </c>
      <c r="F141" s="7">
        <v>0</v>
      </c>
      <c r="G141" s="7">
        <v>0</v>
      </c>
      <c r="H141" s="7">
        <v>142</v>
      </c>
      <c r="I141" s="7">
        <v>73</v>
      </c>
      <c r="J141" s="7">
        <v>198</v>
      </c>
      <c r="K141" s="7">
        <v>141</v>
      </c>
      <c r="L141" s="7">
        <v>8</v>
      </c>
      <c r="M141" s="7">
        <v>171</v>
      </c>
      <c r="N141" s="7">
        <v>8</v>
      </c>
    </row>
    <row r="142" spans="1:14">
      <c r="A142" s="7" t="s">
        <v>3624</v>
      </c>
      <c r="B142" s="3">
        <v>1</v>
      </c>
      <c r="C142" s="7">
        <v>3</v>
      </c>
      <c r="D142" s="7">
        <v>22</v>
      </c>
      <c r="E142" s="7">
        <v>24</v>
      </c>
      <c r="F142" s="7">
        <v>7</v>
      </c>
      <c r="G142" s="7">
        <v>3</v>
      </c>
      <c r="H142" s="7">
        <v>107</v>
      </c>
      <c r="I142" s="7">
        <v>41</v>
      </c>
      <c r="J142" s="7">
        <v>144</v>
      </c>
      <c r="K142" s="7">
        <v>92</v>
      </c>
      <c r="L142" s="7">
        <v>7</v>
      </c>
      <c r="M142" s="7">
        <v>115</v>
      </c>
      <c r="N142" s="7">
        <v>8</v>
      </c>
    </row>
    <row r="143" spans="1:14">
      <c r="A143" s="7" t="s">
        <v>3625</v>
      </c>
      <c r="B143" s="3">
        <v>1</v>
      </c>
      <c r="C143" s="7">
        <v>2</v>
      </c>
      <c r="D143" s="7">
        <v>24</v>
      </c>
      <c r="E143" s="7">
        <v>74</v>
      </c>
      <c r="F143" s="7">
        <v>5</v>
      </c>
      <c r="G143" s="7">
        <v>5</v>
      </c>
      <c r="H143" s="7">
        <v>128</v>
      </c>
      <c r="I143" s="7">
        <v>60</v>
      </c>
      <c r="J143" s="7">
        <v>185</v>
      </c>
      <c r="K143" s="7">
        <v>126</v>
      </c>
      <c r="L143" s="7">
        <v>13</v>
      </c>
      <c r="M143" s="7">
        <v>165</v>
      </c>
      <c r="N143" s="7">
        <v>8</v>
      </c>
    </row>
    <row r="144" spans="1:14">
      <c r="A144" s="7" t="s">
        <v>3626</v>
      </c>
      <c r="B144" s="3">
        <v>2</v>
      </c>
      <c r="C144" s="7">
        <v>2</v>
      </c>
      <c r="D144" s="7">
        <v>25</v>
      </c>
      <c r="E144" s="7">
        <v>43</v>
      </c>
      <c r="F144" s="7">
        <v>5</v>
      </c>
      <c r="G144" s="7">
        <v>2</v>
      </c>
      <c r="H144" s="7">
        <v>89</v>
      </c>
      <c r="I144" s="7">
        <v>41</v>
      </c>
      <c r="J144" s="7">
        <v>114</v>
      </c>
      <c r="K144" s="7">
        <v>91</v>
      </c>
      <c r="L144" s="7">
        <v>21</v>
      </c>
      <c r="M144" s="7">
        <v>121</v>
      </c>
      <c r="N144" s="7">
        <v>6</v>
      </c>
    </row>
    <row r="145" spans="1:14">
      <c r="A145" s="7" t="s">
        <v>3627</v>
      </c>
      <c r="B145" s="3">
        <v>2</v>
      </c>
      <c r="C145" s="7">
        <v>1</v>
      </c>
      <c r="D145" s="7">
        <v>18</v>
      </c>
      <c r="E145" s="7">
        <v>27</v>
      </c>
      <c r="F145" s="7">
        <v>3</v>
      </c>
      <c r="G145" s="7">
        <v>3</v>
      </c>
      <c r="H145" s="7">
        <v>65</v>
      </c>
      <c r="I145" s="7">
        <v>39</v>
      </c>
      <c r="J145" s="7">
        <v>77</v>
      </c>
      <c r="K145" s="7">
        <v>50</v>
      </c>
      <c r="L145" s="7">
        <v>11</v>
      </c>
      <c r="M145" s="7">
        <v>62</v>
      </c>
      <c r="N145" s="7">
        <v>4</v>
      </c>
    </row>
    <row r="146" spans="1:14">
      <c r="A146" s="7" t="s">
        <v>3628</v>
      </c>
      <c r="B146" s="3">
        <v>4</v>
      </c>
      <c r="C146" s="7">
        <v>3</v>
      </c>
      <c r="D146" s="7">
        <v>39</v>
      </c>
      <c r="E146" s="7">
        <v>38</v>
      </c>
      <c r="F146" s="7">
        <v>5</v>
      </c>
      <c r="G146" s="7">
        <v>5</v>
      </c>
      <c r="H146" s="7">
        <v>85</v>
      </c>
      <c r="I146" s="7">
        <v>69</v>
      </c>
      <c r="J146" s="7">
        <v>161</v>
      </c>
      <c r="K146" s="7">
        <v>89</v>
      </c>
      <c r="L146" s="7">
        <v>10</v>
      </c>
      <c r="M146" s="7">
        <v>126</v>
      </c>
      <c r="N146" s="7">
        <v>10</v>
      </c>
    </row>
    <row r="147" spans="1:14">
      <c r="A147" s="7" t="s">
        <v>3629</v>
      </c>
      <c r="B147" s="3">
        <v>0</v>
      </c>
      <c r="C147" s="7">
        <v>3</v>
      </c>
      <c r="D147" s="7">
        <v>28</v>
      </c>
      <c r="E147" s="7">
        <v>28</v>
      </c>
      <c r="F147" s="7">
        <v>2</v>
      </c>
      <c r="G147" s="7">
        <v>3</v>
      </c>
      <c r="H147" s="7">
        <v>99</v>
      </c>
      <c r="I147" s="7">
        <v>40</v>
      </c>
      <c r="J147" s="7">
        <v>126</v>
      </c>
      <c r="K147" s="7">
        <v>116</v>
      </c>
      <c r="L147" s="7">
        <v>9</v>
      </c>
      <c r="M147" s="7">
        <v>170</v>
      </c>
      <c r="N147" s="7">
        <v>8</v>
      </c>
    </row>
    <row r="148" spans="1:14">
      <c r="A148" s="7" t="s">
        <v>3630</v>
      </c>
      <c r="B148" s="3">
        <v>1</v>
      </c>
      <c r="C148" s="7">
        <v>1</v>
      </c>
      <c r="D148" s="7">
        <v>10</v>
      </c>
      <c r="E148" s="7">
        <v>37</v>
      </c>
      <c r="F148" s="7">
        <v>0</v>
      </c>
      <c r="G148" s="7">
        <v>1</v>
      </c>
      <c r="H148" s="7">
        <v>53</v>
      </c>
      <c r="I148" s="7">
        <v>36</v>
      </c>
      <c r="J148" s="7">
        <v>99</v>
      </c>
      <c r="K148" s="7">
        <v>44</v>
      </c>
      <c r="L148" s="7">
        <v>6</v>
      </c>
      <c r="M148" s="7">
        <v>70</v>
      </c>
      <c r="N148" s="7">
        <v>4</v>
      </c>
    </row>
    <row r="149" spans="1:14">
      <c r="A149" s="7" t="s">
        <v>3631</v>
      </c>
      <c r="B149" s="3">
        <v>2</v>
      </c>
      <c r="C149" s="7">
        <v>4</v>
      </c>
      <c r="D149" s="7">
        <v>53</v>
      </c>
      <c r="E149" s="7">
        <v>47</v>
      </c>
      <c r="F149" s="7">
        <v>1</v>
      </c>
      <c r="G149" s="7">
        <v>2</v>
      </c>
      <c r="H149" s="7">
        <v>134</v>
      </c>
      <c r="I149" s="7">
        <v>63</v>
      </c>
      <c r="J149" s="7">
        <v>204</v>
      </c>
      <c r="K149" s="7">
        <v>115</v>
      </c>
      <c r="L149" s="7">
        <v>24</v>
      </c>
      <c r="M149" s="7">
        <v>156</v>
      </c>
      <c r="N149" s="7">
        <v>8</v>
      </c>
    </row>
    <row r="150" spans="1:14">
      <c r="A150" s="7" t="s">
        <v>3632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3633</v>
      </c>
      <c r="B151" s="3">
        <v>3</v>
      </c>
      <c r="C151" s="7">
        <v>4</v>
      </c>
      <c r="D151" s="7">
        <v>50</v>
      </c>
      <c r="E151" s="7">
        <v>81</v>
      </c>
      <c r="F151" s="7">
        <v>3</v>
      </c>
      <c r="G151" s="7">
        <v>3</v>
      </c>
      <c r="H151" s="7">
        <v>193</v>
      </c>
      <c r="I151" s="7">
        <v>98</v>
      </c>
      <c r="J151" s="7">
        <v>161</v>
      </c>
      <c r="K151" s="7">
        <v>118</v>
      </c>
      <c r="L151" s="7">
        <v>13</v>
      </c>
      <c r="M151" s="7">
        <v>259</v>
      </c>
      <c r="N151" s="7">
        <v>8</v>
      </c>
    </row>
    <row r="152" spans="1:14">
      <c r="A152" s="7" t="s">
        <v>3634</v>
      </c>
      <c r="B152" s="3">
        <v>0</v>
      </c>
      <c r="C152" s="7">
        <v>6</v>
      </c>
      <c r="D152" s="7">
        <v>24</v>
      </c>
      <c r="E152" s="7">
        <v>39</v>
      </c>
      <c r="F152" s="7">
        <v>3</v>
      </c>
      <c r="G152" s="7">
        <v>1</v>
      </c>
      <c r="H152" s="7">
        <v>89</v>
      </c>
      <c r="I152" s="7">
        <v>41</v>
      </c>
      <c r="J152" s="7">
        <v>148</v>
      </c>
      <c r="K152" s="7">
        <v>102</v>
      </c>
      <c r="L152" s="7">
        <v>6</v>
      </c>
      <c r="M152" s="7">
        <v>144</v>
      </c>
      <c r="N152" s="7">
        <v>6</v>
      </c>
    </row>
    <row r="153" spans="1:14">
      <c r="A153" s="7" t="s">
        <v>3635</v>
      </c>
      <c r="B153" s="3">
        <v>5</v>
      </c>
      <c r="C153" s="7">
        <v>7</v>
      </c>
      <c r="D153" s="7">
        <v>25</v>
      </c>
      <c r="E153" s="7">
        <v>54</v>
      </c>
      <c r="F153" s="7">
        <v>8</v>
      </c>
      <c r="G153" s="7">
        <v>2</v>
      </c>
      <c r="H153" s="7">
        <v>111</v>
      </c>
      <c r="I153" s="7">
        <v>45</v>
      </c>
      <c r="J153" s="7">
        <v>156</v>
      </c>
      <c r="K153" s="7">
        <v>107</v>
      </c>
      <c r="L153" s="7">
        <v>12</v>
      </c>
      <c r="M153" s="7">
        <v>146</v>
      </c>
      <c r="N153" s="7">
        <v>9</v>
      </c>
    </row>
    <row r="154" spans="1:14">
      <c r="A154" s="7" t="s">
        <v>3636</v>
      </c>
      <c r="B154" s="3">
        <v>0</v>
      </c>
      <c r="C154" s="7">
        <v>0</v>
      </c>
      <c r="D154" s="7">
        <v>32</v>
      </c>
      <c r="E154" s="7">
        <v>9</v>
      </c>
      <c r="F154" s="7">
        <v>0</v>
      </c>
      <c r="G154" s="7">
        <v>0</v>
      </c>
      <c r="H154" s="7">
        <v>50</v>
      </c>
      <c r="I154" s="7">
        <v>38</v>
      </c>
      <c r="J154" s="7">
        <v>88</v>
      </c>
      <c r="K154" s="7">
        <v>78</v>
      </c>
      <c r="L154" s="7">
        <v>3</v>
      </c>
      <c r="M154" s="7">
        <v>108</v>
      </c>
      <c r="N154" s="7">
        <v>4</v>
      </c>
    </row>
    <row r="155" spans="1:14">
      <c r="A155" s="7" t="s">
        <v>3637</v>
      </c>
      <c r="B155" s="3">
        <v>1</v>
      </c>
      <c r="C155" s="7">
        <v>5</v>
      </c>
      <c r="D155" s="7">
        <v>29</v>
      </c>
      <c r="E155" s="7">
        <v>31</v>
      </c>
      <c r="F155" s="7">
        <v>2</v>
      </c>
      <c r="G155" s="7">
        <v>1</v>
      </c>
      <c r="H155" s="7">
        <v>74</v>
      </c>
      <c r="I155" s="7">
        <v>36</v>
      </c>
      <c r="J155" s="7">
        <v>122</v>
      </c>
      <c r="K155" s="7">
        <v>74</v>
      </c>
      <c r="L155" s="7">
        <v>7</v>
      </c>
      <c r="M155" s="7">
        <v>164</v>
      </c>
      <c r="N155" s="7">
        <v>6</v>
      </c>
    </row>
    <row r="156" spans="1:14">
      <c r="A156" s="7" t="s">
        <v>3638</v>
      </c>
      <c r="B156" s="3">
        <v>3</v>
      </c>
      <c r="C156" s="7">
        <v>7</v>
      </c>
      <c r="D156" s="7">
        <v>59</v>
      </c>
      <c r="E156" s="7">
        <v>44</v>
      </c>
      <c r="F156" s="7">
        <v>6</v>
      </c>
      <c r="G156" s="7">
        <v>1</v>
      </c>
      <c r="H156" s="7">
        <v>120</v>
      </c>
      <c r="I156" s="7">
        <v>48</v>
      </c>
      <c r="J156" s="7">
        <v>166</v>
      </c>
      <c r="K156" s="7">
        <v>91</v>
      </c>
      <c r="L156" s="7">
        <v>1</v>
      </c>
      <c r="M156" s="7">
        <v>132</v>
      </c>
      <c r="N156" s="7">
        <v>8</v>
      </c>
    </row>
    <row r="157" spans="1:14">
      <c r="A157" s="7" t="s">
        <v>3639</v>
      </c>
      <c r="B157" s="3">
        <v>0</v>
      </c>
      <c r="C157" s="7">
        <v>6</v>
      </c>
      <c r="D157" s="7">
        <v>22</v>
      </c>
      <c r="E157" s="7">
        <v>28</v>
      </c>
      <c r="F157" s="7">
        <v>1</v>
      </c>
      <c r="G157" s="7">
        <v>0</v>
      </c>
      <c r="H157" s="7">
        <v>89</v>
      </c>
      <c r="I157" s="7">
        <v>17</v>
      </c>
      <c r="J157" s="7">
        <v>75</v>
      </c>
      <c r="K157" s="7">
        <v>83</v>
      </c>
      <c r="L157" s="7">
        <v>9</v>
      </c>
      <c r="M157" s="7">
        <v>121</v>
      </c>
      <c r="N157" s="7">
        <v>4</v>
      </c>
    </row>
    <row r="158" spans="1:14">
      <c r="A158" s="7" t="s">
        <v>3640</v>
      </c>
      <c r="B158" s="3">
        <v>0</v>
      </c>
      <c r="C158" s="7">
        <v>5</v>
      </c>
      <c r="D158" s="7">
        <v>23</v>
      </c>
      <c r="E158" s="7">
        <v>59</v>
      </c>
      <c r="F158" s="7">
        <v>2</v>
      </c>
      <c r="G158" s="7">
        <v>2</v>
      </c>
      <c r="H158" s="7">
        <v>117</v>
      </c>
      <c r="I158" s="7">
        <v>37</v>
      </c>
      <c r="J158" s="7">
        <v>123</v>
      </c>
      <c r="K158" s="7">
        <v>79</v>
      </c>
      <c r="L158" s="7">
        <v>3</v>
      </c>
      <c r="M158" s="7">
        <v>124</v>
      </c>
      <c r="N158" s="7">
        <v>6</v>
      </c>
    </row>
    <row r="159" spans="1:14">
      <c r="A159" s="7" t="s">
        <v>3641</v>
      </c>
      <c r="B159" s="3">
        <v>0</v>
      </c>
      <c r="C159" s="7">
        <v>3</v>
      </c>
      <c r="D159" s="7">
        <v>32</v>
      </c>
      <c r="E159" s="7">
        <v>25</v>
      </c>
      <c r="F159" s="7">
        <v>3</v>
      </c>
      <c r="G159" s="7">
        <v>1</v>
      </c>
      <c r="H159" s="7">
        <v>84</v>
      </c>
      <c r="I159" s="7">
        <v>29</v>
      </c>
      <c r="J159" s="7">
        <v>121</v>
      </c>
      <c r="K159" s="7">
        <v>116</v>
      </c>
      <c r="L159" s="7">
        <v>7</v>
      </c>
      <c r="M159" s="7">
        <v>159</v>
      </c>
      <c r="N159" s="7">
        <v>9</v>
      </c>
    </row>
    <row r="160" spans="1:14">
      <c r="A160" s="7" t="s">
        <v>3642</v>
      </c>
      <c r="B160" s="3">
        <v>0</v>
      </c>
      <c r="C160" s="7">
        <v>0</v>
      </c>
      <c r="D160" s="7">
        <v>26</v>
      </c>
      <c r="E160" s="7">
        <v>10</v>
      </c>
      <c r="F160" s="7">
        <v>1</v>
      </c>
      <c r="G160" s="7">
        <v>1</v>
      </c>
      <c r="H160" s="7">
        <v>46</v>
      </c>
      <c r="I160" s="7">
        <v>23</v>
      </c>
      <c r="J160" s="7">
        <v>80</v>
      </c>
      <c r="K160" s="7">
        <v>52</v>
      </c>
      <c r="L160" s="7">
        <v>1</v>
      </c>
      <c r="M160" s="7">
        <v>70</v>
      </c>
      <c r="N160" s="7">
        <v>4</v>
      </c>
    </row>
    <row r="161" spans="1:14">
      <c r="A161" s="7" t="s">
        <v>3643</v>
      </c>
      <c r="B161" s="3">
        <v>7</v>
      </c>
      <c r="C161" s="7">
        <v>14</v>
      </c>
      <c r="D161" s="7">
        <v>63</v>
      </c>
      <c r="E161" s="7">
        <v>18</v>
      </c>
      <c r="F161" s="7">
        <v>12</v>
      </c>
      <c r="G161" s="7">
        <v>6</v>
      </c>
      <c r="H161" s="7">
        <v>122</v>
      </c>
      <c r="I161" s="7">
        <v>64</v>
      </c>
      <c r="J161" s="7">
        <v>151</v>
      </c>
      <c r="K161" s="7">
        <v>86</v>
      </c>
      <c r="L161" s="7">
        <v>13</v>
      </c>
      <c r="M161" s="7">
        <v>119</v>
      </c>
      <c r="N161" s="7">
        <v>6</v>
      </c>
    </row>
    <row r="162" spans="1:14">
      <c r="A162" s="7" t="s">
        <v>4204</v>
      </c>
      <c r="B162" s="3">
        <v>0</v>
      </c>
      <c r="C162" s="7">
        <v>3</v>
      </c>
      <c r="D162" s="7">
        <v>14</v>
      </c>
      <c r="E162" s="7">
        <v>6</v>
      </c>
      <c r="F162" s="7">
        <v>1</v>
      </c>
      <c r="G162" s="7">
        <v>0</v>
      </c>
      <c r="H162" s="7">
        <v>25</v>
      </c>
      <c r="I162" s="7">
        <v>12</v>
      </c>
      <c r="J162" s="7">
        <v>25</v>
      </c>
      <c r="K162" s="7">
        <v>16</v>
      </c>
      <c r="L162" s="7">
        <v>0</v>
      </c>
      <c r="M162" s="7">
        <v>19</v>
      </c>
      <c r="N162" s="7">
        <v>4</v>
      </c>
    </row>
    <row r="163" spans="1:14">
      <c r="A163" s="7" t="s">
        <v>4205</v>
      </c>
      <c r="B163" s="3">
        <v>0</v>
      </c>
      <c r="C163" s="7">
        <v>0</v>
      </c>
      <c r="D163" s="7">
        <v>0</v>
      </c>
      <c r="E163" s="7">
        <v>4</v>
      </c>
      <c r="F163" s="7">
        <v>0</v>
      </c>
      <c r="G163" s="7">
        <v>0</v>
      </c>
      <c r="H163" s="7">
        <v>8</v>
      </c>
      <c r="I163" s="7">
        <v>3</v>
      </c>
      <c r="J163" s="7">
        <v>21</v>
      </c>
      <c r="K163" s="7">
        <v>9</v>
      </c>
      <c r="L163" s="7">
        <v>0</v>
      </c>
      <c r="M163" s="7">
        <v>16</v>
      </c>
      <c r="N163" s="7">
        <v>2</v>
      </c>
    </row>
    <row r="164" spans="1:14">
      <c r="A164" s="7" t="s">
        <v>4206</v>
      </c>
      <c r="B164" s="3">
        <v>1</v>
      </c>
      <c r="C164" s="7">
        <v>1</v>
      </c>
      <c r="D164" s="7">
        <v>6</v>
      </c>
      <c r="E164" s="7">
        <v>10</v>
      </c>
      <c r="F164" s="7">
        <v>0</v>
      </c>
      <c r="G164" s="7">
        <v>1</v>
      </c>
      <c r="H164" s="7">
        <v>24</v>
      </c>
      <c r="I164" s="7">
        <v>15</v>
      </c>
      <c r="J164" s="7">
        <v>33</v>
      </c>
      <c r="K164" s="7">
        <v>12</v>
      </c>
      <c r="L164" s="7">
        <v>1</v>
      </c>
      <c r="M164" s="7">
        <v>17</v>
      </c>
      <c r="N164" s="7">
        <v>4</v>
      </c>
    </row>
    <row r="165" spans="1:14">
      <c r="A165" s="7" t="s">
        <v>4207</v>
      </c>
      <c r="B165" s="3">
        <v>0</v>
      </c>
      <c r="C165" s="7">
        <v>0</v>
      </c>
      <c r="D165" s="7">
        <v>4</v>
      </c>
      <c r="E165" s="7">
        <v>8</v>
      </c>
      <c r="F165" s="7">
        <v>0</v>
      </c>
      <c r="G165" s="7">
        <v>0</v>
      </c>
      <c r="H165" s="7">
        <v>7</v>
      </c>
      <c r="I165" s="7">
        <v>7</v>
      </c>
      <c r="J165" s="7">
        <v>23</v>
      </c>
      <c r="K165" s="7">
        <v>10</v>
      </c>
      <c r="L165" s="7">
        <v>0</v>
      </c>
      <c r="M165" s="7">
        <v>14</v>
      </c>
      <c r="N165" s="7">
        <v>2</v>
      </c>
    </row>
    <row r="166" spans="1:14">
      <c r="A166" s="7" t="s">
        <v>4208</v>
      </c>
      <c r="B166" s="3">
        <v>1</v>
      </c>
      <c r="C166" s="7">
        <v>3</v>
      </c>
      <c r="D166" s="7">
        <v>1</v>
      </c>
      <c r="E166" s="7">
        <v>16</v>
      </c>
      <c r="F166" s="7">
        <v>1</v>
      </c>
      <c r="G166" s="7">
        <v>0</v>
      </c>
      <c r="H166" s="7">
        <v>23</v>
      </c>
      <c r="I166" s="7">
        <v>8</v>
      </c>
      <c r="J166" s="7">
        <v>39</v>
      </c>
      <c r="K166" s="7">
        <v>15</v>
      </c>
      <c r="L166" s="7">
        <v>0</v>
      </c>
      <c r="M166" s="7">
        <v>29</v>
      </c>
      <c r="N166" s="7">
        <v>4</v>
      </c>
    </row>
    <row r="167" spans="1:14">
      <c r="A167" s="7" t="s">
        <v>4209</v>
      </c>
      <c r="B167" s="3">
        <v>0</v>
      </c>
      <c r="C167" s="7">
        <v>0</v>
      </c>
      <c r="D167" s="7">
        <v>3</v>
      </c>
      <c r="E167" s="7">
        <v>6</v>
      </c>
      <c r="F167" s="7">
        <v>0</v>
      </c>
      <c r="G167" s="7">
        <v>0</v>
      </c>
      <c r="H167" s="7">
        <v>14</v>
      </c>
      <c r="I167" s="7">
        <v>5</v>
      </c>
      <c r="J167" s="7">
        <v>14</v>
      </c>
      <c r="K167" s="7">
        <v>12</v>
      </c>
      <c r="L167" s="7">
        <v>2</v>
      </c>
      <c r="M167" s="7">
        <v>13</v>
      </c>
      <c r="N167" s="7">
        <v>2</v>
      </c>
    </row>
    <row r="168" spans="1:14">
      <c r="A168" s="7" t="s">
        <v>4210</v>
      </c>
      <c r="B168" s="3">
        <v>0</v>
      </c>
      <c r="C168" s="7">
        <v>1</v>
      </c>
      <c r="D168" s="7">
        <v>3</v>
      </c>
      <c r="E168" s="7">
        <v>8</v>
      </c>
      <c r="F168" s="7">
        <v>1</v>
      </c>
      <c r="G168" s="7">
        <v>1</v>
      </c>
      <c r="H168" s="7">
        <v>23</v>
      </c>
      <c r="I168" s="7">
        <v>12</v>
      </c>
      <c r="J168" s="7">
        <v>31</v>
      </c>
      <c r="K168" s="7">
        <v>28</v>
      </c>
      <c r="L168" s="7">
        <v>1</v>
      </c>
      <c r="M168" s="7">
        <v>39</v>
      </c>
      <c r="N168" s="7">
        <v>4</v>
      </c>
    </row>
    <row r="169" spans="1:14">
      <c r="A169" s="7" t="s">
        <v>4211</v>
      </c>
      <c r="B169" s="3">
        <v>0</v>
      </c>
      <c r="C169" s="7">
        <v>1</v>
      </c>
      <c r="D169" s="7">
        <v>7</v>
      </c>
      <c r="E169" s="7">
        <v>5</v>
      </c>
      <c r="F169" s="7">
        <v>0</v>
      </c>
      <c r="G169" s="7">
        <v>0</v>
      </c>
      <c r="H169" s="7">
        <v>16</v>
      </c>
      <c r="I169" s="7">
        <v>6</v>
      </c>
      <c r="J169" s="7">
        <v>10</v>
      </c>
      <c r="K169" s="7">
        <v>9</v>
      </c>
      <c r="L169" s="7">
        <v>3</v>
      </c>
      <c r="M169" s="7">
        <v>20</v>
      </c>
      <c r="N169" s="7">
        <v>3</v>
      </c>
    </row>
    <row r="170" spans="1:14">
      <c r="A170" s="7" t="s">
        <v>4212</v>
      </c>
      <c r="B170" s="3">
        <v>0</v>
      </c>
      <c r="C170" s="7">
        <v>0</v>
      </c>
      <c r="D170" s="7">
        <v>16</v>
      </c>
      <c r="E170" s="7">
        <v>7</v>
      </c>
      <c r="F170" s="7">
        <v>0</v>
      </c>
      <c r="G170" s="7">
        <v>0</v>
      </c>
      <c r="H170" s="7">
        <v>25</v>
      </c>
      <c r="I170" s="7">
        <v>7</v>
      </c>
      <c r="J170" s="7">
        <v>28</v>
      </c>
      <c r="K170" s="7">
        <v>17</v>
      </c>
      <c r="L170" s="7">
        <v>0</v>
      </c>
      <c r="M170" s="7">
        <v>30</v>
      </c>
      <c r="N170" s="7">
        <v>4</v>
      </c>
    </row>
    <row r="171" spans="1:14">
      <c r="A171" s="7" t="s">
        <v>4213</v>
      </c>
      <c r="B171" s="3">
        <v>2</v>
      </c>
      <c r="C171" s="7">
        <v>2</v>
      </c>
      <c r="D171" s="7">
        <v>11</v>
      </c>
      <c r="E171" s="7">
        <v>13</v>
      </c>
      <c r="F171" s="7">
        <v>2</v>
      </c>
      <c r="G171" s="7">
        <v>0</v>
      </c>
      <c r="H171" s="7">
        <v>35</v>
      </c>
      <c r="I171" s="7">
        <v>12</v>
      </c>
      <c r="J171" s="7">
        <v>42</v>
      </c>
      <c r="K171" s="7">
        <v>26</v>
      </c>
      <c r="L171" s="7">
        <v>0</v>
      </c>
      <c r="M171" s="7">
        <v>34</v>
      </c>
      <c r="N171" s="7">
        <v>4</v>
      </c>
    </row>
    <row r="172" spans="1:14">
      <c r="A172" s="7" t="s">
        <v>4214</v>
      </c>
      <c r="B172" s="3">
        <v>0</v>
      </c>
      <c r="C172" s="7">
        <v>1</v>
      </c>
      <c r="D172" s="7">
        <v>5</v>
      </c>
      <c r="E172" s="7">
        <v>7</v>
      </c>
      <c r="F172" s="7">
        <v>2</v>
      </c>
      <c r="G172" s="7">
        <v>0</v>
      </c>
      <c r="H172" s="7">
        <v>15</v>
      </c>
      <c r="I172" s="7">
        <v>11</v>
      </c>
      <c r="J172" s="7">
        <v>28</v>
      </c>
      <c r="K172" s="7">
        <v>18</v>
      </c>
      <c r="L172" s="7">
        <v>0</v>
      </c>
      <c r="M172" s="7">
        <v>25</v>
      </c>
      <c r="N172" s="7">
        <v>4</v>
      </c>
    </row>
    <row r="173" spans="1:14">
      <c r="A173" s="7" t="s">
        <v>4215</v>
      </c>
      <c r="B173" s="3">
        <v>0</v>
      </c>
      <c r="C173" s="7">
        <v>1</v>
      </c>
      <c r="D173" s="7">
        <v>4</v>
      </c>
      <c r="E173" s="7">
        <v>16</v>
      </c>
      <c r="F173" s="7">
        <v>1</v>
      </c>
      <c r="G173" s="7">
        <v>0</v>
      </c>
      <c r="H173" s="7">
        <v>33</v>
      </c>
      <c r="I173" s="7">
        <v>12</v>
      </c>
      <c r="J173" s="7">
        <v>38</v>
      </c>
      <c r="K173" s="7">
        <v>29</v>
      </c>
      <c r="L173" s="7">
        <v>2</v>
      </c>
      <c r="M173" s="7">
        <v>39</v>
      </c>
      <c r="N173" s="7">
        <v>4</v>
      </c>
    </row>
    <row r="174" spans="1:14">
      <c r="A174" s="7" t="s">
        <v>4216</v>
      </c>
      <c r="B174" s="3">
        <v>0</v>
      </c>
      <c r="C174" s="7">
        <v>0</v>
      </c>
      <c r="D174" s="7">
        <v>5</v>
      </c>
      <c r="E174" s="7">
        <v>4</v>
      </c>
      <c r="F174" s="7">
        <v>0</v>
      </c>
      <c r="G174" s="7">
        <v>0</v>
      </c>
      <c r="H174" s="7">
        <v>11</v>
      </c>
      <c r="I174" s="7">
        <v>4</v>
      </c>
      <c r="J174" s="7">
        <v>16</v>
      </c>
      <c r="K174" s="7">
        <v>17</v>
      </c>
      <c r="L174" s="7">
        <v>0</v>
      </c>
      <c r="M174" s="7">
        <v>27</v>
      </c>
      <c r="N174" s="7">
        <v>3</v>
      </c>
    </row>
    <row r="175" spans="1:14">
      <c r="A175" s="7" t="s">
        <v>4217</v>
      </c>
      <c r="B175" s="3">
        <v>0</v>
      </c>
      <c r="C175" s="7">
        <v>0</v>
      </c>
      <c r="D175" s="7">
        <v>1</v>
      </c>
      <c r="E175" s="7">
        <v>2</v>
      </c>
      <c r="F175" s="7">
        <v>0</v>
      </c>
      <c r="G175" s="7">
        <v>0</v>
      </c>
      <c r="H175" s="7">
        <v>8</v>
      </c>
      <c r="I175" s="7">
        <v>7</v>
      </c>
      <c r="J175" s="7">
        <v>9</v>
      </c>
      <c r="K175" s="7">
        <v>7</v>
      </c>
      <c r="L175" s="7">
        <v>0</v>
      </c>
      <c r="M175" s="7">
        <v>6</v>
      </c>
      <c r="N175" s="7">
        <v>2</v>
      </c>
    </row>
    <row r="176" spans="1:14">
      <c r="A176" s="7" t="s">
        <v>4218</v>
      </c>
      <c r="B176" s="3">
        <v>1</v>
      </c>
      <c r="C176" s="7">
        <v>0</v>
      </c>
      <c r="D176" s="7">
        <v>8</v>
      </c>
      <c r="E176" s="7">
        <v>6</v>
      </c>
      <c r="F176" s="7">
        <v>1</v>
      </c>
      <c r="G176" s="7">
        <v>0</v>
      </c>
      <c r="H176" s="7">
        <v>19</v>
      </c>
      <c r="I176" s="7">
        <v>17</v>
      </c>
      <c r="J176" s="7">
        <v>28</v>
      </c>
      <c r="K176" s="7">
        <v>20</v>
      </c>
      <c r="L176" s="7">
        <v>0</v>
      </c>
      <c r="M176" s="7">
        <v>34</v>
      </c>
      <c r="N176" s="7">
        <v>5</v>
      </c>
    </row>
    <row r="177" spans="1:14">
      <c r="A177" s="7" t="s">
        <v>4219</v>
      </c>
      <c r="B177" s="3">
        <v>1</v>
      </c>
      <c r="C177" s="7">
        <v>0</v>
      </c>
      <c r="D177" s="7">
        <v>4</v>
      </c>
      <c r="E177" s="7">
        <v>4</v>
      </c>
      <c r="F177" s="7">
        <v>1</v>
      </c>
      <c r="G177" s="7">
        <v>0</v>
      </c>
      <c r="H177" s="7">
        <v>14</v>
      </c>
      <c r="I177" s="7">
        <v>14</v>
      </c>
      <c r="J177" s="7">
        <v>20</v>
      </c>
      <c r="K177" s="7">
        <v>24</v>
      </c>
      <c r="L177" s="7">
        <v>0</v>
      </c>
      <c r="M177" s="7">
        <v>28</v>
      </c>
      <c r="N177" s="7">
        <v>4</v>
      </c>
    </row>
    <row r="178" spans="1:14">
      <c r="A178" s="7" t="s">
        <v>4220</v>
      </c>
      <c r="B178" s="3">
        <v>1</v>
      </c>
      <c r="C178" s="7">
        <v>1</v>
      </c>
      <c r="D178" s="7">
        <v>4</v>
      </c>
      <c r="E178" s="7">
        <v>8</v>
      </c>
      <c r="F178" s="7">
        <v>1</v>
      </c>
      <c r="G178" s="7">
        <v>0</v>
      </c>
      <c r="H178" s="7">
        <v>13</v>
      </c>
      <c r="I178" s="7">
        <v>7</v>
      </c>
      <c r="J178" s="7">
        <v>27</v>
      </c>
      <c r="K178" s="7">
        <v>12</v>
      </c>
      <c r="L178" s="7">
        <v>0</v>
      </c>
      <c r="M178" s="7">
        <v>16</v>
      </c>
      <c r="N178" s="7">
        <v>2</v>
      </c>
    </row>
    <row r="179" spans="1:14">
      <c r="A179" s="7" t="s">
        <v>4221</v>
      </c>
      <c r="B179" s="3">
        <v>0</v>
      </c>
      <c r="C179" s="7">
        <v>0</v>
      </c>
      <c r="D179" s="7">
        <v>11</v>
      </c>
      <c r="E179" s="7">
        <v>9</v>
      </c>
      <c r="F179" s="7">
        <v>2</v>
      </c>
      <c r="G179" s="7">
        <v>0</v>
      </c>
      <c r="H179" s="7">
        <v>25</v>
      </c>
      <c r="I179" s="7">
        <v>14</v>
      </c>
      <c r="J179" s="7">
        <v>36</v>
      </c>
      <c r="K179" s="7">
        <v>22</v>
      </c>
      <c r="L179" s="7">
        <v>3</v>
      </c>
      <c r="M179" s="7">
        <v>19</v>
      </c>
      <c r="N179" s="7">
        <v>4</v>
      </c>
    </row>
    <row r="180" spans="1:14">
      <c r="A180" s="7" t="s">
        <v>4222</v>
      </c>
      <c r="B180" s="3">
        <v>0</v>
      </c>
      <c r="C180" s="7">
        <v>1</v>
      </c>
      <c r="D180" s="7">
        <v>12</v>
      </c>
      <c r="E180" s="7">
        <v>10</v>
      </c>
      <c r="F180" s="7">
        <v>0</v>
      </c>
      <c r="G180" s="7">
        <v>0</v>
      </c>
      <c r="H180" s="7">
        <v>31</v>
      </c>
      <c r="I180" s="7">
        <v>14</v>
      </c>
      <c r="J180" s="7">
        <v>29</v>
      </c>
      <c r="K180" s="7">
        <v>22</v>
      </c>
      <c r="L180" s="7">
        <v>2</v>
      </c>
      <c r="M180" s="7">
        <v>42</v>
      </c>
      <c r="N180" s="7">
        <v>4</v>
      </c>
    </row>
    <row r="181" spans="1:14">
      <c r="A181" s="7" t="s">
        <v>4223</v>
      </c>
      <c r="B181" s="3">
        <v>0</v>
      </c>
      <c r="C181" s="7">
        <v>1</v>
      </c>
      <c r="D181" s="7">
        <v>8</v>
      </c>
      <c r="E181" s="7">
        <v>13</v>
      </c>
      <c r="F181" s="7">
        <v>1</v>
      </c>
      <c r="G181" s="7">
        <v>0</v>
      </c>
      <c r="H181" s="7">
        <v>23</v>
      </c>
      <c r="I181" s="7">
        <v>12</v>
      </c>
      <c r="J181" s="7">
        <v>38</v>
      </c>
      <c r="K181" s="7">
        <v>15</v>
      </c>
      <c r="L181" s="7">
        <v>4</v>
      </c>
      <c r="M181" s="7">
        <v>22</v>
      </c>
      <c r="N181" s="7">
        <v>4</v>
      </c>
    </row>
    <row r="182" spans="1:14">
      <c r="A182" s="7" t="s">
        <v>4224</v>
      </c>
      <c r="B182" s="3">
        <v>0</v>
      </c>
      <c r="C182" s="7">
        <v>0</v>
      </c>
      <c r="D182" s="7">
        <v>8</v>
      </c>
      <c r="E182" s="7">
        <v>7</v>
      </c>
      <c r="F182" s="7">
        <v>0</v>
      </c>
      <c r="G182" s="7">
        <v>1</v>
      </c>
      <c r="H182" s="7">
        <v>20</v>
      </c>
      <c r="I182" s="7">
        <v>11</v>
      </c>
      <c r="J182" s="7">
        <v>26</v>
      </c>
      <c r="K182" s="7">
        <v>22</v>
      </c>
      <c r="L182" s="7">
        <v>1</v>
      </c>
      <c r="M182" s="7">
        <v>28</v>
      </c>
      <c r="N182" s="7">
        <v>4</v>
      </c>
    </row>
    <row r="183" spans="1:14">
      <c r="A183" s="7" t="s">
        <v>4225</v>
      </c>
      <c r="B183" s="3">
        <v>0</v>
      </c>
      <c r="C183" s="7">
        <v>2</v>
      </c>
      <c r="D183" s="7">
        <v>4</v>
      </c>
      <c r="E183" s="7">
        <v>5</v>
      </c>
      <c r="F183" s="7">
        <v>0</v>
      </c>
      <c r="G183" s="7">
        <v>0</v>
      </c>
      <c r="H183" s="7">
        <v>12</v>
      </c>
      <c r="I183" s="7">
        <v>17</v>
      </c>
      <c r="J183" s="7">
        <v>20</v>
      </c>
      <c r="K183" s="7">
        <v>15</v>
      </c>
      <c r="L183" s="7">
        <v>0</v>
      </c>
      <c r="M183" s="7">
        <v>12</v>
      </c>
      <c r="N183" s="7">
        <v>2</v>
      </c>
    </row>
    <row r="184" spans="1:14">
      <c r="A184" s="7" t="s">
        <v>4226</v>
      </c>
      <c r="B184" s="3">
        <v>0</v>
      </c>
      <c r="C184" s="7">
        <v>2</v>
      </c>
      <c r="D184" s="7">
        <v>7</v>
      </c>
      <c r="E184" s="7">
        <v>8</v>
      </c>
      <c r="F184" s="7">
        <v>0</v>
      </c>
      <c r="G184" s="7">
        <v>0</v>
      </c>
      <c r="H184" s="7">
        <v>18</v>
      </c>
      <c r="I184" s="7">
        <v>10</v>
      </c>
      <c r="J184" s="7">
        <v>24</v>
      </c>
      <c r="K184" s="7">
        <v>16</v>
      </c>
      <c r="L184" s="7">
        <v>0</v>
      </c>
      <c r="M184" s="7">
        <v>27</v>
      </c>
      <c r="N184" s="7">
        <v>3</v>
      </c>
    </row>
    <row r="185" spans="1:14">
      <c r="A185" s="7" t="s">
        <v>4227</v>
      </c>
      <c r="B185" s="3">
        <v>1</v>
      </c>
      <c r="C185" s="7">
        <v>0</v>
      </c>
      <c r="D185" s="7">
        <v>15</v>
      </c>
      <c r="E185" s="7">
        <v>5</v>
      </c>
      <c r="F185" s="7">
        <v>1</v>
      </c>
      <c r="G185" s="7">
        <v>2</v>
      </c>
      <c r="H185" s="7">
        <v>17</v>
      </c>
      <c r="I185" s="7">
        <v>7</v>
      </c>
      <c r="J185" s="7">
        <v>25</v>
      </c>
      <c r="K185" s="7">
        <v>8</v>
      </c>
      <c r="L185" s="7">
        <v>0</v>
      </c>
      <c r="M185" s="7">
        <v>18</v>
      </c>
      <c r="N185" s="7">
        <v>4</v>
      </c>
    </row>
    <row r="186" spans="1:14">
      <c r="A186" s="7" t="s">
        <v>4228</v>
      </c>
      <c r="B186" s="3">
        <v>0</v>
      </c>
      <c r="C186" s="7">
        <v>1</v>
      </c>
      <c r="D186" s="7">
        <v>11</v>
      </c>
      <c r="E186" s="7">
        <v>6</v>
      </c>
      <c r="F186" s="7">
        <v>0</v>
      </c>
      <c r="G186" s="7">
        <v>1</v>
      </c>
      <c r="H186" s="7">
        <v>21</v>
      </c>
      <c r="I186" s="7">
        <v>5</v>
      </c>
      <c r="J186" s="7">
        <v>10</v>
      </c>
      <c r="K186" s="7">
        <v>19</v>
      </c>
      <c r="L186" s="7">
        <v>1</v>
      </c>
      <c r="M186" s="7">
        <v>26</v>
      </c>
      <c r="N186" s="7">
        <v>2</v>
      </c>
    </row>
    <row r="187" spans="1:14">
      <c r="A187" s="7" t="s">
        <v>4229</v>
      </c>
      <c r="B187" s="3">
        <v>0</v>
      </c>
      <c r="C187" s="7">
        <v>3</v>
      </c>
      <c r="D187" s="7">
        <v>4</v>
      </c>
      <c r="E187" s="7">
        <v>12</v>
      </c>
      <c r="F187" s="7">
        <v>0</v>
      </c>
      <c r="G187" s="7">
        <v>0</v>
      </c>
      <c r="H187" s="7">
        <v>22</v>
      </c>
      <c r="I187" s="7">
        <v>5</v>
      </c>
      <c r="J187" s="7">
        <v>20</v>
      </c>
      <c r="K187" s="7">
        <v>11</v>
      </c>
      <c r="L187" s="7">
        <v>0</v>
      </c>
      <c r="M187" s="7">
        <v>13</v>
      </c>
      <c r="N187" s="7">
        <v>3</v>
      </c>
    </row>
    <row r="188" spans="1:14">
      <c r="A188" s="7" t="s">
        <v>4230</v>
      </c>
      <c r="B188" s="3">
        <v>0</v>
      </c>
      <c r="C188" s="7">
        <v>1</v>
      </c>
      <c r="D188" s="7">
        <v>5</v>
      </c>
      <c r="E188" s="7">
        <v>8</v>
      </c>
      <c r="F188" s="7">
        <v>1</v>
      </c>
      <c r="G188" s="7">
        <v>0</v>
      </c>
      <c r="H188" s="7">
        <v>20</v>
      </c>
      <c r="I188" s="7">
        <v>4</v>
      </c>
      <c r="J188" s="7">
        <v>18</v>
      </c>
      <c r="K188" s="7">
        <v>17</v>
      </c>
      <c r="L188" s="7">
        <v>1</v>
      </c>
      <c r="M188" s="7">
        <v>23</v>
      </c>
      <c r="N188" s="7">
        <v>4</v>
      </c>
    </row>
    <row r="189" spans="1:14">
      <c r="A189" s="7" t="s">
        <v>4231</v>
      </c>
      <c r="B189" s="3">
        <v>0</v>
      </c>
      <c r="C189" s="7">
        <v>1</v>
      </c>
      <c r="D189" s="7">
        <v>5</v>
      </c>
      <c r="E189" s="7">
        <v>7</v>
      </c>
      <c r="F189" s="7">
        <v>0</v>
      </c>
      <c r="G189" s="7">
        <v>0</v>
      </c>
      <c r="H189" s="7">
        <v>12</v>
      </c>
      <c r="I189" s="7">
        <v>11</v>
      </c>
      <c r="J189" s="7">
        <v>15</v>
      </c>
      <c r="K189" s="7">
        <v>8</v>
      </c>
      <c r="L189" s="7">
        <v>0</v>
      </c>
      <c r="M189" s="7">
        <v>9</v>
      </c>
      <c r="N189" s="7">
        <v>2</v>
      </c>
    </row>
    <row r="190" spans="1:14">
      <c r="A190" s="7" t="s">
        <v>4232</v>
      </c>
      <c r="B190" s="3">
        <v>1</v>
      </c>
      <c r="C190" s="7">
        <v>1</v>
      </c>
      <c r="D190" s="7">
        <v>11</v>
      </c>
      <c r="E190" s="7">
        <v>4</v>
      </c>
      <c r="F190" s="7">
        <v>0</v>
      </c>
      <c r="G190" s="7">
        <v>1</v>
      </c>
      <c r="H190" s="7">
        <v>20</v>
      </c>
      <c r="I190" s="7">
        <v>4</v>
      </c>
      <c r="J190" s="7">
        <v>33</v>
      </c>
      <c r="K190" s="7">
        <v>17</v>
      </c>
      <c r="L190" s="7">
        <v>0</v>
      </c>
      <c r="M190" s="7">
        <v>19</v>
      </c>
      <c r="N190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223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478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549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550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547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548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551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552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479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480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481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482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991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1094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992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993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1121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994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995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1008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996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997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998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1276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1176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1259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1177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1262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1178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1179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1277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1278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1180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1275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1425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1426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1370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1427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1374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1428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1429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1430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1431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1387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1395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1601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1602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1569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1603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1604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1605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1606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1607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1586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1594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1723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1724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1697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1725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1726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1727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1728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2206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1729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1714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2401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2402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2376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2403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2404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2405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2406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2287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2393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2400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2569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2570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2514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2571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2572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2573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2574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2575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2531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2539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2906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2783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2882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2907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2908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2909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2910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2784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2897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2904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2945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2946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2947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2989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2948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2949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2911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2950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2967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2951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3215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3201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3251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3202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3203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3264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3216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3204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3259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3205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3644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3645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3541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3646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3647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3648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3649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3650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3558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3566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3651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3652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3570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3653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3654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3655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3656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3657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3587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3595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3658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3659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3598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3660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3661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3758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3662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3607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3759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3609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3613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  <row r="192" spans="1:14">
      <c r="A192" s="7" t="s">
        <v>3956</v>
      </c>
      <c r="B192" s="3">
        <v>1</v>
      </c>
      <c r="C192" s="7">
        <v>0</v>
      </c>
      <c r="D192" s="7">
        <v>3</v>
      </c>
      <c r="E192" s="7">
        <v>3</v>
      </c>
      <c r="F192" s="7">
        <v>1</v>
      </c>
      <c r="G192" s="7">
        <v>0</v>
      </c>
      <c r="H192" s="7">
        <v>9</v>
      </c>
      <c r="I192" s="7">
        <v>6</v>
      </c>
      <c r="J192" s="7">
        <v>14</v>
      </c>
      <c r="K192" s="7">
        <v>8</v>
      </c>
      <c r="L192" s="7">
        <v>0</v>
      </c>
      <c r="M192" s="7">
        <v>7</v>
      </c>
      <c r="N192" s="7">
        <v>2</v>
      </c>
    </row>
    <row r="193" spans="1:14">
      <c r="A193" s="7" t="s">
        <v>3834</v>
      </c>
      <c r="B193" s="3">
        <v>1</v>
      </c>
      <c r="C193" s="7">
        <v>2</v>
      </c>
      <c r="D193" s="7">
        <v>26</v>
      </c>
      <c r="E193" s="7">
        <v>28</v>
      </c>
      <c r="F193" s="7">
        <v>3</v>
      </c>
      <c r="G193" s="7">
        <v>7</v>
      </c>
      <c r="H193" s="7">
        <v>72</v>
      </c>
      <c r="I193" s="7">
        <v>68</v>
      </c>
      <c r="J193" s="7">
        <v>91</v>
      </c>
      <c r="K193" s="7">
        <v>64</v>
      </c>
      <c r="L193" s="7">
        <v>7</v>
      </c>
      <c r="M193" s="7">
        <v>126</v>
      </c>
      <c r="N193" s="7">
        <v>12</v>
      </c>
    </row>
    <row r="194" spans="1:14">
      <c r="A194" s="7" t="s">
        <v>3835</v>
      </c>
      <c r="B194" s="3">
        <v>1</v>
      </c>
      <c r="C194" s="7">
        <v>1</v>
      </c>
      <c r="D194" s="7">
        <v>25</v>
      </c>
      <c r="E194" s="7">
        <v>38</v>
      </c>
      <c r="F194" s="7">
        <v>0</v>
      </c>
      <c r="G194" s="7">
        <v>6</v>
      </c>
      <c r="H194" s="7">
        <v>74</v>
      </c>
      <c r="I194" s="7">
        <v>43</v>
      </c>
      <c r="J194" s="7">
        <v>126</v>
      </c>
      <c r="K194" s="7">
        <v>68</v>
      </c>
      <c r="L194" s="7">
        <v>8</v>
      </c>
      <c r="M194" s="7">
        <v>96</v>
      </c>
      <c r="N194" s="7">
        <v>13</v>
      </c>
    </row>
    <row r="195" spans="1:14">
      <c r="A195" s="7" t="s">
        <v>3830</v>
      </c>
      <c r="B195" s="3">
        <v>2</v>
      </c>
      <c r="C195" s="7">
        <v>2</v>
      </c>
      <c r="D195" s="7">
        <v>9</v>
      </c>
      <c r="E195" s="7">
        <v>11</v>
      </c>
      <c r="F195" s="7">
        <v>4</v>
      </c>
      <c r="G195" s="7">
        <v>2</v>
      </c>
      <c r="H195" s="7">
        <v>29</v>
      </c>
      <c r="I195" s="7">
        <v>19</v>
      </c>
      <c r="J195" s="7">
        <v>52</v>
      </c>
      <c r="K195" s="7">
        <v>34</v>
      </c>
      <c r="L195" s="7">
        <v>2</v>
      </c>
      <c r="M195" s="7">
        <v>45</v>
      </c>
      <c r="N195" s="7">
        <v>6</v>
      </c>
    </row>
    <row r="196" spans="1:14">
      <c r="A196" s="7" t="s">
        <v>3809</v>
      </c>
      <c r="B196" s="3">
        <v>0</v>
      </c>
      <c r="C196" s="7">
        <v>3</v>
      </c>
      <c r="D196" s="7">
        <v>13</v>
      </c>
      <c r="E196" s="7">
        <v>15</v>
      </c>
      <c r="F196" s="7">
        <v>2</v>
      </c>
      <c r="G196" s="7">
        <v>2</v>
      </c>
      <c r="H196" s="7">
        <v>34</v>
      </c>
      <c r="I196" s="7">
        <v>30</v>
      </c>
      <c r="J196" s="7">
        <v>82</v>
      </c>
      <c r="K196" s="7">
        <v>49</v>
      </c>
      <c r="L196" s="7">
        <v>4</v>
      </c>
      <c r="M196" s="7">
        <v>69</v>
      </c>
      <c r="N196" s="7">
        <v>8</v>
      </c>
    </row>
    <row r="197" spans="1:14">
      <c r="A197" s="7" t="s">
        <v>3810</v>
      </c>
      <c r="B197" s="3">
        <v>1</v>
      </c>
      <c r="C197" s="7">
        <v>5</v>
      </c>
      <c r="D197" s="7">
        <v>11</v>
      </c>
      <c r="E197" s="7">
        <v>27</v>
      </c>
      <c r="F197" s="7">
        <v>5</v>
      </c>
      <c r="G197" s="7">
        <v>2</v>
      </c>
      <c r="H197" s="7">
        <v>65</v>
      </c>
      <c r="I197" s="7">
        <v>27</v>
      </c>
      <c r="J197" s="7">
        <v>106</v>
      </c>
      <c r="K197" s="7">
        <v>60</v>
      </c>
      <c r="L197" s="7">
        <v>3</v>
      </c>
      <c r="M197" s="7">
        <v>80</v>
      </c>
      <c r="N197" s="7">
        <v>11</v>
      </c>
    </row>
    <row r="198" spans="1:14">
      <c r="A198" s="7" t="s">
        <v>3819</v>
      </c>
      <c r="B198" s="3">
        <v>1</v>
      </c>
      <c r="C198" s="7">
        <v>2</v>
      </c>
      <c r="D198" s="7">
        <v>13</v>
      </c>
      <c r="E198" s="7">
        <v>25</v>
      </c>
      <c r="F198" s="7">
        <v>3</v>
      </c>
      <c r="G198" s="7">
        <v>2</v>
      </c>
      <c r="H198" s="7">
        <v>52</v>
      </c>
      <c r="I198" s="7">
        <v>18</v>
      </c>
      <c r="J198" s="7">
        <v>71</v>
      </c>
      <c r="K198" s="7">
        <v>34</v>
      </c>
      <c r="L198" s="7">
        <v>6</v>
      </c>
      <c r="M198" s="7">
        <v>47</v>
      </c>
      <c r="N198" s="7">
        <v>7</v>
      </c>
    </row>
    <row r="199" spans="1:14">
      <c r="A199" s="7" t="s">
        <v>3820</v>
      </c>
      <c r="B199" s="3">
        <v>2</v>
      </c>
      <c r="C199" s="7">
        <v>2</v>
      </c>
      <c r="D199" s="7">
        <v>18</v>
      </c>
      <c r="E199" s="7">
        <v>24</v>
      </c>
      <c r="F199" s="7">
        <v>4</v>
      </c>
      <c r="G199" s="7">
        <v>0</v>
      </c>
      <c r="H199" s="7">
        <v>67</v>
      </c>
      <c r="I199" s="7">
        <v>39</v>
      </c>
      <c r="J199" s="7">
        <v>109</v>
      </c>
      <c r="K199" s="7">
        <v>99</v>
      </c>
      <c r="L199" s="7">
        <v>4</v>
      </c>
      <c r="M199" s="7">
        <v>102</v>
      </c>
      <c r="N199" s="7">
        <v>16</v>
      </c>
    </row>
    <row r="200" spans="1:14">
      <c r="A200" s="7" t="s">
        <v>3811</v>
      </c>
      <c r="B200" s="3">
        <v>0</v>
      </c>
      <c r="C200" s="7">
        <v>2</v>
      </c>
      <c r="D200" s="7">
        <v>18</v>
      </c>
      <c r="E200" s="7">
        <v>10</v>
      </c>
      <c r="F200" s="7">
        <v>0</v>
      </c>
      <c r="G200" s="7">
        <v>2</v>
      </c>
      <c r="H200" s="7">
        <v>39</v>
      </c>
      <c r="I200" s="7">
        <v>36</v>
      </c>
      <c r="J200" s="7">
        <v>70</v>
      </c>
      <c r="K200" s="7">
        <v>41</v>
      </c>
      <c r="L200" s="7">
        <v>11</v>
      </c>
      <c r="M200" s="7">
        <v>58</v>
      </c>
      <c r="N200" s="7">
        <v>8</v>
      </c>
    </row>
    <row r="201" spans="1:14">
      <c r="A201" s="7" t="s">
        <v>3798</v>
      </c>
      <c r="B201" s="3">
        <v>1</v>
      </c>
      <c r="C201" s="7">
        <v>4</v>
      </c>
      <c r="D201" s="7">
        <v>18</v>
      </c>
      <c r="E201" s="7">
        <v>20</v>
      </c>
      <c r="F201" s="7">
        <v>4</v>
      </c>
      <c r="G201" s="7">
        <v>1</v>
      </c>
      <c r="H201" s="7">
        <v>52</v>
      </c>
      <c r="I201" s="7">
        <v>24</v>
      </c>
      <c r="J201" s="7">
        <v>75</v>
      </c>
      <c r="K201" s="7">
        <v>54</v>
      </c>
      <c r="L201" s="7">
        <v>0</v>
      </c>
      <c r="M201" s="7">
        <v>75</v>
      </c>
      <c r="N201" s="7">
        <v>10</v>
      </c>
    </row>
    <row r="202" spans="1:14">
      <c r="A202" s="7" t="s">
        <v>3905</v>
      </c>
      <c r="B202" s="3">
        <v>2</v>
      </c>
      <c r="C202" s="7">
        <v>2</v>
      </c>
      <c r="D202" s="7">
        <v>13</v>
      </c>
      <c r="E202" s="7">
        <v>12</v>
      </c>
      <c r="F202" s="7">
        <v>2</v>
      </c>
      <c r="G202" s="7">
        <v>6</v>
      </c>
      <c r="H202" s="7">
        <v>33</v>
      </c>
      <c r="I202" s="7">
        <v>22</v>
      </c>
      <c r="J202" s="7">
        <v>49</v>
      </c>
      <c r="K202" s="7">
        <v>22</v>
      </c>
      <c r="L202" s="7">
        <v>2</v>
      </c>
      <c r="M202" s="7">
        <v>41</v>
      </c>
      <c r="N202" s="7">
        <v>5</v>
      </c>
    </row>
    <row r="203" spans="1:14">
      <c r="A203" s="7" t="s">
        <v>3972</v>
      </c>
      <c r="B203" s="3">
        <v>0</v>
      </c>
      <c r="C203" s="7">
        <v>1</v>
      </c>
      <c r="D203" s="7">
        <v>25</v>
      </c>
      <c r="E203" s="7">
        <v>29</v>
      </c>
      <c r="F203" s="7">
        <v>0</v>
      </c>
      <c r="G203" s="7">
        <v>3</v>
      </c>
      <c r="H203" s="7">
        <v>72</v>
      </c>
      <c r="I203" s="7">
        <v>36</v>
      </c>
      <c r="J203" s="7">
        <v>74</v>
      </c>
      <c r="K203" s="7">
        <v>50</v>
      </c>
      <c r="L203" s="7">
        <v>4</v>
      </c>
      <c r="M203" s="7">
        <v>103</v>
      </c>
      <c r="N203" s="7">
        <v>12</v>
      </c>
    </row>
    <row r="204" spans="1:14">
      <c r="A204" s="7" t="s">
        <v>3973</v>
      </c>
      <c r="B204" s="3">
        <v>1</v>
      </c>
      <c r="C204" s="7">
        <v>3</v>
      </c>
      <c r="D204" s="7">
        <v>23</v>
      </c>
      <c r="E204" s="7">
        <v>36</v>
      </c>
      <c r="F204" s="7">
        <v>3</v>
      </c>
      <c r="G204" s="7">
        <v>0</v>
      </c>
      <c r="H204" s="7">
        <v>74</v>
      </c>
      <c r="I204" s="7">
        <v>22</v>
      </c>
      <c r="J204" s="7">
        <v>111</v>
      </c>
      <c r="K204" s="7">
        <v>59</v>
      </c>
      <c r="L204" s="7">
        <v>3</v>
      </c>
      <c r="M204" s="7">
        <v>84</v>
      </c>
      <c r="N204" s="7">
        <v>13</v>
      </c>
    </row>
    <row r="205" spans="1:14">
      <c r="A205" s="7" t="s">
        <v>4021</v>
      </c>
      <c r="B205" s="3">
        <v>0</v>
      </c>
      <c r="C205" s="7">
        <v>4</v>
      </c>
      <c r="D205" s="7">
        <v>7</v>
      </c>
      <c r="E205" s="7">
        <v>15</v>
      </c>
      <c r="F205" s="7">
        <v>0</v>
      </c>
      <c r="G205" s="7">
        <v>2</v>
      </c>
      <c r="H205" s="7">
        <v>33</v>
      </c>
      <c r="I205" s="7">
        <v>17</v>
      </c>
      <c r="J205" s="7">
        <v>57</v>
      </c>
      <c r="K205" s="7">
        <v>33</v>
      </c>
      <c r="L205" s="7">
        <v>1</v>
      </c>
      <c r="M205" s="7">
        <v>47</v>
      </c>
      <c r="N205" s="7">
        <v>6</v>
      </c>
    </row>
    <row r="206" spans="1:14">
      <c r="A206" s="7" t="s">
        <v>3974</v>
      </c>
      <c r="B206" s="3">
        <v>2</v>
      </c>
      <c r="C206" s="7">
        <v>5</v>
      </c>
      <c r="D206" s="7">
        <v>12</v>
      </c>
      <c r="E206" s="7">
        <v>20</v>
      </c>
      <c r="F206" s="7">
        <v>3</v>
      </c>
      <c r="G206" s="7">
        <v>0</v>
      </c>
      <c r="H206" s="7">
        <v>49</v>
      </c>
      <c r="I206" s="7">
        <v>28</v>
      </c>
      <c r="J206" s="7">
        <v>82</v>
      </c>
      <c r="K206" s="7">
        <v>48</v>
      </c>
      <c r="L206" s="7">
        <v>4</v>
      </c>
      <c r="M206" s="7">
        <v>58</v>
      </c>
      <c r="N206" s="7">
        <v>8</v>
      </c>
    </row>
    <row r="207" spans="1:14">
      <c r="A207" s="7" t="s">
        <v>3975</v>
      </c>
      <c r="B207" s="3">
        <v>0</v>
      </c>
      <c r="C207" s="7">
        <v>4</v>
      </c>
      <c r="D207" s="7">
        <v>14</v>
      </c>
      <c r="E207" s="7">
        <v>23</v>
      </c>
      <c r="F207" s="7">
        <v>3</v>
      </c>
      <c r="G207" s="7">
        <v>4</v>
      </c>
      <c r="H207" s="7">
        <v>62</v>
      </c>
      <c r="I207" s="7">
        <v>35</v>
      </c>
      <c r="J207" s="7">
        <v>86</v>
      </c>
      <c r="K207" s="7">
        <v>68</v>
      </c>
      <c r="L207" s="7">
        <v>2</v>
      </c>
      <c r="M207" s="7">
        <v>84</v>
      </c>
      <c r="N207" s="7">
        <v>11</v>
      </c>
    </row>
    <row r="208" spans="1:14">
      <c r="A208" s="7" t="s">
        <v>3976</v>
      </c>
      <c r="B208" s="3">
        <v>0</v>
      </c>
      <c r="C208" s="7">
        <v>2</v>
      </c>
      <c r="D208" s="7">
        <v>17</v>
      </c>
      <c r="E208" s="7">
        <v>20</v>
      </c>
      <c r="F208" s="7">
        <v>1</v>
      </c>
      <c r="G208" s="7">
        <v>2</v>
      </c>
      <c r="H208" s="7">
        <v>50</v>
      </c>
      <c r="I208" s="7">
        <v>20</v>
      </c>
      <c r="J208" s="7">
        <v>51</v>
      </c>
      <c r="K208" s="7">
        <v>38</v>
      </c>
      <c r="L208" s="7">
        <v>5</v>
      </c>
      <c r="M208" s="7">
        <v>55</v>
      </c>
      <c r="N208" s="7">
        <v>7</v>
      </c>
    </row>
    <row r="209" spans="1:14">
      <c r="A209" s="7" t="s">
        <v>3977</v>
      </c>
      <c r="B209" s="3">
        <v>1</v>
      </c>
      <c r="C209" s="7">
        <v>4</v>
      </c>
      <c r="D209" s="7">
        <v>18</v>
      </c>
      <c r="E209" s="7">
        <v>31</v>
      </c>
      <c r="F209" s="7">
        <v>0</v>
      </c>
      <c r="G209" s="7">
        <v>4</v>
      </c>
      <c r="H209" s="7">
        <v>67</v>
      </c>
      <c r="I209" s="7">
        <v>47</v>
      </c>
      <c r="J209" s="7">
        <v>126</v>
      </c>
      <c r="K209" s="7">
        <v>75</v>
      </c>
      <c r="L209" s="7">
        <v>6</v>
      </c>
      <c r="M209" s="7">
        <v>84</v>
      </c>
      <c r="N209" s="7">
        <v>16</v>
      </c>
    </row>
    <row r="210" spans="1:14">
      <c r="A210" s="7" t="s">
        <v>3978</v>
      </c>
      <c r="B210" s="3">
        <v>0</v>
      </c>
      <c r="C210" s="7">
        <v>0</v>
      </c>
      <c r="D210" s="7">
        <v>19</v>
      </c>
      <c r="E210" s="7">
        <v>16</v>
      </c>
      <c r="F210" s="7">
        <v>0</v>
      </c>
      <c r="G210" s="7">
        <v>1</v>
      </c>
      <c r="H210" s="7">
        <v>42</v>
      </c>
      <c r="I210" s="7">
        <v>34</v>
      </c>
      <c r="J210" s="7">
        <v>81</v>
      </c>
      <c r="K210" s="7">
        <v>44</v>
      </c>
      <c r="L210" s="7">
        <v>8</v>
      </c>
      <c r="M210" s="7">
        <v>53</v>
      </c>
      <c r="N210" s="7">
        <v>8</v>
      </c>
    </row>
    <row r="211" spans="1:14">
      <c r="A211" s="7" t="s">
        <v>3979</v>
      </c>
      <c r="B211" s="3">
        <v>3</v>
      </c>
      <c r="C211" s="7">
        <v>2</v>
      </c>
      <c r="D211" s="7">
        <v>18</v>
      </c>
      <c r="E211" s="7">
        <v>16</v>
      </c>
      <c r="F211" s="7">
        <v>2</v>
      </c>
      <c r="G211" s="7">
        <v>0</v>
      </c>
      <c r="H211" s="7">
        <v>46</v>
      </c>
      <c r="I211" s="7">
        <v>18</v>
      </c>
      <c r="J211" s="7">
        <v>68</v>
      </c>
      <c r="K211" s="7">
        <v>50</v>
      </c>
      <c r="L211" s="7">
        <v>2</v>
      </c>
      <c r="M211" s="7">
        <v>62</v>
      </c>
      <c r="N211" s="7">
        <v>10</v>
      </c>
    </row>
    <row r="212" spans="1:14">
      <c r="A212" s="7" t="s">
        <v>4065</v>
      </c>
      <c r="B212" s="3">
        <v>2</v>
      </c>
      <c r="C212" s="7">
        <v>1</v>
      </c>
      <c r="D212" s="7">
        <v>15</v>
      </c>
      <c r="E212" s="7">
        <v>12</v>
      </c>
      <c r="F212" s="7">
        <v>1</v>
      </c>
      <c r="G212" s="7">
        <v>0</v>
      </c>
      <c r="H212" s="7">
        <v>35</v>
      </c>
      <c r="I212" s="7">
        <v>11</v>
      </c>
      <c r="J212" s="7">
        <v>58</v>
      </c>
      <c r="K212" s="7">
        <v>29</v>
      </c>
      <c r="L212" s="7">
        <v>1</v>
      </c>
      <c r="M212" s="7">
        <v>33</v>
      </c>
      <c r="N212" s="7">
        <v>5</v>
      </c>
    </row>
    <row r="213" spans="1:14">
      <c r="A213" s="7" t="s">
        <v>4233</v>
      </c>
      <c r="B213" s="3">
        <v>0</v>
      </c>
      <c r="C213" s="7">
        <v>0</v>
      </c>
      <c r="D213" s="7">
        <v>2</v>
      </c>
      <c r="E213" s="7">
        <v>3</v>
      </c>
      <c r="F213" s="7">
        <v>0</v>
      </c>
      <c r="G213" s="7">
        <v>0</v>
      </c>
      <c r="H213" s="7">
        <v>5</v>
      </c>
      <c r="I213" s="7">
        <v>0</v>
      </c>
      <c r="J213" s="7">
        <v>7</v>
      </c>
      <c r="K213" s="7">
        <v>3</v>
      </c>
      <c r="L213" s="7">
        <v>2</v>
      </c>
      <c r="M213" s="7">
        <v>6</v>
      </c>
      <c r="N213" s="7">
        <v>1</v>
      </c>
    </row>
    <row r="214" spans="1:14">
      <c r="A214" s="7" t="s">
        <v>4234</v>
      </c>
      <c r="B214" s="3">
        <v>0</v>
      </c>
      <c r="C214" s="7">
        <v>2</v>
      </c>
      <c r="D214" s="7">
        <v>35</v>
      </c>
      <c r="E214" s="7">
        <v>22</v>
      </c>
      <c r="F214" s="7">
        <v>0</v>
      </c>
      <c r="G214" s="7">
        <v>0</v>
      </c>
      <c r="H214" s="7">
        <v>72</v>
      </c>
      <c r="I214" s="7">
        <v>27</v>
      </c>
      <c r="J214" s="7">
        <v>67</v>
      </c>
      <c r="K214" s="7">
        <v>48</v>
      </c>
      <c r="L214" s="7">
        <v>5</v>
      </c>
      <c r="M214" s="7">
        <v>92</v>
      </c>
      <c r="N214" s="7">
        <v>11</v>
      </c>
    </row>
    <row r="215" spans="1:14">
      <c r="A215" s="7" t="s">
        <v>4235</v>
      </c>
      <c r="B215" s="3">
        <v>1</v>
      </c>
      <c r="C215" s="7">
        <v>3</v>
      </c>
      <c r="D215" s="7">
        <v>29</v>
      </c>
      <c r="E215" s="7">
        <v>35</v>
      </c>
      <c r="F215" s="7">
        <v>2</v>
      </c>
      <c r="G215" s="7">
        <v>2</v>
      </c>
      <c r="H215" s="7">
        <v>82</v>
      </c>
      <c r="I215" s="7">
        <v>34</v>
      </c>
      <c r="J215" s="7">
        <v>101</v>
      </c>
      <c r="K215" s="7">
        <v>65</v>
      </c>
      <c r="L215" s="7">
        <v>4</v>
      </c>
      <c r="M215" s="7">
        <v>97</v>
      </c>
      <c r="N215" s="7">
        <v>13</v>
      </c>
    </row>
    <row r="216" spans="1:14">
      <c r="A216" s="7" t="s">
        <v>4178</v>
      </c>
      <c r="B216" s="3">
        <v>1</v>
      </c>
      <c r="C216" s="7">
        <v>3</v>
      </c>
      <c r="D216" s="7">
        <v>5</v>
      </c>
      <c r="E216" s="7">
        <v>24</v>
      </c>
      <c r="F216" s="7">
        <v>1</v>
      </c>
      <c r="G216" s="7">
        <v>0</v>
      </c>
      <c r="H216" s="7">
        <v>30</v>
      </c>
      <c r="I216" s="7">
        <v>15</v>
      </c>
      <c r="J216" s="7">
        <v>62</v>
      </c>
      <c r="K216" s="7">
        <v>25</v>
      </c>
      <c r="L216" s="7">
        <v>0</v>
      </c>
      <c r="M216" s="7">
        <v>43</v>
      </c>
      <c r="N216" s="7">
        <v>6</v>
      </c>
    </row>
    <row r="217" spans="1:14">
      <c r="A217" s="7" t="s">
        <v>4236</v>
      </c>
      <c r="B217" s="3">
        <v>3</v>
      </c>
      <c r="C217" s="7">
        <v>3</v>
      </c>
      <c r="D217" s="7">
        <v>17</v>
      </c>
      <c r="E217" s="7">
        <v>23</v>
      </c>
      <c r="F217" s="7">
        <v>2</v>
      </c>
      <c r="G217" s="7">
        <v>1</v>
      </c>
      <c r="H217" s="7">
        <v>59</v>
      </c>
      <c r="I217" s="7">
        <v>27</v>
      </c>
      <c r="J217" s="7">
        <v>75</v>
      </c>
      <c r="K217" s="7">
        <v>38</v>
      </c>
      <c r="L217" s="7">
        <v>1</v>
      </c>
      <c r="M217" s="7">
        <v>51</v>
      </c>
      <c r="N217" s="7">
        <v>8</v>
      </c>
    </row>
    <row r="218" spans="1:14">
      <c r="A218" s="7" t="s">
        <v>4237</v>
      </c>
      <c r="B218" s="3">
        <v>0</v>
      </c>
      <c r="C218" s="7">
        <v>3</v>
      </c>
      <c r="D218" s="7">
        <v>14</v>
      </c>
      <c r="E218" s="7">
        <v>25</v>
      </c>
      <c r="F218" s="7">
        <v>4</v>
      </c>
      <c r="G218" s="7">
        <v>1</v>
      </c>
      <c r="H218" s="7">
        <v>56</v>
      </c>
      <c r="I218" s="7">
        <v>35</v>
      </c>
      <c r="J218" s="7">
        <v>90</v>
      </c>
      <c r="K218" s="7">
        <v>58</v>
      </c>
      <c r="L218" s="7">
        <v>3</v>
      </c>
      <c r="M218" s="7">
        <v>80</v>
      </c>
      <c r="N218" s="7">
        <v>11</v>
      </c>
    </row>
    <row r="219" spans="1:14">
      <c r="A219" s="7" t="s">
        <v>4238</v>
      </c>
      <c r="B219" s="3">
        <v>0</v>
      </c>
      <c r="C219" s="7">
        <v>1</v>
      </c>
      <c r="D219" s="7">
        <v>17</v>
      </c>
      <c r="E219" s="7">
        <v>12</v>
      </c>
      <c r="F219" s="7">
        <v>0</v>
      </c>
      <c r="G219" s="7">
        <v>1</v>
      </c>
      <c r="H219" s="7">
        <v>40</v>
      </c>
      <c r="I219" s="7">
        <v>16</v>
      </c>
      <c r="J219" s="7">
        <v>35</v>
      </c>
      <c r="K219" s="7">
        <v>43</v>
      </c>
      <c r="L219" s="7">
        <v>1</v>
      </c>
      <c r="M219" s="7">
        <v>59</v>
      </c>
      <c r="N219" s="7">
        <v>7</v>
      </c>
    </row>
    <row r="220" spans="1:14">
      <c r="A220" s="7" t="s">
        <v>4239</v>
      </c>
      <c r="B220" s="3">
        <v>2</v>
      </c>
      <c r="C220" s="7">
        <v>6</v>
      </c>
      <c r="D220" s="7">
        <v>30</v>
      </c>
      <c r="E220" s="7">
        <v>28</v>
      </c>
      <c r="F220" s="7">
        <v>3</v>
      </c>
      <c r="G220" s="7">
        <v>0</v>
      </c>
      <c r="H220" s="7">
        <v>80</v>
      </c>
      <c r="I220" s="7">
        <v>48</v>
      </c>
      <c r="J220" s="7">
        <v>93</v>
      </c>
      <c r="K220" s="7">
        <v>71</v>
      </c>
      <c r="L220" s="7">
        <v>0</v>
      </c>
      <c r="M220" s="7">
        <v>94</v>
      </c>
      <c r="N220" s="7">
        <v>16</v>
      </c>
    </row>
    <row r="221" spans="1:14">
      <c r="A221" s="7" t="s">
        <v>4240</v>
      </c>
      <c r="B221" s="3">
        <v>0</v>
      </c>
      <c r="C221" s="7">
        <v>2</v>
      </c>
      <c r="D221" s="7">
        <v>15</v>
      </c>
      <c r="E221" s="7">
        <v>18</v>
      </c>
      <c r="F221" s="7">
        <v>2</v>
      </c>
      <c r="G221" s="7">
        <v>0</v>
      </c>
      <c r="H221" s="7">
        <v>45</v>
      </c>
      <c r="I221" s="7">
        <v>34</v>
      </c>
      <c r="J221" s="7">
        <v>77</v>
      </c>
      <c r="K221" s="7">
        <v>46</v>
      </c>
      <c r="L221" s="7">
        <v>3</v>
      </c>
      <c r="M221" s="7">
        <v>47</v>
      </c>
      <c r="N221" s="7">
        <v>8</v>
      </c>
    </row>
    <row r="222" spans="1:14">
      <c r="A222" s="7" t="s">
        <v>4195</v>
      </c>
      <c r="B222" s="3">
        <v>0</v>
      </c>
      <c r="C222" s="7">
        <v>2</v>
      </c>
      <c r="D222" s="7">
        <v>18</v>
      </c>
      <c r="E222" s="7">
        <v>22</v>
      </c>
      <c r="F222" s="7">
        <v>1</v>
      </c>
      <c r="G222" s="7">
        <v>1</v>
      </c>
      <c r="H222" s="7">
        <v>52</v>
      </c>
      <c r="I222" s="7">
        <v>26</v>
      </c>
      <c r="J222" s="7">
        <v>59</v>
      </c>
      <c r="K222" s="7">
        <v>47</v>
      </c>
      <c r="L222" s="7">
        <v>2</v>
      </c>
      <c r="M222" s="7">
        <v>60</v>
      </c>
      <c r="N222" s="7">
        <v>10</v>
      </c>
    </row>
    <row r="223" spans="1:14">
      <c r="A223" s="7" t="s">
        <v>4203</v>
      </c>
      <c r="B223" s="3">
        <v>2</v>
      </c>
      <c r="C223" s="7">
        <v>2</v>
      </c>
      <c r="D223" s="7">
        <v>15</v>
      </c>
      <c r="E223" s="7">
        <v>12</v>
      </c>
      <c r="F223" s="7">
        <v>1</v>
      </c>
      <c r="G223" s="7">
        <v>1</v>
      </c>
      <c r="H223" s="7">
        <v>33</v>
      </c>
      <c r="I223" s="7">
        <v>11</v>
      </c>
      <c r="J223" s="7">
        <v>60</v>
      </c>
      <c r="K223" s="7">
        <v>29</v>
      </c>
      <c r="L223" s="7">
        <v>0</v>
      </c>
      <c r="M223" s="7">
        <v>35</v>
      </c>
      <c r="N223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77"/>
  <sheetViews>
    <sheetView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T1"/>
      <c r="U1"/>
      <c r="V1"/>
      <c r="W1"/>
      <c r="X1"/>
      <c r="Y1"/>
    </row>
    <row r="2" spans="1:25">
      <c r="A2" s="7" t="s">
        <v>583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652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629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710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733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756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779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605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628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709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778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581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650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604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627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708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731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754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777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591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660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614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637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695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718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741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764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590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659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613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636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694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717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740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763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589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658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612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635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693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716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739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762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588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657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611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634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692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715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738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761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587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656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610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633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691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714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737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760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586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655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609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632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690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713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736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759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585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654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608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631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689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712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735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758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584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653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607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630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688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711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734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757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571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640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594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617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663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675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698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721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744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767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570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639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593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616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662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674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697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720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743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766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569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638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592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672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615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661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673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696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719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742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765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580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649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603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626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684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707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730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753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776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579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648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602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625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671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683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706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729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752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775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578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647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601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624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670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705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728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751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774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577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646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600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623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669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681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704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727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750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773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576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645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599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622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668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680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703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726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749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772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575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644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598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621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667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679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702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725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748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771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574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643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597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620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666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678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701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724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747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770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573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642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596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619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665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677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700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723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746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769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572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641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595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618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664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676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699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722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745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768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1432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1433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1399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1434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1403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1435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1438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1436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2207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1437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1416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1424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2576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2577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2543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2578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2579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2580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2581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2582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2560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2568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3663</v>
      </c>
      <c r="B257" s="3">
        <v>12</v>
      </c>
      <c r="C257" s="7">
        <v>14</v>
      </c>
      <c r="D257" s="7">
        <v>126</v>
      </c>
      <c r="E257" s="7">
        <v>162</v>
      </c>
      <c r="F257" s="7">
        <v>12</v>
      </c>
      <c r="G257" s="7">
        <v>10</v>
      </c>
      <c r="H257" s="7">
        <v>406</v>
      </c>
      <c r="I257" s="7">
        <v>183</v>
      </c>
      <c r="J257" s="7">
        <v>426</v>
      </c>
      <c r="K257" s="7">
        <v>290</v>
      </c>
      <c r="L257" s="7">
        <v>20</v>
      </c>
      <c r="M257" s="7">
        <v>609</v>
      </c>
      <c r="N257" s="7">
        <v>36</v>
      </c>
    </row>
    <row r="258" spans="1:14">
      <c r="A258" s="7" t="s">
        <v>3664</v>
      </c>
      <c r="B258" s="3">
        <v>5</v>
      </c>
      <c r="C258" s="7">
        <v>15</v>
      </c>
      <c r="D258" s="7">
        <v>123</v>
      </c>
      <c r="E258" s="7">
        <v>186</v>
      </c>
      <c r="F258" s="7">
        <v>14</v>
      </c>
      <c r="G258" s="7">
        <v>7</v>
      </c>
      <c r="H258" s="7">
        <v>379</v>
      </c>
      <c r="I258" s="7">
        <v>177</v>
      </c>
      <c r="J258" s="7">
        <v>581</v>
      </c>
      <c r="K258" s="7">
        <v>335</v>
      </c>
      <c r="L258" s="7">
        <v>30</v>
      </c>
      <c r="M258" s="7">
        <v>503</v>
      </c>
      <c r="N258" s="7">
        <v>39</v>
      </c>
    </row>
    <row r="259" spans="1:14">
      <c r="A259" s="7" t="s">
        <v>3617</v>
      </c>
      <c r="B259" s="3">
        <v>2</v>
      </c>
      <c r="C259" s="7">
        <v>19</v>
      </c>
      <c r="D259" s="7">
        <v>42</v>
      </c>
      <c r="E259" s="7">
        <v>73</v>
      </c>
      <c r="F259" s="7">
        <v>11</v>
      </c>
      <c r="G259" s="7">
        <v>6</v>
      </c>
      <c r="H259" s="7">
        <v>168</v>
      </c>
      <c r="I259" s="7">
        <v>75</v>
      </c>
      <c r="J259" s="7">
        <v>283</v>
      </c>
      <c r="K259" s="7">
        <v>186</v>
      </c>
      <c r="L259" s="7">
        <v>12</v>
      </c>
      <c r="M259" s="7">
        <v>251</v>
      </c>
      <c r="N259" s="7">
        <v>18</v>
      </c>
    </row>
    <row r="260" spans="1:14">
      <c r="A260" s="7" t="s">
        <v>3665</v>
      </c>
      <c r="B260" s="3">
        <v>6</v>
      </c>
      <c r="C260" s="7">
        <v>16</v>
      </c>
      <c r="D260" s="7">
        <v>73</v>
      </c>
      <c r="E260" s="7">
        <v>80</v>
      </c>
      <c r="F260" s="7">
        <v>10</v>
      </c>
      <c r="G260" s="7">
        <v>5</v>
      </c>
      <c r="H260" s="7">
        <v>219</v>
      </c>
      <c r="I260" s="7">
        <v>121</v>
      </c>
      <c r="J260" s="7">
        <v>363</v>
      </c>
      <c r="K260" s="7">
        <v>234</v>
      </c>
      <c r="L260" s="7">
        <v>16</v>
      </c>
      <c r="M260" s="7">
        <v>323</v>
      </c>
      <c r="N260" s="7">
        <v>24</v>
      </c>
    </row>
    <row r="261" spans="1:14">
      <c r="A261" s="7" t="s">
        <v>3666</v>
      </c>
      <c r="B261" s="3">
        <v>2</v>
      </c>
      <c r="C261" s="7">
        <v>18</v>
      </c>
      <c r="D261" s="7">
        <v>76</v>
      </c>
      <c r="E261" s="7">
        <v>114</v>
      </c>
      <c r="F261" s="7">
        <v>16</v>
      </c>
      <c r="G261" s="7">
        <v>9</v>
      </c>
      <c r="H261" s="7">
        <v>326</v>
      </c>
      <c r="I261" s="7">
        <v>137</v>
      </c>
      <c r="J261" s="7">
        <v>488</v>
      </c>
      <c r="K261" s="7">
        <v>341</v>
      </c>
      <c r="L261" s="7">
        <v>17</v>
      </c>
      <c r="M261" s="7">
        <v>444</v>
      </c>
      <c r="N261" s="7">
        <v>33</v>
      </c>
    </row>
    <row r="262" spans="1:14">
      <c r="A262" s="7" t="s">
        <v>3667</v>
      </c>
      <c r="B262" s="3">
        <v>4</v>
      </c>
      <c r="C262" s="7">
        <v>9</v>
      </c>
      <c r="D262" s="7">
        <v>65</v>
      </c>
      <c r="E262" s="7">
        <v>98</v>
      </c>
      <c r="F262" s="7">
        <v>9</v>
      </c>
      <c r="G262" s="7">
        <v>5</v>
      </c>
      <c r="H262" s="7">
        <v>243</v>
      </c>
      <c r="I262" s="7">
        <v>97</v>
      </c>
      <c r="J262" s="7">
        <v>266</v>
      </c>
      <c r="K262" s="7">
        <v>224</v>
      </c>
      <c r="L262" s="7">
        <v>41</v>
      </c>
      <c r="M262" s="7">
        <v>304</v>
      </c>
      <c r="N262" s="7">
        <v>21</v>
      </c>
    </row>
    <row r="263" spans="1:14">
      <c r="A263" s="7" t="s">
        <v>3668</v>
      </c>
      <c r="B263" s="3">
        <v>4</v>
      </c>
      <c r="C263" s="7">
        <v>14</v>
      </c>
      <c r="D263" s="7">
        <v>110</v>
      </c>
      <c r="E263" s="7">
        <v>158</v>
      </c>
      <c r="F263" s="7">
        <v>9</v>
      </c>
      <c r="G263" s="7">
        <v>10</v>
      </c>
      <c r="H263" s="7">
        <v>375</v>
      </c>
      <c r="I263" s="7">
        <v>187</v>
      </c>
      <c r="J263" s="7">
        <v>566</v>
      </c>
      <c r="K263" s="7">
        <v>397</v>
      </c>
      <c r="L263" s="7">
        <v>30</v>
      </c>
      <c r="M263" s="7">
        <v>533</v>
      </c>
      <c r="N263" s="7">
        <v>48</v>
      </c>
    </row>
    <row r="264" spans="1:14">
      <c r="A264" s="7" t="s">
        <v>3632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3669</v>
      </c>
      <c r="B265" s="3">
        <v>3</v>
      </c>
      <c r="C265" s="7">
        <v>4</v>
      </c>
      <c r="D265" s="7">
        <v>91</v>
      </c>
      <c r="E265" s="7">
        <v>79</v>
      </c>
      <c r="F265" s="7">
        <v>2</v>
      </c>
      <c r="G265" s="7">
        <v>3</v>
      </c>
      <c r="H265" s="7">
        <v>229</v>
      </c>
      <c r="I265" s="7">
        <v>134</v>
      </c>
      <c r="J265" s="7">
        <v>356</v>
      </c>
      <c r="K265" s="7">
        <v>223</v>
      </c>
      <c r="L265" s="7">
        <v>30</v>
      </c>
      <c r="M265" s="7">
        <v>307</v>
      </c>
      <c r="N265" s="7">
        <v>24</v>
      </c>
    </row>
    <row r="266" spans="1:14">
      <c r="A266" s="7" t="s">
        <v>3635</v>
      </c>
      <c r="B266" s="3">
        <v>6</v>
      </c>
      <c r="C266" s="7">
        <v>10</v>
      </c>
      <c r="D266" s="7">
        <v>84</v>
      </c>
      <c r="E266" s="7">
        <v>92</v>
      </c>
      <c r="F266" s="7">
        <v>12</v>
      </c>
      <c r="G266" s="7">
        <v>4</v>
      </c>
      <c r="H266" s="7">
        <v>246</v>
      </c>
      <c r="I266" s="7">
        <v>102</v>
      </c>
      <c r="J266" s="7">
        <v>365</v>
      </c>
      <c r="K266" s="7">
        <v>277</v>
      </c>
      <c r="L266" s="7">
        <v>20</v>
      </c>
      <c r="M266" s="7">
        <v>377</v>
      </c>
      <c r="N266" s="7">
        <v>32</v>
      </c>
    </row>
    <row r="267" spans="1:14">
      <c r="A267" s="7" t="s">
        <v>3643</v>
      </c>
      <c r="B267" s="3">
        <v>8</v>
      </c>
      <c r="C267" s="7">
        <v>15</v>
      </c>
      <c r="D267" s="7">
        <v>73</v>
      </c>
      <c r="E267" s="7">
        <v>55</v>
      </c>
      <c r="F267" s="7">
        <v>12</v>
      </c>
      <c r="G267" s="7">
        <v>7</v>
      </c>
      <c r="H267" s="7">
        <v>175</v>
      </c>
      <c r="I267" s="7">
        <v>100</v>
      </c>
      <c r="J267" s="7">
        <v>250</v>
      </c>
      <c r="K267" s="7">
        <v>130</v>
      </c>
      <c r="L267" s="7">
        <v>19</v>
      </c>
      <c r="M267" s="7">
        <v>189</v>
      </c>
      <c r="N267" s="7">
        <v>15</v>
      </c>
    </row>
    <row r="268" spans="1:14">
      <c r="A268" s="7" t="s">
        <v>4241</v>
      </c>
      <c r="B268" s="3">
        <v>0</v>
      </c>
      <c r="C268" s="7">
        <v>2</v>
      </c>
      <c r="D268" s="7">
        <v>35</v>
      </c>
      <c r="E268" s="7">
        <v>22</v>
      </c>
      <c r="F268" s="7">
        <v>0</v>
      </c>
      <c r="G268" s="7">
        <v>0</v>
      </c>
      <c r="H268" s="7">
        <v>72</v>
      </c>
      <c r="I268" s="7">
        <v>27</v>
      </c>
      <c r="J268" s="7">
        <v>67</v>
      </c>
      <c r="K268" s="7">
        <v>48</v>
      </c>
      <c r="L268" s="7">
        <v>5</v>
      </c>
      <c r="M268" s="7">
        <v>92</v>
      </c>
      <c r="N268" s="7">
        <v>11</v>
      </c>
    </row>
    <row r="269" spans="1:14">
      <c r="A269" s="7" t="s">
        <v>4242</v>
      </c>
      <c r="B269" s="3">
        <v>1</v>
      </c>
      <c r="C269" s="7">
        <v>3</v>
      </c>
      <c r="D269" s="7">
        <v>29</v>
      </c>
      <c r="E269" s="7">
        <v>35</v>
      </c>
      <c r="F269" s="7">
        <v>2</v>
      </c>
      <c r="G269" s="7">
        <v>2</v>
      </c>
      <c r="H269" s="7">
        <v>82</v>
      </c>
      <c r="I269" s="7">
        <v>34</v>
      </c>
      <c r="J269" s="7">
        <v>101</v>
      </c>
      <c r="K269" s="7">
        <v>65</v>
      </c>
      <c r="L269" s="7">
        <v>4</v>
      </c>
      <c r="M269" s="7">
        <v>97</v>
      </c>
      <c r="N269" s="7">
        <v>13</v>
      </c>
    </row>
    <row r="270" spans="1:14">
      <c r="A270" s="7" t="s">
        <v>4207</v>
      </c>
      <c r="B270" s="3">
        <v>1</v>
      </c>
      <c r="C270" s="7">
        <v>3</v>
      </c>
      <c r="D270" s="7">
        <v>5</v>
      </c>
      <c r="E270" s="7">
        <v>24</v>
      </c>
      <c r="F270" s="7">
        <v>1</v>
      </c>
      <c r="G270" s="7">
        <v>0</v>
      </c>
      <c r="H270" s="7">
        <v>30</v>
      </c>
      <c r="I270" s="7">
        <v>15</v>
      </c>
      <c r="J270" s="7">
        <v>62</v>
      </c>
      <c r="K270" s="7">
        <v>25</v>
      </c>
      <c r="L270" s="7">
        <v>0</v>
      </c>
      <c r="M270" s="7">
        <v>43</v>
      </c>
      <c r="N270" s="7">
        <v>6</v>
      </c>
    </row>
    <row r="271" spans="1:14">
      <c r="A271" s="7" t="s">
        <v>4243</v>
      </c>
      <c r="B271" s="3">
        <v>3</v>
      </c>
      <c r="C271" s="7">
        <v>3</v>
      </c>
      <c r="D271" s="7">
        <v>17</v>
      </c>
      <c r="E271" s="7">
        <v>23</v>
      </c>
      <c r="F271" s="7">
        <v>2</v>
      </c>
      <c r="G271" s="7">
        <v>1</v>
      </c>
      <c r="H271" s="7">
        <v>59</v>
      </c>
      <c r="I271" s="7">
        <v>27</v>
      </c>
      <c r="J271" s="7">
        <v>75</v>
      </c>
      <c r="K271" s="7">
        <v>38</v>
      </c>
      <c r="L271" s="7">
        <v>1</v>
      </c>
      <c r="M271" s="7">
        <v>51</v>
      </c>
      <c r="N271" s="7">
        <v>8</v>
      </c>
    </row>
    <row r="272" spans="1:14">
      <c r="A272" s="7" t="s">
        <v>4244</v>
      </c>
      <c r="B272" s="3">
        <v>0</v>
      </c>
      <c r="C272" s="7">
        <v>3</v>
      </c>
      <c r="D272" s="7">
        <v>16</v>
      </c>
      <c r="E272" s="7">
        <v>28</v>
      </c>
      <c r="F272" s="7">
        <v>4</v>
      </c>
      <c r="G272" s="7">
        <v>1</v>
      </c>
      <c r="H272" s="7">
        <v>61</v>
      </c>
      <c r="I272" s="7">
        <v>35</v>
      </c>
      <c r="J272" s="7">
        <v>97</v>
      </c>
      <c r="K272" s="7">
        <v>61</v>
      </c>
      <c r="L272" s="7">
        <v>5</v>
      </c>
      <c r="M272" s="7">
        <v>86</v>
      </c>
      <c r="N272" s="7">
        <v>12</v>
      </c>
    </row>
    <row r="273" spans="1:14">
      <c r="A273" s="7" t="s">
        <v>4245</v>
      </c>
      <c r="B273" s="3">
        <v>0</v>
      </c>
      <c r="C273" s="7">
        <v>1</v>
      </c>
      <c r="D273" s="7">
        <v>17</v>
      </c>
      <c r="E273" s="7">
        <v>12</v>
      </c>
      <c r="F273" s="7">
        <v>0</v>
      </c>
      <c r="G273" s="7">
        <v>1</v>
      </c>
      <c r="H273" s="7">
        <v>40</v>
      </c>
      <c r="I273" s="7">
        <v>16</v>
      </c>
      <c r="J273" s="7">
        <v>35</v>
      </c>
      <c r="K273" s="7">
        <v>43</v>
      </c>
      <c r="L273" s="7">
        <v>1</v>
      </c>
      <c r="M273" s="7">
        <v>59</v>
      </c>
      <c r="N273" s="7">
        <v>7</v>
      </c>
    </row>
    <row r="274" spans="1:14">
      <c r="A274" s="7" t="s">
        <v>4246</v>
      </c>
      <c r="B274" s="3">
        <v>2</v>
      </c>
      <c r="C274" s="7">
        <v>6</v>
      </c>
      <c r="D274" s="7">
        <v>30</v>
      </c>
      <c r="E274" s="7">
        <v>28</v>
      </c>
      <c r="F274" s="7">
        <v>3</v>
      </c>
      <c r="G274" s="7">
        <v>0</v>
      </c>
      <c r="H274" s="7">
        <v>80</v>
      </c>
      <c r="I274" s="7">
        <v>48</v>
      </c>
      <c r="J274" s="7">
        <v>93</v>
      </c>
      <c r="K274" s="7">
        <v>71</v>
      </c>
      <c r="L274" s="7">
        <v>0</v>
      </c>
      <c r="M274" s="7">
        <v>94</v>
      </c>
      <c r="N274" s="7">
        <v>16</v>
      </c>
    </row>
    <row r="275" spans="1:14">
      <c r="A275" s="7" t="s">
        <v>4247</v>
      </c>
      <c r="B275" s="3">
        <v>0</v>
      </c>
      <c r="C275" s="7">
        <v>2</v>
      </c>
      <c r="D275" s="7">
        <v>15</v>
      </c>
      <c r="E275" s="7">
        <v>18</v>
      </c>
      <c r="F275" s="7">
        <v>2</v>
      </c>
      <c r="G275" s="7">
        <v>0</v>
      </c>
      <c r="H275" s="7">
        <v>45</v>
      </c>
      <c r="I275" s="7">
        <v>34</v>
      </c>
      <c r="J275" s="7">
        <v>77</v>
      </c>
      <c r="K275" s="7">
        <v>46</v>
      </c>
      <c r="L275" s="7">
        <v>3</v>
      </c>
      <c r="M275" s="7">
        <v>47</v>
      </c>
      <c r="N275" s="7">
        <v>8</v>
      </c>
    </row>
    <row r="276" spans="1:14">
      <c r="A276" s="7" t="s">
        <v>4224</v>
      </c>
      <c r="B276" s="3">
        <v>0</v>
      </c>
      <c r="C276" s="7">
        <v>2</v>
      </c>
      <c r="D276" s="7">
        <v>18</v>
      </c>
      <c r="E276" s="7">
        <v>22</v>
      </c>
      <c r="F276" s="7">
        <v>1</v>
      </c>
      <c r="G276" s="7">
        <v>1</v>
      </c>
      <c r="H276" s="7">
        <v>52</v>
      </c>
      <c r="I276" s="7">
        <v>26</v>
      </c>
      <c r="J276" s="7">
        <v>59</v>
      </c>
      <c r="K276" s="7">
        <v>47</v>
      </c>
      <c r="L276" s="7">
        <v>2</v>
      </c>
      <c r="M276" s="7">
        <v>60</v>
      </c>
      <c r="N276" s="7">
        <v>10</v>
      </c>
    </row>
    <row r="277" spans="1:14">
      <c r="A277" s="7" t="s">
        <v>4232</v>
      </c>
      <c r="B277" s="3">
        <v>2</v>
      </c>
      <c r="C277" s="7">
        <v>2</v>
      </c>
      <c r="D277" s="7">
        <v>15</v>
      </c>
      <c r="E277" s="7">
        <v>12</v>
      </c>
      <c r="F277" s="7">
        <v>1</v>
      </c>
      <c r="G277" s="7">
        <v>1</v>
      </c>
      <c r="H277" s="7">
        <v>33</v>
      </c>
      <c r="I277" s="7">
        <v>11</v>
      </c>
      <c r="J277" s="7">
        <v>60</v>
      </c>
      <c r="K277" s="7">
        <v>29</v>
      </c>
      <c r="L277" s="7">
        <v>0</v>
      </c>
      <c r="M277" s="7">
        <v>35</v>
      </c>
      <c r="N277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4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1125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1128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1129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1130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1181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1439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1608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2288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2583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2785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2912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3206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3670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3671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3672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  <row r="20" spans="1:14">
      <c r="A20" s="7" t="s">
        <v>3980</v>
      </c>
      <c r="B20" s="3">
        <v>1</v>
      </c>
      <c r="C20" s="7">
        <v>0</v>
      </c>
      <c r="D20" s="7">
        <v>3</v>
      </c>
      <c r="E20" s="7">
        <v>3</v>
      </c>
      <c r="F20" s="7">
        <v>1</v>
      </c>
      <c r="G20" s="7">
        <v>0</v>
      </c>
      <c r="H20" s="7">
        <v>9</v>
      </c>
      <c r="I20" s="7">
        <v>6</v>
      </c>
      <c r="J20" s="7">
        <v>14</v>
      </c>
      <c r="K20" s="7">
        <v>8</v>
      </c>
      <c r="L20" s="7">
        <v>0</v>
      </c>
      <c r="M20" s="7">
        <v>7</v>
      </c>
      <c r="N20" s="7">
        <v>2</v>
      </c>
    </row>
    <row r="21" spans="1:14">
      <c r="A21" s="7" t="s">
        <v>3799</v>
      </c>
      <c r="B21" s="3">
        <v>10</v>
      </c>
      <c r="C21" s="7">
        <v>25</v>
      </c>
      <c r="D21" s="7">
        <v>163</v>
      </c>
      <c r="E21" s="7">
        <v>207</v>
      </c>
      <c r="F21" s="7">
        <v>27</v>
      </c>
      <c r="G21" s="7">
        <v>30</v>
      </c>
      <c r="H21" s="7">
        <v>512</v>
      </c>
      <c r="I21" s="7">
        <v>321</v>
      </c>
      <c r="J21" s="7">
        <v>823</v>
      </c>
      <c r="K21" s="7">
        <v>523</v>
      </c>
      <c r="L21" s="7">
        <v>47</v>
      </c>
      <c r="M21" s="7">
        <v>737</v>
      </c>
      <c r="N21" s="7">
        <v>0</v>
      </c>
    </row>
    <row r="22" spans="1:14">
      <c r="A22" s="7" t="s">
        <v>3981</v>
      </c>
      <c r="B22" s="3">
        <v>9</v>
      </c>
      <c r="C22" s="7">
        <v>26</v>
      </c>
      <c r="D22" s="7">
        <v>168</v>
      </c>
      <c r="E22" s="7">
        <v>218</v>
      </c>
      <c r="F22" s="7">
        <v>13</v>
      </c>
      <c r="G22" s="7">
        <v>16</v>
      </c>
      <c r="H22" s="7">
        <v>530</v>
      </c>
      <c r="I22" s="7">
        <v>268</v>
      </c>
      <c r="J22" s="7">
        <v>794</v>
      </c>
      <c r="K22" s="7">
        <v>494</v>
      </c>
      <c r="L22" s="7">
        <v>36</v>
      </c>
      <c r="M22" s="7">
        <v>663</v>
      </c>
      <c r="N22" s="7">
        <v>96</v>
      </c>
    </row>
    <row r="23" spans="1:14">
      <c r="A23" s="7" t="s">
        <v>4248</v>
      </c>
      <c r="B23" s="3">
        <v>0</v>
      </c>
      <c r="C23" s="7">
        <v>0</v>
      </c>
      <c r="D23" s="7">
        <v>2</v>
      </c>
      <c r="E23" s="7">
        <v>3</v>
      </c>
      <c r="F23" s="7">
        <v>0</v>
      </c>
      <c r="G23" s="7">
        <v>0</v>
      </c>
      <c r="H23" s="7">
        <v>5</v>
      </c>
      <c r="I23" s="7">
        <v>0</v>
      </c>
      <c r="J23" s="7">
        <v>7</v>
      </c>
      <c r="K23" s="7">
        <v>3</v>
      </c>
      <c r="L23" s="7">
        <v>2</v>
      </c>
      <c r="M23" s="7">
        <v>6</v>
      </c>
      <c r="N23" s="7">
        <v>1</v>
      </c>
    </row>
    <row r="24" spans="1:14">
      <c r="A24" s="7" t="s">
        <v>4249</v>
      </c>
      <c r="B24" s="3">
        <v>9</v>
      </c>
      <c r="C24" s="7">
        <v>27</v>
      </c>
      <c r="D24" s="7">
        <v>195</v>
      </c>
      <c r="E24" s="7">
        <v>221</v>
      </c>
      <c r="F24" s="7">
        <v>16</v>
      </c>
      <c r="G24" s="7">
        <v>7</v>
      </c>
      <c r="H24" s="7">
        <v>549</v>
      </c>
      <c r="I24" s="7">
        <v>273</v>
      </c>
      <c r="J24" s="7">
        <v>719</v>
      </c>
      <c r="K24" s="7">
        <v>470</v>
      </c>
      <c r="L24" s="7">
        <v>19</v>
      </c>
      <c r="M24" s="7">
        <v>658</v>
      </c>
      <c r="N24" s="7">
        <v>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1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1148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1157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1154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1153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1152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1149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1136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1145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1142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1141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1140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1139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1138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1131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1132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30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1440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35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2584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3673</v>
      </c>
      <c r="B30" s="3">
        <v>51</v>
      </c>
      <c r="C30" s="7">
        <v>135</v>
      </c>
      <c r="D30" s="7">
        <v>864</v>
      </c>
      <c r="E30" s="7">
        <v>1098</v>
      </c>
      <c r="F30" s="7">
        <v>107</v>
      </c>
      <c r="G30" s="7">
        <v>68</v>
      </c>
      <c r="H30" s="7">
        <v>2775</v>
      </c>
      <c r="I30" s="7">
        <v>1309</v>
      </c>
      <c r="J30" s="7">
        <v>3945</v>
      </c>
      <c r="K30" s="7">
        <v>2643</v>
      </c>
      <c r="L30" s="7">
        <v>236</v>
      </c>
      <c r="M30" s="7">
        <v>3850</v>
      </c>
      <c r="N30" s="7">
        <v>195</v>
      </c>
    </row>
    <row r="31" spans="1:14">
      <c r="A31" s="7" t="s">
        <v>4250</v>
      </c>
      <c r="B31" s="3">
        <v>9</v>
      </c>
      <c r="C31" s="7">
        <v>27</v>
      </c>
      <c r="D31" s="7">
        <v>197</v>
      </c>
      <c r="E31" s="7">
        <v>224</v>
      </c>
      <c r="F31" s="7">
        <v>16</v>
      </c>
      <c r="G31" s="7">
        <v>7</v>
      </c>
      <c r="H31" s="7">
        <v>554</v>
      </c>
      <c r="I31" s="7">
        <v>273</v>
      </c>
      <c r="J31" s="7">
        <v>726</v>
      </c>
      <c r="K31" s="7">
        <v>473</v>
      </c>
      <c r="L31" s="7">
        <v>21</v>
      </c>
      <c r="M31" s="7">
        <v>664</v>
      </c>
      <c r="N31" s="7">
        <v>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9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966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968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969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970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971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1597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977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980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981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982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984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988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989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1396</v>
      </c>
      <c r="B17" s="7" t="s">
        <v>3165</v>
      </c>
      <c r="C17" s="7">
        <v>1</v>
      </c>
      <c r="D17" s="7"/>
      <c r="E17" s="7"/>
      <c r="F17" s="7"/>
      <c r="G17" s="7"/>
    </row>
    <row r="18" spans="1:8">
      <c r="A18" s="7" t="s">
        <v>1398</v>
      </c>
      <c r="B18" s="7" t="s">
        <v>3166</v>
      </c>
      <c r="C18" s="7">
        <v>1</v>
      </c>
      <c r="D18" s="7"/>
      <c r="E18" s="7"/>
      <c r="F18" s="7"/>
      <c r="G18" s="7"/>
    </row>
    <row r="19" spans="1:8">
      <c r="A19" s="7" t="s">
        <v>1400</v>
      </c>
      <c r="B19" s="7" t="s">
        <v>3167</v>
      </c>
      <c r="C19" s="7">
        <v>1</v>
      </c>
      <c r="D19" s="7"/>
      <c r="E19" s="7"/>
      <c r="F19" s="7"/>
      <c r="G19" s="7"/>
    </row>
    <row r="20" spans="1:8">
      <c r="A20" s="7" t="s">
        <v>1402</v>
      </c>
      <c r="B20" s="7" t="s">
        <v>2586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1599</v>
      </c>
      <c r="B21" s="7" t="s">
        <v>3168</v>
      </c>
      <c r="C21" s="7"/>
      <c r="D21" s="7">
        <v>1</v>
      </c>
      <c r="E21" s="7"/>
      <c r="F21" s="7"/>
      <c r="G21" s="7"/>
    </row>
    <row r="22" spans="1:8">
      <c r="A22" s="7" t="s">
        <v>1406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1408</v>
      </c>
      <c r="B23" s="7" t="s">
        <v>2586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1409</v>
      </c>
      <c r="B24" s="7" t="s">
        <v>2586</v>
      </c>
      <c r="C24" s="7">
        <v>2</v>
      </c>
      <c r="D24" s="7"/>
      <c r="E24" s="7"/>
      <c r="F24" s="7"/>
      <c r="G24" s="7"/>
    </row>
    <row r="25" spans="1:8">
      <c r="A25" s="7" t="s">
        <v>1410</v>
      </c>
      <c r="B25" s="7" t="s">
        <v>2586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1412</v>
      </c>
      <c r="B26" s="7" t="s">
        <v>2586</v>
      </c>
      <c r="C26" s="7"/>
      <c r="D26" s="7"/>
      <c r="E26" s="7">
        <v>1</v>
      </c>
      <c r="F26" s="7">
        <v>1</v>
      </c>
      <c r="G26" s="7"/>
    </row>
    <row r="27" spans="1:8">
      <c r="A27" s="7" t="s">
        <v>1600</v>
      </c>
      <c r="B27" s="7"/>
      <c r="C27" s="7"/>
      <c r="D27" s="7"/>
      <c r="E27" s="7"/>
      <c r="F27" s="7"/>
      <c r="G27" s="7"/>
    </row>
    <row r="28" spans="1:8">
      <c r="A28" s="7" t="s">
        <v>1415</v>
      </c>
      <c r="B28" s="7" t="s">
        <v>3169</v>
      </c>
      <c r="C28" s="7">
        <v>1</v>
      </c>
      <c r="D28" s="7"/>
      <c r="E28" s="7"/>
      <c r="F28" s="7"/>
      <c r="G28" s="7"/>
    </row>
    <row r="29" spans="1:8">
      <c r="A29" s="7" t="s">
        <v>1416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1417</v>
      </c>
      <c r="B30" s="7" t="s">
        <v>3170</v>
      </c>
      <c r="C30" s="7">
        <v>1</v>
      </c>
      <c r="D30" s="7"/>
      <c r="E30" s="7"/>
      <c r="F30" s="7"/>
      <c r="G30" s="7"/>
    </row>
    <row r="31" spans="1:8">
      <c r="A31" s="7" t="s">
        <v>1419</v>
      </c>
      <c r="B31" s="7" t="s">
        <v>3171</v>
      </c>
      <c r="C31" s="7">
        <v>1</v>
      </c>
      <c r="D31" s="7"/>
      <c r="E31" s="7"/>
      <c r="F31" s="7"/>
      <c r="G31" s="7"/>
    </row>
    <row r="32" spans="1:8">
      <c r="A32" s="7" t="s">
        <v>1421</v>
      </c>
      <c r="B32" s="7" t="s">
        <v>3172</v>
      </c>
      <c r="C32" s="7"/>
      <c r="D32" s="7"/>
      <c r="E32" s="7"/>
      <c r="F32" s="7"/>
      <c r="G32" s="7">
        <v>1</v>
      </c>
    </row>
    <row r="33" spans="1:8">
      <c r="A33" s="7" t="s">
        <v>1422</v>
      </c>
      <c r="B33" s="7" t="s">
        <v>3173</v>
      </c>
      <c r="C33" s="7">
        <v>1</v>
      </c>
      <c r="D33" s="7"/>
      <c r="E33" s="7"/>
      <c r="F33" s="7"/>
      <c r="G33" s="7"/>
    </row>
    <row r="34" spans="1:8">
      <c r="A34" s="7" t="s">
        <v>1424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2540</v>
      </c>
      <c r="B35" s="7" t="s">
        <v>3316</v>
      </c>
      <c r="C35" s="7">
        <v>1</v>
      </c>
      <c r="D35" s="7"/>
      <c r="E35" s="7"/>
      <c r="F35" s="7"/>
      <c r="G35" s="7"/>
    </row>
    <row r="36" spans="1:8">
      <c r="A36" s="7" t="s">
        <v>2541</v>
      </c>
      <c r="B36" s="7" t="s">
        <v>3174</v>
      </c>
      <c r="C36" s="7"/>
      <c r="D36" s="7"/>
      <c r="E36" s="7"/>
      <c r="F36" s="7">
        <v>1</v>
      </c>
      <c r="G36" s="7"/>
    </row>
    <row r="37" spans="1:8">
      <c r="A37" s="7" t="s">
        <v>2542</v>
      </c>
      <c r="B37" s="7" t="s">
        <v>3312</v>
      </c>
      <c r="C37" s="7">
        <v>1</v>
      </c>
      <c r="D37" s="7"/>
      <c r="E37" s="7"/>
      <c r="F37" s="7"/>
      <c r="G37" s="7"/>
    </row>
    <row r="38" spans="1:8">
      <c r="A38" s="7" t="s">
        <v>2544</v>
      </c>
      <c r="B38" s="7" t="s">
        <v>3175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2545</v>
      </c>
      <c r="B39" s="7"/>
      <c r="C39" s="7"/>
      <c r="D39" s="7"/>
      <c r="E39" s="7"/>
      <c r="F39" s="7"/>
      <c r="G39" s="7"/>
    </row>
    <row r="40" spans="1:8">
      <c r="A40" s="7" t="s">
        <v>2547</v>
      </c>
      <c r="B40" s="7" t="s">
        <v>3176</v>
      </c>
      <c r="C40" s="7"/>
      <c r="D40" s="7"/>
      <c r="E40" s="7"/>
      <c r="F40" s="7"/>
      <c r="G40" s="7">
        <v>1</v>
      </c>
    </row>
    <row r="41" spans="1:8">
      <c r="A41" s="7" t="s">
        <v>2550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2551</v>
      </c>
      <c r="B42" s="7" t="s">
        <v>3177</v>
      </c>
      <c r="C42" s="7">
        <v>1</v>
      </c>
      <c r="D42" s="7"/>
      <c r="E42" s="7"/>
      <c r="F42" s="7"/>
      <c r="G42" s="7"/>
    </row>
    <row r="43" spans="1:8">
      <c r="A43" s="7" t="s">
        <v>2552</v>
      </c>
      <c r="B43" s="7" t="s">
        <v>2586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2553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2554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2556</v>
      </c>
      <c r="B46" s="7" t="s">
        <v>3178</v>
      </c>
      <c r="C46" s="7">
        <v>1</v>
      </c>
      <c r="D46" s="7"/>
      <c r="E46" s="7"/>
      <c r="F46" s="7"/>
      <c r="G46" s="7"/>
    </row>
    <row r="47" spans="1:8">
      <c r="A47" s="7" t="s">
        <v>2557</v>
      </c>
      <c r="B47" s="7" t="s">
        <v>3179</v>
      </c>
      <c r="C47" s="7">
        <v>2</v>
      </c>
      <c r="D47" s="7"/>
      <c r="E47" s="7"/>
      <c r="F47" s="7"/>
      <c r="G47" s="7">
        <v>1</v>
      </c>
    </row>
    <row r="48" spans="1:8">
      <c r="A48" s="7" t="s">
        <v>2558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2559</v>
      </c>
      <c r="B49" s="7"/>
      <c r="C49" s="7"/>
      <c r="D49" s="7"/>
      <c r="E49" s="7"/>
      <c r="F49" s="7"/>
      <c r="G49" s="7"/>
    </row>
    <row r="50" spans="1:8">
      <c r="A50" s="7" t="s">
        <v>2560</v>
      </c>
      <c r="B50" s="7" t="s">
        <v>3180</v>
      </c>
      <c r="C50" s="7">
        <v>1</v>
      </c>
      <c r="D50" s="7"/>
      <c r="E50" s="7"/>
      <c r="F50" s="7"/>
      <c r="G50" s="7"/>
    </row>
    <row r="51" spans="1:8">
      <c r="A51" s="7" t="s">
        <v>2561</v>
      </c>
      <c r="B51" s="7" t="s">
        <v>3181</v>
      </c>
      <c r="C51" s="7">
        <v>1</v>
      </c>
      <c r="D51" s="7"/>
      <c r="E51" s="7"/>
      <c r="F51" s="7"/>
      <c r="G51" s="7"/>
    </row>
    <row r="52" spans="1:8">
      <c r="A52" s="7" t="s">
        <v>2562</v>
      </c>
      <c r="B52" s="7">
        <v>0</v>
      </c>
      <c r="C52" s="7"/>
      <c r="D52" s="7"/>
      <c r="E52" s="7"/>
      <c r="F52" s="7"/>
      <c r="G52" s="7"/>
    </row>
    <row r="53" spans="1:8">
      <c r="A53" s="7" t="s">
        <v>2563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2564</v>
      </c>
      <c r="B54" s="7">
        <v>0</v>
      </c>
      <c r="C54" s="7"/>
      <c r="D54" s="7"/>
      <c r="E54" s="7"/>
      <c r="F54" s="7"/>
      <c r="G54" s="7"/>
    </row>
    <row r="55" spans="1:8">
      <c r="A55" s="7" t="s">
        <v>2565</v>
      </c>
      <c r="B55" s="7"/>
      <c r="C55" s="7">
        <v>1</v>
      </c>
      <c r="D55" s="7"/>
      <c r="E55" s="7"/>
      <c r="F55" s="7"/>
      <c r="G55" s="7"/>
    </row>
    <row r="56" spans="1:8">
      <c r="A56" s="7" t="s">
        <v>2566</v>
      </c>
      <c r="B56" s="7" t="s">
        <v>3182</v>
      </c>
      <c r="C56" s="7">
        <v>1</v>
      </c>
      <c r="D56" s="7"/>
      <c r="E56" s="7">
        <v>2</v>
      </c>
      <c r="F56" s="7"/>
      <c r="G56" s="7"/>
    </row>
    <row r="57" spans="1:8">
      <c r="A57" s="7" t="s">
        <v>2567</v>
      </c>
      <c r="B57" s="7"/>
      <c r="C57" s="7"/>
      <c r="D57" s="7"/>
      <c r="E57" s="7"/>
      <c r="F57" s="7"/>
      <c r="G57" s="7"/>
    </row>
    <row r="58" spans="1:8">
      <c r="A58" s="7" t="s">
        <v>2568</v>
      </c>
      <c r="B58" s="7" t="s">
        <v>3183</v>
      </c>
      <c r="C58" s="7"/>
      <c r="D58" s="7">
        <v>1</v>
      </c>
      <c r="E58" s="7"/>
      <c r="F58" s="7"/>
      <c r="G58" s="7"/>
    </row>
    <row r="59" spans="1:8">
      <c r="A59" s="7" t="s">
        <v>3615</v>
      </c>
      <c r="B59" s="7" t="s">
        <v>3929</v>
      </c>
      <c r="C59" s="7"/>
      <c r="D59" s="7"/>
      <c r="E59" s="7"/>
      <c r="F59" s="7">
        <v>1</v>
      </c>
      <c r="G59" s="7"/>
    </row>
    <row r="60" spans="1:8">
      <c r="A60" s="7" t="s">
        <v>3616</v>
      </c>
      <c r="B60" s="7" t="s">
        <v>3674</v>
      </c>
      <c r="C60" s="7">
        <v>2</v>
      </c>
      <c r="D60" s="7">
        <v>1</v>
      </c>
      <c r="E60" s="7">
        <v>0</v>
      </c>
      <c r="F60" s="7">
        <v>0</v>
      </c>
      <c r="G60" s="7">
        <v>2</v>
      </c>
      <c r="H60" s="7">
        <v>0</v>
      </c>
    </row>
    <row r="61" spans="1:8">
      <c r="A61" s="7" t="s">
        <v>3617</v>
      </c>
      <c r="B61" s="7" t="s">
        <v>3930</v>
      </c>
      <c r="C61" s="7"/>
      <c r="D61" s="7">
        <v>1</v>
      </c>
      <c r="E61" s="7"/>
      <c r="F61" s="7"/>
      <c r="G61" s="7"/>
    </row>
    <row r="62" spans="1:8">
      <c r="A62" s="7" t="s">
        <v>3618</v>
      </c>
      <c r="B62" s="7"/>
      <c r="C62" s="7">
        <v>3</v>
      </c>
      <c r="D62" s="7">
        <v>0</v>
      </c>
      <c r="E62" s="7">
        <v>1</v>
      </c>
      <c r="F62" s="7">
        <v>0</v>
      </c>
      <c r="G62" s="7">
        <v>0</v>
      </c>
      <c r="H62" s="7">
        <v>0</v>
      </c>
    </row>
    <row r="63" spans="1:8">
      <c r="A63" s="7" t="s">
        <v>3620</v>
      </c>
      <c r="B63" s="7" t="s">
        <v>3675</v>
      </c>
      <c r="C63" s="7">
        <v>3</v>
      </c>
      <c r="D63" s="7">
        <v>0</v>
      </c>
      <c r="E63" s="7">
        <v>0</v>
      </c>
      <c r="F63" s="7">
        <v>0</v>
      </c>
      <c r="G63" s="7">
        <v>1</v>
      </c>
      <c r="H63" s="7">
        <v>0</v>
      </c>
    </row>
    <row r="64" spans="1:8">
      <c r="A64" s="7" t="s">
        <v>3621</v>
      </c>
      <c r="B64" s="7" t="s">
        <v>3931</v>
      </c>
      <c r="C64" s="7">
        <v>2</v>
      </c>
      <c r="D64" s="7">
        <v>1</v>
      </c>
      <c r="E64" s="7"/>
      <c r="F64" s="7"/>
      <c r="G64" s="7"/>
    </row>
    <row r="65" spans="1:8">
      <c r="A65" s="7" t="s">
        <v>3622</v>
      </c>
      <c r="B65" s="7" t="s">
        <v>3982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</row>
    <row r="66" spans="1:8">
      <c r="A66" s="7" t="s">
        <v>3624</v>
      </c>
      <c r="B66" s="7" t="s">
        <v>3676</v>
      </c>
      <c r="C66" s="7">
        <v>1</v>
      </c>
      <c r="D66" s="7">
        <v>0</v>
      </c>
      <c r="E66" s="7">
        <v>0</v>
      </c>
      <c r="F66" s="7">
        <v>1</v>
      </c>
      <c r="G66" s="7">
        <v>1</v>
      </c>
      <c r="H66" s="7">
        <v>0</v>
      </c>
    </row>
    <row r="67" spans="1:8">
      <c r="A67" s="7" t="s">
        <v>3625</v>
      </c>
      <c r="B67" s="7" t="s">
        <v>3677</v>
      </c>
      <c r="C67" s="7">
        <v>1</v>
      </c>
      <c r="D67" s="7">
        <v>0</v>
      </c>
      <c r="E67" s="7">
        <v>0</v>
      </c>
      <c r="F67" s="7">
        <v>3</v>
      </c>
      <c r="G67" s="7">
        <v>1</v>
      </c>
      <c r="H67" s="7">
        <v>0</v>
      </c>
    </row>
    <row r="68" spans="1:8">
      <c r="A68" s="7" t="s">
        <v>3626</v>
      </c>
      <c r="B68" s="7" t="s">
        <v>3932</v>
      </c>
      <c r="C68" s="7">
        <v>2</v>
      </c>
      <c r="D68" s="7"/>
      <c r="E68" s="7"/>
      <c r="F68" s="7"/>
      <c r="G68" s="7"/>
    </row>
    <row r="69" spans="1:8">
      <c r="A69" s="7" t="s">
        <v>3627</v>
      </c>
      <c r="B69" s="7"/>
      <c r="C69" s="7">
        <v>1</v>
      </c>
      <c r="D69" s="7"/>
      <c r="E69" s="7"/>
      <c r="F69" s="7"/>
      <c r="G69" s="7"/>
    </row>
    <row r="70" spans="1:8">
      <c r="A70" s="7" t="s">
        <v>3628</v>
      </c>
      <c r="B70" s="7">
        <v>0</v>
      </c>
      <c r="C70" s="7">
        <v>1</v>
      </c>
      <c r="D70" s="7">
        <v>0</v>
      </c>
      <c r="E70" s="7">
        <v>0</v>
      </c>
      <c r="F70" s="7">
        <v>2</v>
      </c>
      <c r="G70" s="7">
        <v>0</v>
      </c>
      <c r="H70" s="7">
        <v>0</v>
      </c>
    </row>
    <row r="71" spans="1:8">
      <c r="A71" s="7" t="s">
        <v>3629</v>
      </c>
      <c r="B71" s="7" t="s">
        <v>3678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>
      <c r="A72" s="7" t="s">
        <v>3630</v>
      </c>
      <c r="B72" s="7" t="s">
        <v>3679</v>
      </c>
      <c r="C72" s="7">
        <v>1</v>
      </c>
      <c r="D72" s="7"/>
      <c r="E72" s="7"/>
      <c r="F72" s="7"/>
      <c r="G72" s="7"/>
    </row>
    <row r="73" spans="1:8">
      <c r="A73" s="7" t="s">
        <v>3631</v>
      </c>
      <c r="B73" s="7">
        <v>0</v>
      </c>
      <c r="C73" s="7"/>
      <c r="D73" s="7"/>
      <c r="E73" s="7"/>
      <c r="F73" s="7"/>
      <c r="G73" s="7"/>
    </row>
    <row r="74" spans="1:8">
      <c r="A74" s="7" t="s">
        <v>3633</v>
      </c>
      <c r="B74" s="7" t="s">
        <v>3933</v>
      </c>
      <c r="C74" s="7"/>
      <c r="D74" s="7"/>
      <c r="E74" s="7"/>
      <c r="F74" s="7"/>
      <c r="G74" s="7">
        <v>1</v>
      </c>
    </row>
    <row r="75" spans="1:8">
      <c r="A75" s="7" t="s">
        <v>3634</v>
      </c>
      <c r="B75" s="7" t="s">
        <v>4066</v>
      </c>
      <c r="C75" s="7">
        <v>1</v>
      </c>
      <c r="D75" s="7"/>
      <c r="E75" s="7"/>
      <c r="F75" s="7"/>
      <c r="G75" s="7"/>
    </row>
    <row r="76" spans="1:8">
      <c r="A76" s="7" t="s">
        <v>3635</v>
      </c>
      <c r="B76" s="7">
        <v>0</v>
      </c>
      <c r="C76" s="7"/>
      <c r="D76" s="7">
        <v>1</v>
      </c>
      <c r="E76" s="7"/>
      <c r="F76" s="7"/>
      <c r="G76" s="7"/>
    </row>
    <row r="77" spans="1:8">
      <c r="A77" s="7" t="s">
        <v>3637</v>
      </c>
      <c r="B77" s="7" t="s">
        <v>3934</v>
      </c>
      <c r="C77" s="7"/>
      <c r="D77" s="7"/>
      <c r="E77" s="7"/>
      <c r="F77" s="7">
        <v>1</v>
      </c>
      <c r="G77" s="7"/>
    </row>
    <row r="78" spans="1:8">
      <c r="A78" s="7" t="s">
        <v>3638</v>
      </c>
      <c r="B78" s="7" t="s">
        <v>3935</v>
      </c>
      <c r="C78" s="7">
        <v>1</v>
      </c>
      <c r="D78" s="7"/>
      <c r="E78" s="7"/>
      <c r="F78" s="7"/>
      <c r="G78" s="7"/>
    </row>
    <row r="79" spans="1:8">
      <c r="A79" s="7" t="s">
        <v>3640</v>
      </c>
      <c r="B79" s="7" t="s">
        <v>3680</v>
      </c>
      <c r="C79" s="7">
        <v>1</v>
      </c>
      <c r="D79" s="7"/>
      <c r="E79" s="7"/>
      <c r="F79" s="7">
        <v>1</v>
      </c>
      <c r="G79" s="7"/>
    </row>
    <row r="80" spans="1:8">
      <c r="A80" s="7" t="s">
        <v>3641</v>
      </c>
      <c r="B80" s="7" t="s">
        <v>3681</v>
      </c>
      <c r="C80" s="7">
        <v>1</v>
      </c>
      <c r="D80" s="7"/>
      <c r="E80" s="7"/>
      <c r="F80" s="7"/>
      <c r="G80" s="7"/>
    </row>
    <row r="81" spans="1:8">
      <c r="A81" s="7" t="s">
        <v>3642</v>
      </c>
      <c r="B81" s="7"/>
      <c r="C81" s="7"/>
      <c r="D81" s="7"/>
      <c r="E81" s="7"/>
      <c r="F81" s="7"/>
      <c r="G81" s="7"/>
    </row>
    <row r="82" spans="1:8">
      <c r="A82" s="7" t="s">
        <v>3643</v>
      </c>
      <c r="B82" s="7" t="s">
        <v>3983</v>
      </c>
      <c r="C82" s="7">
        <v>3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  <row r="83" spans="1:8">
      <c r="A83" s="7" t="s">
        <v>4206</v>
      </c>
      <c r="B83" s="7" t="s">
        <v>4332</v>
      </c>
      <c r="C83" s="7">
        <v>1</v>
      </c>
      <c r="D83" s="7"/>
      <c r="E83" s="7"/>
      <c r="F83" s="7"/>
      <c r="G83" s="7"/>
    </row>
    <row r="84" spans="1:8">
      <c r="A84" s="7" t="s">
        <v>4210</v>
      </c>
      <c r="B84" s="7" t="s">
        <v>4251</v>
      </c>
      <c r="C84" s="7">
        <v>1</v>
      </c>
      <c r="D84" s="7"/>
      <c r="E84" s="7"/>
      <c r="F84" s="7"/>
      <c r="G84" s="7"/>
    </row>
    <row r="85" spans="1:8">
      <c r="A85" s="7" t="s">
        <v>4217</v>
      </c>
      <c r="B85" s="7" t="s">
        <v>4252</v>
      </c>
      <c r="C85" s="7">
        <v>1</v>
      </c>
      <c r="D85" s="7"/>
      <c r="E85" s="7"/>
      <c r="F85" s="7"/>
      <c r="G85" s="7"/>
    </row>
    <row r="86" spans="1:8">
      <c r="A86" s="7" t="s">
        <v>4221</v>
      </c>
      <c r="B86" s="7" t="s">
        <v>4253</v>
      </c>
      <c r="C86" s="7">
        <v>1</v>
      </c>
      <c r="D86" s="7"/>
      <c r="E86" s="7"/>
      <c r="F86" s="7"/>
      <c r="G86" s="7"/>
    </row>
    <row r="87" spans="1:8">
      <c r="A87" s="7" t="s">
        <v>4224</v>
      </c>
      <c r="B87" s="7" t="s">
        <v>4254</v>
      </c>
      <c r="C87" s="7">
        <v>1</v>
      </c>
      <c r="D87" s="7">
        <v>0</v>
      </c>
      <c r="E87" s="7">
        <v>0</v>
      </c>
      <c r="F87" s="7">
        <v>1</v>
      </c>
      <c r="G87" s="7">
        <v>0</v>
      </c>
      <c r="H87" s="7">
        <v>0</v>
      </c>
    </row>
    <row r="88" spans="1:8">
      <c r="A88" s="7" t="s">
        <v>4227</v>
      </c>
      <c r="B88" s="7"/>
      <c r="C88" s="7">
        <v>1</v>
      </c>
      <c r="D88" s="7"/>
      <c r="E88" s="7"/>
      <c r="F88" s="7"/>
      <c r="G88" s="7"/>
    </row>
    <row r="89" spans="1:8">
      <c r="A89" s="7" t="s">
        <v>4228</v>
      </c>
      <c r="B89" s="7" t="s">
        <v>4255</v>
      </c>
      <c r="C89" s="7">
        <v>1</v>
      </c>
      <c r="D89" s="7"/>
      <c r="E89" s="7"/>
      <c r="F89" s="7"/>
      <c r="G89" s="7"/>
    </row>
    <row r="90" spans="1:8">
      <c r="A90" s="7" t="s">
        <v>4232</v>
      </c>
      <c r="B90" s="7" t="s">
        <v>4333</v>
      </c>
      <c r="C90" s="7"/>
      <c r="D90" s="7"/>
      <c r="E90" s="7"/>
      <c r="F90" s="7">
        <v>1</v>
      </c>
      <c r="G9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9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1432</v>
      </c>
      <c r="B22" s="3" t="s">
        <v>2586</v>
      </c>
      <c r="C22" s="7"/>
      <c r="D22" s="7">
        <v>1</v>
      </c>
      <c r="E22" s="7"/>
      <c r="F22" s="7"/>
      <c r="G22" s="7"/>
    </row>
    <row r="23" spans="1:9">
      <c r="A23" s="7" t="s">
        <v>1433</v>
      </c>
      <c r="B23" s="3" t="s">
        <v>3171</v>
      </c>
      <c r="C23" s="7">
        <v>1</v>
      </c>
      <c r="D23" s="7"/>
      <c r="E23" s="7"/>
      <c r="F23" s="7"/>
      <c r="G23" s="7"/>
    </row>
    <row r="24" spans="1:9">
      <c r="A24" s="7" t="s">
        <v>1399</v>
      </c>
      <c r="B24" s="3" t="s">
        <v>3167</v>
      </c>
      <c r="C24" s="7">
        <v>1</v>
      </c>
      <c r="D24" s="7"/>
      <c r="E24" s="7"/>
      <c r="F24" s="7"/>
      <c r="G24" s="7"/>
    </row>
    <row r="25" spans="1:9">
      <c r="A25" s="7" t="s">
        <v>1434</v>
      </c>
      <c r="B25" s="3" t="s">
        <v>3166</v>
      </c>
      <c r="C25" s="7">
        <v>1</v>
      </c>
      <c r="D25" s="7"/>
      <c r="E25" s="7"/>
      <c r="F25" s="7"/>
      <c r="G25" s="7"/>
    </row>
    <row r="26" spans="1:9">
      <c r="A26" s="7" t="s">
        <v>1403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1435</v>
      </c>
      <c r="B27" s="3" t="s">
        <v>2586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1438</v>
      </c>
      <c r="B28" s="3" t="s">
        <v>2586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1436</v>
      </c>
      <c r="B29" s="3" t="s">
        <v>2586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1437</v>
      </c>
      <c r="B30" s="3" t="s">
        <v>3170</v>
      </c>
      <c r="C30" s="7">
        <v>1</v>
      </c>
      <c r="D30" s="7"/>
      <c r="E30" s="7"/>
      <c r="F30" s="7"/>
      <c r="G30" s="7"/>
    </row>
    <row r="31" spans="1:9">
      <c r="A31" s="7" t="s">
        <v>1416</v>
      </c>
      <c r="B31" s="3" t="s">
        <v>2586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1424</v>
      </c>
      <c r="B32" s="3" t="s">
        <v>2586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2576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2577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2543</v>
      </c>
      <c r="B35" s="3" t="s">
        <v>3175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2578</v>
      </c>
      <c r="B36" s="3" t="s">
        <v>3312</v>
      </c>
      <c r="C36" s="7">
        <v>1</v>
      </c>
      <c r="D36" s="7"/>
      <c r="E36" s="7"/>
      <c r="F36" s="7"/>
      <c r="G36" s="7"/>
    </row>
    <row r="37" spans="1:8">
      <c r="A37" s="7" t="s">
        <v>2579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2580</v>
      </c>
      <c r="B38" s="3" t="s">
        <v>2586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2581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2582</v>
      </c>
      <c r="B40" s="3" t="s">
        <v>2586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2560</v>
      </c>
      <c r="B41" s="3" t="s">
        <v>3180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2568</v>
      </c>
      <c r="B42" s="3" t="s">
        <v>3178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3663</v>
      </c>
      <c r="B43" s="3" t="s">
        <v>3982</v>
      </c>
      <c r="C43" s="7">
        <v>3</v>
      </c>
      <c r="D43" s="7">
        <v>2</v>
      </c>
      <c r="E43" s="7">
        <v>0</v>
      </c>
      <c r="F43" s="7">
        <v>0</v>
      </c>
      <c r="G43" s="7">
        <v>1</v>
      </c>
      <c r="H43" s="7">
        <v>0</v>
      </c>
    </row>
    <row r="44" spans="1:8">
      <c r="A44" s="7" t="s">
        <v>3664</v>
      </c>
      <c r="B44" s="3" t="s">
        <v>3677</v>
      </c>
      <c r="C44" s="7">
        <v>2</v>
      </c>
      <c r="D44" s="7">
        <v>0</v>
      </c>
      <c r="E44" s="7">
        <v>0</v>
      </c>
      <c r="F44" s="7">
        <v>4</v>
      </c>
      <c r="G44" s="7">
        <v>1</v>
      </c>
      <c r="H44" s="7">
        <v>0</v>
      </c>
    </row>
    <row r="45" spans="1:8">
      <c r="A45" s="7" t="s">
        <v>3617</v>
      </c>
      <c r="B45" s="3"/>
      <c r="C45" s="7">
        <v>3</v>
      </c>
      <c r="D45" s="7">
        <v>1</v>
      </c>
      <c r="E45" s="7">
        <v>1</v>
      </c>
      <c r="F45" s="7">
        <v>0</v>
      </c>
      <c r="G45" s="7">
        <v>0</v>
      </c>
      <c r="H45" s="7">
        <v>0</v>
      </c>
    </row>
    <row r="46" spans="1:8">
      <c r="A46" s="7" t="s">
        <v>3665</v>
      </c>
      <c r="B46" s="3" t="s">
        <v>3674</v>
      </c>
      <c r="C46" s="7">
        <v>2</v>
      </c>
      <c r="D46" s="7">
        <v>1</v>
      </c>
      <c r="E46" s="7">
        <v>0</v>
      </c>
      <c r="F46" s="7">
        <v>0</v>
      </c>
      <c r="G46" s="7">
        <v>2</v>
      </c>
      <c r="H46" s="7">
        <v>0</v>
      </c>
    </row>
    <row r="47" spans="1:8">
      <c r="A47" s="7" t="s">
        <v>3666</v>
      </c>
      <c r="B47" s="3" t="s">
        <v>3675</v>
      </c>
      <c r="C47" s="7">
        <v>5</v>
      </c>
      <c r="D47" s="7">
        <v>0</v>
      </c>
      <c r="E47" s="7">
        <v>0</v>
      </c>
      <c r="F47" s="7">
        <v>1</v>
      </c>
      <c r="G47" s="7">
        <v>2</v>
      </c>
      <c r="H47" s="7">
        <v>0</v>
      </c>
    </row>
    <row r="48" spans="1:8">
      <c r="A48" s="7" t="s">
        <v>3667</v>
      </c>
      <c r="B48" s="3"/>
      <c r="C48" s="7">
        <v>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</row>
    <row r="49" spans="1:8">
      <c r="A49" s="7" t="s">
        <v>3668</v>
      </c>
      <c r="B49" s="3">
        <v>0</v>
      </c>
      <c r="C49" s="7">
        <v>3</v>
      </c>
      <c r="D49" s="7">
        <v>0</v>
      </c>
      <c r="E49" s="7">
        <v>0</v>
      </c>
      <c r="F49" s="7">
        <v>3</v>
      </c>
      <c r="G49" s="7">
        <v>0</v>
      </c>
      <c r="H49" s="7">
        <v>0</v>
      </c>
    </row>
    <row r="50" spans="1:8">
      <c r="A50" s="7" t="s">
        <v>3669</v>
      </c>
      <c r="B50" s="3">
        <v>0</v>
      </c>
      <c r="C50" s="7"/>
      <c r="D50" s="7"/>
      <c r="E50" s="7"/>
      <c r="F50" s="7">
        <v>1</v>
      </c>
      <c r="G50" s="7"/>
    </row>
    <row r="51" spans="1:8">
      <c r="A51" s="7" t="s">
        <v>3635</v>
      </c>
      <c r="B51" s="3" t="s">
        <v>3681</v>
      </c>
      <c r="C51" s="7">
        <v>1</v>
      </c>
      <c r="D51" s="7">
        <v>1</v>
      </c>
      <c r="E51" s="7">
        <v>0</v>
      </c>
      <c r="F51" s="7">
        <v>0</v>
      </c>
      <c r="G51" s="7">
        <v>0</v>
      </c>
      <c r="H51" s="7">
        <v>0</v>
      </c>
    </row>
    <row r="52" spans="1:8">
      <c r="A52" s="7" t="s">
        <v>3643</v>
      </c>
      <c r="B52" s="3" t="s">
        <v>3679</v>
      </c>
      <c r="C52" s="7">
        <v>4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  <row r="53" spans="1:8">
      <c r="A53" s="7" t="s">
        <v>4242</v>
      </c>
      <c r="B53" s="3"/>
      <c r="C53" s="7">
        <v>1</v>
      </c>
      <c r="D53" s="7"/>
      <c r="E53" s="7"/>
      <c r="F53" s="7"/>
      <c r="G53" s="7"/>
    </row>
    <row r="54" spans="1:8">
      <c r="A54" s="7" t="s">
        <v>4243</v>
      </c>
      <c r="B54" s="3" t="s">
        <v>4332</v>
      </c>
      <c r="C54" s="7">
        <v>1</v>
      </c>
      <c r="D54" s="7"/>
      <c r="E54" s="7"/>
      <c r="F54" s="7"/>
      <c r="G54" s="7"/>
    </row>
    <row r="55" spans="1:8">
      <c r="A55" s="7" t="s">
        <v>4244</v>
      </c>
      <c r="B55" s="3" t="s">
        <v>4251</v>
      </c>
      <c r="C55" s="7">
        <v>1</v>
      </c>
      <c r="D55" s="7"/>
      <c r="E55" s="7"/>
      <c r="F55" s="7"/>
      <c r="G55" s="7"/>
    </row>
    <row r="56" spans="1:8">
      <c r="A56" s="7" t="s">
        <v>4245</v>
      </c>
      <c r="B56" s="3" t="s">
        <v>4252</v>
      </c>
      <c r="C56" s="7">
        <v>2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</row>
    <row r="57" spans="1:8">
      <c r="A57" s="7" t="s">
        <v>4247</v>
      </c>
      <c r="B57" s="3" t="s">
        <v>4253</v>
      </c>
      <c r="C57" s="7">
        <v>1</v>
      </c>
      <c r="D57" s="7"/>
      <c r="E57" s="7"/>
      <c r="F57" s="7"/>
      <c r="G57" s="7"/>
    </row>
    <row r="58" spans="1:8">
      <c r="A58" s="7" t="s">
        <v>4224</v>
      </c>
      <c r="B58" s="3" t="s">
        <v>4254</v>
      </c>
      <c r="C58" s="7">
        <v>1</v>
      </c>
      <c r="D58" s="7">
        <v>0</v>
      </c>
      <c r="E58" s="7">
        <v>0</v>
      </c>
      <c r="F58" s="7">
        <v>1</v>
      </c>
      <c r="G58" s="7">
        <v>0</v>
      </c>
      <c r="H58" s="7">
        <v>0</v>
      </c>
    </row>
    <row r="59" spans="1:8">
      <c r="A59" s="7" t="s">
        <v>4232</v>
      </c>
      <c r="B59" s="3" t="s">
        <v>4333</v>
      </c>
      <c r="C59" s="7"/>
      <c r="D59" s="7"/>
      <c r="E59" s="7"/>
      <c r="F59" s="7">
        <v>1</v>
      </c>
      <c r="G59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7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1134</v>
      </c>
      <c r="B2" s="3" t="s">
        <v>2586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1132</v>
      </c>
      <c r="B3" s="3" t="s">
        <v>2586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1440</v>
      </c>
      <c r="B4" s="3" t="s">
        <v>2586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2584</v>
      </c>
      <c r="B5" s="3" t="s">
        <v>2586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3673</v>
      </c>
      <c r="B6" s="3">
        <v>0</v>
      </c>
      <c r="C6" s="7">
        <v>26</v>
      </c>
      <c r="D6" s="7">
        <v>5</v>
      </c>
      <c r="E6" s="7">
        <v>1</v>
      </c>
      <c r="F6" s="7">
        <v>9</v>
      </c>
      <c r="G6" s="7">
        <v>6</v>
      </c>
      <c r="H6" s="7">
        <v>0</v>
      </c>
    </row>
    <row r="7" spans="1:9">
      <c r="A7" s="7" t="s">
        <v>4250</v>
      </c>
      <c r="B7" s="3" t="s">
        <v>4256</v>
      </c>
      <c r="C7" s="7">
        <v>7</v>
      </c>
      <c r="D7" s="7">
        <v>0</v>
      </c>
      <c r="E7" s="7">
        <v>0</v>
      </c>
      <c r="F7" s="7">
        <v>2</v>
      </c>
      <c r="G7" s="7">
        <v>0</v>
      </c>
      <c r="H7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topLeftCell="A47" workbookViewId="0">
      <selection activeCell="D69" sqref="D69"/>
    </sheetView>
  </sheetViews>
  <sheetFormatPr defaultRowHeight="15"/>
  <cols>
    <col min="1" max="1" width="22" bestFit="1" customWidth="1"/>
    <col min="2" max="2" width="19.85546875" bestFit="1" customWidth="1"/>
    <col min="3" max="3" width="20.7109375" bestFit="1" customWidth="1"/>
    <col min="12" max="12" width="10.140625" bestFit="1" customWidth="1"/>
  </cols>
  <sheetData>
    <row r="1" spans="1:12">
      <c r="B1" s="3" t="s">
        <v>4339</v>
      </c>
      <c r="C1" s="3" t="s">
        <v>4340</v>
      </c>
    </row>
    <row r="2" spans="1:12">
      <c r="A2" s="3" t="s">
        <v>4341</v>
      </c>
      <c r="C2" s="3" t="s">
        <v>2587</v>
      </c>
    </row>
    <row r="3" spans="1:12">
      <c r="A3" s="3" t="s">
        <v>4342</v>
      </c>
      <c r="B3" s="3" t="s">
        <v>4459</v>
      </c>
      <c r="C3" s="3" t="s">
        <v>4460</v>
      </c>
    </row>
    <row r="4" spans="1:12">
      <c r="A4" s="3" t="s">
        <v>4343</v>
      </c>
      <c r="B4" s="3" t="s">
        <v>4461</v>
      </c>
      <c r="C4" s="3" t="s">
        <v>4462</v>
      </c>
    </row>
    <row r="5" spans="1:12">
      <c r="A5" s="3" t="s">
        <v>4344</v>
      </c>
      <c r="B5" s="3" t="s">
        <v>4463</v>
      </c>
      <c r="C5" s="3" t="s">
        <v>4462</v>
      </c>
    </row>
    <row r="6" spans="1:12">
      <c r="A6" s="3" t="s">
        <v>4345</v>
      </c>
      <c r="B6" s="3" t="s">
        <v>4464</v>
      </c>
      <c r="C6" s="3" t="s">
        <v>4465</v>
      </c>
    </row>
    <row r="7" spans="1:12">
      <c r="A7" s="3" t="s">
        <v>4346</v>
      </c>
      <c r="B7" s="3" t="s">
        <v>4466</v>
      </c>
      <c r="C7" s="3" t="s">
        <v>2591</v>
      </c>
    </row>
    <row r="8" spans="1:12">
      <c r="A8" s="3" t="s">
        <v>4347</v>
      </c>
      <c r="B8" s="3" t="s">
        <v>4467</v>
      </c>
      <c r="C8" s="3" t="s">
        <v>2591</v>
      </c>
    </row>
    <row r="9" spans="1:12">
      <c r="A9" s="3" t="s">
        <v>4348</v>
      </c>
      <c r="B9" s="3" t="s">
        <v>4468</v>
      </c>
      <c r="C9" s="3" t="s">
        <v>4462</v>
      </c>
    </row>
    <row r="10" spans="1:12">
      <c r="A10" s="3" t="s">
        <v>4349</v>
      </c>
      <c r="B10" s="3" t="s">
        <v>4468</v>
      </c>
      <c r="C10" s="3" t="s">
        <v>4465</v>
      </c>
    </row>
    <row r="11" spans="1:12">
      <c r="A11" s="3" t="s">
        <v>4350</v>
      </c>
      <c r="B11" s="3" t="s">
        <v>4467</v>
      </c>
      <c r="C11" s="3" t="s">
        <v>4460</v>
      </c>
    </row>
    <row r="12" spans="1:12">
      <c r="A12" s="3" t="s">
        <v>4351</v>
      </c>
      <c r="B12" s="3" t="s">
        <v>4469</v>
      </c>
      <c r="C12" s="3" t="s">
        <v>2591</v>
      </c>
    </row>
    <row r="13" spans="1:12">
      <c r="A13" s="3" t="s">
        <v>4352</v>
      </c>
      <c r="B13" s="3" t="s">
        <v>4470</v>
      </c>
      <c r="C13" s="3" t="s">
        <v>4462</v>
      </c>
    </row>
    <row r="14" spans="1:12">
      <c r="A14" s="3" t="s">
        <v>4353</v>
      </c>
      <c r="C14" s="3" t="s">
        <v>2587</v>
      </c>
    </row>
    <row r="15" spans="1:12">
      <c r="A15" s="3" t="s">
        <v>4354</v>
      </c>
      <c r="B15" s="3" t="s">
        <v>4459</v>
      </c>
      <c r="C15" s="3" t="s">
        <v>4471</v>
      </c>
    </row>
    <row r="16" spans="1:12">
      <c r="A16" s="3" t="s">
        <v>4355</v>
      </c>
      <c r="B16" s="3" t="s">
        <v>4466</v>
      </c>
      <c r="C16" s="3" t="s">
        <v>2591</v>
      </c>
      <c r="L16" s="100"/>
    </row>
    <row r="17" spans="1:3">
      <c r="A17" s="3" t="s">
        <v>4356</v>
      </c>
      <c r="B17" s="3" t="s">
        <v>4468</v>
      </c>
      <c r="C17" s="3" t="s">
        <v>4460</v>
      </c>
    </row>
    <row r="18" spans="1:3">
      <c r="A18" s="3" t="s">
        <v>4357</v>
      </c>
      <c r="B18" s="3" t="s">
        <v>4459</v>
      </c>
      <c r="C18" s="3" t="s">
        <v>4462</v>
      </c>
    </row>
    <row r="19" spans="1:3">
      <c r="A19" s="3" t="s">
        <v>4358</v>
      </c>
      <c r="B19" s="3" t="s">
        <v>4459</v>
      </c>
      <c r="C19" s="3" t="s">
        <v>4465</v>
      </c>
    </row>
    <row r="20" spans="1:3">
      <c r="A20" s="3" t="s">
        <v>4359</v>
      </c>
      <c r="C20" s="3" t="s">
        <v>2587</v>
      </c>
    </row>
    <row r="21" spans="1:3">
      <c r="A21" s="3" t="s">
        <v>4360</v>
      </c>
      <c r="B21" s="3" t="s">
        <v>4472</v>
      </c>
      <c r="C21" s="3" t="s">
        <v>2591</v>
      </c>
    </row>
    <row r="22" spans="1:3">
      <c r="A22" s="3" t="s">
        <v>4361</v>
      </c>
      <c r="B22" s="3" t="s">
        <v>4468</v>
      </c>
      <c r="C22" s="3" t="s">
        <v>2591</v>
      </c>
    </row>
    <row r="23" spans="1:3">
      <c r="A23" s="3" t="s">
        <v>4362</v>
      </c>
      <c r="B23" s="3" t="s">
        <v>4473</v>
      </c>
      <c r="C23" s="3" t="s">
        <v>2591</v>
      </c>
    </row>
    <row r="24" spans="1:3">
      <c r="A24" s="3" t="s">
        <v>4363</v>
      </c>
      <c r="B24" s="3" t="s">
        <v>4466</v>
      </c>
      <c r="C24" s="3" t="s">
        <v>2591</v>
      </c>
    </row>
    <row r="25" spans="1:3">
      <c r="A25" s="3" t="s">
        <v>4364</v>
      </c>
      <c r="B25" s="3" t="s">
        <v>4467</v>
      </c>
      <c r="C25" s="3" t="s">
        <v>2591</v>
      </c>
    </row>
    <row r="26" spans="1:3">
      <c r="A26" s="3" t="s">
        <v>4365</v>
      </c>
      <c r="B26" s="3" t="s">
        <v>4459</v>
      </c>
      <c r="C26" s="3" t="s">
        <v>4462</v>
      </c>
    </row>
    <row r="27" spans="1:3">
      <c r="A27" s="3" t="s">
        <v>4366</v>
      </c>
      <c r="B27" s="3" t="s">
        <v>4459</v>
      </c>
      <c r="C27" s="3" t="s">
        <v>4460</v>
      </c>
    </row>
    <row r="28" spans="1:3">
      <c r="A28" s="3" t="s">
        <v>4367</v>
      </c>
      <c r="C28" s="3" t="s">
        <v>2587</v>
      </c>
    </row>
    <row r="29" spans="1:3">
      <c r="A29" s="3" t="s">
        <v>4368</v>
      </c>
      <c r="B29" s="3" t="s">
        <v>4459</v>
      </c>
      <c r="C29" s="3" t="s">
        <v>4460</v>
      </c>
    </row>
    <row r="30" spans="1:3">
      <c r="A30" s="3" t="s">
        <v>4369</v>
      </c>
      <c r="B30" s="3" t="s">
        <v>4474</v>
      </c>
      <c r="C30" s="3" t="s">
        <v>2591</v>
      </c>
    </row>
    <row r="31" spans="1:3">
      <c r="A31" s="3" t="s">
        <v>4370</v>
      </c>
      <c r="B31" s="3" t="s">
        <v>4470</v>
      </c>
      <c r="C31" s="3" t="s">
        <v>4465</v>
      </c>
    </row>
    <row r="32" spans="1:3">
      <c r="A32" s="3" t="s">
        <v>4371</v>
      </c>
      <c r="B32" s="3" t="s">
        <v>4468</v>
      </c>
      <c r="C32" s="3" t="s">
        <v>4462</v>
      </c>
    </row>
    <row r="33" spans="1:3">
      <c r="A33" s="3" t="s">
        <v>4372</v>
      </c>
      <c r="B33" s="3" t="s">
        <v>4459</v>
      </c>
      <c r="C33" s="3" t="s">
        <v>4465</v>
      </c>
    </row>
    <row r="34" spans="1:3">
      <c r="A34" s="3" t="s">
        <v>4373</v>
      </c>
      <c r="B34" s="3" t="s">
        <v>4468</v>
      </c>
      <c r="C34" s="3" t="s">
        <v>4465</v>
      </c>
    </row>
    <row r="35" spans="1:3">
      <c r="A35" s="3" t="s">
        <v>4374</v>
      </c>
      <c r="C35" s="3" t="s">
        <v>2587</v>
      </c>
    </row>
    <row r="36" spans="1:3">
      <c r="A36" s="3" t="s">
        <v>4375</v>
      </c>
      <c r="C36" s="3" t="s">
        <v>2587</v>
      </c>
    </row>
    <row r="37" spans="1:3">
      <c r="A37" s="3" t="s">
        <v>4376</v>
      </c>
      <c r="B37" s="3" t="s">
        <v>4473</v>
      </c>
      <c r="C37" s="3" t="s">
        <v>4462</v>
      </c>
    </row>
    <row r="38" spans="1:3">
      <c r="A38" s="3" t="s">
        <v>4377</v>
      </c>
      <c r="B38" s="3" t="s">
        <v>4469</v>
      </c>
      <c r="C38" s="3" t="s">
        <v>4465</v>
      </c>
    </row>
    <row r="39" spans="1:3">
      <c r="A39" s="3" t="s">
        <v>4378</v>
      </c>
      <c r="B39" s="3" t="s">
        <v>4470</v>
      </c>
      <c r="C39" s="3" t="s">
        <v>4460</v>
      </c>
    </row>
    <row r="40" spans="1:3">
      <c r="A40" s="3" t="s">
        <v>4379</v>
      </c>
      <c r="B40" s="3" t="s">
        <v>4472</v>
      </c>
      <c r="C40" s="3" t="s">
        <v>4465</v>
      </c>
    </row>
    <row r="41" spans="1:3">
      <c r="A41" s="3" t="s">
        <v>4380</v>
      </c>
      <c r="C41" s="3" t="s">
        <v>2587</v>
      </c>
    </row>
    <row r="42" spans="1:3">
      <c r="A42" s="3" t="s">
        <v>4381</v>
      </c>
      <c r="C42" s="3" t="s">
        <v>2587</v>
      </c>
    </row>
    <row r="43" spans="1:3">
      <c r="A43" s="3" t="s">
        <v>4382</v>
      </c>
      <c r="B43" s="3" t="s">
        <v>4468</v>
      </c>
      <c r="C43" s="3" t="s">
        <v>4460</v>
      </c>
    </row>
    <row r="44" spans="1:3">
      <c r="A44" s="3" t="s">
        <v>4383</v>
      </c>
      <c r="B44" s="3" t="s">
        <v>4469</v>
      </c>
      <c r="C44" s="3" t="s">
        <v>4465</v>
      </c>
    </row>
    <row r="45" spans="1:3">
      <c r="A45" s="3" t="s">
        <v>4384</v>
      </c>
      <c r="B45" s="3" t="s">
        <v>4475</v>
      </c>
      <c r="C45" s="3" t="s">
        <v>2591</v>
      </c>
    </row>
    <row r="46" spans="1:3">
      <c r="A46" s="3" t="s">
        <v>4385</v>
      </c>
      <c r="B46" s="3" t="s">
        <v>4459</v>
      </c>
      <c r="C46" s="3" t="s">
        <v>4465</v>
      </c>
    </row>
    <row r="47" spans="1:3">
      <c r="A47" s="3" t="s">
        <v>4386</v>
      </c>
      <c r="C47" s="3" t="s">
        <v>2587</v>
      </c>
    </row>
    <row r="48" spans="1:3">
      <c r="A48" s="3" t="s">
        <v>4387</v>
      </c>
      <c r="B48" s="3" t="s">
        <v>4459</v>
      </c>
      <c r="C48" s="3" t="s">
        <v>4465</v>
      </c>
    </row>
    <row r="49" spans="1:3">
      <c r="A49" s="3" t="s">
        <v>4388</v>
      </c>
      <c r="B49" s="3" t="s">
        <v>4468</v>
      </c>
      <c r="C49" s="3" t="s">
        <v>2591</v>
      </c>
    </row>
    <row r="50" spans="1:3">
      <c r="A50" s="3" t="s">
        <v>4389</v>
      </c>
      <c r="C50" s="3" t="s">
        <v>2587</v>
      </c>
    </row>
    <row r="51" spans="1:3">
      <c r="A51" s="3" t="s">
        <v>4390</v>
      </c>
      <c r="B51" s="3" t="s">
        <v>4473</v>
      </c>
      <c r="C51" s="3" t="s">
        <v>2591</v>
      </c>
    </row>
    <row r="52" spans="1:3">
      <c r="A52" s="3" t="s">
        <v>4391</v>
      </c>
      <c r="C52" s="3" t="s">
        <v>2587</v>
      </c>
    </row>
    <row r="53" spans="1:3">
      <c r="A53" s="3" t="s">
        <v>4392</v>
      </c>
      <c r="C53" s="3" t="s">
        <v>2587</v>
      </c>
    </row>
    <row r="54" spans="1:3">
      <c r="A54" s="3" t="s">
        <v>4393</v>
      </c>
      <c r="B54" s="3" t="s">
        <v>4468</v>
      </c>
      <c r="C54" s="3" t="s">
        <v>4460</v>
      </c>
    </row>
    <row r="55" spans="1:3">
      <c r="A55" s="3" t="s">
        <v>4394</v>
      </c>
      <c r="B55" s="3" t="s">
        <v>4468</v>
      </c>
      <c r="C55" s="3" t="s">
        <v>4462</v>
      </c>
    </row>
    <row r="56" spans="1:3">
      <c r="A56" s="3" t="s">
        <v>4395</v>
      </c>
      <c r="B56" s="3" t="s">
        <v>4461</v>
      </c>
      <c r="C56" s="3" t="s">
        <v>2591</v>
      </c>
    </row>
    <row r="57" spans="1:3">
      <c r="A57" s="3" t="s">
        <v>4396</v>
      </c>
      <c r="B57" s="3" t="s">
        <v>4459</v>
      </c>
      <c r="C57" s="3" t="s">
        <v>4476</v>
      </c>
    </row>
    <row r="58" spans="1:3">
      <c r="A58" s="3" t="s">
        <v>4397</v>
      </c>
      <c r="B58" s="3" t="s">
        <v>4459</v>
      </c>
      <c r="C58" s="3" t="s">
        <v>4477</v>
      </c>
    </row>
    <row r="59" spans="1:3">
      <c r="A59" s="3" t="s">
        <v>4398</v>
      </c>
      <c r="B59" s="3" t="s">
        <v>4468</v>
      </c>
      <c r="C59" s="3" t="s">
        <v>4476</v>
      </c>
    </row>
    <row r="60" spans="1:3">
      <c r="A60" s="3" t="s">
        <v>4399</v>
      </c>
      <c r="B60" s="3" t="s">
        <v>4469</v>
      </c>
      <c r="C60" s="3" t="s">
        <v>4465</v>
      </c>
    </row>
    <row r="61" spans="1:3">
      <c r="A61" s="3" t="s">
        <v>4400</v>
      </c>
      <c r="B61" s="3" t="s">
        <v>4461</v>
      </c>
      <c r="C61" s="3" t="s">
        <v>4465</v>
      </c>
    </row>
    <row r="62" spans="1:3">
      <c r="A62" s="3" t="s">
        <v>4401</v>
      </c>
      <c r="B62" s="3" t="s">
        <v>4459</v>
      </c>
      <c r="C62" s="3" t="s">
        <v>4462</v>
      </c>
    </row>
    <row r="63" spans="1:3">
      <c r="A63" s="3" t="s">
        <v>4402</v>
      </c>
      <c r="B63" s="3" t="s">
        <v>4467</v>
      </c>
      <c r="C63" s="3" t="s">
        <v>2591</v>
      </c>
    </row>
    <row r="64" spans="1:3">
      <c r="A64" s="3" t="s">
        <v>4403</v>
      </c>
      <c r="B64" s="3" t="s">
        <v>4478</v>
      </c>
      <c r="C64" s="3" t="s">
        <v>4465</v>
      </c>
    </row>
    <row r="65" spans="1:3">
      <c r="A65" s="3" t="s">
        <v>4404</v>
      </c>
      <c r="C65" s="3" t="s">
        <v>2587</v>
      </c>
    </row>
    <row r="66" spans="1:3">
      <c r="A66" s="3" t="s">
        <v>4405</v>
      </c>
      <c r="C66" s="3" t="s">
        <v>2587</v>
      </c>
    </row>
    <row r="67" spans="1:3">
      <c r="A67" s="3" t="s">
        <v>4406</v>
      </c>
      <c r="B67" s="3" t="s">
        <v>4459</v>
      </c>
      <c r="C67" s="3" t="s">
        <v>4465</v>
      </c>
    </row>
    <row r="68" spans="1:3">
      <c r="A68" s="3" t="s">
        <v>4407</v>
      </c>
      <c r="C68" s="3" t="s">
        <v>2587</v>
      </c>
    </row>
    <row r="69" spans="1:3">
      <c r="A69" s="3" t="s">
        <v>4408</v>
      </c>
      <c r="C69" s="3" t="s">
        <v>2587</v>
      </c>
    </row>
    <row r="70" spans="1:3">
      <c r="A70" s="3" t="s">
        <v>4409</v>
      </c>
      <c r="C70" s="3" t="s">
        <v>2587</v>
      </c>
    </row>
    <row r="71" spans="1:3">
      <c r="A71" s="3" t="s">
        <v>4410</v>
      </c>
      <c r="B71" s="3" t="s">
        <v>4467</v>
      </c>
      <c r="C71" s="3" t="s">
        <v>4460</v>
      </c>
    </row>
    <row r="72" spans="1:3">
      <c r="A72" s="3" t="s">
        <v>4411</v>
      </c>
      <c r="B72" s="3" t="s">
        <v>4461</v>
      </c>
      <c r="C72" s="3" t="s">
        <v>4462</v>
      </c>
    </row>
    <row r="73" spans="1:3">
      <c r="A73" s="3" t="s">
        <v>4412</v>
      </c>
      <c r="B73" s="3" t="s">
        <v>4479</v>
      </c>
      <c r="C73" s="3" t="s">
        <v>2591</v>
      </c>
    </row>
    <row r="74" spans="1:3">
      <c r="A74" s="3" t="s">
        <v>4413</v>
      </c>
      <c r="B74" s="3" t="s">
        <v>4461</v>
      </c>
      <c r="C74" s="3" t="s">
        <v>2591</v>
      </c>
    </row>
    <row r="75" spans="1:3">
      <c r="A75" s="3" t="s">
        <v>4414</v>
      </c>
      <c r="B75" s="3" t="s">
        <v>4466</v>
      </c>
      <c r="C75" s="3" t="s">
        <v>2591</v>
      </c>
    </row>
    <row r="76" spans="1:3">
      <c r="A76" s="3" t="s">
        <v>4415</v>
      </c>
      <c r="C76" s="3" t="s">
        <v>2587</v>
      </c>
    </row>
    <row r="77" spans="1:3">
      <c r="A77" s="3" t="s">
        <v>4416</v>
      </c>
      <c r="B77" s="3" t="s">
        <v>4472</v>
      </c>
      <c r="C77" s="3" t="s">
        <v>2591</v>
      </c>
    </row>
    <row r="78" spans="1:3">
      <c r="A78" s="3" t="s">
        <v>4417</v>
      </c>
      <c r="B78" s="3" t="s">
        <v>4468</v>
      </c>
      <c r="C78" s="3" t="s">
        <v>4462</v>
      </c>
    </row>
    <row r="79" spans="1:3">
      <c r="A79" s="3" t="s">
        <v>4418</v>
      </c>
      <c r="B79" s="3" t="s">
        <v>4475</v>
      </c>
      <c r="C79" s="3" t="s">
        <v>2591</v>
      </c>
    </row>
    <row r="80" spans="1:3">
      <c r="A80" s="3" t="s">
        <v>4419</v>
      </c>
      <c r="C80" s="3" t="s">
        <v>2587</v>
      </c>
    </row>
    <row r="81" spans="1:3">
      <c r="A81" s="3" t="s">
        <v>4420</v>
      </c>
      <c r="B81" s="3" t="s">
        <v>4480</v>
      </c>
      <c r="C81" s="3" t="s">
        <v>2591</v>
      </c>
    </row>
    <row r="82" spans="1:3">
      <c r="A82" s="3" t="s">
        <v>4421</v>
      </c>
      <c r="B82" s="3" t="s">
        <v>4470</v>
      </c>
      <c r="C82" s="3" t="s">
        <v>4465</v>
      </c>
    </row>
    <row r="83" spans="1:3">
      <c r="A83" s="3" t="s">
        <v>4422</v>
      </c>
      <c r="B83" s="3" t="s">
        <v>4468</v>
      </c>
      <c r="C83" s="3" t="s">
        <v>4465</v>
      </c>
    </row>
    <row r="84" spans="1:3">
      <c r="A84" s="3" t="s">
        <v>4423</v>
      </c>
      <c r="B84" s="3" t="s">
        <v>4468</v>
      </c>
      <c r="C84" s="3" t="s">
        <v>4465</v>
      </c>
    </row>
    <row r="85" spans="1:3">
      <c r="A85" s="3" t="s">
        <v>4424</v>
      </c>
      <c r="C85" s="3" t="s">
        <v>2587</v>
      </c>
    </row>
    <row r="86" spans="1:3">
      <c r="A86" s="3" t="s">
        <v>4425</v>
      </c>
      <c r="B86" s="3" t="s">
        <v>4466</v>
      </c>
      <c r="C86" s="3" t="s">
        <v>2591</v>
      </c>
    </row>
    <row r="87" spans="1:3">
      <c r="A87" s="3" t="s">
        <v>4426</v>
      </c>
      <c r="B87" s="3" t="s">
        <v>4472</v>
      </c>
      <c r="C87" s="3" t="s">
        <v>4465</v>
      </c>
    </row>
    <row r="88" spans="1:3">
      <c r="A88" s="3" t="s">
        <v>4427</v>
      </c>
      <c r="B88" s="3" t="s">
        <v>4479</v>
      </c>
      <c r="C88" s="3" t="s">
        <v>2591</v>
      </c>
    </row>
    <row r="89" spans="1:3">
      <c r="A89" s="3" t="s">
        <v>4428</v>
      </c>
      <c r="B89" s="3" t="s">
        <v>4481</v>
      </c>
      <c r="C89" s="3" t="s">
        <v>4465</v>
      </c>
    </row>
    <row r="90" spans="1:3">
      <c r="A90" s="3" t="s">
        <v>4429</v>
      </c>
      <c r="B90" s="3" t="s">
        <v>4467</v>
      </c>
      <c r="C90" s="3" t="s">
        <v>4465</v>
      </c>
    </row>
    <row r="91" spans="1:3">
      <c r="A91" s="3" t="s">
        <v>4430</v>
      </c>
      <c r="B91" s="3" t="s">
        <v>4481</v>
      </c>
      <c r="C91" s="3" t="s">
        <v>2591</v>
      </c>
    </row>
    <row r="92" spans="1:3">
      <c r="A92" s="3" t="s">
        <v>4431</v>
      </c>
      <c r="B92" s="3" t="s">
        <v>4470</v>
      </c>
      <c r="C92" s="3" t="s">
        <v>4465</v>
      </c>
    </row>
    <row r="93" spans="1:3">
      <c r="A93" s="3" t="s">
        <v>4432</v>
      </c>
      <c r="B93" s="3" t="s">
        <v>4479</v>
      </c>
      <c r="C93" s="3" t="s">
        <v>4465</v>
      </c>
    </row>
    <row r="94" spans="1:3">
      <c r="A94" s="3" t="s">
        <v>4433</v>
      </c>
      <c r="B94" s="3" t="s">
        <v>4468</v>
      </c>
      <c r="C94" s="3" t="s">
        <v>2591</v>
      </c>
    </row>
    <row r="95" spans="1:3">
      <c r="A95" s="3" t="s">
        <v>4434</v>
      </c>
      <c r="B95" s="3" t="s">
        <v>4467</v>
      </c>
      <c r="C95" s="3" t="s">
        <v>4462</v>
      </c>
    </row>
    <row r="96" spans="1:3">
      <c r="A96" s="3" t="s">
        <v>4435</v>
      </c>
      <c r="B96" s="3" t="s">
        <v>4470</v>
      </c>
      <c r="C96" s="3" t="s">
        <v>2591</v>
      </c>
    </row>
    <row r="97" spans="1:3">
      <c r="A97" s="3" t="s">
        <v>4436</v>
      </c>
      <c r="C97" s="3" t="s">
        <v>2587</v>
      </c>
    </row>
    <row r="98" spans="1:3">
      <c r="A98" s="3" t="s">
        <v>4437</v>
      </c>
      <c r="B98" s="3" t="s">
        <v>4482</v>
      </c>
      <c r="C98" s="3" t="s">
        <v>4462</v>
      </c>
    </row>
    <row r="99" spans="1:3">
      <c r="A99" s="3" t="s">
        <v>4438</v>
      </c>
      <c r="C99" s="3" t="s">
        <v>2587</v>
      </c>
    </row>
    <row r="100" spans="1:3">
      <c r="A100" s="3" t="s">
        <v>4439</v>
      </c>
      <c r="B100" s="3" t="s">
        <v>4470</v>
      </c>
      <c r="C100" s="3" t="s">
        <v>4465</v>
      </c>
    </row>
    <row r="101" spans="1:3">
      <c r="A101" s="3" t="s">
        <v>4440</v>
      </c>
      <c r="C101" s="3" t="s">
        <v>2587</v>
      </c>
    </row>
    <row r="102" spans="1:3">
      <c r="A102" s="3" t="s">
        <v>4441</v>
      </c>
      <c r="B102" s="3" t="s">
        <v>4459</v>
      </c>
      <c r="C102" s="3" t="s">
        <v>4465</v>
      </c>
    </row>
    <row r="103" spans="1:3">
      <c r="A103" s="3" t="s">
        <v>4442</v>
      </c>
      <c r="B103" s="3" t="s">
        <v>4467</v>
      </c>
      <c r="C103" s="3" t="s">
        <v>4465</v>
      </c>
    </row>
    <row r="104" spans="1:3">
      <c r="A104" s="3" t="s">
        <v>4443</v>
      </c>
      <c r="C104" s="3" t="s">
        <v>2587</v>
      </c>
    </row>
    <row r="105" spans="1:3">
      <c r="A105" s="3" t="s">
        <v>4444</v>
      </c>
      <c r="C105" s="3" t="s">
        <v>2587</v>
      </c>
    </row>
    <row r="106" spans="1:3">
      <c r="A106" s="3" t="s">
        <v>4445</v>
      </c>
      <c r="B106" s="3" t="s">
        <v>4478</v>
      </c>
      <c r="C106" s="3" t="s">
        <v>4465</v>
      </c>
    </row>
    <row r="107" spans="1:3">
      <c r="A107" s="3" t="s">
        <v>4446</v>
      </c>
      <c r="B107" s="3" t="s">
        <v>4475</v>
      </c>
      <c r="C107" s="3" t="s">
        <v>2591</v>
      </c>
    </row>
    <row r="108" spans="1:3">
      <c r="A108" s="3" t="s">
        <v>4447</v>
      </c>
      <c r="B108" s="3" t="s">
        <v>4478</v>
      </c>
      <c r="C108" s="3" t="s">
        <v>4462</v>
      </c>
    </row>
    <row r="109" spans="1:3">
      <c r="A109" s="3" t="s">
        <v>4448</v>
      </c>
      <c r="C109" s="3" t="s">
        <v>2587</v>
      </c>
    </row>
    <row r="110" spans="1:3">
      <c r="A110" s="3" t="s">
        <v>4449</v>
      </c>
      <c r="B110" s="3" t="s">
        <v>4472</v>
      </c>
      <c r="C110" s="3" t="s">
        <v>2591</v>
      </c>
    </row>
    <row r="111" spans="1:3">
      <c r="A111" s="3" t="s">
        <v>4450</v>
      </c>
      <c r="B111" s="3" t="s">
        <v>4469</v>
      </c>
      <c r="C111" s="3" t="s">
        <v>4462</v>
      </c>
    </row>
    <row r="112" spans="1:3">
      <c r="A112" s="3" t="s">
        <v>4451</v>
      </c>
      <c r="B112" s="3" t="s">
        <v>4472</v>
      </c>
      <c r="C112" s="3" t="s">
        <v>2591</v>
      </c>
    </row>
    <row r="113" spans="1:3">
      <c r="A113" s="3" t="s">
        <v>4452</v>
      </c>
      <c r="B113" s="3" t="s">
        <v>4461</v>
      </c>
      <c r="C113" s="3" t="s">
        <v>4476</v>
      </c>
    </row>
    <row r="114" spans="1:3">
      <c r="A114" s="3" t="s">
        <v>4453</v>
      </c>
      <c r="B114" s="3" t="s">
        <v>4468</v>
      </c>
      <c r="C114" s="3" t="s">
        <v>4465</v>
      </c>
    </row>
    <row r="115" spans="1:3">
      <c r="A115" s="3" t="s">
        <v>4454</v>
      </c>
      <c r="B115" s="3" t="s">
        <v>4466</v>
      </c>
      <c r="C115" s="3" t="s">
        <v>4465</v>
      </c>
    </row>
    <row r="116" spans="1:3">
      <c r="A116" s="3" t="s">
        <v>4455</v>
      </c>
      <c r="B116" s="3" t="s">
        <v>4479</v>
      </c>
      <c r="C116" s="3" t="s">
        <v>2591</v>
      </c>
    </row>
    <row r="117" spans="1:3">
      <c r="A117" s="3" t="s">
        <v>4456</v>
      </c>
      <c r="B117" s="3" t="s">
        <v>4468</v>
      </c>
      <c r="C117" s="3" t="s">
        <v>4477</v>
      </c>
    </row>
    <row r="118" spans="1:3">
      <c r="A118" s="3" t="s">
        <v>4457</v>
      </c>
      <c r="B118" s="3" t="s">
        <v>4468</v>
      </c>
      <c r="C118" s="3" t="s">
        <v>4462</v>
      </c>
    </row>
    <row r="119" spans="1:3">
      <c r="A119" s="3" t="s">
        <v>4458</v>
      </c>
      <c r="C119" s="3" t="s">
        <v>2587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3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8.14062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4" width="35.7109375" style="64" bestFit="1" customWidth="1"/>
    <col min="15" max="15" width="6.28515625" style="64" bestFit="1" customWidth="1"/>
    <col min="16" max="16" width="17.42578125" style="64" bestFit="1" customWidth="1"/>
    <col min="17" max="16384" width="9.140625" style="64"/>
  </cols>
  <sheetData>
    <row r="1" spans="1:15">
      <c r="A1" s="74" t="s">
        <v>1734</v>
      </c>
      <c r="B1" s="74" t="s">
        <v>1733</v>
      </c>
      <c r="C1" s="74" t="s">
        <v>2051</v>
      </c>
      <c r="D1" s="74" t="s">
        <v>2052</v>
      </c>
      <c r="E1" s="74" t="s">
        <v>1735</v>
      </c>
      <c r="F1" s="74" t="s">
        <v>1736</v>
      </c>
      <c r="G1" s="74" t="s">
        <v>1737</v>
      </c>
      <c r="H1" s="74" t="s">
        <v>1738</v>
      </c>
      <c r="I1" s="74" t="s">
        <v>1739</v>
      </c>
      <c r="J1" s="74" t="s">
        <v>1740</v>
      </c>
      <c r="K1" s="74" t="s">
        <v>1741</v>
      </c>
      <c r="L1" s="74" t="s">
        <v>1742</v>
      </c>
      <c r="M1" s="74" t="s">
        <v>1743</v>
      </c>
      <c r="N1" s="74" t="s">
        <v>3044</v>
      </c>
      <c r="O1" s="74" t="s">
        <v>4257</v>
      </c>
    </row>
    <row r="2" spans="1:15">
      <c r="A2" s="64" t="s">
        <v>1864</v>
      </c>
      <c r="B2" s="63" t="s">
        <v>1863</v>
      </c>
      <c r="C2" s="64" t="s">
        <v>2652</v>
      </c>
      <c r="D2" s="64" t="s">
        <v>2653</v>
      </c>
      <c r="E2" s="64" t="s">
        <v>3140</v>
      </c>
      <c r="F2" s="64" t="s">
        <v>1826</v>
      </c>
      <c r="G2" s="64" t="s">
        <v>1755</v>
      </c>
      <c r="H2" s="64" t="s">
        <v>1826</v>
      </c>
      <c r="I2" s="64" t="s">
        <v>1755</v>
      </c>
      <c r="J2" s="64" t="s">
        <v>1827</v>
      </c>
      <c r="K2" s="64" t="s">
        <v>2591</v>
      </c>
      <c r="L2" s="64" t="s">
        <v>2591</v>
      </c>
      <c r="M2" s="64" t="s">
        <v>1865</v>
      </c>
      <c r="N2" s="74" t="s">
        <v>3061</v>
      </c>
      <c r="O2" s="74"/>
    </row>
    <row r="3" spans="1:15">
      <c r="A3" s="64" t="s">
        <v>1867</v>
      </c>
      <c r="B3" s="63" t="s">
        <v>1866</v>
      </c>
      <c r="C3" s="64" t="s">
        <v>2654</v>
      </c>
      <c r="D3" s="64" t="s">
        <v>2655</v>
      </c>
      <c r="E3" s="64" t="s">
        <v>3144</v>
      </c>
      <c r="F3" s="64" t="s">
        <v>1826</v>
      </c>
      <c r="G3" s="64" t="s">
        <v>1755</v>
      </c>
      <c r="H3" s="64" t="s">
        <v>1826</v>
      </c>
      <c r="I3" s="64" t="s">
        <v>1755</v>
      </c>
      <c r="K3" s="64" t="s">
        <v>2591</v>
      </c>
      <c r="L3" s="64" t="s">
        <v>2587</v>
      </c>
      <c r="M3" s="64" t="s">
        <v>2914</v>
      </c>
      <c r="N3" s="74" t="s">
        <v>3046</v>
      </c>
      <c r="O3" s="74"/>
    </row>
    <row r="4" spans="1:15">
      <c r="A4" s="64" t="s">
        <v>1867</v>
      </c>
      <c r="B4" s="63" t="s">
        <v>1868</v>
      </c>
      <c r="C4" s="64" t="s">
        <v>2654</v>
      </c>
      <c r="D4" s="64" t="s">
        <v>2655</v>
      </c>
      <c r="E4" s="64" t="s">
        <v>3144</v>
      </c>
      <c r="F4" s="64" t="s">
        <v>1826</v>
      </c>
      <c r="G4" s="64" t="s">
        <v>1755</v>
      </c>
      <c r="H4" s="64" t="s">
        <v>1826</v>
      </c>
      <c r="I4" s="64" t="s">
        <v>1755</v>
      </c>
      <c r="K4" s="64" t="s">
        <v>2591</v>
      </c>
      <c r="L4" s="64" t="s">
        <v>2587</v>
      </c>
      <c r="M4" s="64" t="s">
        <v>2914</v>
      </c>
      <c r="N4" s="74" t="s">
        <v>3046</v>
      </c>
      <c r="O4" s="74"/>
    </row>
    <row r="5" spans="1:15">
      <c r="A5" s="64" t="s">
        <v>2773</v>
      </c>
      <c r="B5" s="63" t="s">
        <v>2049</v>
      </c>
      <c r="C5" s="64" t="s">
        <v>2774</v>
      </c>
      <c r="D5" s="64" t="s">
        <v>2775</v>
      </c>
      <c r="E5" s="64" t="s">
        <v>2050</v>
      </c>
      <c r="F5" s="64" t="s">
        <v>1826</v>
      </c>
      <c r="G5" s="64" t="s">
        <v>1755</v>
      </c>
      <c r="H5" s="64" t="s">
        <v>1826</v>
      </c>
      <c r="I5" s="64" t="s">
        <v>1755</v>
      </c>
      <c r="J5" s="64" t="s">
        <v>1827</v>
      </c>
      <c r="K5" s="64" t="s">
        <v>2587</v>
      </c>
      <c r="L5" s="64" t="s">
        <v>2591</v>
      </c>
      <c r="N5" s="74" t="s">
        <v>3691</v>
      </c>
      <c r="O5" s="74"/>
    </row>
    <row r="6" spans="1:15">
      <c r="A6" s="64" t="s">
        <v>1939</v>
      </c>
      <c r="B6" s="63" t="s">
        <v>1938</v>
      </c>
      <c r="C6" s="64" t="s">
        <v>2705</v>
      </c>
      <c r="D6" s="64" t="s">
        <v>2706</v>
      </c>
      <c r="E6" s="64" t="s">
        <v>3154</v>
      </c>
      <c r="F6" s="64" t="s">
        <v>1826</v>
      </c>
      <c r="G6" s="64" t="s">
        <v>1755</v>
      </c>
      <c r="H6" s="64" t="s">
        <v>1826</v>
      </c>
      <c r="I6" s="64" t="s">
        <v>1755</v>
      </c>
      <c r="K6" s="64" t="s">
        <v>2591</v>
      </c>
      <c r="L6" s="64" t="s">
        <v>2587</v>
      </c>
      <c r="M6" s="64" t="s">
        <v>2913</v>
      </c>
      <c r="N6" s="74" t="s">
        <v>3060</v>
      </c>
      <c r="O6" s="74"/>
    </row>
    <row r="7" spans="1:15">
      <c r="A7" s="64" t="s">
        <v>1838</v>
      </c>
      <c r="B7" s="63" t="s">
        <v>1837</v>
      </c>
      <c r="C7" s="64" t="s">
        <v>2638</v>
      </c>
      <c r="D7" s="64" t="s">
        <v>2639</v>
      </c>
      <c r="E7" s="64" t="s">
        <v>4258</v>
      </c>
      <c r="F7" s="64" t="s">
        <v>1839</v>
      </c>
      <c r="G7" s="64" t="s">
        <v>1755</v>
      </c>
      <c r="H7" s="64" t="s">
        <v>1840</v>
      </c>
      <c r="I7" s="64" t="s">
        <v>1755</v>
      </c>
      <c r="J7" s="64" t="s">
        <v>1839</v>
      </c>
      <c r="K7" s="64" t="s">
        <v>2591</v>
      </c>
      <c r="L7" s="64" t="s">
        <v>2591</v>
      </c>
      <c r="M7" s="64" t="s">
        <v>1841</v>
      </c>
      <c r="N7" s="74" t="s">
        <v>3689</v>
      </c>
      <c r="O7" s="74"/>
    </row>
    <row r="8" spans="1:15">
      <c r="A8" s="64" t="s">
        <v>1843</v>
      </c>
      <c r="B8" s="63" t="s">
        <v>1842</v>
      </c>
      <c r="C8" s="64" t="s">
        <v>2640</v>
      </c>
      <c r="D8" s="64" t="s">
        <v>2641</v>
      </c>
      <c r="E8" s="64" t="s">
        <v>4259</v>
      </c>
      <c r="F8" s="64" t="s">
        <v>1839</v>
      </c>
      <c r="G8" s="64" t="s">
        <v>1755</v>
      </c>
      <c r="H8" s="64" t="s">
        <v>1840</v>
      </c>
      <c r="I8" s="64" t="s">
        <v>1755</v>
      </c>
      <c r="J8" s="64" t="s">
        <v>1839</v>
      </c>
      <c r="K8" s="64" t="s">
        <v>2591</v>
      </c>
      <c r="L8" s="64" t="s">
        <v>2591</v>
      </c>
      <c r="M8" s="64" t="s">
        <v>1841</v>
      </c>
      <c r="N8" s="74" t="s">
        <v>3689</v>
      </c>
      <c r="O8" s="74"/>
    </row>
    <row r="9" spans="1:15">
      <c r="A9" s="64" t="s">
        <v>1870</v>
      </c>
      <c r="B9" s="63" t="s">
        <v>1869</v>
      </c>
      <c r="C9" s="64" t="s">
        <v>2656</v>
      </c>
      <c r="D9" s="64" t="s">
        <v>2657</v>
      </c>
      <c r="E9" s="64" t="s">
        <v>4260</v>
      </c>
      <c r="F9" s="64" t="s">
        <v>1839</v>
      </c>
      <c r="G9" s="64" t="s">
        <v>1755</v>
      </c>
      <c r="H9" s="64" t="s">
        <v>1839</v>
      </c>
      <c r="I9" s="64" t="s">
        <v>1755</v>
      </c>
      <c r="J9" s="64" t="s">
        <v>1839</v>
      </c>
      <c r="K9" s="64" t="s">
        <v>2591</v>
      </c>
      <c r="L9" s="64" t="s">
        <v>2591</v>
      </c>
      <c r="M9" s="64" t="s">
        <v>1871</v>
      </c>
      <c r="N9" s="74" t="s">
        <v>3067</v>
      </c>
      <c r="O9" s="74"/>
    </row>
    <row r="10" spans="1:15">
      <c r="A10" s="64" t="s">
        <v>1873</v>
      </c>
      <c r="B10" s="63" t="s">
        <v>1872</v>
      </c>
      <c r="C10" s="64" t="s">
        <v>2658</v>
      </c>
      <c r="D10" s="64" t="s">
        <v>2659</v>
      </c>
      <c r="E10" s="64" t="s">
        <v>4261</v>
      </c>
      <c r="F10" s="64" t="s">
        <v>1839</v>
      </c>
      <c r="G10" s="64" t="s">
        <v>1755</v>
      </c>
      <c r="H10" s="64" t="s">
        <v>1839</v>
      </c>
      <c r="I10" s="64" t="s">
        <v>1755</v>
      </c>
      <c r="J10" s="64" t="s">
        <v>1839</v>
      </c>
      <c r="K10" s="64" t="s">
        <v>2591</v>
      </c>
      <c r="L10" s="64" t="s">
        <v>2591</v>
      </c>
      <c r="M10" s="64" t="s">
        <v>1871</v>
      </c>
      <c r="N10" s="74" t="s">
        <v>3068</v>
      </c>
      <c r="O10" s="74"/>
    </row>
    <row r="11" spans="1:15">
      <c r="A11" s="64" t="s">
        <v>1753</v>
      </c>
      <c r="B11" s="63" t="s">
        <v>1752</v>
      </c>
      <c r="C11" s="64" t="s">
        <v>2592</v>
      </c>
      <c r="D11" s="64" t="s">
        <v>2593</v>
      </c>
      <c r="E11" s="64" t="s">
        <v>3136</v>
      </c>
      <c r="F11" s="64" t="s">
        <v>1754</v>
      </c>
      <c r="G11" s="64" t="s">
        <v>1755</v>
      </c>
      <c r="H11" s="64" t="s">
        <v>1754</v>
      </c>
      <c r="I11" s="64" t="s">
        <v>1755</v>
      </c>
      <c r="K11" s="64" t="s">
        <v>2591</v>
      </c>
      <c r="L11" s="64" t="s">
        <v>2587</v>
      </c>
      <c r="M11" s="64" t="s">
        <v>4337</v>
      </c>
      <c r="N11" s="74" t="s">
        <v>3046</v>
      </c>
      <c r="O11" s="74"/>
    </row>
    <row r="12" spans="1:15">
      <c r="A12" s="64" t="s">
        <v>1753</v>
      </c>
      <c r="B12" s="63" t="s">
        <v>1756</v>
      </c>
      <c r="C12" s="64" t="s">
        <v>2592</v>
      </c>
      <c r="D12" s="64" t="s">
        <v>2593</v>
      </c>
      <c r="E12" s="64" t="s">
        <v>3136</v>
      </c>
      <c r="F12" s="64" t="s">
        <v>1754</v>
      </c>
      <c r="G12" s="64" t="s">
        <v>1755</v>
      </c>
      <c r="H12" s="64" t="s">
        <v>1754</v>
      </c>
      <c r="I12" s="64" t="s">
        <v>1755</v>
      </c>
      <c r="K12" s="64" t="s">
        <v>2591</v>
      </c>
      <c r="L12" s="64" t="s">
        <v>2587</v>
      </c>
      <c r="M12" s="64" t="s">
        <v>4337</v>
      </c>
      <c r="N12" s="74" t="s">
        <v>3046</v>
      </c>
      <c r="O12" s="74"/>
    </row>
    <row r="13" spans="1:15">
      <c r="A13" s="64" t="s">
        <v>1947</v>
      </c>
      <c r="B13" s="63" t="s">
        <v>1946</v>
      </c>
      <c r="C13" s="64" t="s">
        <v>2711</v>
      </c>
      <c r="D13" s="64" t="s">
        <v>2712</v>
      </c>
      <c r="E13" s="64" t="s">
        <v>3156</v>
      </c>
      <c r="F13" s="64" t="s">
        <v>1754</v>
      </c>
      <c r="G13" s="64" t="s">
        <v>1755</v>
      </c>
      <c r="H13" s="64" t="s">
        <v>1827</v>
      </c>
      <c r="I13" s="64" t="s">
        <v>1755</v>
      </c>
      <c r="J13" s="64" t="s">
        <v>1827</v>
      </c>
      <c r="K13" s="64" t="s">
        <v>2591</v>
      </c>
      <c r="L13" s="64" t="s">
        <v>2587</v>
      </c>
      <c r="M13" s="64" t="s">
        <v>3699</v>
      </c>
      <c r="N13" s="74" t="s">
        <v>3089</v>
      </c>
      <c r="O13" s="74"/>
    </row>
    <row r="14" spans="1:15">
      <c r="A14" s="64" t="s">
        <v>1949</v>
      </c>
      <c r="B14" s="63" t="s">
        <v>1948</v>
      </c>
      <c r="C14" s="64" t="s">
        <v>2713</v>
      </c>
      <c r="D14" s="64" t="s">
        <v>2714</v>
      </c>
      <c r="E14" s="64" t="s">
        <v>4262</v>
      </c>
      <c r="F14" s="64" t="s">
        <v>1754</v>
      </c>
      <c r="G14" s="64" t="s">
        <v>1755</v>
      </c>
      <c r="H14" s="64" t="s">
        <v>1827</v>
      </c>
      <c r="I14" s="64" t="s">
        <v>1755</v>
      </c>
      <c r="J14" s="64" t="s">
        <v>1827</v>
      </c>
      <c r="K14" s="64" t="s">
        <v>2591</v>
      </c>
      <c r="L14" s="64" t="s">
        <v>2591</v>
      </c>
      <c r="M14" s="64" t="s">
        <v>4338</v>
      </c>
      <c r="N14" s="74" t="s">
        <v>3090</v>
      </c>
      <c r="O14" s="74"/>
    </row>
    <row r="15" spans="1:15">
      <c r="A15" s="64" t="s">
        <v>1955</v>
      </c>
      <c r="B15" s="63" t="s">
        <v>1954</v>
      </c>
      <c r="C15" s="64" t="s">
        <v>2717</v>
      </c>
      <c r="D15" s="64" t="s">
        <v>2718</v>
      </c>
      <c r="E15" s="64" t="s">
        <v>3157</v>
      </c>
      <c r="F15" s="64" t="s">
        <v>1754</v>
      </c>
      <c r="G15" s="64" t="s">
        <v>1755</v>
      </c>
      <c r="H15" s="64" t="s">
        <v>1754</v>
      </c>
      <c r="I15" s="64" t="s">
        <v>1755</v>
      </c>
      <c r="K15" s="64" t="s">
        <v>2591</v>
      </c>
      <c r="L15" s="64" t="s">
        <v>2587</v>
      </c>
      <c r="M15" s="64" t="s">
        <v>1956</v>
      </c>
      <c r="N15" s="74" t="s">
        <v>3091</v>
      </c>
      <c r="O15" s="74"/>
    </row>
    <row r="16" spans="1:15">
      <c r="A16" s="64" t="s">
        <v>1813</v>
      </c>
      <c r="B16" s="63" t="s">
        <v>1812</v>
      </c>
      <c r="C16" s="64" t="s">
        <v>2624</v>
      </c>
      <c r="D16" s="64" t="s">
        <v>2625</v>
      </c>
      <c r="E16" s="64" t="s">
        <v>3139</v>
      </c>
      <c r="F16" s="64" t="s">
        <v>1814</v>
      </c>
      <c r="G16" s="64" t="s">
        <v>1815</v>
      </c>
      <c r="H16" s="64" t="s">
        <v>1814</v>
      </c>
      <c r="I16" s="64" t="s">
        <v>1815</v>
      </c>
      <c r="J16" s="64" t="s">
        <v>1814</v>
      </c>
      <c r="K16" s="64" t="s">
        <v>2591</v>
      </c>
      <c r="L16" s="64" t="s">
        <v>2591</v>
      </c>
      <c r="M16" s="64" t="s">
        <v>1816</v>
      </c>
      <c r="N16" s="74" t="s">
        <v>1814</v>
      </c>
      <c r="O16" s="74"/>
    </row>
    <row r="17" spans="1:15">
      <c r="A17" s="64" t="s">
        <v>1818</v>
      </c>
      <c r="B17" s="63" t="s">
        <v>1817</v>
      </c>
      <c r="C17" s="64" t="s">
        <v>2626</v>
      </c>
      <c r="D17" s="64" t="s">
        <v>2627</v>
      </c>
      <c r="E17" s="64" t="s">
        <v>4263</v>
      </c>
      <c r="F17" s="64" t="s">
        <v>1814</v>
      </c>
      <c r="G17" s="64" t="s">
        <v>1815</v>
      </c>
      <c r="H17" s="64" t="s">
        <v>1814</v>
      </c>
      <c r="I17" s="64" t="s">
        <v>1815</v>
      </c>
      <c r="J17" s="64" t="s">
        <v>1814</v>
      </c>
      <c r="K17" s="64" t="s">
        <v>2591</v>
      </c>
      <c r="L17" s="64" t="s">
        <v>2591</v>
      </c>
      <c r="M17" s="64" t="s">
        <v>1819</v>
      </c>
      <c r="N17" s="74" t="s">
        <v>1814</v>
      </c>
      <c r="O17" s="74"/>
    </row>
    <row r="18" spans="1:15">
      <c r="A18" s="64" t="s">
        <v>1857</v>
      </c>
      <c r="B18" s="63" t="s">
        <v>1856</v>
      </c>
      <c r="C18" s="64" t="s">
        <v>2648</v>
      </c>
      <c r="D18" s="64" t="s">
        <v>2649</v>
      </c>
      <c r="E18" s="64" t="s">
        <v>4264</v>
      </c>
      <c r="F18" s="64" t="s">
        <v>1858</v>
      </c>
      <c r="G18" s="64" t="s">
        <v>1815</v>
      </c>
      <c r="H18" s="64" t="s">
        <v>1859</v>
      </c>
      <c r="I18" s="64" t="s">
        <v>1815</v>
      </c>
      <c r="J18" s="64" t="s">
        <v>1859</v>
      </c>
      <c r="K18" s="64" t="s">
        <v>2591</v>
      </c>
      <c r="L18" s="64" t="s">
        <v>2591</v>
      </c>
      <c r="M18" s="64" t="s">
        <v>1860</v>
      </c>
      <c r="N18" s="74" t="s">
        <v>3065</v>
      </c>
      <c r="O18" s="74"/>
    </row>
    <row r="19" spans="1:15">
      <c r="A19" s="64" t="s">
        <v>1862</v>
      </c>
      <c r="B19" s="63" t="s">
        <v>1861</v>
      </c>
      <c r="C19" s="64" t="s">
        <v>2650</v>
      </c>
      <c r="D19" s="64" t="s">
        <v>2651</v>
      </c>
      <c r="E19" s="64" t="s">
        <v>4265</v>
      </c>
      <c r="F19" s="64" t="s">
        <v>1858</v>
      </c>
      <c r="G19" s="64" t="s">
        <v>1815</v>
      </c>
      <c r="H19" s="64" t="s">
        <v>1859</v>
      </c>
      <c r="I19" s="64" t="s">
        <v>1815</v>
      </c>
      <c r="J19" s="64" t="s">
        <v>1859</v>
      </c>
      <c r="K19" s="64" t="s">
        <v>2591</v>
      </c>
      <c r="L19" s="64" t="s">
        <v>2591</v>
      </c>
      <c r="M19" s="64" t="s">
        <v>1860</v>
      </c>
      <c r="N19" s="74" t="s">
        <v>3066</v>
      </c>
      <c r="O19" s="74"/>
    </row>
    <row r="20" spans="1:15">
      <c r="A20" s="64" t="s">
        <v>1896</v>
      </c>
      <c r="B20" s="63" t="s">
        <v>1895</v>
      </c>
      <c r="C20" s="64" t="s">
        <v>2672</v>
      </c>
      <c r="D20" s="64" t="s">
        <v>2673</v>
      </c>
      <c r="E20" s="64" t="s">
        <v>4266</v>
      </c>
      <c r="F20" s="64" t="s">
        <v>1858</v>
      </c>
      <c r="G20" s="64" t="s">
        <v>1815</v>
      </c>
      <c r="H20" s="64" t="s">
        <v>1858</v>
      </c>
      <c r="I20" s="64" t="s">
        <v>1815</v>
      </c>
      <c r="J20" s="64" t="s">
        <v>1858</v>
      </c>
      <c r="K20" s="64" t="s">
        <v>2591</v>
      </c>
      <c r="L20" s="64" t="s">
        <v>2591</v>
      </c>
      <c r="M20" s="64" t="s">
        <v>2915</v>
      </c>
      <c r="N20" s="74" t="s">
        <v>3072</v>
      </c>
      <c r="O20" s="74"/>
    </row>
    <row r="21" spans="1:15">
      <c r="A21" s="64" t="s">
        <v>1893</v>
      </c>
      <c r="B21" s="63" t="s">
        <v>1892</v>
      </c>
      <c r="C21" s="64" t="s">
        <v>2670</v>
      </c>
      <c r="D21" s="64" t="s">
        <v>2671</v>
      </c>
      <c r="E21" s="64" t="s">
        <v>3147</v>
      </c>
      <c r="F21" s="64" t="s">
        <v>1858</v>
      </c>
      <c r="G21" s="64" t="s">
        <v>1815</v>
      </c>
      <c r="H21" s="64" t="s">
        <v>1858</v>
      </c>
      <c r="I21" s="64" t="s">
        <v>1815</v>
      </c>
      <c r="J21" s="64" t="s">
        <v>1858</v>
      </c>
      <c r="K21" s="64" t="s">
        <v>2591</v>
      </c>
      <c r="L21" s="64" t="s">
        <v>2591</v>
      </c>
      <c r="M21" s="64" t="s">
        <v>1894</v>
      </c>
      <c r="N21" s="74" t="s">
        <v>3073</v>
      </c>
      <c r="O21" s="74"/>
    </row>
    <row r="22" spans="1:15">
      <c r="A22" s="64" t="s">
        <v>1982</v>
      </c>
      <c r="B22" s="63" t="s">
        <v>1981</v>
      </c>
      <c r="C22" s="64" t="s">
        <v>2735</v>
      </c>
      <c r="D22" s="64" t="s">
        <v>2736</v>
      </c>
      <c r="E22" s="64" t="s">
        <v>3162</v>
      </c>
      <c r="F22" s="64" t="s">
        <v>1983</v>
      </c>
      <c r="G22" s="64" t="s">
        <v>1815</v>
      </c>
      <c r="H22" s="64" t="s">
        <v>1983</v>
      </c>
      <c r="I22" s="64" t="s">
        <v>1815</v>
      </c>
      <c r="J22" s="64" t="s">
        <v>1983</v>
      </c>
      <c r="K22" s="64" t="s">
        <v>2591</v>
      </c>
      <c r="L22" s="64" t="s">
        <v>2591</v>
      </c>
      <c r="M22" s="64" t="s">
        <v>1984</v>
      </c>
      <c r="N22" s="74" t="s">
        <v>3095</v>
      </c>
      <c r="O22" s="74"/>
    </row>
    <row r="23" spans="1:15">
      <c r="A23" s="64" t="s">
        <v>1986</v>
      </c>
      <c r="B23" s="63" t="s">
        <v>1985</v>
      </c>
      <c r="C23" s="64" t="s">
        <v>2737</v>
      </c>
      <c r="D23" s="64" t="s">
        <v>2738</v>
      </c>
      <c r="E23" s="64" t="s">
        <v>1987</v>
      </c>
      <c r="F23" s="64" t="s">
        <v>1983</v>
      </c>
      <c r="G23" s="64" t="s">
        <v>1815</v>
      </c>
      <c r="H23" s="64" t="s">
        <v>1983</v>
      </c>
      <c r="I23" s="64" t="s">
        <v>1815</v>
      </c>
      <c r="J23" s="64" t="s">
        <v>1983</v>
      </c>
      <c r="K23" s="64" t="s">
        <v>2591</v>
      </c>
      <c r="L23" s="64" t="s">
        <v>2591</v>
      </c>
      <c r="M23" s="64" t="s">
        <v>1984</v>
      </c>
      <c r="N23" s="74" t="s">
        <v>3095</v>
      </c>
      <c r="O23" s="74"/>
    </row>
    <row r="24" spans="1:15">
      <c r="A24" s="64" t="s">
        <v>1989</v>
      </c>
      <c r="B24" s="63" t="s">
        <v>1988</v>
      </c>
      <c r="C24" s="64" t="s">
        <v>2739</v>
      </c>
      <c r="D24" s="64" t="s">
        <v>2740</v>
      </c>
      <c r="E24" s="64" t="s">
        <v>3796</v>
      </c>
      <c r="F24" s="64" t="s">
        <v>1983</v>
      </c>
      <c r="G24" s="64" t="s">
        <v>1815</v>
      </c>
      <c r="H24" s="64" t="s">
        <v>1983</v>
      </c>
      <c r="I24" s="64" t="s">
        <v>1815</v>
      </c>
      <c r="J24" s="64" t="s">
        <v>1983</v>
      </c>
      <c r="K24" s="64" t="s">
        <v>2591</v>
      </c>
      <c r="L24" s="64" t="s">
        <v>2591</v>
      </c>
      <c r="M24" s="64" t="s">
        <v>1984</v>
      </c>
      <c r="N24" s="74" t="s">
        <v>3096</v>
      </c>
      <c r="O24" s="74"/>
    </row>
    <row r="25" spans="1:15">
      <c r="A25" s="64" t="s">
        <v>1832</v>
      </c>
      <c r="B25" s="63" t="s">
        <v>1831</v>
      </c>
      <c r="C25" s="64" t="s">
        <v>2634</v>
      </c>
      <c r="D25" s="64" t="s">
        <v>2635</v>
      </c>
      <c r="E25" s="64" t="s">
        <v>3142</v>
      </c>
      <c r="F25" s="64" t="s">
        <v>1833</v>
      </c>
      <c r="G25" s="64" t="s">
        <v>1815</v>
      </c>
      <c r="H25" s="64" t="s">
        <v>1833</v>
      </c>
      <c r="I25" s="64" t="s">
        <v>1815</v>
      </c>
      <c r="J25" s="64" t="s">
        <v>1833</v>
      </c>
      <c r="K25" s="64" t="s">
        <v>2591</v>
      </c>
      <c r="L25" s="64" t="s">
        <v>2591</v>
      </c>
      <c r="M25" s="64" t="s">
        <v>1834</v>
      </c>
      <c r="N25" s="74" t="s">
        <v>3062</v>
      </c>
      <c r="O25" s="74"/>
    </row>
    <row r="26" spans="1:15">
      <c r="A26" s="64" t="s">
        <v>1836</v>
      </c>
      <c r="B26" s="63" t="s">
        <v>1835</v>
      </c>
      <c r="C26" s="64" t="s">
        <v>2636</v>
      </c>
      <c r="D26" s="64" t="s">
        <v>2637</v>
      </c>
      <c r="E26" s="64" t="s">
        <v>4267</v>
      </c>
      <c r="F26" s="64" t="s">
        <v>1833</v>
      </c>
      <c r="G26" s="64" t="s">
        <v>1815</v>
      </c>
      <c r="H26" s="64" t="s">
        <v>1833</v>
      </c>
      <c r="I26" s="64" t="s">
        <v>1815</v>
      </c>
      <c r="J26" s="64" t="s">
        <v>1833</v>
      </c>
      <c r="K26" s="64" t="s">
        <v>2591</v>
      </c>
      <c r="L26" s="64" t="s">
        <v>2591</v>
      </c>
      <c r="M26" s="64" t="s">
        <v>1834</v>
      </c>
      <c r="N26" s="74" t="s">
        <v>3062</v>
      </c>
      <c r="O26" s="74"/>
    </row>
    <row r="27" spans="1:15">
      <c r="A27" s="64" t="s">
        <v>1991</v>
      </c>
      <c r="B27" s="63" t="s">
        <v>1990</v>
      </c>
      <c r="C27" s="64" t="s">
        <v>2741</v>
      </c>
      <c r="D27" s="64" t="s">
        <v>2742</v>
      </c>
      <c r="E27" s="64" t="s">
        <v>4268</v>
      </c>
      <c r="F27" s="64" t="s">
        <v>1833</v>
      </c>
      <c r="G27" s="64" t="s">
        <v>1815</v>
      </c>
      <c r="H27" s="64" t="s">
        <v>1833</v>
      </c>
      <c r="I27" s="64" t="s">
        <v>1815</v>
      </c>
      <c r="J27" s="64" t="s">
        <v>1833</v>
      </c>
      <c r="K27" s="64" t="s">
        <v>2591</v>
      </c>
      <c r="L27" s="64" t="s">
        <v>2591</v>
      </c>
      <c r="M27" s="64" t="s">
        <v>1992</v>
      </c>
      <c r="N27" s="74" t="s">
        <v>1833</v>
      </c>
      <c r="O27" s="74"/>
    </row>
    <row r="28" spans="1:15">
      <c r="A28" s="64" t="s">
        <v>1994</v>
      </c>
      <c r="B28" s="63" t="s">
        <v>1993</v>
      </c>
      <c r="C28" s="64" t="s">
        <v>2743</v>
      </c>
      <c r="D28" s="64" t="s">
        <v>2744</v>
      </c>
      <c r="E28" s="64" t="s">
        <v>4269</v>
      </c>
      <c r="F28" s="64" t="s">
        <v>1833</v>
      </c>
      <c r="G28" s="64" t="s">
        <v>1815</v>
      </c>
      <c r="H28" s="64" t="s">
        <v>1833</v>
      </c>
      <c r="I28" s="64" t="s">
        <v>1815</v>
      </c>
      <c r="J28" s="64" t="s">
        <v>1833</v>
      </c>
      <c r="K28" s="64" t="s">
        <v>2591</v>
      </c>
      <c r="L28" s="64" t="s">
        <v>2587</v>
      </c>
      <c r="M28" s="64" t="s">
        <v>1995</v>
      </c>
      <c r="N28" s="74" t="s">
        <v>3097</v>
      </c>
      <c r="O28" s="74"/>
    </row>
    <row r="29" spans="1:15">
      <c r="A29" s="64" t="s">
        <v>1808</v>
      </c>
      <c r="B29" s="63" t="s">
        <v>1807</v>
      </c>
      <c r="C29" s="64" t="s">
        <v>2620</v>
      </c>
      <c r="D29" s="64" t="s">
        <v>2621</v>
      </c>
      <c r="E29" s="64" t="s">
        <v>4270</v>
      </c>
      <c r="F29" s="64" t="s">
        <v>1794</v>
      </c>
      <c r="G29" s="64" t="s">
        <v>1794</v>
      </c>
      <c r="H29" s="64" t="s">
        <v>1806</v>
      </c>
      <c r="I29" s="64" t="s">
        <v>1796</v>
      </c>
      <c r="J29" s="64" t="s">
        <v>1794</v>
      </c>
      <c r="K29" s="64" t="s">
        <v>2591</v>
      </c>
      <c r="L29" s="64" t="s">
        <v>2587</v>
      </c>
      <c r="M29" s="64" t="s">
        <v>1809</v>
      </c>
      <c r="N29" s="74" t="s">
        <v>3057</v>
      </c>
      <c r="O29" s="74"/>
    </row>
    <row r="30" spans="1:15">
      <c r="A30" s="64" t="s">
        <v>1811</v>
      </c>
      <c r="B30" s="63" t="s">
        <v>1810</v>
      </c>
      <c r="C30" s="64" t="s">
        <v>2622</v>
      </c>
      <c r="D30" s="64" t="s">
        <v>2623</v>
      </c>
      <c r="E30" s="64" t="s">
        <v>4271</v>
      </c>
      <c r="F30" s="64" t="s">
        <v>1794</v>
      </c>
      <c r="G30" s="64" t="s">
        <v>1794</v>
      </c>
      <c r="H30" s="64" t="s">
        <v>1806</v>
      </c>
      <c r="I30" s="64" t="s">
        <v>1796</v>
      </c>
      <c r="J30" s="64" t="s">
        <v>1794</v>
      </c>
      <c r="K30" s="64" t="s">
        <v>2591</v>
      </c>
      <c r="L30" s="64" t="s">
        <v>2591</v>
      </c>
      <c r="M30" s="64" t="s">
        <v>1797</v>
      </c>
      <c r="N30" s="74" t="s">
        <v>3682</v>
      </c>
      <c r="O30" s="74"/>
    </row>
    <row r="31" spans="1:15">
      <c r="A31" s="64" t="s">
        <v>1792</v>
      </c>
      <c r="B31" s="63" t="s">
        <v>1791</v>
      </c>
      <c r="C31" s="64" t="s">
        <v>2612</v>
      </c>
      <c r="D31" s="64" t="s">
        <v>2613</v>
      </c>
      <c r="E31" s="64" t="s">
        <v>4272</v>
      </c>
      <c r="F31" s="64" t="s">
        <v>1793</v>
      </c>
      <c r="G31" s="64" t="s">
        <v>1794</v>
      </c>
      <c r="H31" s="64" t="s">
        <v>1795</v>
      </c>
      <c r="I31" s="64" t="s">
        <v>1796</v>
      </c>
      <c r="J31" s="64" t="s">
        <v>1794</v>
      </c>
      <c r="K31" s="64" t="s">
        <v>2591</v>
      </c>
      <c r="L31" s="64" t="s">
        <v>2591</v>
      </c>
      <c r="M31" s="64" t="s">
        <v>1797</v>
      </c>
      <c r="N31" s="74" t="s">
        <v>3055</v>
      </c>
      <c r="O31" s="74"/>
    </row>
    <row r="32" spans="1:15">
      <c r="A32" s="64" t="s">
        <v>1799</v>
      </c>
      <c r="B32" s="63" t="s">
        <v>1798</v>
      </c>
      <c r="C32" s="64" t="s">
        <v>2614</v>
      </c>
      <c r="D32" s="64" t="s">
        <v>2615</v>
      </c>
      <c r="E32" s="64" t="s">
        <v>3138</v>
      </c>
      <c r="F32" s="64" t="s">
        <v>1793</v>
      </c>
      <c r="G32" s="64" t="s">
        <v>1794</v>
      </c>
      <c r="H32" s="64" t="s">
        <v>1795</v>
      </c>
      <c r="I32" s="64" t="s">
        <v>1796</v>
      </c>
      <c r="J32" s="64" t="s">
        <v>1794</v>
      </c>
      <c r="K32" s="64" t="s">
        <v>2591</v>
      </c>
      <c r="L32" s="64" t="s">
        <v>2591</v>
      </c>
      <c r="M32" s="64" t="s">
        <v>1797</v>
      </c>
      <c r="N32" s="74" t="s">
        <v>3682</v>
      </c>
      <c r="O32" s="74"/>
    </row>
    <row r="33" spans="1:15">
      <c r="A33" s="64" t="s">
        <v>1801</v>
      </c>
      <c r="B33" s="63" t="s">
        <v>1800</v>
      </c>
      <c r="C33" s="64" t="s">
        <v>2616</v>
      </c>
      <c r="D33" s="64" t="s">
        <v>2617</v>
      </c>
      <c r="E33" s="64" t="s">
        <v>4273</v>
      </c>
      <c r="F33" s="64" t="s">
        <v>1793</v>
      </c>
      <c r="G33" s="64" t="s">
        <v>1794</v>
      </c>
      <c r="H33" s="64" t="s">
        <v>1802</v>
      </c>
      <c r="I33" s="64" t="s">
        <v>1796</v>
      </c>
      <c r="J33" s="64" t="s">
        <v>1794</v>
      </c>
      <c r="K33" s="64" t="s">
        <v>2591</v>
      </c>
      <c r="L33" s="64" t="s">
        <v>2591</v>
      </c>
      <c r="M33" s="64" t="s">
        <v>1803</v>
      </c>
      <c r="N33" s="74" t="s">
        <v>3056</v>
      </c>
      <c r="O33" s="74"/>
    </row>
    <row r="34" spans="1:15">
      <c r="A34" s="64" t="s">
        <v>1805</v>
      </c>
      <c r="B34" s="63" t="s">
        <v>1804</v>
      </c>
      <c r="C34" s="64" t="s">
        <v>2618</v>
      </c>
      <c r="D34" s="64" t="s">
        <v>2619</v>
      </c>
      <c r="E34" s="64" t="s">
        <v>4274</v>
      </c>
      <c r="F34" s="64" t="s">
        <v>1793</v>
      </c>
      <c r="G34" s="64" t="s">
        <v>1794</v>
      </c>
      <c r="H34" s="64" t="s">
        <v>1802</v>
      </c>
      <c r="I34" s="64" t="s">
        <v>1796</v>
      </c>
      <c r="J34" s="64" t="s">
        <v>1794</v>
      </c>
      <c r="K34" s="64" t="s">
        <v>2591</v>
      </c>
      <c r="L34" s="64" t="s">
        <v>2587</v>
      </c>
      <c r="M34" s="64" t="s">
        <v>1803</v>
      </c>
      <c r="N34" s="74" t="s">
        <v>3056</v>
      </c>
      <c r="O34" s="74"/>
    </row>
    <row r="35" spans="1:15">
      <c r="A35" s="64" t="s">
        <v>3683</v>
      </c>
      <c r="B35" s="63" t="s">
        <v>3684</v>
      </c>
      <c r="C35" s="64" t="s">
        <v>3685</v>
      </c>
      <c r="D35" s="64" t="s">
        <v>3686</v>
      </c>
      <c r="E35" s="64" t="s">
        <v>3688</v>
      </c>
      <c r="F35" s="64" t="s">
        <v>1793</v>
      </c>
      <c r="G35" s="64" t="s">
        <v>1794</v>
      </c>
      <c r="H35" s="64" t="s">
        <v>1802</v>
      </c>
      <c r="I35" s="64" t="s">
        <v>1796</v>
      </c>
      <c r="J35" s="64" t="s">
        <v>1794</v>
      </c>
      <c r="K35" s="64" t="s">
        <v>2587</v>
      </c>
      <c r="L35" s="64" t="s">
        <v>2591</v>
      </c>
      <c r="N35" s="74" t="s">
        <v>3687</v>
      </c>
      <c r="O35" s="74"/>
    </row>
    <row r="36" spans="1:15">
      <c r="A36" s="64" t="s">
        <v>1769</v>
      </c>
      <c r="B36" s="63" t="s">
        <v>1768</v>
      </c>
      <c r="C36" s="64" t="s">
        <v>2600</v>
      </c>
      <c r="D36" s="64" t="s">
        <v>2601</v>
      </c>
      <c r="E36" s="64" t="s">
        <v>4275</v>
      </c>
      <c r="F36" s="64" t="s">
        <v>1770</v>
      </c>
      <c r="G36" s="64" t="s">
        <v>1771</v>
      </c>
      <c r="H36" s="64" t="s">
        <v>1770</v>
      </c>
      <c r="I36" s="64" t="s">
        <v>1771</v>
      </c>
      <c r="J36" s="64" t="s">
        <v>1770</v>
      </c>
      <c r="K36" s="64" t="s">
        <v>2591</v>
      </c>
      <c r="L36" s="64" t="s">
        <v>2591</v>
      </c>
      <c r="M36" s="64" t="s">
        <v>1772</v>
      </c>
      <c r="N36" s="74" t="s">
        <v>3050</v>
      </c>
      <c r="O36" s="74"/>
    </row>
    <row r="37" spans="1:15">
      <c r="A37" s="64" t="s">
        <v>1774</v>
      </c>
      <c r="B37" s="63" t="s">
        <v>1773</v>
      </c>
      <c r="C37" s="64" t="s">
        <v>2602</v>
      </c>
      <c r="D37" s="64" t="s">
        <v>2603</v>
      </c>
      <c r="E37" s="64" t="s">
        <v>4276</v>
      </c>
      <c r="F37" s="64" t="s">
        <v>1770</v>
      </c>
      <c r="G37" s="64" t="s">
        <v>1771</v>
      </c>
      <c r="H37" s="64" t="s">
        <v>1770</v>
      </c>
      <c r="I37" s="64" t="s">
        <v>1771</v>
      </c>
      <c r="J37" s="64" t="s">
        <v>1770</v>
      </c>
      <c r="K37" s="64" t="s">
        <v>2591</v>
      </c>
      <c r="L37" s="64" t="s">
        <v>2591</v>
      </c>
      <c r="M37" s="64" t="s">
        <v>1772</v>
      </c>
      <c r="N37" s="74" t="s">
        <v>3051</v>
      </c>
      <c r="O37" s="74"/>
    </row>
    <row r="38" spans="1:15">
      <c r="A38" s="64" t="s">
        <v>1781</v>
      </c>
      <c r="B38" s="63" t="s">
        <v>1780</v>
      </c>
      <c r="C38" s="64" t="s">
        <v>2606</v>
      </c>
      <c r="D38" s="64" t="s">
        <v>2607</v>
      </c>
      <c r="E38" s="64" t="s">
        <v>3137</v>
      </c>
      <c r="F38" s="64" t="s">
        <v>1770</v>
      </c>
      <c r="G38" s="64" t="s">
        <v>1771</v>
      </c>
      <c r="H38" s="64" t="s">
        <v>1782</v>
      </c>
      <c r="I38" s="64" t="s">
        <v>1771</v>
      </c>
      <c r="J38" s="64" t="s">
        <v>1782</v>
      </c>
      <c r="K38" s="64" t="s">
        <v>2591</v>
      </c>
      <c r="L38" s="64" t="s">
        <v>2591</v>
      </c>
      <c r="M38" s="64" t="s">
        <v>1783</v>
      </c>
      <c r="N38" s="74" t="s">
        <v>3053</v>
      </c>
      <c r="O38" s="74"/>
    </row>
    <row r="39" spans="1:15">
      <c r="A39" s="64" t="s">
        <v>1785</v>
      </c>
      <c r="B39" s="63" t="s">
        <v>1784</v>
      </c>
      <c r="C39" s="64" t="s">
        <v>2608</v>
      </c>
      <c r="D39" s="64" t="s">
        <v>2609</v>
      </c>
      <c r="E39" s="64" t="s">
        <v>4277</v>
      </c>
      <c r="F39" s="64" t="s">
        <v>1770</v>
      </c>
      <c r="G39" s="64" t="s">
        <v>1771</v>
      </c>
      <c r="H39" s="64" t="s">
        <v>1782</v>
      </c>
      <c r="I39" s="64" t="s">
        <v>1771</v>
      </c>
      <c r="J39" s="64" t="s">
        <v>1782</v>
      </c>
      <c r="K39" s="64" t="s">
        <v>2591</v>
      </c>
      <c r="L39" s="64" t="s">
        <v>2591</v>
      </c>
      <c r="M39" s="64" t="s">
        <v>1786</v>
      </c>
      <c r="N39" s="74" t="s">
        <v>3054</v>
      </c>
      <c r="O39" s="74"/>
    </row>
    <row r="40" spans="1:15">
      <c r="A40" s="64" t="s">
        <v>1886</v>
      </c>
      <c r="B40" s="63" t="s">
        <v>1885</v>
      </c>
      <c r="C40" s="64" t="s">
        <v>2666</v>
      </c>
      <c r="D40" s="64" t="s">
        <v>2667</v>
      </c>
      <c r="E40" s="64" t="s">
        <v>4278</v>
      </c>
      <c r="F40" s="64" t="s">
        <v>1883</v>
      </c>
      <c r="G40" s="64" t="s">
        <v>1771</v>
      </c>
      <c r="H40" s="64" t="s">
        <v>1883</v>
      </c>
      <c r="I40" s="64" t="s">
        <v>1771</v>
      </c>
      <c r="J40" s="64" t="s">
        <v>1883</v>
      </c>
      <c r="K40" s="64" t="s">
        <v>2591</v>
      </c>
      <c r="L40" s="64" t="s">
        <v>2587</v>
      </c>
      <c r="M40" s="64" t="s">
        <v>1887</v>
      </c>
      <c r="N40" s="74" t="s">
        <v>3070</v>
      </c>
      <c r="O40" s="74"/>
    </row>
    <row r="41" spans="1:15">
      <c r="A41" s="64" t="s">
        <v>1882</v>
      </c>
      <c r="B41" s="63" t="s">
        <v>1881</v>
      </c>
      <c r="C41" s="64" t="s">
        <v>2664</v>
      </c>
      <c r="D41" s="64" t="s">
        <v>2665</v>
      </c>
      <c r="E41" s="64" t="s">
        <v>3145</v>
      </c>
      <c r="F41" s="64" t="s">
        <v>1883</v>
      </c>
      <c r="G41" s="64" t="s">
        <v>1771</v>
      </c>
      <c r="H41" s="64" t="s">
        <v>1883</v>
      </c>
      <c r="I41" s="64" t="s">
        <v>1771</v>
      </c>
      <c r="J41" s="64" t="s">
        <v>1883</v>
      </c>
      <c r="K41" s="64" t="s">
        <v>2591</v>
      </c>
      <c r="L41" s="64" t="s">
        <v>2591</v>
      </c>
      <c r="M41" s="64" t="s">
        <v>1884</v>
      </c>
      <c r="N41" s="74" t="s">
        <v>3692</v>
      </c>
      <c r="O41" s="74"/>
    </row>
    <row r="42" spans="1:15">
      <c r="A42" s="64" t="s">
        <v>1929</v>
      </c>
      <c r="B42" s="63" t="s">
        <v>1928</v>
      </c>
      <c r="C42" s="64" t="s">
        <v>2700</v>
      </c>
      <c r="D42" s="64" t="s">
        <v>2701</v>
      </c>
      <c r="E42" s="64" t="s">
        <v>3153</v>
      </c>
      <c r="F42" s="64" t="s">
        <v>1883</v>
      </c>
      <c r="G42" s="64" t="s">
        <v>1771</v>
      </c>
      <c r="H42" s="64" t="s">
        <v>1930</v>
      </c>
      <c r="I42" s="64" t="s">
        <v>1771</v>
      </c>
      <c r="J42" s="64" t="s">
        <v>1883</v>
      </c>
      <c r="K42" s="64" t="s">
        <v>2591</v>
      </c>
      <c r="L42" s="64" t="s">
        <v>2591</v>
      </c>
      <c r="M42" s="64" t="s">
        <v>1931</v>
      </c>
      <c r="N42" s="74" t="s">
        <v>3086</v>
      </c>
      <c r="O42" s="74"/>
    </row>
    <row r="43" spans="1:15">
      <c r="A43" s="64" t="s">
        <v>1933</v>
      </c>
      <c r="B43" s="63" t="s">
        <v>1932</v>
      </c>
      <c r="C43" s="64" t="s">
        <v>3698</v>
      </c>
      <c r="D43" s="64" t="s">
        <v>2702</v>
      </c>
      <c r="E43" s="64" t="s">
        <v>4279</v>
      </c>
      <c r="F43" s="64" t="s">
        <v>1883</v>
      </c>
      <c r="G43" s="64" t="s">
        <v>1771</v>
      </c>
      <c r="H43" s="64" t="s">
        <v>1930</v>
      </c>
      <c r="I43" s="64" t="s">
        <v>1771</v>
      </c>
      <c r="J43" s="64" t="s">
        <v>1883</v>
      </c>
      <c r="K43" s="64" t="s">
        <v>2591</v>
      </c>
      <c r="L43" s="64" t="s">
        <v>2591</v>
      </c>
      <c r="M43" s="64" t="s">
        <v>1931</v>
      </c>
      <c r="N43" s="74" t="s">
        <v>3086</v>
      </c>
      <c r="O43" s="74"/>
    </row>
    <row r="44" spans="1:15">
      <c r="A44" s="64" t="s">
        <v>1825</v>
      </c>
      <c r="B44" s="63" t="s">
        <v>1824</v>
      </c>
      <c r="C44" s="64" t="s">
        <v>2630</v>
      </c>
      <c r="D44" s="64" t="s">
        <v>2631</v>
      </c>
      <c r="E44" s="64" t="s">
        <v>4280</v>
      </c>
      <c r="F44" s="64" t="s">
        <v>1822</v>
      </c>
      <c r="G44" s="64" t="s">
        <v>1749</v>
      </c>
      <c r="H44" s="64" t="s">
        <v>1822</v>
      </c>
      <c r="I44" s="64" t="s">
        <v>1749</v>
      </c>
      <c r="J44" s="64" t="s">
        <v>1748</v>
      </c>
      <c r="K44" s="64" t="s">
        <v>2591</v>
      </c>
      <c r="L44" s="64" t="s">
        <v>2591</v>
      </c>
      <c r="M44" s="64" t="s">
        <v>1823</v>
      </c>
      <c r="N44" s="74" t="s">
        <v>3058</v>
      </c>
      <c r="O44" s="74"/>
    </row>
    <row r="45" spans="1:15">
      <c r="A45" s="64" t="s">
        <v>1821</v>
      </c>
      <c r="B45" s="63" t="s">
        <v>1820</v>
      </c>
      <c r="C45" s="64" t="s">
        <v>2628</v>
      </c>
      <c r="D45" s="64" t="s">
        <v>2629</v>
      </c>
      <c r="E45" s="64" t="s">
        <v>4281</v>
      </c>
      <c r="F45" s="64" t="s">
        <v>1822</v>
      </c>
      <c r="G45" s="64" t="s">
        <v>1749</v>
      </c>
      <c r="H45" s="64" t="s">
        <v>1822</v>
      </c>
      <c r="I45" s="64" t="s">
        <v>1749</v>
      </c>
      <c r="J45" s="64" t="s">
        <v>1748</v>
      </c>
      <c r="K45" s="64" t="s">
        <v>2591</v>
      </c>
      <c r="L45" s="64" t="s">
        <v>2591</v>
      </c>
      <c r="M45" s="64" t="s">
        <v>1823</v>
      </c>
      <c r="N45" s="74" t="s">
        <v>3059</v>
      </c>
      <c r="O45" s="74"/>
    </row>
    <row r="46" spans="1:15">
      <c r="A46" s="64" t="s">
        <v>1852</v>
      </c>
      <c r="B46" s="63" t="s">
        <v>1851</v>
      </c>
      <c r="C46" s="64" t="s">
        <v>2644</v>
      </c>
      <c r="D46" s="64" t="s">
        <v>2645</v>
      </c>
      <c r="E46" s="64" t="s">
        <v>3143</v>
      </c>
      <c r="F46" s="64" t="s">
        <v>1822</v>
      </c>
      <c r="G46" s="64" t="s">
        <v>1749</v>
      </c>
      <c r="H46" s="64" t="s">
        <v>1853</v>
      </c>
      <c r="I46" s="64" t="s">
        <v>1749</v>
      </c>
      <c r="J46" s="64" t="s">
        <v>1853</v>
      </c>
      <c r="K46" s="64" t="s">
        <v>2591</v>
      </c>
      <c r="L46" s="64" t="s">
        <v>2591</v>
      </c>
      <c r="M46" s="64" t="s">
        <v>3690</v>
      </c>
      <c r="N46" s="74" t="s">
        <v>3063</v>
      </c>
      <c r="O46" s="74"/>
    </row>
    <row r="47" spans="1:15">
      <c r="A47" s="64" t="s">
        <v>1855</v>
      </c>
      <c r="B47" s="63" t="s">
        <v>1854</v>
      </c>
      <c r="C47" s="64" t="s">
        <v>2646</v>
      </c>
      <c r="D47" s="64" t="s">
        <v>2647</v>
      </c>
      <c r="E47" s="64" t="s">
        <v>4282</v>
      </c>
      <c r="F47" s="64" t="s">
        <v>1822</v>
      </c>
      <c r="G47" s="64" t="s">
        <v>1749</v>
      </c>
      <c r="H47" s="64" t="s">
        <v>1853</v>
      </c>
      <c r="I47" s="64" t="s">
        <v>1749</v>
      </c>
      <c r="J47" s="64" t="s">
        <v>1853</v>
      </c>
      <c r="K47" s="64" t="s">
        <v>2591</v>
      </c>
      <c r="L47" s="64" t="s">
        <v>2591</v>
      </c>
      <c r="M47" s="64" t="s">
        <v>3690</v>
      </c>
      <c r="N47" s="74" t="s">
        <v>3064</v>
      </c>
      <c r="O47" s="74"/>
    </row>
    <row r="48" spans="1:15">
      <c r="A48" s="64" t="s">
        <v>1997</v>
      </c>
      <c r="B48" s="63" t="s">
        <v>1996</v>
      </c>
      <c r="C48" s="64" t="s">
        <v>2745</v>
      </c>
      <c r="D48" s="64" t="s">
        <v>2746</v>
      </c>
      <c r="E48" s="64" t="s">
        <v>4283</v>
      </c>
      <c r="F48" s="64" t="s">
        <v>1998</v>
      </c>
      <c r="G48" s="64" t="s">
        <v>1749</v>
      </c>
      <c r="H48" s="64" t="s">
        <v>1999</v>
      </c>
      <c r="I48" s="64" t="s">
        <v>1749</v>
      </c>
      <c r="J48" s="64" t="s">
        <v>1998</v>
      </c>
      <c r="K48" s="64" t="s">
        <v>2591</v>
      </c>
      <c r="L48" s="64" t="s">
        <v>2591</v>
      </c>
      <c r="M48" s="64" t="s">
        <v>2000</v>
      </c>
      <c r="N48" s="74" t="s">
        <v>1999</v>
      </c>
      <c r="O48" s="74"/>
    </row>
    <row r="49" spans="1:15">
      <c r="A49" s="64" t="s">
        <v>2008</v>
      </c>
      <c r="B49" s="63" t="s">
        <v>2007</v>
      </c>
      <c r="C49" s="64" t="s">
        <v>2751</v>
      </c>
      <c r="D49" s="64" t="s">
        <v>2752</v>
      </c>
      <c r="E49" s="64" t="s">
        <v>4284</v>
      </c>
      <c r="F49" s="64" t="s">
        <v>1998</v>
      </c>
      <c r="G49" s="64" t="s">
        <v>1749</v>
      </c>
      <c r="H49" s="64" t="s">
        <v>2009</v>
      </c>
      <c r="I49" s="64" t="s">
        <v>1749</v>
      </c>
      <c r="J49" s="64" t="s">
        <v>1998</v>
      </c>
      <c r="K49" s="64" t="s">
        <v>2591</v>
      </c>
      <c r="L49" s="64" t="s">
        <v>2591</v>
      </c>
      <c r="M49" s="64" t="s">
        <v>2010</v>
      </c>
      <c r="N49" s="74" t="s">
        <v>3099</v>
      </c>
      <c r="O49" s="74"/>
    </row>
    <row r="50" spans="1:15">
      <c r="A50" s="64" t="s">
        <v>2012</v>
      </c>
      <c r="B50" s="63" t="s">
        <v>2011</v>
      </c>
      <c r="C50" s="64" t="s">
        <v>2753</v>
      </c>
      <c r="D50" s="64" t="s">
        <v>2754</v>
      </c>
      <c r="E50" s="64" t="s">
        <v>4285</v>
      </c>
      <c r="F50" s="64" t="s">
        <v>1998</v>
      </c>
      <c r="G50" s="64" t="s">
        <v>1749</v>
      </c>
      <c r="H50" s="64" t="s">
        <v>2013</v>
      </c>
      <c r="I50" s="64" t="s">
        <v>1749</v>
      </c>
      <c r="J50" s="64" t="s">
        <v>1998</v>
      </c>
      <c r="K50" s="64" t="s">
        <v>2591</v>
      </c>
      <c r="L50" s="64" t="s">
        <v>2591</v>
      </c>
      <c r="M50" s="64" t="s">
        <v>2010</v>
      </c>
      <c r="N50" s="74" t="s">
        <v>3099</v>
      </c>
      <c r="O50" s="74"/>
    </row>
    <row r="51" spans="1:15">
      <c r="A51" s="64" t="s">
        <v>2015</v>
      </c>
      <c r="B51" s="63" t="s">
        <v>2014</v>
      </c>
      <c r="C51" s="64" t="s">
        <v>2755</v>
      </c>
      <c r="D51" s="64" t="s">
        <v>2756</v>
      </c>
      <c r="E51" s="64" t="s">
        <v>4286</v>
      </c>
      <c r="F51" s="64" t="s">
        <v>1998</v>
      </c>
      <c r="G51" s="64" t="s">
        <v>1749</v>
      </c>
      <c r="H51" s="64" t="s">
        <v>2013</v>
      </c>
      <c r="I51" s="64" t="s">
        <v>1749</v>
      </c>
      <c r="J51" s="64" t="s">
        <v>1998</v>
      </c>
      <c r="K51" s="64" t="s">
        <v>2591</v>
      </c>
      <c r="L51" s="64" t="s">
        <v>2591</v>
      </c>
      <c r="M51" s="64" t="s">
        <v>2010</v>
      </c>
      <c r="N51" s="74" t="s">
        <v>1999</v>
      </c>
      <c r="O51" s="74"/>
    </row>
    <row r="52" spans="1:15">
      <c r="A52" s="64" t="s">
        <v>1747</v>
      </c>
      <c r="B52" s="63" t="s">
        <v>1746</v>
      </c>
      <c r="C52" s="64" t="s">
        <v>2589</v>
      </c>
      <c r="D52" s="64" t="s">
        <v>2590</v>
      </c>
      <c r="E52" s="64" t="s">
        <v>3795</v>
      </c>
      <c r="F52" s="64" t="s">
        <v>1748</v>
      </c>
      <c r="G52" s="64" t="s">
        <v>1749</v>
      </c>
      <c r="H52" s="64" t="s">
        <v>1750</v>
      </c>
      <c r="I52" s="64" t="s">
        <v>1749</v>
      </c>
      <c r="J52" s="64" t="s">
        <v>1750</v>
      </c>
      <c r="K52" s="64" t="s">
        <v>2591</v>
      </c>
      <c r="L52" s="64" t="s">
        <v>2591</v>
      </c>
      <c r="M52" s="64" t="s">
        <v>1751</v>
      </c>
      <c r="N52" s="74" t="s">
        <v>3045</v>
      </c>
      <c r="O52" s="74"/>
    </row>
    <row r="53" spans="1:15">
      <c r="A53" s="64" t="s">
        <v>1960</v>
      </c>
      <c r="B53" s="63" t="s">
        <v>1959</v>
      </c>
      <c r="C53" s="64" t="s">
        <v>2721</v>
      </c>
      <c r="D53" s="64" t="s">
        <v>2722</v>
      </c>
      <c r="E53" s="64" t="s">
        <v>3158</v>
      </c>
      <c r="F53" s="64" t="s">
        <v>1748</v>
      </c>
      <c r="G53" s="64" t="s">
        <v>1749</v>
      </c>
      <c r="H53" s="64" t="s">
        <v>1748</v>
      </c>
      <c r="I53" s="64" t="s">
        <v>1749</v>
      </c>
      <c r="J53" s="64" t="s">
        <v>1748</v>
      </c>
      <c r="K53" s="64" t="s">
        <v>2591</v>
      </c>
      <c r="L53" s="64" t="s">
        <v>2591</v>
      </c>
      <c r="M53" s="64" t="s">
        <v>1961</v>
      </c>
      <c r="N53" s="74" t="s">
        <v>3059</v>
      </c>
      <c r="O53" s="74"/>
    </row>
    <row r="54" spans="1:15">
      <c r="A54" s="64" t="s">
        <v>1963</v>
      </c>
      <c r="B54" s="63" t="s">
        <v>1962</v>
      </c>
      <c r="C54" s="64" t="s">
        <v>2723</v>
      </c>
      <c r="D54" s="64" t="s">
        <v>2724</v>
      </c>
      <c r="E54" s="64" t="s">
        <v>3159</v>
      </c>
      <c r="F54" s="64" t="s">
        <v>1748</v>
      </c>
      <c r="G54" s="64" t="s">
        <v>1749</v>
      </c>
      <c r="H54" s="64" t="s">
        <v>1748</v>
      </c>
      <c r="I54" s="64" t="s">
        <v>1749</v>
      </c>
      <c r="J54" s="64" t="s">
        <v>1748</v>
      </c>
      <c r="K54" s="64" t="s">
        <v>2591</v>
      </c>
      <c r="L54" s="64" t="s">
        <v>2591</v>
      </c>
      <c r="M54" s="64" t="s">
        <v>1961</v>
      </c>
      <c r="N54" s="74" t="s">
        <v>3058</v>
      </c>
      <c r="O54" s="74"/>
    </row>
    <row r="55" spans="1:15">
      <c r="A55" s="64" t="s">
        <v>1898</v>
      </c>
      <c r="B55" s="63" t="s">
        <v>1897</v>
      </c>
      <c r="C55" s="64" t="s">
        <v>2674</v>
      </c>
      <c r="D55" s="64" t="s">
        <v>2675</v>
      </c>
      <c r="E55" s="64" t="s">
        <v>4287</v>
      </c>
      <c r="F55" s="64" t="s">
        <v>1899</v>
      </c>
      <c r="G55" s="64" t="s">
        <v>1900</v>
      </c>
      <c r="H55" s="64" t="s">
        <v>1901</v>
      </c>
      <c r="I55" s="64" t="s">
        <v>1796</v>
      </c>
      <c r="J55" s="64" t="s">
        <v>1900</v>
      </c>
      <c r="K55" s="64" t="s">
        <v>2591</v>
      </c>
      <c r="L55" s="64" t="s">
        <v>2591</v>
      </c>
      <c r="M55" s="64" t="s">
        <v>1902</v>
      </c>
      <c r="N55" s="74" t="s">
        <v>3074</v>
      </c>
      <c r="O55" s="74"/>
    </row>
    <row r="56" spans="1:15">
      <c r="A56" s="64" t="s">
        <v>1904</v>
      </c>
      <c r="B56" s="63" t="s">
        <v>1903</v>
      </c>
      <c r="C56" s="64" t="s">
        <v>2676</v>
      </c>
      <c r="D56" s="64" t="s">
        <v>2677</v>
      </c>
      <c r="E56" s="64" t="s">
        <v>3148</v>
      </c>
      <c r="F56" s="64" t="s">
        <v>1899</v>
      </c>
      <c r="G56" s="64" t="s">
        <v>1900</v>
      </c>
      <c r="H56" s="64" t="s">
        <v>1901</v>
      </c>
      <c r="I56" s="64" t="s">
        <v>1796</v>
      </c>
      <c r="J56" s="64" t="s">
        <v>1900</v>
      </c>
      <c r="K56" s="64" t="s">
        <v>2591</v>
      </c>
      <c r="L56" s="64" t="s">
        <v>2591</v>
      </c>
      <c r="M56" s="64" t="s">
        <v>1902</v>
      </c>
      <c r="N56" s="74" t="s">
        <v>3075</v>
      </c>
      <c r="O56" s="74"/>
    </row>
    <row r="57" spans="1:15">
      <c r="A57" s="64" t="s">
        <v>1913</v>
      </c>
      <c r="B57" s="63" t="s">
        <v>1912</v>
      </c>
      <c r="C57" s="64" t="s">
        <v>2682</v>
      </c>
      <c r="D57" s="64" t="s">
        <v>2683</v>
      </c>
      <c r="E57" s="64" t="s">
        <v>3149</v>
      </c>
      <c r="F57" s="64" t="s">
        <v>1899</v>
      </c>
      <c r="G57" s="64" t="s">
        <v>1900</v>
      </c>
      <c r="H57" s="64" t="s">
        <v>1914</v>
      </c>
      <c r="I57" s="64" t="s">
        <v>1796</v>
      </c>
      <c r="J57" s="64" t="s">
        <v>1900</v>
      </c>
      <c r="K57" s="64" t="s">
        <v>2591</v>
      </c>
      <c r="L57" s="64" t="s">
        <v>2591</v>
      </c>
      <c r="M57" s="64" t="s">
        <v>1915</v>
      </c>
      <c r="N57" s="74" t="s">
        <v>3693</v>
      </c>
      <c r="O57" s="74"/>
    </row>
    <row r="58" spans="1:15">
      <c r="A58" s="64" t="s">
        <v>1910</v>
      </c>
      <c r="B58" s="63" t="s">
        <v>1909</v>
      </c>
      <c r="C58" s="64" t="s">
        <v>2680</v>
      </c>
      <c r="D58" s="64" t="s">
        <v>2681</v>
      </c>
      <c r="E58" s="64" t="s">
        <v>4288</v>
      </c>
      <c r="F58" s="64" t="s">
        <v>1907</v>
      </c>
      <c r="G58" s="64" t="s">
        <v>1900</v>
      </c>
      <c r="H58" s="64" t="s">
        <v>1907</v>
      </c>
      <c r="I58" s="64" t="s">
        <v>1796</v>
      </c>
      <c r="J58" s="64" t="s">
        <v>1900</v>
      </c>
      <c r="K58" s="64" t="s">
        <v>2591</v>
      </c>
      <c r="L58" s="64" t="s">
        <v>2591</v>
      </c>
      <c r="M58" s="64" t="s">
        <v>1911</v>
      </c>
      <c r="N58" s="74" t="s">
        <v>3075</v>
      </c>
      <c r="O58" s="74"/>
    </row>
    <row r="59" spans="1:15">
      <c r="A59" s="64" t="s">
        <v>1906</v>
      </c>
      <c r="B59" s="63" t="s">
        <v>1905</v>
      </c>
      <c r="C59" s="64" t="s">
        <v>2678</v>
      </c>
      <c r="D59" s="64" t="s">
        <v>2679</v>
      </c>
      <c r="E59" s="64" t="s">
        <v>4289</v>
      </c>
      <c r="F59" s="64" t="s">
        <v>1907</v>
      </c>
      <c r="G59" s="64" t="s">
        <v>1900</v>
      </c>
      <c r="H59" s="64" t="s">
        <v>1907</v>
      </c>
      <c r="I59" s="64" t="s">
        <v>1796</v>
      </c>
      <c r="J59" s="64" t="s">
        <v>1900</v>
      </c>
      <c r="K59" s="64" t="s">
        <v>2591</v>
      </c>
      <c r="L59" s="64" t="s">
        <v>2587</v>
      </c>
      <c r="M59" s="64" t="s">
        <v>1908</v>
      </c>
      <c r="N59" s="74" t="s">
        <v>3076</v>
      </c>
      <c r="O59" s="74"/>
    </row>
    <row r="60" spans="1:15">
      <c r="A60" s="64" t="s">
        <v>2001</v>
      </c>
      <c r="B60" s="63" t="s">
        <v>3702</v>
      </c>
      <c r="C60" s="64" t="s">
        <v>2747</v>
      </c>
      <c r="D60" s="64" t="s">
        <v>2748</v>
      </c>
      <c r="E60" s="64" t="s">
        <v>4290</v>
      </c>
      <c r="F60" s="64" t="s">
        <v>2002</v>
      </c>
      <c r="G60" s="64" t="s">
        <v>1900</v>
      </c>
      <c r="H60" s="64" t="s">
        <v>2002</v>
      </c>
      <c r="I60" s="64" t="s">
        <v>1796</v>
      </c>
      <c r="J60" s="64" t="s">
        <v>2002</v>
      </c>
      <c r="K60" s="64" t="s">
        <v>2591</v>
      </c>
      <c r="L60" s="64" t="s">
        <v>2591</v>
      </c>
      <c r="M60" s="64" t="s">
        <v>2003</v>
      </c>
      <c r="N60" s="74" t="s">
        <v>3703</v>
      </c>
      <c r="O60" s="74"/>
    </row>
    <row r="61" spans="1:15">
      <c r="A61" s="64" t="s">
        <v>2005</v>
      </c>
      <c r="B61" s="63" t="s">
        <v>2004</v>
      </c>
      <c r="C61" s="64" t="s">
        <v>2749</v>
      </c>
      <c r="D61" s="64" t="s">
        <v>2750</v>
      </c>
      <c r="E61" s="64" t="s">
        <v>4291</v>
      </c>
      <c r="F61" s="64" t="s">
        <v>2002</v>
      </c>
      <c r="G61" s="64" t="s">
        <v>1900</v>
      </c>
      <c r="H61" s="64" t="s">
        <v>2002</v>
      </c>
      <c r="I61" s="64" t="s">
        <v>1796</v>
      </c>
      <c r="J61" s="64" t="s">
        <v>2002</v>
      </c>
      <c r="K61" s="64" t="s">
        <v>2591</v>
      </c>
      <c r="L61" s="64" t="s">
        <v>2591</v>
      </c>
      <c r="M61" s="64" t="s">
        <v>2006</v>
      </c>
      <c r="N61" s="74" t="s">
        <v>3098</v>
      </c>
      <c r="O61" s="74"/>
    </row>
    <row r="62" spans="1:15">
      <c r="A62" s="64" t="s">
        <v>3077</v>
      </c>
      <c r="B62" s="63" t="s">
        <v>1745</v>
      </c>
      <c r="C62" s="64" t="s">
        <v>2588</v>
      </c>
      <c r="D62" s="64" t="s">
        <v>3078</v>
      </c>
      <c r="G62" s="64" t="s">
        <v>1744</v>
      </c>
      <c r="K62" s="64" t="s">
        <v>2587</v>
      </c>
      <c r="L62" s="64" t="s">
        <v>2587</v>
      </c>
      <c r="M62" s="64" t="s">
        <v>4292</v>
      </c>
      <c r="N62" s="74"/>
      <c r="O62" s="74"/>
    </row>
    <row r="63" spans="1:15">
      <c r="A63" s="64" t="s">
        <v>452</v>
      </c>
      <c r="B63" s="63" t="s">
        <v>1757</v>
      </c>
      <c r="C63" s="64" t="s">
        <v>2594</v>
      </c>
      <c r="D63" s="64" t="s">
        <v>2595</v>
      </c>
      <c r="E63" s="64" t="s">
        <v>4293</v>
      </c>
      <c r="F63" s="64" t="s">
        <v>1758</v>
      </c>
      <c r="G63" s="64" t="s">
        <v>25</v>
      </c>
      <c r="H63" s="64" t="s">
        <v>1758</v>
      </c>
      <c r="I63" s="64" t="s">
        <v>25</v>
      </c>
      <c r="J63" s="64" t="s">
        <v>1758</v>
      </c>
      <c r="K63" s="64" t="s">
        <v>2591</v>
      </c>
      <c r="L63" s="64" t="s">
        <v>2591</v>
      </c>
      <c r="M63" s="64" t="s">
        <v>1759</v>
      </c>
      <c r="N63" s="74" t="s">
        <v>3047</v>
      </c>
      <c r="O63" s="74"/>
    </row>
    <row r="64" spans="1:15">
      <c r="A64" s="64" t="s">
        <v>453</v>
      </c>
      <c r="B64" s="63" t="s">
        <v>1760</v>
      </c>
      <c r="C64" s="64" t="s">
        <v>2596</v>
      </c>
      <c r="D64" s="64" t="s">
        <v>2597</v>
      </c>
      <c r="E64" s="64" t="s">
        <v>4294</v>
      </c>
      <c r="F64" s="64" t="s">
        <v>1758</v>
      </c>
      <c r="G64" s="64" t="s">
        <v>25</v>
      </c>
      <c r="H64" s="64" t="s">
        <v>1758</v>
      </c>
      <c r="I64" s="64" t="s">
        <v>25</v>
      </c>
      <c r="J64" s="64" t="s">
        <v>1758</v>
      </c>
      <c r="K64" s="64" t="s">
        <v>2591</v>
      </c>
      <c r="L64" s="64" t="s">
        <v>2591</v>
      </c>
      <c r="M64" s="64" t="s">
        <v>1761</v>
      </c>
      <c r="N64" s="74" t="s">
        <v>3048</v>
      </c>
      <c r="O64" s="74"/>
    </row>
    <row r="65" spans="1:15">
      <c r="A65" s="64" t="s">
        <v>454</v>
      </c>
      <c r="B65" s="63" t="s">
        <v>1762</v>
      </c>
      <c r="C65" s="64" t="s">
        <v>2598</v>
      </c>
      <c r="D65" s="64" t="s">
        <v>2599</v>
      </c>
      <c r="E65" s="64" t="s">
        <v>4295</v>
      </c>
      <c r="F65" s="64" t="s">
        <v>1758</v>
      </c>
      <c r="G65" s="64" t="s">
        <v>25</v>
      </c>
      <c r="H65" s="64" t="s">
        <v>1758</v>
      </c>
      <c r="I65" s="64" t="s">
        <v>25</v>
      </c>
      <c r="J65" s="64" t="s">
        <v>1758</v>
      </c>
      <c r="K65" s="64" t="s">
        <v>2591</v>
      </c>
      <c r="L65" s="64" t="s">
        <v>2591</v>
      </c>
      <c r="M65" s="64" t="s">
        <v>1763</v>
      </c>
      <c r="N65" s="74" t="s">
        <v>3049</v>
      </c>
      <c r="O65" s="74"/>
    </row>
    <row r="66" spans="1:15">
      <c r="A66" s="64" t="s">
        <v>455</v>
      </c>
      <c r="B66" s="63" t="s">
        <v>1828</v>
      </c>
      <c r="C66" s="64" t="s">
        <v>2632</v>
      </c>
      <c r="D66" s="64" t="s">
        <v>2633</v>
      </c>
      <c r="E66" s="64" t="s">
        <v>3141</v>
      </c>
      <c r="F66" s="64" t="s">
        <v>1758</v>
      </c>
      <c r="G66" s="64" t="s">
        <v>25</v>
      </c>
      <c r="H66" s="64" t="s">
        <v>1829</v>
      </c>
      <c r="I66" s="64" t="s">
        <v>25</v>
      </c>
      <c r="J66" s="64" t="s">
        <v>1829</v>
      </c>
      <c r="K66" s="64" t="s">
        <v>2591</v>
      </c>
      <c r="L66" s="64" t="s">
        <v>2591</v>
      </c>
      <c r="M66" s="64" t="s">
        <v>1830</v>
      </c>
      <c r="N66" s="74" t="s">
        <v>1829</v>
      </c>
      <c r="O66" s="74"/>
    </row>
    <row r="67" spans="1:15">
      <c r="A67" s="64" t="s">
        <v>451</v>
      </c>
      <c r="B67" s="63" t="s">
        <v>1787</v>
      </c>
      <c r="C67" s="64" t="s">
        <v>2610</v>
      </c>
      <c r="D67" s="64" t="s">
        <v>2611</v>
      </c>
      <c r="E67" s="64" t="s">
        <v>4334</v>
      </c>
      <c r="F67" s="64" t="s">
        <v>1788</v>
      </c>
      <c r="G67" s="64" t="s">
        <v>25</v>
      </c>
      <c r="H67" s="64" t="s">
        <v>1789</v>
      </c>
      <c r="I67" s="64" t="s">
        <v>25</v>
      </c>
      <c r="J67" s="64" t="s">
        <v>1788</v>
      </c>
      <c r="K67" s="64" t="s">
        <v>2591</v>
      </c>
      <c r="L67" s="64" t="s">
        <v>2591</v>
      </c>
      <c r="M67" s="64" t="s">
        <v>1790</v>
      </c>
      <c r="N67" s="74" t="s">
        <v>1789</v>
      </c>
      <c r="O67" s="74"/>
    </row>
    <row r="68" spans="1:15">
      <c r="A68" s="64" t="s">
        <v>448</v>
      </c>
      <c r="B68" s="63" t="s">
        <v>1916</v>
      </c>
      <c r="C68" s="64" t="s">
        <v>2684</v>
      </c>
      <c r="D68" s="64" t="s">
        <v>2685</v>
      </c>
      <c r="E68" s="64" t="s">
        <v>4335</v>
      </c>
      <c r="F68" s="64" t="s">
        <v>1788</v>
      </c>
      <c r="G68" s="64" t="s">
        <v>25</v>
      </c>
      <c r="H68" s="64" t="s">
        <v>1917</v>
      </c>
      <c r="I68" s="64" t="s">
        <v>25</v>
      </c>
      <c r="J68" s="64" t="s">
        <v>1788</v>
      </c>
      <c r="K68" s="64" t="s">
        <v>2591</v>
      </c>
      <c r="L68" s="64" t="s">
        <v>2591</v>
      </c>
      <c r="M68" s="64" t="s">
        <v>3694</v>
      </c>
      <c r="N68" s="74" t="s">
        <v>3079</v>
      </c>
      <c r="O68" s="74"/>
    </row>
    <row r="69" spans="1:15">
      <c r="A69" s="64" t="s">
        <v>449</v>
      </c>
      <c r="B69" s="63" t="s">
        <v>1918</v>
      </c>
      <c r="C69" s="64" t="s">
        <v>2686</v>
      </c>
      <c r="D69" s="64" t="s">
        <v>2687</v>
      </c>
      <c r="E69" s="64" t="s">
        <v>3150</v>
      </c>
      <c r="F69" s="64" t="s">
        <v>1788</v>
      </c>
      <c r="G69" s="64" t="s">
        <v>25</v>
      </c>
      <c r="H69" s="64" t="s">
        <v>1917</v>
      </c>
      <c r="I69" s="64" t="s">
        <v>25</v>
      </c>
      <c r="J69" s="64" t="s">
        <v>1788</v>
      </c>
      <c r="K69" s="64" t="s">
        <v>2591</v>
      </c>
      <c r="L69" s="64" t="s">
        <v>2591</v>
      </c>
      <c r="M69" s="64" t="s">
        <v>3694</v>
      </c>
      <c r="N69" s="74" t="s">
        <v>3079</v>
      </c>
      <c r="O69" s="74"/>
    </row>
    <row r="70" spans="1:15">
      <c r="A70" s="64" t="s">
        <v>447</v>
      </c>
      <c r="B70" s="63" t="s">
        <v>1919</v>
      </c>
      <c r="C70" s="64" t="s">
        <v>2688</v>
      </c>
      <c r="D70" s="64" t="s">
        <v>2689</v>
      </c>
      <c r="E70" s="64" t="s">
        <v>4336</v>
      </c>
      <c r="F70" s="64" t="s">
        <v>1788</v>
      </c>
      <c r="G70" s="64" t="s">
        <v>25</v>
      </c>
      <c r="H70" s="64" t="s">
        <v>1920</v>
      </c>
      <c r="I70" s="64" t="s">
        <v>25</v>
      </c>
      <c r="J70" s="64" t="s">
        <v>1788</v>
      </c>
      <c r="K70" s="64" t="s">
        <v>2591</v>
      </c>
      <c r="L70" s="64" t="s">
        <v>2591</v>
      </c>
      <c r="M70" s="64" t="s">
        <v>3694</v>
      </c>
      <c r="N70" s="74" t="s">
        <v>3080</v>
      </c>
      <c r="O70" s="74"/>
    </row>
    <row r="71" spans="1:15">
      <c r="A71" s="64" t="s">
        <v>450</v>
      </c>
      <c r="B71" s="63" t="s">
        <v>1921</v>
      </c>
      <c r="C71" s="64" t="s">
        <v>2690</v>
      </c>
      <c r="D71" s="64" t="s">
        <v>2691</v>
      </c>
      <c r="E71" s="64" t="s">
        <v>4296</v>
      </c>
      <c r="F71" s="64" t="s">
        <v>1788</v>
      </c>
      <c r="G71" s="64" t="s">
        <v>25</v>
      </c>
      <c r="H71" s="64" t="s">
        <v>1920</v>
      </c>
      <c r="I71" s="64" t="s">
        <v>25</v>
      </c>
      <c r="J71" s="64" t="s">
        <v>1788</v>
      </c>
      <c r="K71" s="64" t="s">
        <v>2591</v>
      </c>
      <c r="L71" s="64" t="s">
        <v>2587</v>
      </c>
      <c r="M71" s="64" t="s">
        <v>3694</v>
      </c>
      <c r="N71" s="74" t="s">
        <v>3081</v>
      </c>
      <c r="O71" s="74"/>
    </row>
    <row r="72" spans="1:15">
      <c r="A72" s="64" t="s">
        <v>444</v>
      </c>
      <c r="B72" s="63" t="s">
        <v>1922</v>
      </c>
      <c r="C72" s="64" t="s">
        <v>2692</v>
      </c>
      <c r="D72" s="64" t="s">
        <v>2693</v>
      </c>
      <c r="E72" s="64" t="s">
        <v>4297</v>
      </c>
      <c r="F72" s="64" t="s">
        <v>1923</v>
      </c>
      <c r="G72" s="64" t="s">
        <v>25</v>
      </c>
      <c r="H72" s="64" t="s">
        <v>1923</v>
      </c>
      <c r="I72" s="64" t="s">
        <v>25</v>
      </c>
      <c r="J72" s="64" t="s">
        <v>1923</v>
      </c>
      <c r="K72" s="64" t="s">
        <v>2591</v>
      </c>
      <c r="L72" s="64" t="s">
        <v>2591</v>
      </c>
      <c r="M72" s="64" t="s">
        <v>3695</v>
      </c>
      <c r="N72" s="74" t="s">
        <v>3084</v>
      </c>
      <c r="O72" s="74"/>
    </row>
    <row r="73" spans="1:15">
      <c r="A73" s="64" t="s">
        <v>443</v>
      </c>
      <c r="B73" s="63" t="s">
        <v>1924</v>
      </c>
      <c r="C73" s="64" t="s">
        <v>2694</v>
      </c>
      <c r="D73" s="64" t="s">
        <v>2695</v>
      </c>
      <c r="E73" s="64" t="s">
        <v>3151</v>
      </c>
      <c r="F73" s="64" t="s">
        <v>1923</v>
      </c>
      <c r="G73" s="64" t="s">
        <v>25</v>
      </c>
      <c r="H73" s="64" t="s">
        <v>1923</v>
      </c>
      <c r="I73" s="64" t="s">
        <v>25</v>
      </c>
      <c r="J73" s="64" t="s">
        <v>1923</v>
      </c>
      <c r="K73" s="64" t="s">
        <v>2591</v>
      </c>
      <c r="L73" s="64" t="s">
        <v>2591</v>
      </c>
      <c r="M73" s="64" t="s">
        <v>3696</v>
      </c>
      <c r="N73" s="74" t="s">
        <v>3083</v>
      </c>
      <c r="O73" s="74"/>
    </row>
    <row r="74" spans="1:15">
      <c r="A74" s="64" t="s">
        <v>445</v>
      </c>
      <c r="B74" s="63" t="s">
        <v>1925</v>
      </c>
      <c r="C74" s="64" t="s">
        <v>2696</v>
      </c>
      <c r="D74" s="64" t="s">
        <v>2697</v>
      </c>
      <c r="E74" s="64" t="s">
        <v>3152</v>
      </c>
      <c r="F74" s="64" t="s">
        <v>1923</v>
      </c>
      <c r="G74" s="64" t="s">
        <v>25</v>
      </c>
      <c r="H74" s="64" t="s">
        <v>1926</v>
      </c>
      <c r="I74" s="64" t="s">
        <v>25</v>
      </c>
      <c r="J74" s="64" t="s">
        <v>1923</v>
      </c>
      <c r="K74" s="64" t="s">
        <v>2591</v>
      </c>
      <c r="L74" s="64" t="s">
        <v>2591</v>
      </c>
      <c r="M74" s="64" t="s">
        <v>3697</v>
      </c>
      <c r="N74" s="74" t="s">
        <v>3082</v>
      </c>
      <c r="O74" s="74"/>
    </row>
    <row r="75" spans="1:15">
      <c r="A75" s="64" t="s">
        <v>446</v>
      </c>
      <c r="B75" s="63" t="s">
        <v>1927</v>
      </c>
      <c r="C75" s="64" t="s">
        <v>2698</v>
      </c>
      <c r="D75" s="64" t="s">
        <v>2699</v>
      </c>
      <c r="E75" s="64" t="s">
        <v>4298</v>
      </c>
      <c r="F75" s="64" t="s">
        <v>1923</v>
      </c>
      <c r="G75" s="64" t="s">
        <v>25</v>
      </c>
      <c r="H75" s="64" t="s">
        <v>1926</v>
      </c>
      <c r="I75" s="64" t="s">
        <v>25</v>
      </c>
      <c r="J75" s="64" t="s">
        <v>1923</v>
      </c>
      <c r="K75" s="64" t="s">
        <v>2591</v>
      </c>
      <c r="L75" s="64" t="s">
        <v>2591</v>
      </c>
      <c r="M75" s="64" t="s">
        <v>3697</v>
      </c>
      <c r="N75" s="74" t="s">
        <v>3085</v>
      </c>
      <c r="O75" s="74"/>
    </row>
    <row r="76" spans="1:15">
      <c r="A76" s="64" t="s">
        <v>4299</v>
      </c>
      <c r="B76" s="63" t="s">
        <v>2016</v>
      </c>
      <c r="C76" s="64" t="s">
        <v>4300</v>
      </c>
      <c r="D76" s="64" t="s">
        <v>2757</v>
      </c>
      <c r="E76" s="64" t="s">
        <v>4301</v>
      </c>
      <c r="F76" s="64" t="s">
        <v>2017</v>
      </c>
      <c r="G76" s="64" t="s">
        <v>25</v>
      </c>
      <c r="H76" s="64" t="s">
        <v>2018</v>
      </c>
      <c r="I76" s="64" t="s">
        <v>25</v>
      </c>
      <c r="J76" s="64" t="s">
        <v>2017</v>
      </c>
      <c r="K76" s="64" t="s">
        <v>2591</v>
      </c>
      <c r="L76" s="64" t="s">
        <v>2591</v>
      </c>
      <c r="M76" s="64" t="s">
        <v>3704</v>
      </c>
      <c r="N76" s="74" t="s">
        <v>3100</v>
      </c>
      <c r="O76" s="74"/>
    </row>
    <row r="77" spans="1:15">
      <c r="A77" s="64" t="s">
        <v>4302</v>
      </c>
      <c r="B77" s="63" t="s">
        <v>2019</v>
      </c>
      <c r="C77" s="64" t="s">
        <v>4303</v>
      </c>
      <c r="D77" s="64" t="s">
        <v>2758</v>
      </c>
      <c r="E77" s="64" t="s">
        <v>4304</v>
      </c>
      <c r="F77" s="64" t="s">
        <v>2017</v>
      </c>
      <c r="G77" s="64" t="s">
        <v>25</v>
      </c>
      <c r="H77" s="64" t="s">
        <v>2018</v>
      </c>
      <c r="I77" s="64" t="s">
        <v>25</v>
      </c>
      <c r="J77" s="64" t="s">
        <v>2017</v>
      </c>
      <c r="K77" s="64" t="s">
        <v>2591</v>
      </c>
      <c r="L77" s="64" t="s">
        <v>2591</v>
      </c>
      <c r="M77" s="64" t="s">
        <v>3705</v>
      </c>
      <c r="N77" s="74" t="s">
        <v>3101</v>
      </c>
      <c r="O77" s="74"/>
    </row>
    <row r="78" spans="1:15">
      <c r="A78" s="64" t="s">
        <v>456</v>
      </c>
      <c r="B78" s="63" t="s">
        <v>2020</v>
      </c>
      <c r="C78" s="64" t="s">
        <v>2759</v>
      </c>
      <c r="D78" s="64" t="s">
        <v>2760</v>
      </c>
      <c r="E78" s="64" t="s">
        <v>4305</v>
      </c>
      <c r="F78" s="64" t="s">
        <v>2017</v>
      </c>
      <c r="G78" s="64" t="s">
        <v>25</v>
      </c>
      <c r="H78" s="64" t="s">
        <v>2021</v>
      </c>
      <c r="I78" s="64" t="s">
        <v>25</v>
      </c>
      <c r="J78" s="64" t="s">
        <v>2017</v>
      </c>
      <c r="K78" s="64" t="s">
        <v>2591</v>
      </c>
      <c r="L78" s="64" t="s">
        <v>2591</v>
      </c>
      <c r="M78" s="64" t="s">
        <v>2022</v>
      </c>
      <c r="N78" s="74" t="s">
        <v>3100</v>
      </c>
      <c r="O78" s="74"/>
    </row>
    <row r="79" spans="1:15">
      <c r="A79" s="64" t="s">
        <v>1958</v>
      </c>
      <c r="B79" s="63" t="s">
        <v>1957</v>
      </c>
      <c r="C79" s="64" t="s">
        <v>2719</v>
      </c>
      <c r="D79" s="64" t="s">
        <v>2720</v>
      </c>
      <c r="E79" s="64" t="s">
        <v>4306</v>
      </c>
      <c r="F79" s="64" t="s">
        <v>1764</v>
      </c>
      <c r="G79" s="64" t="s">
        <v>1765</v>
      </c>
      <c r="H79" s="64" t="s">
        <v>1766</v>
      </c>
      <c r="I79" s="64" t="s">
        <v>1765</v>
      </c>
      <c r="J79" s="64" t="s">
        <v>1766</v>
      </c>
      <c r="K79" s="64" t="s">
        <v>2591</v>
      </c>
      <c r="L79" s="64" t="s">
        <v>2591</v>
      </c>
      <c r="M79" s="64" t="s">
        <v>3700</v>
      </c>
      <c r="N79" s="74" t="s">
        <v>3092</v>
      </c>
      <c r="O79" s="74"/>
    </row>
    <row r="80" spans="1:15">
      <c r="A80" s="64" t="s">
        <v>1965</v>
      </c>
      <c r="B80" s="63" t="s">
        <v>1964</v>
      </c>
      <c r="C80" s="64" t="s">
        <v>2725</v>
      </c>
      <c r="D80" s="64" t="s">
        <v>2726</v>
      </c>
      <c r="E80" s="64" t="s">
        <v>3160</v>
      </c>
      <c r="F80" s="64" t="s">
        <v>1764</v>
      </c>
      <c r="G80" s="64" t="s">
        <v>1765</v>
      </c>
      <c r="H80" s="64" t="s">
        <v>1966</v>
      </c>
      <c r="I80" s="64" t="s">
        <v>1765</v>
      </c>
      <c r="J80" s="64" t="s">
        <v>1766</v>
      </c>
      <c r="K80" s="64" t="s">
        <v>2591</v>
      </c>
      <c r="L80" s="64" t="s">
        <v>2591</v>
      </c>
      <c r="M80" s="64" t="s">
        <v>1767</v>
      </c>
      <c r="N80" s="74" t="s">
        <v>1764</v>
      </c>
      <c r="O80" s="74"/>
    </row>
    <row r="81" spans="1:15">
      <c r="A81" s="64" t="s">
        <v>1875</v>
      </c>
      <c r="B81" s="63" t="s">
        <v>1874</v>
      </c>
      <c r="C81" s="64" t="s">
        <v>2660</v>
      </c>
      <c r="D81" s="64" t="s">
        <v>2661</v>
      </c>
      <c r="E81" s="64" t="s">
        <v>4307</v>
      </c>
      <c r="F81" s="64" t="s">
        <v>1876</v>
      </c>
      <c r="G81" s="64" t="s">
        <v>1765</v>
      </c>
      <c r="H81" s="64" t="s">
        <v>1877</v>
      </c>
      <c r="I81" s="64" t="s">
        <v>1765</v>
      </c>
      <c r="J81" s="64" t="s">
        <v>1877</v>
      </c>
      <c r="K81" s="64" t="s">
        <v>2591</v>
      </c>
      <c r="L81" s="64" t="s">
        <v>2591</v>
      </c>
      <c r="M81" s="64" t="s">
        <v>1878</v>
      </c>
      <c r="N81" s="74" t="s">
        <v>3069</v>
      </c>
      <c r="O81" s="74"/>
    </row>
    <row r="82" spans="1:15">
      <c r="A82" s="64" t="s">
        <v>1880</v>
      </c>
      <c r="B82" s="63" t="s">
        <v>1879</v>
      </c>
      <c r="C82" s="64" t="s">
        <v>2662</v>
      </c>
      <c r="D82" s="64" t="s">
        <v>2663</v>
      </c>
      <c r="E82" s="64" t="s">
        <v>4308</v>
      </c>
      <c r="F82" s="64" t="s">
        <v>1876</v>
      </c>
      <c r="G82" s="64" t="s">
        <v>1765</v>
      </c>
      <c r="H82" s="64" t="s">
        <v>1877</v>
      </c>
      <c r="I82" s="64" t="s">
        <v>1765</v>
      </c>
      <c r="J82" s="64" t="s">
        <v>1877</v>
      </c>
      <c r="K82" s="64" t="s">
        <v>2591</v>
      </c>
      <c r="L82" s="64" t="s">
        <v>2591</v>
      </c>
      <c r="M82" s="64" t="s">
        <v>1878</v>
      </c>
      <c r="N82" s="74" t="s">
        <v>3069</v>
      </c>
      <c r="O82" s="74"/>
    </row>
    <row r="83" spans="1:15">
      <c r="A83" s="64" t="s">
        <v>1944</v>
      </c>
      <c r="B83" s="63" t="s">
        <v>1943</v>
      </c>
      <c r="C83" s="64" t="s">
        <v>2709</v>
      </c>
      <c r="D83" s="64" t="s">
        <v>2710</v>
      </c>
      <c r="E83" s="64" t="s">
        <v>4309</v>
      </c>
      <c r="F83" s="64" t="s">
        <v>1876</v>
      </c>
      <c r="G83" s="64" t="s">
        <v>1765</v>
      </c>
      <c r="H83" s="64" t="s">
        <v>1876</v>
      </c>
      <c r="I83" s="64" t="s">
        <v>1765</v>
      </c>
      <c r="J83" s="64" t="s">
        <v>1876</v>
      </c>
      <c r="K83" s="64" t="s">
        <v>2591</v>
      </c>
      <c r="L83" s="64" t="s">
        <v>2591</v>
      </c>
      <c r="M83" s="64" t="s">
        <v>1945</v>
      </c>
      <c r="N83" s="74" t="s">
        <v>3087</v>
      </c>
      <c r="O83" s="74"/>
    </row>
    <row r="84" spans="1:15">
      <c r="A84" s="64" t="s">
        <v>1941</v>
      </c>
      <c r="B84" s="63" t="s">
        <v>1940</v>
      </c>
      <c r="C84" s="64" t="s">
        <v>2707</v>
      </c>
      <c r="D84" s="64" t="s">
        <v>2708</v>
      </c>
      <c r="E84" s="64" t="s">
        <v>3155</v>
      </c>
      <c r="F84" s="64" t="s">
        <v>1876</v>
      </c>
      <c r="G84" s="64" t="s">
        <v>1765</v>
      </c>
      <c r="H84" s="64" t="s">
        <v>1876</v>
      </c>
      <c r="I84" s="64" t="s">
        <v>1765</v>
      </c>
      <c r="J84" s="64" t="s">
        <v>1876</v>
      </c>
      <c r="K84" s="64" t="s">
        <v>2591</v>
      </c>
      <c r="L84" s="64" t="s">
        <v>2591</v>
      </c>
      <c r="M84" s="64" t="s">
        <v>1942</v>
      </c>
      <c r="N84" s="74" t="s">
        <v>3088</v>
      </c>
      <c r="O84" s="74"/>
    </row>
    <row r="85" spans="1:15">
      <c r="A85" s="64" t="s">
        <v>1776</v>
      </c>
      <c r="B85" s="63" t="s">
        <v>1775</v>
      </c>
      <c r="C85" s="64" t="s">
        <v>2604</v>
      </c>
      <c r="D85" s="64" t="s">
        <v>2605</v>
      </c>
      <c r="E85" s="64" t="s">
        <v>4310</v>
      </c>
      <c r="F85" s="64" t="s">
        <v>1777</v>
      </c>
      <c r="G85" s="64" t="s">
        <v>1765</v>
      </c>
      <c r="H85" s="64" t="s">
        <v>1778</v>
      </c>
      <c r="I85" s="64" t="s">
        <v>1765</v>
      </c>
      <c r="J85" s="64" t="s">
        <v>1777</v>
      </c>
      <c r="K85" s="64" t="s">
        <v>2591</v>
      </c>
      <c r="L85" s="64" t="s">
        <v>2591</v>
      </c>
      <c r="M85" s="64" t="s">
        <v>1779</v>
      </c>
      <c r="N85" s="74" t="s">
        <v>3052</v>
      </c>
      <c r="O85" s="74"/>
    </row>
    <row r="86" spans="1:15">
      <c r="A86" s="64" t="s">
        <v>1889</v>
      </c>
      <c r="B86" s="63" t="s">
        <v>1888</v>
      </c>
      <c r="C86" s="64" t="s">
        <v>2668</v>
      </c>
      <c r="D86" s="64" t="s">
        <v>2669</v>
      </c>
      <c r="E86" s="64" t="s">
        <v>3146</v>
      </c>
      <c r="F86" s="64" t="s">
        <v>1777</v>
      </c>
      <c r="G86" s="64" t="s">
        <v>1765</v>
      </c>
      <c r="H86" s="64" t="s">
        <v>1890</v>
      </c>
      <c r="I86" s="64" t="s">
        <v>1765</v>
      </c>
      <c r="J86" s="64" t="s">
        <v>1777</v>
      </c>
      <c r="K86" s="64" t="s">
        <v>2591</v>
      </c>
      <c r="L86" s="64" t="s">
        <v>2591</v>
      </c>
      <c r="M86" s="64" t="s">
        <v>1891</v>
      </c>
      <c r="N86" s="74" t="s">
        <v>3071</v>
      </c>
      <c r="O86" s="74"/>
    </row>
    <row r="87" spans="1:15">
      <c r="A87" s="64" t="s">
        <v>1968</v>
      </c>
      <c r="B87" s="63" t="s">
        <v>1967</v>
      </c>
      <c r="C87" s="64" t="s">
        <v>2727</v>
      </c>
      <c r="D87" s="64" t="s">
        <v>2728</v>
      </c>
      <c r="E87" s="64" t="s">
        <v>4311</v>
      </c>
      <c r="F87" s="64" t="s">
        <v>1969</v>
      </c>
      <c r="G87" s="64" t="s">
        <v>1969</v>
      </c>
      <c r="H87" s="64" t="s">
        <v>1970</v>
      </c>
      <c r="I87" s="64" t="s">
        <v>1847</v>
      </c>
      <c r="J87" s="64" t="s">
        <v>1969</v>
      </c>
      <c r="K87" s="64" t="s">
        <v>2591</v>
      </c>
      <c r="L87" s="64" t="s">
        <v>2591</v>
      </c>
      <c r="M87" s="64" t="s">
        <v>1971</v>
      </c>
      <c r="N87" s="74" t="s">
        <v>3093</v>
      </c>
      <c r="O87" s="74"/>
    </row>
    <row r="88" spans="1:15">
      <c r="A88" s="64" t="s">
        <v>1973</v>
      </c>
      <c r="B88" s="63" t="s">
        <v>1972</v>
      </c>
      <c r="C88" s="64" t="s">
        <v>2729</v>
      </c>
      <c r="D88" s="64" t="s">
        <v>2730</v>
      </c>
      <c r="E88" s="64" t="s">
        <v>4312</v>
      </c>
      <c r="F88" s="64" t="s">
        <v>1969</v>
      </c>
      <c r="G88" s="64" t="s">
        <v>1969</v>
      </c>
      <c r="H88" s="64" t="s">
        <v>1970</v>
      </c>
      <c r="I88" s="64" t="s">
        <v>1847</v>
      </c>
      <c r="J88" s="64" t="s">
        <v>1969</v>
      </c>
      <c r="K88" s="64" t="s">
        <v>2591</v>
      </c>
      <c r="L88" s="64" t="s">
        <v>2591</v>
      </c>
      <c r="M88" s="64" t="s">
        <v>1971</v>
      </c>
      <c r="N88" s="74" t="s">
        <v>3094</v>
      </c>
      <c r="O88" s="74"/>
    </row>
    <row r="89" spans="1:15">
      <c r="A89" s="64" t="s">
        <v>1979</v>
      </c>
      <c r="B89" s="63" t="s">
        <v>1978</v>
      </c>
      <c r="C89" s="64" t="s">
        <v>2733</v>
      </c>
      <c r="D89" s="64" t="s">
        <v>2734</v>
      </c>
      <c r="E89" s="64" t="s">
        <v>4313</v>
      </c>
      <c r="F89" s="64" t="s">
        <v>1969</v>
      </c>
      <c r="G89" s="64" t="s">
        <v>1969</v>
      </c>
      <c r="H89" s="64" t="s">
        <v>1976</v>
      </c>
      <c r="I89" s="64" t="s">
        <v>1847</v>
      </c>
      <c r="J89" s="64" t="s">
        <v>1969</v>
      </c>
      <c r="K89" s="64" t="s">
        <v>2591</v>
      </c>
      <c r="L89" s="64" t="s">
        <v>2591</v>
      </c>
      <c r="M89" s="64" t="s">
        <v>1980</v>
      </c>
      <c r="N89" s="74" t="s">
        <v>3094</v>
      </c>
      <c r="O89" s="74"/>
    </row>
    <row r="90" spans="1:15">
      <c r="A90" s="64" t="s">
        <v>1975</v>
      </c>
      <c r="B90" s="63" t="s">
        <v>1974</v>
      </c>
      <c r="C90" s="64" t="s">
        <v>2731</v>
      </c>
      <c r="D90" s="64" t="s">
        <v>2732</v>
      </c>
      <c r="E90" s="64" t="s">
        <v>3161</v>
      </c>
      <c r="F90" s="64" t="s">
        <v>1969</v>
      </c>
      <c r="G90" s="64" t="s">
        <v>1969</v>
      </c>
      <c r="H90" s="64" t="s">
        <v>1976</v>
      </c>
      <c r="I90" s="64" t="s">
        <v>1847</v>
      </c>
      <c r="J90" s="64" t="s">
        <v>1969</v>
      </c>
      <c r="K90" s="64" t="s">
        <v>2591</v>
      </c>
      <c r="L90" s="64" t="s">
        <v>2591</v>
      </c>
      <c r="M90" s="64" t="s">
        <v>1977</v>
      </c>
      <c r="N90" s="74" t="s">
        <v>3701</v>
      </c>
      <c r="O90" s="74"/>
    </row>
    <row r="91" spans="1:15">
      <c r="A91" s="64" t="s">
        <v>3130</v>
      </c>
      <c r="B91" s="63" t="s">
        <v>2034</v>
      </c>
      <c r="C91" s="64" t="s">
        <v>3131</v>
      </c>
      <c r="D91" s="64" t="s">
        <v>3132</v>
      </c>
      <c r="E91" s="64" t="s">
        <v>4314</v>
      </c>
      <c r="F91" s="64" t="s">
        <v>2024</v>
      </c>
      <c r="G91" s="64" t="s">
        <v>1969</v>
      </c>
      <c r="H91" s="64" t="s">
        <v>2025</v>
      </c>
      <c r="I91" s="64" t="s">
        <v>1847</v>
      </c>
      <c r="J91" s="64" t="s">
        <v>2024</v>
      </c>
      <c r="K91" s="64" t="s">
        <v>2591</v>
      </c>
      <c r="L91" s="64" t="s">
        <v>2591</v>
      </c>
      <c r="M91" s="64" t="s">
        <v>2026</v>
      </c>
      <c r="N91" s="74" t="s">
        <v>3104</v>
      </c>
      <c r="O91" s="74"/>
    </row>
    <row r="92" spans="1:15">
      <c r="A92" s="64" t="s">
        <v>2028</v>
      </c>
      <c r="B92" s="63" t="s">
        <v>2027</v>
      </c>
      <c r="C92" s="64" t="s">
        <v>2761</v>
      </c>
      <c r="D92" s="64" t="s">
        <v>2762</v>
      </c>
      <c r="E92" s="64" t="s">
        <v>4315</v>
      </c>
      <c r="F92" s="64" t="s">
        <v>2024</v>
      </c>
      <c r="G92" s="64" t="s">
        <v>1969</v>
      </c>
      <c r="H92" s="64" t="s">
        <v>2029</v>
      </c>
      <c r="I92" s="64" t="s">
        <v>1847</v>
      </c>
      <c r="J92" s="64" t="s">
        <v>2024</v>
      </c>
      <c r="K92" s="64" t="s">
        <v>2591</v>
      </c>
      <c r="L92" s="64" t="s">
        <v>2591</v>
      </c>
      <c r="M92" s="64" t="s">
        <v>2030</v>
      </c>
      <c r="N92" s="74" t="s">
        <v>3103</v>
      </c>
      <c r="O92" s="74"/>
    </row>
    <row r="93" spans="1:15">
      <c r="A93" s="64" t="s">
        <v>2032</v>
      </c>
      <c r="B93" s="63" t="s">
        <v>2031</v>
      </c>
      <c r="C93" s="64" t="s">
        <v>2763</v>
      </c>
      <c r="D93" s="64" t="s">
        <v>2764</v>
      </c>
      <c r="E93" s="64" t="s">
        <v>4316</v>
      </c>
      <c r="F93" s="64" t="s">
        <v>2024</v>
      </c>
      <c r="G93" s="64" t="s">
        <v>1969</v>
      </c>
      <c r="H93" s="64" t="s">
        <v>2029</v>
      </c>
      <c r="I93" s="64" t="s">
        <v>1847</v>
      </c>
      <c r="J93" s="64" t="s">
        <v>2024</v>
      </c>
      <c r="K93" s="64" t="s">
        <v>2591</v>
      </c>
      <c r="L93" s="64" t="s">
        <v>2591</v>
      </c>
      <c r="M93" s="64" t="s">
        <v>2033</v>
      </c>
      <c r="N93" s="74" t="s">
        <v>3102</v>
      </c>
      <c r="O93" s="74"/>
    </row>
    <row r="94" spans="1:15">
      <c r="A94" s="64" t="s">
        <v>3133</v>
      </c>
      <c r="B94" s="63" t="s">
        <v>2023</v>
      </c>
      <c r="C94" s="7" t="s">
        <v>3134</v>
      </c>
      <c r="D94" s="7" t="s">
        <v>3135</v>
      </c>
      <c r="E94" s="64" t="s">
        <v>4317</v>
      </c>
      <c r="F94" s="64" t="s">
        <v>2024</v>
      </c>
      <c r="G94" s="64" t="s">
        <v>1969</v>
      </c>
      <c r="H94" s="64" t="s">
        <v>2035</v>
      </c>
      <c r="I94" s="64" t="s">
        <v>1847</v>
      </c>
      <c r="J94" s="64" t="s">
        <v>2024</v>
      </c>
      <c r="K94" s="64" t="s">
        <v>2591</v>
      </c>
      <c r="L94" s="64" t="s">
        <v>2591</v>
      </c>
      <c r="M94" s="64" t="s">
        <v>3706</v>
      </c>
      <c r="N94" s="74" t="s">
        <v>3102</v>
      </c>
      <c r="O94" s="74"/>
    </row>
    <row r="95" spans="1:15">
      <c r="A95" s="64" t="s">
        <v>2037</v>
      </c>
      <c r="B95" s="63" t="s">
        <v>2036</v>
      </c>
      <c r="C95" s="7" t="s">
        <v>2765</v>
      </c>
      <c r="D95" s="7" t="s">
        <v>2766</v>
      </c>
      <c r="E95" s="73" t="s">
        <v>3163</v>
      </c>
      <c r="F95" s="64" t="s">
        <v>2038</v>
      </c>
      <c r="G95" s="64" t="s">
        <v>1969</v>
      </c>
      <c r="H95" s="64" t="s">
        <v>2038</v>
      </c>
      <c r="I95" s="64" t="s">
        <v>1847</v>
      </c>
      <c r="J95" s="64" t="s">
        <v>2038</v>
      </c>
      <c r="K95" s="64" t="s">
        <v>2591</v>
      </c>
      <c r="L95" s="64" t="s">
        <v>2591</v>
      </c>
      <c r="M95" s="64" t="s">
        <v>2039</v>
      </c>
      <c r="N95" s="74" t="s">
        <v>3707</v>
      </c>
      <c r="O95" s="74"/>
    </row>
    <row r="96" spans="1:15">
      <c r="A96" s="64" t="s">
        <v>2041</v>
      </c>
      <c r="B96" s="63" t="s">
        <v>2040</v>
      </c>
      <c r="C96" s="7" t="s">
        <v>2767</v>
      </c>
      <c r="D96" s="7" t="s">
        <v>2768</v>
      </c>
      <c r="E96" s="73" t="s">
        <v>4318</v>
      </c>
      <c r="F96" s="64" t="s">
        <v>2038</v>
      </c>
      <c r="G96" s="64" t="s">
        <v>1969</v>
      </c>
      <c r="H96" s="64" t="s">
        <v>2038</v>
      </c>
      <c r="I96" s="64" t="s">
        <v>1847</v>
      </c>
      <c r="J96" s="64" t="s">
        <v>2038</v>
      </c>
      <c r="K96" s="64" t="s">
        <v>2591</v>
      </c>
      <c r="L96" s="64" t="s">
        <v>2591</v>
      </c>
      <c r="M96" s="64" t="s">
        <v>2042</v>
      </c>
      <c r="N96" s="74" t="s">
        <v>3708</v>
      </c>
      <c r="O96" s="74"/>
    </row>
    <row r="97" spans="1:15">
      <c r="A97" s="64" t="s">
        <v>1849</v>
      </c>
      <c r="B97" s="63" t="s">
        <v>1848</v>
      </c>
      <c r="C97" s="7" t="s">
        <v>2642</v>
      </c>
      <c r="D97" s="7" t="s">
        <v>2643</v>
      </c>
      <c r="E97" s="64" t="s">
        <v>4319</v>
      </c>
      <c r="F97" s="64" t="s">
        <v>1844</v>
      </c>
      <c r="G97" s="64" t="s">
        <v>1845</v>
      </c>
      <c r="H97" s="64" t="s">
        <v>1846</v>
      </c>
      <c r="I97" s="64" t="s">
        <v>1847</v>
      </c>
      <c r="J97" s="64" t="s">
        <v>1846</v>
      </c>
      <c r="K97" s="64" t="s">
        <v>2591</v>
      </c>
      <c r="L97" s="64" t="s">
        <v>2591</v>
      </c>
      <c r="M97" s="64" t="s">
        <v>1850</v>
      </c>
      <c r="N97" s="74" t="s">
        <v>1846</v>
      </c>
      <c r="O97" s="74"/>
    </row>
    <row r="98" spans="1:15">
      <c r="A98" s="64" t="s">
        <v>1935</v>
      </c>
      <c r="B98" s="63" t="s">
        <v>1934</v>
      </c>
      <c r="C98" s="7" t="s">
        <v>2703</v>
      </c>
      <c r="D98" s="7" t="s">
        <v>2704</v>
      </c>
      <c r="E98" s="64" t="s">
        <v>4320</v>
      </c>
      <c r="F98" s="64" t="s">
        <v>1844</v>
      </c>
      <c r="G98" s="64" t="s">
        <v>1845</v>
      </c>
      <c r="H98" s="64" t="s">
        <v>1936</v>
      </c>
      <c r="I98" s="64" t="s">
        <v>1847</v>
      </c>
      <c r="J98" s="64" t="s">
        <v>1936</v>
      </c>
      <c r="K98" s="64" t="s">
        <v>2591</v>
      </c>
      <c r="L98" s="64" t="s">
        <v>2591</v>
      </c>
      <c r="M98" s="64" t="s">
        <v>1937</v>
      </c>
      <c r="N98" s="74" t="s">
        <v>1936</v>
      </c>
      <c r="O98" s="74"/>
    </row>
    <row r="99" spans="1:15">
      <c r="A99" s="64" t="s">
        <v>1952</v>
      </c>
      <c r="B99" s="63" t="s">
        <v>1951</v>
      </c>
      <c r="C99" s="7" t="s">
        <v>2715</v>
      </c>
      <c r="D99" s="7" t="s">
        <v>2716</v>
      </c>
      <c r="E99" s="64" t="s">
        <v>4321</v>
      </c>
      <c r="F99" s="64" t="s">
        <v>1845</v>
      </c>
      <c r="G99" s="64" t="s">
        <v>1845</v>
      </c>
      <c r="H99" s="64" t="s">
        <v>1950</v>
      </c>
      <c r="I99" s="64" t="s">
        <v>1847</v>
      </c>
      <c r="J99" s="64" t="s">
        <v>1845</v>
      </c>
      <c r="K99" s="64" t="s">
        <v>2591</v>
      </c>
      <c r="L99" s="64" t="s">
        <v>2591</v>
      </c>
      <c r="M99" s="64" t="s">
        <v>1953</v>
      </c>
      <c r="N99" s="74" t="s">
        <v>1950</v>
      </c>
      <c r="O99" s="74"/>
    </row>
    <row r="100" spans="1:15">
      <c r="A100" s="64" t="s">
        <v>2044</v>
      </c>
      <c r="B100" s="63" t="s">
        <v>2043</v>
      </c>
      <c r="C100" s="7" t="s">
        <v>2769</v>
      </c>
      <c r="D100" s="7" t="s">
        <v>2770</v>
      </c>
      <c r="E100" s="64" t="s">
        <v>4322</v>
      </c>
      <c r="F100" s="64" t="s">
        <v>1845</v>
      </c>
      <c r="G100" s="64" t="s">
        <v>1845</v>
      </c>
      <c r="H100" s="64" t="s">
        <v>1845</v>
      </c>
      <c r="I100" s="64" t="s">
        <v>1847</v>
      </c>
      <c r="J100" s="64" t="s">
        <v>1845</v>
      </c>
      <c r="K100" s="64" t="s">
        <v>2591</v>
      </c>
      <c r="L100" s="64" t="s">
        <v>2591</v>
      </c>
      <c r="M100" s="64" t="s">
        <v>2045</v>
      </c>
      <c r="N100" s="74" t="s">
        <v>3709</v>
      </c>
      <c r="O100" s="74"/>
    </row>
    <row r="101" spans="1:15">
      <c r="A101" s="64" t="s">
        <v>2047</v>
      </c>
      <c r="B101" s="63" t="s">
        <v>2046</v>
      </c>
      <c r="C101" s="7" t="s">
        <v>2771</v>
      </c>
      <c r="D101" s="7" t="s">
        <v>2772</v>
      </c>
      <c r="E101" s="73" t="s">
        <v>3164</v>
      </c>
      <c r="F101" s="64" t="s">
        <v>1845</v>
      </c>
      <c r="G101" s="64" t="s">
        <v>1845</v>
      </c>
      <c r="H101" s="64" t="s">
        <v>1845</v>
      </c>
      <c r="I101" s="64" t="s">
        <v>1847</v>
      </c>
      <c r="J101" s="64" t="s">
        <v>1845</v>
      </c>
      <c r="K101" s="64" t="s">
        <v>2591</v>
      </c>
      <c r="L101" s="64" t="s">
        <v>2591</v>
      </c>
      <c r="M101" s="64" t="s">
        <v>2048</v>
      </c>
      <c r="N101" s="74" t="s">
        <v>3105</v>
      </c>
      <c r="O101" s="74"/>
    </row>
    <row r="102" spans="1:15">
      <c r="A102" s="64" t="s">
        <v>4323</v>
      </c>
      <c r="B102" s="63" t="s">
        <v>4324</v>
      </c>
      <c r="C102" s="7" t="s">
        <v>4325</v>
      </c>
      <c r="D102" s="7" t="s">
        <v>4326</v>
      </c>
      <c r="E102" s="73" t="s">
        <v>4325</v>
      </c>
      <c r="K102" s="64" t="s">
        <v>2587</v>
      </c>
      <c r="L102" s="64" t="s">
        <v>2587</v>
      </c>
      <c r="N102" s="74" t="s">
        <v>4327</v>
      </c>
      <c r="O102" s="74"/>
    </row>
    <row r="103" spans="1:15">
      <c r="A103" s="74" t="s">
        <v>4328</v>
      </c>
      <c r="B103" s="75" t="s">
        <v>4329</v>
      </c>
      <c r="C103" s="7" t="s">
        <v>4330</v>
      </c>
      <c r="D103" s="7" t="s">
        <v>4331</v>
      </c>
      <c r="E103" s="74" t="s">
        <v>4330</v>
      </c>
      <c r="F103" s="74"/>
      <c r="G103" s="74"/>
      <c r="H103" s="74"/>
      <c r="I103" s="74"/>
      <c r="J103" s="74"/>
      <c r="K103" s="74" t="s">
        <v>2587</v>
      </c>
      <c r="L103" s="74" t="s">
        <v>2587</v>
      </c>
      <c r="M103" s="74"/>
      <c r="N103" s="74" t="s">
        <v>4327</v>
      </c>
      <c r="O103" s="74"/>
    </row>
  </sheetData>
  <conditionalFormatting sqref="B1:B1048576">
    <cfRule type="duplicateValues" dxfId="198" priority="1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42526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6</v>
      </c>
    </row>
    <row r="3" spans="1:4">
      <c r="C3" s="7" t="s">
        <v>12</v>
      </c>
      <c r="D3" s="7">
        <f>INT((DAY(DATE)-1)/7)+1</f>
        <v>1</v>
      </c>
    </row>
    <row r="4" spans="1:4">
      <c r="C4" s="7" t="s">
        <v>990</v>
      </c>
      <c r="D4" s="7">
        <f>WEEKDAY(DATE,2)</f>
        <v>7</v>
      </c>
    </row>
    <row r="5" spans="1:4">
      <c r="C5" s="39" t="s">
        <v>14</v>
      </c>
      <c r="D5">
        <f>DAY(DATE)</f>
        <v>5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0" width="3.85546875" style="7" customWidth="1"/>
    <col min="11" max="11" width="5" style="7" bestFit="1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1133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1455</v>
      </c>
      <c r="E2" s="78" t="str">
        <f>$A$3</f>
        <v>臺灣臺北傳道部</v>
      </c>
      <c r="F2" s="26" t="s">
        <v>791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2208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42526</v>
      </c>
      <c r="F4" s="23" t="s">
        <v>789</v>
      </c>
      <c r="G4" s="24"/>
      <c r="H4" s="87">
        <f>ROUND($G$2/12*MONTH,0)</f>
        <v>393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790</v>
      </c>
      <c r="G5" s="6"/>
      <c r="H5" s="90">
        <f ca="1">MISSION_GRAPH!$AC$89</f>
        <v>229</v>
      </c>
      <c r="I5" s="91"/>
      <c r="J5" s="91"/>
      <c r="K5" s="92"/>
      <c r="L5" s="45">
        <f>$M$17</f>
        <v>7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2016:6:1:7:MISSION</v>
      </c>
      <c r="D12" s="64">
        <f>MATCH($C12,REPORT_DATA_BY_MISSION!$A:$A, 0)</f>
        <v>24</v>
      </c>
      <c r="E12" s="19" t="s">
        <v>781</v>
      </c>
      <c r="F12" s="13"/>
      <c r="G12" s="13"/>
      <c r="H12" s="10">
        <f>IFERROR(INDEX(REPORT_DATA_BY_MISSION!$A:$AI,$D12,MATCH(H$8,REPORT_DATA_BY_MISSION!$A$1:$AI$1,0)), "")</f>
        <v>9</v>
      </c>
      <c r="I12" s="10">
        <f>IFERROR(INDEX(REPORT_DATA_BY_MISSION!$A:$AI,$D12,MATCH(I$8,REPORT_DATA_BY_MISSION!$A$1:$AI$1,0)), "")</f>
        <v>27</v>
      </c>
      <c r="J12" s="10">
        <f>IFERROR(INDEX(REPORT_DATA_BY_MISSION!$A:$AI,$D12,MATCH(J$8,REPORT_DATA_BY_MISSION!$A$1:$AI$1,0)), "")</f>
        <v>195</v>
      </c>
      <c r="K12" s="10">
        <f>IFERROR(INDEX(REPORT_DATA_BY_MISSION!$A:$AI,$D12,MATCH(K$8,REPORT_DATA_BY_MISSION!$A$1:$AI$1,0)), "")</f>
        <v>221</v>
      </c>
      <c r="L12" s="47">
        <f>IFERROR(INDEX(REPORT_DATA_BY_MISSION!$A:$AI,$D12,MATCH(L$8,REPORT_DATA_BY_MISSION!$A$1:$AI$1,0)), "")</f>
        <v>16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549</v>
      </c>
      <c r="O12" s="10">
        <f>IFERROR(INDEX(REPORT_DATA_BY_MISSION!$A:$AI,$D12,MATCH(O$8,REPORT_DATA_BY_MISSION!$A$1:$AI$1,0)), "")</f>
        <v>273</v>
      </c>
      <c r="P12" s="10">
        <f>IFERROR(INDEX(REPORT_DATA_BY_MISSION!$A:$AI,$D12,MATCH(P$8,REPORT_DATA_BY_MISSION!$A$1:$AI$1,0)), "")</f>
        <v>719</v>
      </c>
      <c r="Q12" s="10">
        <f>IFERROR(INDEX(REPORT_DATA_BY_MISSION!$A:$AI,$D12,MATCH(Q$8,REPORT_DATA_BY_MISSION!$A$1:$AI$1,0)), "")</f>
        <v>470</v>
      </c>
      <c r="R12" s="10">
        <f>IFERROR(INDEX(REPORT_DATA_BY_MISSION!$A:$AI,$D12,MATCH(R$8,REPORT_DATA_BY_MISSION!$A$1:$AI$1,0)), "")</f>
        <v>19</v>
      </c>
      <c r="S12" s="10">
        <f>IFERROR(INDEX(REPORT_DATA_BY_MISSION!$A:$AI,$D12,MATCH(S$8,REPORT_DATA_BY_MISSION!$A$1:$AI$1,0)), "")</f>
        <v>658</v>
      </c>
    </row>
    <row r="13" spans="1:19" ht="15" customHeight="1">
      <c r="C13" s="64" t="str">
        <f>CONCATENATE(YEAR,":",MONTH,":2:",WEEKLY_REPORT_DAY,":", $A$1)</f>
        <v>2016:6:2:7:MISSION</v>
      </c>
      <c r="D13" s="64" t="e">
        <f>MATCH($C13,REPORT_DATA_BY_MISSION!$A:$A, 0)</f>
        <v>#N/A</v>
      </c>
      <c r="E13" s="19" t="s">
        <v>780</v>
      </c>
      <c r="F13" s="13"/>
      <c r="G13" s="13"/>
      <c r="H13" s="10" t="str">
        <f>IFERROR(INDEX(REPORT_DATA_BY_MISSION!$A:$AI,$D13,MATCH(H$8,REPORT_DATA_BY_MISSION!$A$1:$AI$1,0)), "")</f>
        <v/>
      </c>
      <c r="I13" s="10" t="str">
        <f>IFERROR(INDEX(REPORT_DATA_BY_MISSION!$A:$AI,$D13,MATCH(I$8,REPORT_DATA_BY_MISSION!$A$1:$AI$1,0)), "")</f>
        <v/>
      </c>
      <c r="J13" s="10" t="str">
        <f>IFERROR(INDEX(REPORT_DATA_BY_MISSION!$A:$AI,$D13,MATCH(J$8,REPORT_DATA_BY_MISSION!$A$1:$AI$1,0)), "")</f>
        <v/>
      </c>
      <c r="K13" s="10" t="str">
        <f>IFERROR(INDEX(REPORT_DATA_BY_MISSION!$A:$AI,$D13,MATCH(K$8,REPORT_DATA_BY_MISSION!$A$1:$AI$1,0)), "")</f>
        <v/>
      </c>
      <c r="L13" s="47" t="str">
        <f>IFERROR(INDEX(REPORT_DATA_BY_MISSION!$A:$AI,$D13,MATCH(L$8,REPORT_DATA_BY_MISSION!$A$1:$AI$1,0)), "")</f>
        <v/>
      </c>
      <c r="M13" s="10" t="str">
        <f>IFERROR(INDEX(REPORT_DATA_BY_MISSION!$A:$AI,$D13,MATCH(M$8,REPORT_DATA_BY_MISSION!$A$1:$AI$1,0)), "")</f>
        <v/>
      </c>
      <c r="N13" s="50" t="str">
        <f>IFERROR(INDEX(REPORT_DATA_BY_MISSION!$A:$AI,$D13,MATCH(N$8,REPORT_DATA_BY_MISSION!$A$1:$AI$1,0)), "")</f>
        <v/>
      </c>
      <c r="O13" s="10" t="str">
        <f>IFERROR(INDEX(REPORT_DATA_BY_MISSION!$A:$AI,$D13,MATCH(O$8,REPORT_DATA_BY_MISSION!$A$1:$AI$1,0)), "")</f>
        <v/>
      </c>
      <c r="P13" s="10" t="str">
        <f>IFERROR(INDEX(REPORT_DATA_BY_MISSION!$A:$AI,$D13,MATCH(P$8,REPORT_DATA_BY_MISSION!$A$1:$AI$1,0)), "")</f>
        <v/>
      </c>
      <c r="Q13" s="10" t="str">
        <f>IFERROR(INDEX(REPORT_DATA_BY_MISSION!$A:$AI,$D13,MATCH(Q$8,REPORT_DATA_BY_MISSION!$A$1:$AI$1,0)), "")</f>
        <v/>
      </c>
      <c r="R13" s="10" t="str">
        <f>IFERROR(INDEX(REPORT_DATA_BY_MISSION!$A:$AI,$D13,MATCH(R$8,REPORT_DATA_BY_MISSION!$A$1:$AI$1,0)), "")</f>
        <v/>
      </c>
      <c r="S13" s="10" t="str">
        <f>IFERROR(INDEX(REPORT_DATA_BY_MISSION!$A:$AI,$D13,MATCH(S$8,REPORT_DATA_BY_MISSION!$A$1:$AI$1,0)), "")</f>
        <v/>
      </c>
    </row>
    <row r="14" spans="1:19" ht="15" customHeight="1">
      <c r="C14" s="64" t="str">
        <f>CONCATENATE(YEAR,":",MONTH,":3:",WEEKLY_REPORT_DAY,":", $A$1)</f>
        <v>2016:6:3:7:MISSION</v>
      </c>
      <c r="D14" s="64" t="e">
        <f>MATCH($C14,REPORT_DATA_BY_MISSION!$A:$A, 0)</f>
        <v>#N/A</v>
      </c>
      <c r="E14" s="19" t="s">
        <v>782</v>
      </c>
      <c r="F14" s="13"/>
      <c r="G14" s="13"/>
      <c r="H14" s="10" t="str">
        <f>IFERROR(INDEX(REPORT_DATA_BY_MISSION!$A:$AI,$D14,MATCH(H$8,REPORT_DATA_BY_MISSION!$A$1:$AI$1,0)), "")</f>
        <v/>
      </c>
      <c r="I14" s="10" t="str">
        <f>IFERROR(INDEX(REPORT_DATA_BY_MISSION!$A:$AI,$D14,MATCH(I$8,REPORT_DATA_BY_MISSION!$A$1:$AI$1,0)), "")</f>
        <v/>
      </c>
      <c r="J14" s="10" t="str">
        <f>IFERROR(INDEX(REPORT_DATA_BY_MISSION!$A:$AI,$D14,MATCH(J$8,REPORT_DATA_BY_MISSION!$A$1:$AI$1,0)), "")</f>
        <v/>
      </c>
      <c r="K14" s="10" t="str">
        <f>IFERROR(INDEX(REPORT_DATA_BY_MISSION!$A:$AI,$D14,MATCH(K$8,REPORT_DATA_BY_MISSION!$A$1:$AI$1,0)), "")</f>
        <v/>
      </c>
      <c r="L14" s="47" t="str">
        <f>IFERROR(INDEX(REPORT_DATA_BY_MISSION!$A:$AI,$D14,MATCH(L$8,REPORT_DATA_BY_MISSION!$A$1:$AI$1,0)), "")</f>
        <v/>
      </c>
      <c r="M14" s="10" t="str">
        <f>IFERROR(INDEX(REPORT_DATA_BY_MISSION!$A:$AI,$D14,MATCH(M$8,REPORT_DATA_BY_MISSION!$A$1:$AI$1,0)), "")</f>
        <v/>
      </c>
      <c r="N14" s="50" t="str">
        <f>IFERROR(INDEX(REPORT_DATA_BY_MISSION!$A:$AI,$D14,MATCH(N$8,REPORT_DATA_BY_MISSION!$A$1:$AI$1,0)), "")</f>
        <v/>
      </c>
      <c r="O14" s="10" t="str">
        <f>IFERROR(INDEX(REPORT_DATA_BY_MISSION!$A:$AI,$D14,MATCH(O$8,REPORT_DATA_BY_MISSION!$A$1:$AI$1,0)), "")</f>
        <v/>
      </c>
      <c r="P14" s="10" t="str">
        <f>IFERROR(INDEX(REPORT_DATA_BY_MISSION!$A:$AI,$D14,MATCH(P$8,REPORT_DATA_BY_MISSION!$A$1:$AI$1,0)), "")</f>
        <v/>
      </c>
      <c r="Q14" s="10" t="str">
        <f>IFERROR(INDEX(REPORT_DATA_BY_MISSION!$A:$AI,$D14,MATCH(Q$8,REPORT_DATA_BY_MISSION!$A$1:$AI$1,0)), "")</f>
        <v/>
      </c>
      <c r="R14" s="10" t="str">
        <f>IFERROR(INDEX(REPORT_DATA_BY_MISSION!$A:$AI,$D14,MATCH(R$8,REPORT_DATA_BY_MISSION!$A$1:$AI$1,0)), "")</f>
        <v/>
      </c>
      <c r="S14" s="10" t="str">
        <f>IFERROR(INDEX(REPORT_DATA_BY_MISSION!$A:$AI,$D14,MATCH(S$8,REPORT_DATA_BY_MISSION!$A$1:$AI$1,0)), "")</f>
        <v/>
      </c>
    </row>
    <row r="15" spans="1:19" ht="15" customHeight="1">
      <c r="C15" s="64" t="str">
        <f>CONCATENATE(YEAR,":",MONTH,":4:",WEEKLY_REPORT_DAY,":", $A$1)</f>
        <v>2016:6:4:7:MISSION</v>
      </c>
      <c r="D15" s="64" t="e">
        <f>MATCH($C15,REPORT_DATA_BY_MISSION!$A:$A, 0)</f>
        <v>#N/A</v>
      </c>
      <c r="E15" s="19" t="s">
        <v>783</v>
      </c>
      <c r="F15" s="13"/>
      <c r="G15" s="13"/>
      <c r="H15" s="10" t="str">
        <f>IFERROR(INDEX(REPORT_DATA_BY_MISSION!$A:$AI,$D15,MATCH(H$8,REPORT_DATA_BY_MISSION!$A$1:$AI$1,0)), "")</f>
        <v/>
      </c>
      <c r="I15" s="10" t="str">
        <f>IFERROR(INDEX(REPORT_DATA_BY_MISSION!$A:$AI,$D15,MATCH(I$8,REPORT_DATA_BY_MISSION!$A$1:$AI$1,0)), "")</f>
        <v/>
      </c>
      <c r="J15" s="10" t="str">
        <f>IFERROR(INDEX(REPORT_DATA_BY_MISSION!$A:$AI,$D15,MATCH(J$8,REPORT_DATA_BY_MISSION!$A$1:$AI$1,0)), "")</f>
        <v/>
      </c>
      <c r="K15" s="10" t="str">
        <f>IFERROR(INDEX(REPORT_DATA_BY_MISSION!$A:$AI,$D15,MATCH(K$8,REPORT_DATA_BY_MISSION!$A$1:$AI$1,0)), "")</f>
        <v/>
      </c>
      <c r="L15" s="47" t="str">
        <f>IFERROR(INDEX(REPORT_DATA_BY_MISSION!$A:$AI,$D15,MATCH(L$8,REPORT_DATA_BY_MISSION!$A$1:$AI$1,0)), "")</f>
        <v/>
      </c>
      <c r="M15" s="10" t="str">
        <f>IFERROR(INDEX(REPORT_DATA_BY_MISSION!$A:$AI,$D15,MATCH(M$8,REPORT_DATA_BY_MISSION!$A$1:$AI$1,0)), "")</f>
        <v/>
      </c>
      <c r="N15" s="50" t="str">
        <f>IFERROR(INDEX(REPORT_DATA_BY_MISSION!$A:$AI,$D15,MATCH(N$8,REPORT_DATA_BY_MISSION!$A$1:$AI$1,0)), "")</f>
        <v/>
      </c>
      <c r="O15" s="10" t="str">
        <f>IFERROR(INDEX(REPORT_DATA_BY_MISSION!$A:$AI,$D15,MATCH(O$8,REPORT_DATA_BY_MISSION!$A$1:$AI$1,0)), "")</f>
        <v/>
      </c>
      <c r="P15" s="10" t="str">
        <f>IFERROR(INDEX(REPORT_DATA_BY_MISSION!$A:$AI,$D15,MATCH(P$8,REPORT_DATA_BY_MISSION!$A$1:$AI$1,0)), "")</f>
        <v/>
      </c>
      <c r="Q15" s="10" t="str">
        <f>IFERROR(INDEX(REPORT_DATA_BY_MISSION!$A:$AI,$D15,MATCH(Q$8,REPORT_DATA_BY_MISSION!$A$1:$AI$1,0)), "")</f>
        <v/>
      </c>
      <c r="R15" s="10" t="str">
        <f>IFERROR(INDEX(REPORT_DATA_BY_MISSION!$A:$AI,$D15,MATCH(R$8,REPORT_DATA_BY_MISSION!$A$1:$AI$1,0)), "")</f>
        <v/>
      </c>
      <c r="S15" s="10" t="str">
        <f>IFERROR(INDEX(REPORT_DATA_BY_MISSION!$A:$AI,$D15,MATCH(S$8,REPORT_DATA_BY_MISSION!$A$1:$AI$1,0)), "")</f>
        <v/>
      </c>
    </row>
    <row r="16" spans="1:19" ht="15" customHeight="1">
      <c r="C16" s="64" t="str">
        <f>CONCATENATE(YEAR,":",MONTH,":5:",WEEKLY_REPORT_DAY,":", $A$1)</f>
        <v>2016:6:5:7:MISSION</v>
      </c>
      <c r="D16" s="64" t="e">
        <f>MATCH($C16,REPORT_DATA_BY_MISSION!$A:$A, 0)</f>
        <v>#N/A</v>
      </c>
      <c r="E16" s="19" t="s">
        <v>784</v>
      </c>
      <c r="F16" s="13"/>
      <c r="G16" s="13"/>
      <c r="H16" s="10" t="str">
        <f>IFERROR(INDEX(REPORT_DATA_BY_MISSION!$A:$AI,$D16,MATCH(H$8,REPORT_DATA_BY_MISSION!$A$1:$AI$1,0)), "")</f>
        <v/>
      </c>
      <c r="I16" s="10" t="str">
        <f>IFERROR(INDEX(REPORT_DATA_BY_MISSION!$A:$AI,$D16,MATCH(I$8,REPORT_DATA_BY_MISSION!$A$1:$AI$1,0)), "")</f>
        <v/>
      </c>
      <c r="J16" s="10" t="str">
        <f>IFERROR(INDEX(REPORT_DATA_BY_MISSION!$A:$AI,$D16,MATCH(J$8,REPORT_DATA_BY_MISSION!$A$1:$AI$1,0)), "")</f>
        <v/>
      </c>
      <c r="K16" s="10" t="str">
        <f>IFERROR(INDEX(REPORT_DATA_BY_MISSION!$A:$AI,$D16,MATCH(K$8,REPORT_DATA_BY_MISSION!$A$1:$AI$1,0)), "")</f>
        <v/>
      </c>
      <c r="L16" s="47" t="str">
        <f>IFERROR(INDEX(REPORT_DATA_BY_MISSION!$A:$AI,$D16,MATCH(L$8,REPORT_DATA_BY_MISSION!$A$1:$AI$1,0)), "")</f>
        <v/>
      </c>
      <c r="M16" s="10" t="str">
        <f>IFERROR(INDEX(REPORT_DATA_BY_MISSION!$A:$AI,$D16,MATCH(M$8,REPORT_DATA_BY_MISSION!$A$1:$AI$1,0)), "")</f>
        <v/>
      </c>
      <c r="N16" s="50" t="str">
        <f>IFERROR(INDEX(REPORT_DATA_BY_MISSION!$A:$AI,$D16,MATCH(N$8,REPORT_DATA_BY_MISSION!$A$1:$AI$1,0)), "")</f>
        <v/>
      </c>
      <c r="O16" s="10" t="str">
        <f>IFERROR(INDEX(REPORT_DATA_BY_MISSION!$A:$AI,$D16,MATCH(O$8,REPORT_DATA_BY_MISSION!$A$1:$AI$1,0)), "")</f>
        <v/>
      </c>
      <c r="P16" s="10" t="str">
        <f>IFERROR(INDEX(REPORT_DATA_BY_MISSION!$A:$AI,$D16,MATCH(P$8,REPORT_DATA_BY_MISSION!$A$1:$AI$1,0)), "")</f>
        <v/>
      </c>
      <c r="Q16" s="10" t="str">
        <f>IFERROR(INDEX(REPORT_DATA_BY_MISSION!$A:$AI,$D16,MATCH(Q$8,REPORT_DATA_BY_MISSION!$A$1:$AI$1,0)), "")</f>
        <v/>
      </c>
      <c r="R16" s="10" t="str">
        <f>IFERROR(INDEX(REPORT_DATA_BY_MISSION!$A:$AI,$D16,MATCH(R$8,REPORT_DATA_BY_MISSION!$A$1:$AI$1,0)), "")</f>
        <v/>
      </c>
      <c r="S16" s="10" t="str">
        <f>IFERROR(INDEX(REPORT_DATA_BY_MISSION!$A:$AI,$D16,MATCH(S$8,REPORT_DATA_BY_MISSION!$A$1:$AI$1,0)), "")</f>
        <v/>
      </c>
    </row>
    <row r="17" spans="5:19" ht="15" customHeight="1">
      <c r="E17" s="16" t="s">
        <v>804</v>
      </c>
      <c r="F17" s="14"/>
      <c r="G17" s="14"/>
      <c r="H17" s="17">
        <f>SUM(H12:H16)</f>
        <v>9</v>
      </c>
      <c r="I17" s="17">
        <f t="shared" ref="I17:R17" si="0">SUM(I12:I16)</f>
        <v>27</v>
      </c>
      <c r="J17" s="17">
        <f t="shared" si="0"/>
        <v>195</v>
      </c>
      <c r="K17" s="17">
        <f t="shared" si="0"/>
        <v>221</v>
      </c>
      <c r="L17" s="49">
        <f t="shared" si="0"/>
        <v>16</v>
      </c>
      <c r="M17" s="17">
        <f t="shared" si="0"/>
        <v>7</v>
      </c>
      <c r="N17" s="52">
        <f t="shared" si="0"/>
        <v>549</v>
      </c>
      <c r="O17" s="17">
        <f t="shared" si="0"/>
        <v>273</v>
      </c>
      <c r="P17" s="17">
        <f t="shared" si="0"/>
        <v>719</v>
      </c>
      <c r="Q17" s="17">
        <f t="shared" si="0"/>
        <v>470</v>
      </c>
      <c r="R17" s="17">
        <f t="shared" si="0"/>
        <v>19</v>
      </c>
      <c r="S17" s="17">
        <f>SUM(S12:S16)</f>
        <v>658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zoomScale="85" zoomScaleNormal="85" workbookViewId="0">
      <selection activeCell="X17" sqref="X1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$X$89)</f>
        <v>2016:3:3:7:MISSION</v>
      </c>
      <c r="AP77" s="27">
        <f t="shared" ref="AP77:AP88" ca="1" si="12">MATCH(AO77,INDIRECT(CONCATENATE($X$90,"$A:$A")),0)</f>
        <v>11</v>
      </c>
      <c r="AQ77" s="21">
        <f t="shared" ref="AQ77:AV88" ca="1" si="13">INDEX(INDIRECT(CONCATENATE($X$90,"$A:$AG")),$AP77,MATCH(AQ$52,INDIRECT(CONCATENATE($X$90,"$A1:$AG1")),0))</f>
        <v>4</v>
      </c>
      <c r="AR77" s="21">
        <f t="shared" ca="1" si="13"/>
        <v>606</v>
      </c>
      <c r="AS77" s="21">
        <f t="shared" ca="1" si="13"/>
        <v>251</v>
      </c>
      <c r="AT77" s="21">
        <f t="shared" ca="1" si="13"/>
        <v>585</v>
      </c>
      <c r="AU77" s="21">
        <f t="shared" ca="1" si="13"/>
        <v>33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30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2016:3:4:7:MISSION</v>
      </c>
      <c r="AP78" s="27">
        <f t="shared" ca="1" si="12"/>
        <v>12</v>
      </c>
      <c r="AQ78" s="21">
        <f t="shared" ca="1" si="13"/>
        <v>11</v>
      </c>
      <c r="AR78" s="21">
        <f t="shared" ca="1" si="13"/>
        <v>558</v>
      </c>
      <c r="AS78" s="21">
        <f t="shared" ca="1" si="13"/>
        <v>251</v>
      </c>
      <c r="AT78" s="21">
        <f t="shared" ca="1" si="13"/>
        <v>477</v>
      </c>
      <c r="AU78" s="21">
        <f t="shared" ca="1" si="13"/>
        <v>45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35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2016:4:1:7:MISSION</v>
      </c>
      <c r="AP79" s="27">
        <f t="shared" ca="1" si="12"/>
        <v>13</v>
      </c>
      <c r="AQ79" s="21">
        <f t="shared" ca="1" si="13"/>
        <v>14</v>
      </c>
      <c r="AR79" s="21">
        <f t="shared" ca="1" si="13"/>
        <v>534</v>
      </c>
      <c r="AS79" s="21">
        <f t="shared" ca="1" si="13"/>
        <v>225</v>
      </c>
      <c r="AT79" s="21">
        <f t="shared" ca="1" si="13"/>
        <v>480</v>
      </c>
      <c r="AU79" s="21">
        <f t="shared" ca="1" si="13"/>
        <v>50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2016:4:2:7:MISSION</v>
      </c>
      <c r="AP80" s="27">
        <f t="shared" ca="1" si="12"/>
        <v>14</v>
      </c>
      <c r="AQ80" s="21">
        <f t="shared" ca="1" si="13"/>
        <v>1</v>
      </c>
      <c r="AR80" s="21">
        <f t="shared" ca="1" si="13"/>
        <v>568</v>
      </c>
      <c r="AS80" s="21">
        <f t="shared" ca="1" si="13"/>
        <v>253</v>
      </c>
      <c r="AT80" s="21">
        <f t="shared" ca="1" si="13"/>
        <v>451</v>
      </c>
      <c r="AU80" s="21">
        <f t="shared" ca="1" si="13"/>
        <v>26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68</v>
      </c>
      <c r="AD81" s="21">
        <f t="shared" si="5"/>
        <v>65</v>
      </c>
      <c r="AE81" s="27">
        <f t="shared" ca="1" si="6"/>
        <v>6</v>
      </c>
      <c r="AF81" s="10">
        <f t="shared" ca="1" si="9"/>
        <v>9</v>
      </c>
      <c r="AG81" s="10">
        <f t="shared" ca="1" si="9"/>
        <v>1</v>
      </c>
      <c r="AH81" s="10">
        <f t="shared" ca="1" si="9"/>
        <v>5</v>
      </c>
      <c r="AI81" s="10">
        <f t="shared" ca="1" si="9"/>
        <v>26</v>
      </c>
      <c r="AJ81" s="10">
        <f t="shared" ca="1" si="9"/>
        <v>6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2016:4:3:7:MISSION</v>
      </c>
      <c r="AP81" s="27">
        <f t="shared" ca="1" si="12"/>
        <v>15</v>
      </c>
      <c r="AQ81" s="21">
        <f t="shared" ca="1" si="13"/>
        <v>21</v>
      </c>
      <c r="AR81" s="21">
        <f t="shared" ca="1" si="13"/>
        <v>554</v>
      </c>
      <c r="AS81" s="21">
        <f t="shared" ca="1" si="13"/>
        <v>215</v>
      </c>
      <c r="AT81" s="21">
        <f t="shared" ca="1" si="13"/>
        <v>478</v>
      </c>
      <c r="AU81" s="21">
        <f t="shared" ca="1" si="13"/>
        <v>49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>
        <f t="shared" ca="1" si="3"/>
        <v>31</v>
      </c>
      <c r="AC82" s="21">
        <f t="shared" ca="1" si="4"/>
        <v>7</v>
      </c>
      <c r="AD82" s="21">
        <f t="shared" si="5"/>
        <v>65</v>
      </c>
      <c r="AE82" s="27">
        <f t="shared" ca="1" si="6"/>
        <v>7</v>
      </c>
      <c r="AF82" s="10">
        <f t="shared" ca="1" si="9"/>
        <v>2</v>
      </c>
      <c r="AG82" s="10">
        <f t="shared" ca="1" si="9"/>
        <v>0</v>
      </c>
      <c r="AH82" s="10">
        <f t="shared" ca="1" si="9"/>
        <v>0</v>
      </c>
      <c r="AI82" s="10">
        <f t="shared" ca="1" si="9"/>
        <v>7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2016:4:4:7:MISSION</v>
      </c>
      <c r="AP82" s="27">
        <f t="shared" ca="1" si="12"/>
        <v>16</v>
      </c>
      <c r="AQ82" s="21">
        <f t="shared" ca="1" si="13"/>
        <v>7</v>
      </c>
      <c r="AR82" s="21">
        <f t="shared" ca="1" si="13"/>
        <v>569</v>
      </c>
      <c r="AS82" s="21">
        <f t="shared" ca="1" si="13"/>
        <v>213</v>
      </c>
      <c r="AT82" s="21">
        <f t="shared" ca="1" si="13"/>
        <v>498</v>
      </c>
      <c r="AU82" s="21">
        <f t="shared" ca="1" si="13"/>
        <v>32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2016:5:1:7:MISSION</v>
      </c>
      <c r="AP83" s="27">
        <f t="shared" ca="1" si="12"/>
        <v>17</v>
      </c>
      <c r="AQ83" s="21">
        <f t="shared" ca="1" si="13"/>
        <v>7</v>
      </c>
      <c r="AR83" s="21">
        <f t="shared" ca="1" si="13"/>
        <v>596</v>
      </c>
      <c r="AS83" s="21">
        <f t="shared" ca="1" si="13"/>
        <v>248</v>
      </c>
      <c r="AT83" s="21">
        <f t="shared" ca="1" si="13"/>
        <v>548</v>
      </c>
      <c r="AU83" s="21">
        <f t="shared" ca="1" si="13"/>
        <v>44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2016:5:2:7:MISSION</v>
      </c>
      <c r="AP84" s="27">
        <f t="shared" ca="1" si="12"/>
        <v>18</v>
      </c>
      <c r="AQ84" s="21">
        <f t="shared" ca="1" si="13"/>
        <v>8</v>
      </c>
      <c r="AR84" s="21">
        <f t="shared" ca="1" si="13"/>
        <v>556</v>
      </c>
      <c r="AS84" s="21">
        <f t="shared" ca="1" si="13"/>
        <v>241</v>
      </c>
      <c r="AT84" s="21">
        <f t="shared" ca="1" si="13"/>
        <v>528</v>
      </c>
      <c r="AU84" s="21">
        <f t="shared" ca="1" si="13"/>
        <v>59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2016:5:3:7:MISSION</v>
      </c>
      <c r="AP85" s="27">
        <f t="shared" ca="1" si="12"/>
        <v>19</v>
      </c>
      <c r="AQ85" s="21">
        <f t="shared" ca="1" si="13"/>
        <v>5</v>
      </c>
      <c r="AR85" s="21">
        <f t="shared" ca="1" si="13"/>
        <v>572</v>
      </c>
      <c r="AS85" s="21">
        <f t="shared" ca="1" si="13"/>
        <v>225</v>
      </c>
      <c r="AT85" s="21">
        <f t="shared" ca="1" si="13"/>
        <v>542</v>
      </c>
      <c r="AU85" s="21">
        <f t="shared" ca="1" si="13"/>
        <v>50</v>
      </c>
      <c r="AV85" s="21">
        <f t="shared" ca="1" si="13"/>
        <v>97</v>
      </c>
      <c r="AW85" s="21">
        <f t="shared" ca="1" si="15"/>
        <v>24</v>
      </c>
      <c r="AX85" s="21">
        <f t="shared" ca="1" si="16"/>
        <v>582</v>
      </c>
      <c r="AY85" s="21">
        <f t="shared" ca="1" si="17"/>
        <v>291</v>
      </c>
      <c r="AZ85" s="21">
        <f t="shared" ca="1" si="18"/>
        <v>485</v>
      </c>
      <c r="BA85" s="21">
        <f t="shared" ca="1" si="19"/>
        <v>97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2016:5:4:7:MISSION</v>
      </c>
      <c r="AP86" s="27">
        <f t="shared" ca="1" si="12"/>
        <v>21</v>
      </c>
      <c r="AQ86" s="21">
        <f t="shared" ca="1" si="13"/>
        <v>30</v>
      </c>
      <c r="AR86" s="21">
        <f t="shared" ca="1" si="13"/>
        <v>512</v>
      </c>
      <c r="AS86" s="21">
        <f t="shared" ca="1" si="13"/>
        <v>321</v>
      </c>
      <c r="AT86" s="21">
        <f t="shared" ca="1" si="13"/>
        <v>523</v>
      </c>
      <c r="AU86" s="21">
        <f t="shared" ca="1" si="13"/>
        <v>47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2016:5:5:7:MISSION</v>
      </c>
      <c r="AP87" s="27">
        <f t="shared" ca="1" si="12"/>
        <v>22</v>
      </c>
      <c r="AQ87" s="21">
        <f t="shared" ca="1" si="13"/>
        <v>16</v>
      </c>
      <c r="AR87" s="21">
        <f t="shared" ca="1" si="13"/>
        <v>530</v>
      </c>
      <c r="AS87" s="21">
        <f t="shared" ca="1" si="13"/>
        <v>268</v>
      </c>
      <c r="AT87" s="21">
        <f t="shared" ca="1" si="13"/>
        <v>494</v>
      </c>
      <c r="AU87" s="21">
        <f t="shared" ca="1" si="13"/>
        <v>36</v>
      </c>
      <c r="AV87" s="21">
        <f t="shared" ca="1" si="13"/>
        <v>96</v>
      </c>
      <c r="AW87" s="21">
        <f t="shared" ca="1" si="15"/>
        <v>24</v>
      </c>
      <c r="AX87" s="21">
        <f t="shared" ca="1" si="16"/>
        <v>576</v>
      </c>
      <c r="AY87" s="21">
        <f t="shared" ca="1" si="17"/>
        <v>288</v>
      </c>
      <c r="AZ87" s="21">
        <f t="shared" ca="1" si="18"/>
        <v>480</v>
      </c>
      <c r="BA87" s="21">
        <f t="shared" ca="1" si="19"/>
        <v>96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2016:6:1:7:MISSION</v>
      </c>
      <c r="AP88" s="27">
        <f t="shared" ca="1" si="12"/>
        <v>24</v>
      </c>
      <c r="AQ88" s="21">
        <f t="shared" ca="1" si="13"/>
        <v>7</v>
      </c>
      <c r="AR88" s="21">
        <f t="shared" ca="1" si="13"/>
        <v>549</v>
      </c>
      <c r="AS88" s="21">
        <f t="shared" ca="1" si="13"/>
        <v>273</v>
      </c>
      <c r="AT88" s="21">
        <f t="shared" ca="1" si="13"/>
        <v>470</v>
      </c>
      <c r="AU88" s="21">
        <f t="shared" ca="1" si="13"/>
        <v>19</v>
      </c>
      <c r="AV88" s="21">
        <f t="shared" ca="1" si="13"/>
        <v>95</v>
      </c>
      <c r="AW88" s="21">
        <f t="shared" ca="1" si="15"/>
        <v>24</v>
      </c>
      <c r="AX88" s="21">
        <f t="shared" ca="1" si="16"/>
        <v>570</v>
      </c>
      <c r="AY88" s="21">
        <f t="shared" ca="1" si="17"/>
        <v>285</v>
      </c>
      <c r="AZ88" s="21">
        <f t="shared" ca="1" si="18"/>
        <v>475</v>
      </c>
      <c r="BA88" s="21">
        <f t="shared" ca="1" si="19"/>
        <v>95</v>
      </c>
    </row>
    <row r="89" spans="23:53">
      <c r="W89" s="7" t="s">
        <v>1454</v>
      </c>
      <c r="X89" s="2" t="s">
        <v>1133</v>
      </c>
      <c r="AC89" s="7">
        <f ca="1">SUMIFS(AC53:AC88, $X53:$X88,YEAR,AC53:AC88,"&lt;&gt;#N/A")</f>
        <v>229</v>
      </c>
      <c r="AD89" s="27"/>
      <c r="AF89" s="7">
        <f t="shared" ref="AF89:AK89" ca="1" si="21">SUM(AF53:AF88)</f>
        <v>63</v>
      </c>
      <c r="AG89" s="7">
        <f t="shared" ca="1" si="21"/>
        <v>4</v>
      </c>
      <c r="AH89" s="7">
        <f t="shared" ca="1" si="21"/>
        <v>11</v>
      </c>
      <c r="AI89" s="7">
        <f t="shared" ca="1" si="21"/>
        <v>151</v>
      </c>
      <c r="AJ89" s="7">
        <f t="shared" ca="1" si="21"/>
        <v>20</v>
      </c>
      <c r="AK89" s="7">
        <f t="shared" ca="1" si="21"/>
        <v>5</v>
      </c>
      <c r="AN89" s="27"/>
    </row>
    <row r="90" spans="23:53">
      <c r="W90" s="7" t="s">
        <v>813</v>
      </c>
      <c r="X90" s="2" t="s">
        <v>1122</v>
      </c>
      <c r="Y90" s="27"/>
      <c r="Z90" s="27"/>
      <c r="AD90" s="27"/>
      <c r="AN90" s="27"/>
    </row>
    <row r="91" spans="23:53">
      <c r="W91" s="7" t="s">
        <v>814</v>
      </c>
      <c r="X91" s="2" t="s">
        <v>1123</v>
      </c>
      <c r="Y91" s="27"/>
      <c r="Z91" s="27"/>
      <c r="AD91" s="27"/>
      <c r="AN91" s="27"/>
    </row>
    <row r="92" spans="23:53">
      <c r="W92" s="39" t="s">
        <v>817</v>
      </c>
      <c r="X92" s="2" t="s">
        <v>1124</v>
      </c>
      <c r="Y92" s="27"/>
      <c r="Z92" s="27"/>
      <c r="AD92" s="27"/>
      <c r="AN92" s="27"/>
    </row>
    <row r="93" spans="23:53">
      <c r="W93" s="39" t="s">
        <v>1453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809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806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805</v>
      </c>
      <c r="X96" s="7">
        <v>4</v>
      </c>
      <c r="AN96" s="27"/>
    </row>
    <row r="97" spans="23:51">
      <c r="W97" s="7" t="s">
        <v>438</v>
      </c>
      <c r="X97" s="7">
        <f ca="1">SUM($AI$89:$AK$89)</f>
        <v>176</v>
      </c>
      <c r="AN97" s="27"/>
    </row>
    <row r="98" spans="23:51">
      <c r="W98" s="7" t="s">
        <v>439</v>
      </c>
      <c r="X98" s="7">
        <f ca="1">SUM($AF$89:$AH$89)</f>
        <v>78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0.30708661417322836</v>
      </c>
      <c r="Z99" s="7" t="str">
        <f ca="1">TEXT(Y99,"00%")</f>
        <v>31%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1452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1451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1450</v>
      </c>
      <c r="X103" s="7" t="str">
        <f ca="1">CONCATENATE($X$77,"  ",SUMIF($AC$77:$AC$88,"&lt;&gt;#N/A"))</f>
        <v>2016  229</v>
      </c>
      <c r="AN103" s="27"/>
    </row>
    <row r="104" spans="23:51" ht="23.25">
      <c r="W104" s="7" t="s">
        <v>1449</v>
      </c>
      <c r="X104" s="42" t="s">
        <v>1109</v>
      </c>
    </row>
    <row r="105" spans="23:51">
      <c r="X105" s="40" t="s">
        <v>1110</v>
      </c>
    </row>
    <row r="106" spans="23:51">
      <c r="X106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opLeftCell="M1" zoomScale="85" zoomScaleNormal="85" workbookViewId="0">
      <selection activeCell="F24" sqref="F24"/>
    </sheetView>
  </sheetViews>
  <sheetFormatPr defaultRowHeight="15"/>
  <cols>
    <col min="1" max="1" width="9.140625" style="7"/>
    <col min="2" max="2" width="10.7109375" style="7" bestFit="1" customWidth="1"/>
  </cols>
  <sheetData>
    <row r="1" spans="1:13">
      <c r="D1" t="s">
        <v>25</v>
      </c>
      <c r="E1" t="s">
        <v>1815</v>
      </c>
      <c r="F1" t="s">
        <v>1794</v>
      </c>
      <c r="G1" t="s">
        <v>1900</v>
      </c>
      <c r="H1" t="s">
        <v>1845</v>
      </c>
      <c r="I1" t="s">
        <v>1969</v>
      </c>
      <c r="J1" t="s">
        <v>1755</v>
      </c>
      <c r="K1" t="s">
        <v>1771</v>
      </c>
      <c r="L1" t="s">
        <v>1749</v>
      </c>
      <c r="M1" t="s">
        <v>1765</v>
      </c>
    </row>
    <row r="2" spans="1:13">
      <c r="A2" s="7">
        <v>-11</v>
      </c>
      <c r="B2" s="28">
        <f t="shared" ref="B2:B13" si="0">DATE(YEAR,MONTH+$A2, DAY)</f>
        <v>42190</v>
      </c>
      <c r="D2">
        <f>VLOOKUP(YEAR($B2)&amp;":"&amp;MONTH($B2)&amp;":0:0:"&amp;D$1,REPORT_DATA_BY_ZONE_MONTH!$A:$M,7,FALSE)</f>
        <v>8</v>
      </c>
      <c r="E2" s="7">
        <f>VLOOKUP(YEAR($B2)&amp;":"&amp;MONTH($B2)&amp;":0:0:"&amp;E$1,REPORT_DATA_BY_ZONE_MONTH!$A:$M,7,FALSE)</f>
        <v>6</v>
      </c>
      <c r="F2" s="7">
        <f>VLOOKUP(YEAR($B2)&amp;":"&amp;MONTH($B2)&amp;":0:0:"&amp;F$1,REPORT_DATA_BY_ZONE_MONTH!$A:$M,7,FALSE)</f>
        <v>5</v>
      </c>
      <c r="G2" s="7">
        <f>VLOOKUP(YEAR($B2)&amp;":"&amp;MONTH($B2)&amp;":0:0:"&amp;G$1,REPORT_DATA_BY_ZONE_MONTH!$A:$M,7,FALSE)</f>
        <v>1</v>
      </c>
      <c r="H2" s="7">
        <f>VLOOKUP(YEAR($B2)&amp;":"&amp;MONTH($B2)&amp;":0:0:"&amp;H$1,REPORT_DATA_BY_ZONE_MONTH!$A:$M,7,FALSE)</f>
        <v>2</v>
      </c>
      <c r="I2" s="7">
        <f>VLOOKUP(YEAR($B2)&amp;":"&amp;MONTH($B2)&amp;":0:0:"&amp;I$1,REPORT_DATA_BY_ZONE_MONTH!$A:$M,7,FALSE)</f>
        <v>5</v>
      </c>
      <c r="J2" s="7">
        <f>VLOOKUP(YEAR($B2)&amp;":"&amp;MONTH($B2)&amp;":0:0:"&amp;J$1,REPORT_DATA_BY_ZONE_MONTH!$A:$M,7,FALSE)</f>
        <v>4</v>
      </c>
      <c r="K2" s="7" t="e">
        <f>VLOOKUP(YEAR($B2)&amp;":"&amp;MONTH($B2)&amp;":0:0:"&amp;K$1,REPORT_DATA_BY_ZONE_MONTH!$A:$M,7,FALSE)</f>
        <v>#N/A</v>
      </c>
      <c r="L2" s="7">
        <f>VLOOKUP(YEAR($B2)&amp;":"&amp;MONTH($B2)&amp;":0:0:"&amp;L$1,REPORT_DATA_BY_ZONE_MONTH!$A:$M,7,FALSE)</f>
        <v>5</v>
      </c>
      <c r="M2" s="7">
        <f>VLOOKUP(YEAR($B2)&amp;":"&amp;MONTH($B2)&amp;":0:0:"&amp;M$1,REPORT_DATA_BY_ZONE_MONTH!$A:$M,7,FALSE)</f>
        <v>7</v>
      </c>
    </row>
    <row r="3" spans="1:13">
      <c r="A3" s="7">
        <v>-10</v>
      </c>
      <c r="B3" s="28">
        <f t="shared" si="0"/>
        <v>42221</v>
      </c>
      <c r="D3" s="7">
        <f>VLOOKUP(YEAR($B3)&amp;":"&amp;MONTH($B3)&amp;":0:0:"&amp;D$1,REPORT_DATA_BY_ZONE_MONTH!$A:$M,7,FALSE)</f>
        <v>10</v>
      </c>
      <c r="E3" s="7">
        <f>VLOOKUP(YEAR($B3)&amp;":"&amp;MONTH($B3)&amp;":0:0:"&amp;E$1,REPORT_DATA_BY_ZONE_MONTH!$A:$M,7,FALSE)</f>
        <v>7</v>
      </c>
      <c r="F3" s="7">
        <f>VLOOKUP(YEAR($B3)&amp;":"&amp;MONTH($B3)&amp;":0:0:"&amp;F$1,REPORT_DATA_BY_ZONE_MONTH!$A:$M,7,FALSE)</f>
        <v>1</v>
      </c>
      <c r="G3" s="7">
        <f>VLOOKUP(YEAR($B3)&amp;":"&amp;MONTH($B3)&amp;":0:0:"&amp;G$1,REPORT_DATA_BY_ZONE_MONTH!$A:$M,7,FALSE)</f>
        <v>1</v>
      </c>
      <c r="H3" s="7">
        <f>VLOOKUP(YEAR($B3)&amp;":"&amp;MONTH($B3)&amp;":0:0:"&amp;H$1,REPORT_DATA_BY_ZONE_MONTH!$A:$M,7,FALSE)</f>
        <v>2</v>
      </c>
      <c r="I3" s="7">
        <f>VLOOKUP(YEAR($B3)&amp;":"&amp;MONTH($B3)&amp;":0:0:"&amp;I$1,REPORT_DATA_BY_ZONE_MONTH!$A:$M,7,FALSE)</f>
        <v>2</v>
      </c>
      <c r="J3" s="7">
        <f>VLOOKUP(YEAR($B3)&amp;":"&amp;MONTH($B3)&amp;":0:0:"&amp;J$1,REPORT_DATA_BY_ZONE_MONTH!$A:$M,7,FALSE)</f>
        <v>6</v>
      </c>
      <c r="K3" s="7" t="e">
        <f>VLOOKUP(YEAR($B3)&amp;":"&amp;MONTH($B3)&amp;":0:0:"&amp;K$1,REPORT_DATA_BY_ZONE_MONTH!$A:$M,7,FALSE)</f>
        <v>#N/A</v>
      </c>
      <c r="L3" s="7">
        <f>VLOOKUP(YEAR($B3)&amp;":"&amp;MONTH($B3)&amp;":0:0:"&amp;L$1,REPORT_DATA_BY_ZONE_MONTH!$A:$M,7,FALSE)</f>
        <v>4</v>
      </c>
      <c r="M3" s="7">
        <f>VLOOKUP(YEAR($B3)&amp;":"&amp;MONTH($B3)&amp;":0:0:"&amp;M$1,REPORT_DATA_BY_ZONE_MONTH!$A:$M,7,FALSE)</f>
        <v>1</v>
      </c>
    </row>
    <row r="4" spans="1:13">
      <c r="A4" s="7">
        <v>-9</v>
      </c>
      <c r="B4" s="28">
        <f t="shared" si="0"/>
        <v>42252</v>
      </c>
      <c r="D4" s="7">
        <f>VLOOKUP(YEAR($B4)&amp;":"&amp;MONTH($B4)&amp;":0:0:"&amp;D$1,REPORT_DATA_BY_ZONE_MONTH!$A:$M,7,FALSE)</f>
        <v>5</v>
      </c>
      <c r="E4" s="7">
        <f>VLOOKUP(YEAR($B4)&amp;":"&amp;MONTH($B4)&amp;":0:0:"&amp;E$1,REPORT_DATA_BY_ZONE_MONTH!$A:$M,7,FALSE)</f>
        <v>7</v>
      </c>
      <c r="F4" s="7">
        <f>VLOOKUP(YEAR($B4)&amp;":"&amp;MONTH($B4)&amp;":0:0:"&amp;F$1,REPORT_DATA_BY_ZONE_MONTH!$A:$M,7,FALSE)</f>
        <v>2</v>
      </c>
      <c r="G4" s="7">
        <f>VLOOKUP(YEAR($B4)&amp;":"&amp;MONTH($B4)&amp;":0:0:"&amp;G$1,REPORT_DATA_BY_ZONE_MONTH!$A:$M,7,FALSE)</f>
        <v>2</v>
      </c>
      <c r="H4" s="7">
        <f>VLOOKUP(YEAR($B4)&amp;":"&amp;MONTH($B4)&amp;":0:0:"&amp;H$1,REPORT_DATA_BY_ZONE_MONTH!$A:$M,7,FALSE)</f>
        <v>2</v>
      </c>
      <c r="I4" s="7">
        <f>VLOOKUP(YEAR($B4)&amp;":"&amp;MONTH($B4)&amp;":0:0:"&amp;I$1,REPORT_DATA_BY_ZONE_MONTH!$A:$M,7,FALSE)</f>
        <v>3</v>
      </c>
      <c r="J4" s="7">
        <f>VLOOKUP(YEAR($B4)&amp;":"&amp;MONTH($B4)&amp;":0:0:"&amp;J$1,REPORT_DATA_BY_ZONE_MONTH!$A:$M,7,FALSE)</f>
        <v>8</v>
      </c>
      <c r="K4" s="7" t="e">
        <f>VLOOKUP(YEAR($B4)&amp;":"&amp;MONTH($B4)&amp;":0:0:"&amp;K$1,REPORT_DATA_BY_ZONE_MONTH!$A:$M,7,FALSE)</f>
        <v>#N/A</v>
      </c>
      <c r="L4" s="7">
        <f>VLOOKUP(YEAR($B4)&amp;":"&amp;MONTH($B4)&amp;":0:0:"&amp;L$1,REPORT_DATA_BY_ZONE_MONTH!$A:$M,7,FALSE)</f>
        <v>5</v>
      </c>
      <c r="M4" s="7">
        <f>VLOOKUP(YEAR($B4)&amp;":"&amp;MONTH($B4)&amp;":0:0:"&amp;M$1,REPORT_DATA_BY_ZONE_MONTH!$A:$M,7,FALSE)</f>
        <v>1</v>
      </c>
    </row>
    <row r="5" spans="1:13">
      <c r="A5" s="7">
        <v>-8</v>
      </c>
      <c r="B5" s="28">
        <f t="shared" si="0"/>
        <v>42282</v>
      </c>
      <c r="D5" s="7">
        <f>VLOOKUP(YEAR($B5)&amp;":"&amp;MONTH($B5)&amp;":0:0:"&amp;D$1,REPORT_DATA_BY_ZONE_MONTH!$A:$M,7,FALSE)</f>
        <v>5</v>
      </c>
      <c r="E5" s="7">
        <f>VLOOKUP(YEAR($B5)&amp;":"&amp;MONTH($B5)&amp;":0:0:"&amp;E$1,REPORT_DATA_BY_ZONE_MONTH!$A:$M,7,FALSE)</f>
        <v>6</v>
      </c>
      <c r="F5" s="7">
        <f>VLOOKUP(YEAR($B5)&amp;":"&amp;MONTH($B5)&amp;":0:0:"&amp;F$1,REPORT_DATA_BY_ZONE_MONTH!$A:$M,7,FALSE)</f>
        <v>4</v>
      </c>
      <c r="G5" s="7">
        <f>VLOOKUP(YEAR($B5)&amp;":"&amp;MONTH($B5)&amp;":0:0:"&amp;G$1,REPORT_DATA_BY_ZONE_MONTH!$A:$M,7,FALSE)</f>
        <v>1</v>
      </c>
      <c r="H5" s="7">
        <f>VLOOKUP(YEAR($B5)&amp;":"&amp;MONTH($B5)&amp;":0:0:"&amp;H$1,REPORT_DATA_BY_ZONE_MONTH!$A:$M,7,FALSE)</f>
        <v>0</v>
      </c>
      <c r="I5" s="7">
        <f>VLOOKUP(YEAR($B5)&amp;":"&amp;MONTH($B5)&amp;":0:0:"&amp;I$1,REPORT_DATA_BY_ZONE_MONTH!$A:$M,7,FALSE)</f>
        <v>3</v>
      </c>
      <c r="J5" s="7">
        <f>VLOOKUP(YEAR($B5)&amp;":"&amp;MONTH($B5)&amp;":0:0:"&amp;J$1,REPORT_DATA_BY_ZONE_MONTH!$A:$M,7,FALSE)</f>
        <v>4</v>
      </c>
      <c r="K5" s="7" t="e">
        <f>VLOOKUP(YEAR($B5)&amp;":"&amp;MONTH($B5)&amp;":0:0:"&amp;K$1,REPORT_DATA_BY_ZONE_MONTH!$A:$M,7,FALSE)</f>
        <v>#N/A</v>
      </c>
      <c r="L5" s="7">
        <f>VLOOKUP(YEAR($B5)&amp;":"&amp;MONTH($B5)&amp;":0:0:"&amp;L$1,REPORT_DATA_BY_ZONE_MONTH!$A:$M,7,FALSE)</f>
        <v>6</v>
      </c>
      <c r="M5" s="7">
        <f>VLOOKUP(YEAR($B5)&amp;":"&amp;MONTH($B5)&amp;":0:0:"&amp;M$1,REPORT_DATA_BY_ZONE_MONTH!$A:$M,7,FALSE)</f>
        <v>2</v>
      </c>
    </row>
    <row r="6" spans="1:13">
      <c r="A6" s="7">
        <v>-7</v>
      </c>
      <c r="B6" s="28">
        <f t="shared" si="0"/>
        <v>42313</v>
      </c>
      <c r="D6" s="7">
        <f>VLOOKUP(YEAR($B6)&amp;":"&amp;MONTH($B6)&amp;":0:0:"&amp;D$1,REPORT_DATA_BY_ZONE_MONTH!$A:$M,7,FALSE)</f>
        <v>9</v>
      </c>
      <c r="E6" s="7">
        <f>VLOOKUP(YEAR($B6)&amp;":"&amp;MONTH($B6)&amp;":0:0:"&amp;E$1,REPORT_DATA_BY_ZONE_MONTH!$A:$M,7,FALSE)</f>
        <v>5</v>
      </c>
      <c r="F6" s="7">
        <f>VLOOKUP(YEAR($B6)&amp;":"&amp;MONTH($B6)&amp;":0:0:"&amp;F$1,REPORT_DATA_BY_ZONE_MONTH!$A:$M,7,FALSE)</f>
        <v>4</v>
      </c>
      <c r="G6" s="7">
        <f>VLOOKUP(YEAR($B6)&amp;":"&amp;MONTH($B6)&amp;":0:0:"&amp;G$1,REPORT_DATA_BY_ZONE_MONTH!$A:$M,7,FALSE)</f>
        <v>2</v>
      </c>
      <c r="H6" s="7">
        <f>VLOOKUP(YEAR($B6)&amp;":"&amp;MONTH($B6)&amp;":0:0:"&amp;H$1,REPORT_DATA_BY_ZONE_MONTH!$A:$M,7,FALSE)</f>
        <v>1</v>
      </c>
      <c r="I6" s="7">
        <f>VLOOKUP(YEAR($B6)&amp;":"&amp;MONTH($B6)&amp;":0:0:"&amp;I$1,REPORT_DATA_BY_ZONE_MONTH!$A:$M,7,FALSE)</f>
        <v>4</v>
      </c>
      <c r="J6" s="7">
        <f>VLOOKUP(YEAR($B6)&amp;":"&amp;MONTH($B6)&amp;":0:0:"&amp;J$1,REPORT_DATA_BY_ZONE_MONTH!$A:$M,7,FALSE)</f>
        <v>6</v>
      </c>
      <c r="K6" s="7" t="e">
        <f>VLOOKUP(YEAR($B6)&amp;":"&amp;MONTH($B6)&amp;":0:0:"&amp;K$1,REPORT_DATA_BY_ZONE_MONTH!$A:$M,7,FALSE)</f>
        <v>#N/A</v>
      </c>
      <c r="L6" s="7">
        <f>VLOOKUP(YEAR($B6)&amp;":"&amp;MONTH($B6)&amp;":0:0:"&amp;L$1,REPORT_DATA_BY_ZONE_MONTH!$A:$M,7,FALSE)</f>
        <v>2</v>
      </c>
      <c r="M6" s="7">
        <f>VLOOKUP(YEAR($B6)&amp;":"&amp;MONTH($B6)&amp;":0:0:"&amp;M$1,REPORT_DATA_BY_ZONE_MONTH!$A:$M,7,FALSE)</f>
        <v>2</v>
      </c>
    </row>
    <row r="7" spans="1:13">
      <c r="A7" s="7">
        <v>-6</v>
      </c>
      <c r="B7" s="28">
        <f t="shared" si="0"/>
        <v>42343</v>
      </c>
      <c r="D7" s="7">
        <f>VLOOKUP(YEAR($B7)&amp;":"&amp;MONTH($B7)&amp;":0:0:"&amp;D$1,REPORT_DATA_BY_ZONE_MONTH!$A:$M,7,FALSE)</f>
        <v>11</v>
      </c>
      <c r="E7" s="7">
        <f>VLOOKUP(YEAR($B7)&amp;":"&amp;MONTH($B7)&amp;":0:0:"&amp;E$1,REPORT_DATA_BY_ZONE_MONTH!$A:$M,7,FALSE)</f>
        <v>4</v>
      </c>
      <c r="F7" s="7">
        <f>VLOOKUP(YEAR($B7)&amp;":"&amp;MONTH($B7)&amp;":0:0:"&amp;F$1,REPORT_DATA_BY_ZONE_MONTH!$A:$M,7,FALSE)</f>
        <v>1</v>
      </c>
      <c r="G7" s="7">
        <f>VLOOKUP(YEAR($B7)&amp;":"&amp;MONTH($B7)&amp;":0:0:"&amp;G$1,REPORT_DATA_BY_ZONE_MONTH!$A:$M,7,FALSE)</f>
        <v>6</v>
      </c>
      <c r="H7" s="7">
        <f>VLOOKUP(YEAR($B7)&amp;":"&amp;MONTH($B7)&amp;":0:0:"&amp;H$1,REPORT_DATA_BY_ZONE_MONTH!$A:$M,7,FALSE)</f>
        <v>1</v>
      </c>
      <c r="I7" s="7">
        <f>VLOOKUP(YEAR($B7)&amp;":"&amp;MONTH($B7)&amp;":0:0:"&amp;I$1,REPORT_DATA_BY_ZONE_MONTH!$A:$M,7,FALSE)</f>
        <v>4</v>
      </c>
      <c r="J7" s="7">
        <f>VLOOKUP(YEAR($B7)&amp;":"&amp;MONTH($B7)&amp;":0:0:"&amp;J$1,REPORT_DATA_BY_ZONE_MONTH!$A:$M,7,FALSE)</f>
        <v>10</v>
      </c>
      <c r="K7" s="7">
        <f>VLOOKUP(YEAR($B7)&amp;":"&amp;MONTH($B7)&amp;":0:0:"&amp;K$1,REPORT_DATA_BY_ZONE_MONTH!$A:$M,7,FALSE)</f>
        <v>2</v>
      </c>
      <c r="L7" s="7">
        <f>VLOOKUP(YEAR($B7)&amp;":"&amp;MONTH($B7)&amp;":0:0:"&amp;L$1,REPORT_DATA_BY_ZONE_MONTH!$A:$M,7,FALSE)</f>
        <v>4</v>
      </c>
      <c r="M7" s="7">
        <f>VLOOKUP(YEAR($B7)&amp;":"&amp;MONTH($B7)&amp;":0:0:"&amp;M$1,REPORT_DATA_BY_ZONE_MONTH!$A:$M,7,FALSE)</f>
        <v>3</v>
      </c>
    </row>
    <row r="8" spans="1:13">
      <c r="A8" s="7">
        <v>-5</v>
      </c>
      <c r="B8" s="28">
        <f t="shared" si="0"/>
        <v>42374</v>
      </c>
      <c r="D8" s="7">
        <f>VLOOKUP(YEAR($B8)&amp;":"&amp;MONTH($B8)&amp;":0:0:"&amp;D$1,REPORT_DATA_BY_ZONE_MONTH!$A:$M,7,FALSE)</f>
        <v>5</v>
      </c>
      <c r="E8" s="7">
        <f>VLOOKUP(YEAR($B8)&amp;":"&amp;MONTH($B8)&amp;":0:0:"&amp;E$1,REPORT_DATA_BY_ZONE_MONTH!$A:$M,7,FALSE)</f>
        <v>6</v>
      </c>
      <c r="F8" s="7">
        <f>VLOOKUP(YEAR($B8)&amp;":"&amp;MONTH($B8)&amp;":0:0:"&amp;F$1,REPORT_DATA_BY_ZONE_MONTH!$A:$M,7,FALSE)</f>
        <v>1</v>
      </c>
      <c r="G8" s="7">
        <f>VLOOKUP(YEAR($B8)&amp;":"&amp;MONTH($B8)&amp;":0:0:"&amp;G$1,REPORT_DATA_BY_ZONE_MONTH!$A:$M,7,FALSE)</f>
        <v>1</v>
      </c>
      <c r="H8" s="7">
        <f>VLOOKUP(YEAR($B8)&amp;":"&amp;MONTH($B8)&amp;":0:0:"&amp;H$1,REPORT_DATA_BY_ZONE_MONTH!$A:$M,7,FALSE)</f>
        <v>3</v>
      </c>
      <c r="I8" s="7">
        <f>VLOOKUP(YEAR($B8)&amp;":"&amp;MONTH($B8)&amp;":0:0:"&amp;I$1,REPORT_DATA_BY_ZONE_MONTH!$A:$M,7,FALSE)</f>
        <v>6</v>
      </c>
      <c r="J8" s="7">
        <f>VLOOKUP(YEAR($B8)&amp;":"&amp;MONTH($B8)&amp;":0:0:"&amp;J$1,REPORT_DATA_BY_ZONE_MONTH!$A:$M,7,FALSE)</f>
        <v>8</v>
      </c>
      <c r="K8" s="7">
        <f>VLOOKUP(YEAR($B8)&amp;":"&amp;MONTH($B8)&amp;":0:0:"&amp;K$1,REPORT_DATA_BY_ZONE_MONTH!$A:$M,7,FALSE)</f>
        <v>2</v>
      </c>
      <c r="L8" s="7">
        <f>VLOOKUP(YEAR($B8)&amp;":"&amp;MONTH($B8)&amp;":0:0:"&amp;L$1,REPORT_DATA_BY_ZONE_MONTH!$A:$M,7,FALSE)</f>
        <v>2</v>
      </c>
      <c r="M8" s="7">
        <f>VLOOKUP(YEAR($B8)&amp;":"&amp;MONTH($B8)&amp;":0:0:"&amp;M$1,REPORT_DATA_BY_ZONE_MONTH!$A:$M,7,FALSE)</f>
        <v>8</v>
      </c>
    </row>
    <row r="9" spans="1:13">
      <c r="A9" s="7">
        <v>-4</v>
      </c>
      <c r="B9" s="28">
        <f t="shared" si="0"/>
        <v>42405</v>
      </c>
      <c r="D9" s="7">
        <f>VLOOKUP(YEAR($B9)&amp;":"&amp;MONTH($B9)&amp;":0:0:"&amp;D$1,REPORT_DATA_BY_ZONE_MONTH!$A:$M,7,FALSE)</f>
        <v>4</v>
      </c>
      <c r="E9" s="7">
        <f>VLOOKUP(YEAR($B9)&amp;":"&amp;MONTH($B9)&amp;":0:0:"&amp;E$1,REPORT_DATA_BY_ZONE_MONTH!$A:$M,7,FALSE)</f>
        <v>4</v>
      </c>
      <c r="F9" s="7">
        <f>VLOOKUP(YEAR($B9)&amp;":"&amp;MONTH($B9)&amp;":0:0:"&amp;F$1,REPORT_DATA_BY_ZONE_MONTH!$A:$M,7,FALSE)</f>
        <v>4</v>
      </c>
      <c r="G9" s="7">
        <f>VLOOKUP(YEAR($B9)&amp;":"&amp;MONTH($B9)&amp;":0:0:"&amp;G$1,REPORT_DATA_BY_ZONE_MONTH!$A:$M,7,FALSE)</f>
        <v>4</v>
      </c>
      <c r="H9" s="7">
        <f>VLOOKUP(YEAR($B9)&amp;":"&amp;MONTH($B9)&amp;":0:0:"&amp;H$1,REPORT_DATA_BY_ZONE_MONTH!$A:$M,7,FALSE)</f>
        <v>3</v>
      </c>
      <c r="I9" s="7">
        <f>VLOOKUP(YEAR($B9)&amp;":"&amp;MONTH($B9)&amp;":0:0:"&amp;I$1,REPORT_DATA_BY_ZONE_MONTH!$A:$M,7,FALSE)</f>
        <v>5</v>
      </c>
      <c r="J9" s="7">
        <f>VLOOKUP(YEAR($B9)&amp;":"&amp;MONTH($B9)&amp;":0:0:"&amp;J$1,REPORT_DATA_BY_ZONE_MONTH!$A:$M,7,FALSE)</f>
        <v>2</v>
      </c>
      <c r="K9" s="7">
        <f>VLOOKUP(YEAR($B9)&amp;":"&amp;MONTH($B9)&amp;":0:0:"&amp;K$1,REPORT_DATA_BY_ZONE_MONTH!$A:$M,7,FALSE)</f>
        <v>1</v>
      </c>
      <c r="L9" s="7">
        <f>VLOOKUP(YEAR($B9)&amp;":"&amp;MONTH($B9)&amp;":0:0:"&amp;L$1,REPORT_DATA_BY_ZONE_MONTH!$A:$M,7,FALSE)</f>
        <v>5</v>
      </c>
      <c r="M9" s="7">
        <f>VLOOKUP(YEAR($B9)&amp;":"&amp;MONTH($B9)&amp;":0:0:"&amp;M$1,REPORT_DATA_BY_ZONE_MONTH!$A:$M,7,FALSE)</f>
        <v>3</v>
      </c>
    </row>
    <row r="10" spans="1:13">
      <c r="A10" s="7">
        <v>-3</v>
      </c>
      <c r="B10" s="28">
        <f t="shared" si="0"/>
        <v>42434</v>
      </c>
      <c r="D10" s="7">
        <f>VLOOKUP(YEAR($B10)&amp;":"&amp;MONTH($B10)&amp;":0:0:"&amp;D$1,REPORT_DATA_BY_ZONE_MONTH!$A:$M,7,FALSE)</f>
        <v>6</v>
      </c>
      <c r="E10" s="7">
        <f>VLOOKUP(YEAR($B10)&amp;":"&amp;MONTH($B10)&amp;":0:0:"&amp;E$1,REPORT_DATA_BY_ZONE_MONTH!$A:$M,7,FALSE)</f>
        <v>1</v>
      </c>
      <c r="F10" s="7">
        <f>VLOOKUP(YEAR($B10)&amp;":"&amp;MONTH($B10)&amp;":0:0:"&amp;F$1,REPORT_DATA_BY_ZONE_MONTH!$A:$M,7,FALSE)</f>
        <v>1</v>
      </c>
      <c r="G10" s="7">
        <f>VLOOKUP(YEAR($B10)&amp;":"&amp;MONTH($B10)&amp;":0:0:"&amp;G$1,REPORT_DATA_BY_ZONE_MONTH!$A:$M,7,FALSE)</f>
        <v>5</v>
      </c>
      <c r="H10" s="7">
        <f>VLOOKUP(YEAR($B10)&amp;":"&amp;MONTH($B10)&amp;":0:0:"&amp;H$1,REPORT_DATA_BY_ZONE_MONTH!$A:$M,7,FALSE)</f>
        <v>4</v>
      </c>
      <c r="I10" s="7">
        <f>VLOOKUP(YEAR($B10)&amp;":"&amp;MONTH($B10)&amp;":0:0:"&amp;I$1,REPORT_DATA_BY_ZONE_MONTH!$A:$M,7,FALSE)</f>
        <v>2</v>
      </c>
      <c r="J10" s="7">
        <f>VLOOKUP(YEAR($B10)&amp;":"&amp;MONTH($B10)&amp;":0:0:"&amp;J$1,REPORT_DATA_BY_ZONE_MONTH!$A:$M,7,FALSE)</f>
        <v>4</v>
      </c>
      <c r="K10" s="7">
        <f>VLOOKUP(YEAR($B10)&amp;":"&amp;MONTH($B10)&amp;":0:0:"&amp;K$1,REPORT_DATA_BY_ZONE_MONTH!$A:$M,7,FALSE)</f>
        <v>1</v>
      </c>
      <c r="L10" s="7">
        <f>VLOOKUP(YEAR($B10)&amp;":"&amp;MONTH($B10)&amp;":0:0:"&amp;L$1,REPORT_DATA_BY_ZONE_MONTH!$A:$M,7,FALSE)</f>
        <v>6</v>
      </c>
      <c r="M10" s="7">
        <f>VLOOKUP(YEAR($B10)&amp;":"&amp;MONTH($B10)&amp;":0:0:"&amp;M$1,REPORT_DATA_BY_ZONE_MONTH!$A:$M,7,FALSE)</f>
        <v>1</v>
      </c>
    </row>
    <row r="11" spans="1:13">
      <c r="A11" s="7">
        <v>-2</v>
      </c>
      <c r="B11" s="28">
        <f t="shared" si="0"/>
        <v>42465</v>
      </c>
      <c r="D11" s="7">
        <f>VLOOKUP(YEAR($B11)&amp;":"&amp;MONTH($B11)&amp;":0:0:"&amp;D$1,REPORT_DATA_BY_ZONE_MONTH!$A:$M,7,FALSE)</f>
        <v>6</v>
      </c>
      <c r="E11" s="7">
        <f>VLOOKUP(YEAR($B11)&amp;":"&amp;MONTH($B11)&amp;":0:0:"&amp;E$1,REPORT_DATA_BY_ZONE_MONTH!$A:$M,7,FALSE)</f>
        <v>5</v>
      </c>
      <c r="F11" s="7">
        <f>VLOOKUP(YEAR($B11)&amp;":"&amp;MONTH($B11)&amp;":0:0:"&amp;F$1,REPORT_DATA_BY_ZONE_MONTH!$A:$M,7,FALSE)</f>
        <v>1</v>
      </c>
      <c r="G11" s="7">
        <f>VLOOKUP(YEAR($B11)&amp;":"&amp;MONTH($B11)&amp;":0:0:"&amp;G$1,REPORT_DATA_BY_ZONE_MONTH!$A:$M,7,FALSE)</f>
        <v>10</v>
      </c>
      <c r="H11" s="7">
        <f>VLOOKUP(YEAR($B11)&amp;":"&amp;MONTH($B11)&amp;":0:0:"&amp;H$1,REPORT_DATA_BY_ZONE_MONTH!$A:$M,7,FALSE)</f>
        <v>3</v>
      </c>
      <c r="I11" s="7">
        <f>VLOOKUP(YEAR($B11)&amp;":"&amp;MONTH($B11)&amp;":0:0:"&amp;I$1,REPORT_DATA_BY_ZONE_MONTH!$A:$M,7,FALSE)</f>
        <v>5</v>
      </c>
      <c r="J11" s="7">
        <f>VLOOKUP(YEAR($B11)&amp;":"&amp;MONTH($B11)&amp;":0:0:"&amp;J$1,REPORT_DATA_BY_ZONE_MONTH!$A:$M,7,FALSE)</f>
        <v>4</v>
      </c>
      <c r="K11" s="7">
        <f>VLOOKUP(YEAR($B11)&amp;":"&amp;MONTH($B11)&amp;":0:0:"&amp;K$1,REPORT_DATA_BY_ZONE_MONTH!$A:$M,7,FALSE)</f>
        <v>1</v>
      </c>
      <c r="L11" s="7">
        <f>VLOOKUP(YEAR($B11)&amp;":"&amp;MONTH($B11)&amp;":0:0:"&amp;L$1,REPORT_DATA_BY_ZONE_MONTH!$A:$M,7,FALSE)</f>
        <v>3</v>
      </c>
      <c r="M11" s="7">
        <f>VLOOKUP(YEAR($B11)&amp;":"&amp;MONTH($B11)&amp;":0:0:"&amp;M$1,REPORT_DATA_BY_ZONE_MONTH!$A:$M,7,FALSE)</f>
        <v>5</v>
      </c>
    </row>
    <row r="12" spans="1:13">
      <c r="A12" s="7">
        <v>-1</v>
      </c>
      <c r="B12" s="28">
        <f t="shared" si="0"/>
        <v>42495</v>
      </c>
      <c r="D12" s="7">
        <f>VLOOKUP(YEAR($B12)&amp;":"&amp;MONTH($B12)&amp;":0:0:"&amp;D$1,REPORT_DATA_BY_ZONE_MONTH!$A:$M,7,FALSE)</f>
        <v>10</v>
      </c>
      <c r="E12" s="7">
        <f>VLOOKUP(YEAR($B12)&amp;":"&amp;MONTH($B12)&amp;":0:0:"&amp;E$1,REPORT_DATA_BY_ZONE_MONTH!$A:$M,7,FALSE)</f>
        <v>7</v>
      </c>
      <c r="F12" s="7">
        <f>VLOOKUP(YEAR($B12)&amp;":"&amp;MONTH($B12)&amp;":0:0:"&amp;F$1,REPORT_DATA_BY_ZONE_MONTH!$A:$M,7,FALSE)</f>
        <v>6</v>
      </c>
      <c r="G12" s="7">
        <f>VLOOKUP(YEAR($B12)&amp;":"&amp;MONTH($B12)&amp;":0:0:"&amp;G$1,REPORT_DATA_BY_ZONE_MONTH!$A:$M,7,FALSE)</f>
        <v>5</v>
      </c>
      <c r="H12" s="7">
        <f>VLOOKUP(YEAR($B12)&amp;":"&amp;MONTH($B12)&amp;":0:0:"&amp;H$1,REPORT_DATA_BY_ZONE_MONTH!$A:$M,7,FALSE)</f>
        <v>7</v>
      </c>
      <c r="I12" s="7">
        <f>VLOOKUP(YEAR($B12)&amp;":"&amp;MONTH($B12)&amp;":0:0:"&amp;I$1,REPORT_DATA_BY_ZONE_MONTH!$A:$M,7,FALSE)</f>
        <v>4</v>
      </c>
      <c r="J12" s="7">
        <f>VLOOKUP(YEAR($B12)&amp;":"&amp;MONTH($B12)&amp;":0:0:"&amp;J$1,REPORT_DATA_BY_ZONE_MONTH!$A:$M,7,FALSE)</f>
        <v>10</v>
      </c>
      <c r="K12" s="7">
        <f>VLOOKUP(YEAR($B12)&amp;":"&amp;MONTH($B12)&amp;":0:0:"&amp;K$1,REPORT_DATA_BY_ZONE_MONTH!$A:$M,7,FALSE)</f>
        <v>5</v>
      </c>
      <c r="L12" s="7">
        <f>VLOOKUP(YEAR($B12)&amp;":"&amp;MONTH($B12)&amp;":0:0:"&amp;L$1,REPORT_DATA_BY_ZONE_MONTH!$A:$M,7,FALSE)</f>
        <v>9</v>
      </c>
      <c r="M12" s="7">
        <f>VLOOKUP(YEAR($B12)&amp;":"&amp;MONTH($B12)&amp;":0:0:"&amp;M$1,REPORT_DATA_BY_ZONE_MONTH!$A:$M,7,FALSE)</f>
        <v>3</v>
      </c>
    </row>
    <row r="13" spans="1:13">
      <c r="A13" s="7">
        <v>0</v>
      </c>
      <c r="B13" s="28">
        <f t="shared" si="0"/>
        <v>42526</v>
      </c>
      <c r="D13" s="7">
        <f>VLOOKUP(YEAR($B13)&amp;":"&amp;MONTH($B13)&amp;":0:0:"&amp;D$1,REPORT_DATA_BY_ZONE_MONTH!$A:$M,7,FALSE)</f>
        <v>0</v>
      </c>
      <c r="E13" s="7">
        <f>VLOOKUP(YEAR($B13)&amp;":"&amp;MONTH($B13)&amp;":0:0:"&amp;E$1,REPORT_DATA_BY_ZONE_MONTH!$A:$M,7,FALSE)</f>
        <v>2</v>
      </c>
      <c r="F13" s="7">
        <f>VLOOKUP(YEAR($B13)&amp;":"&amp;MONTH($B13)&amp;":0:0:"&amp;F$1,REPORT_DATA_BY_ZONE_MONTH!$A:$M,7,FALSE)</f>
        <v>0</v>
      </c>
      <c r="G13" s="7">
        <f>VLOOKUP(YEAR($B13)&amp;":"&amp;MONTH($B13)&amp;":0:0:"&amp;G$1,REPORT_DATA_BY_ZONE_MONTH!$A:$M,7,FALSE)</f>
        <v>1</v>
      </c>
      <c r="H13" s="7">
        <f>VLOOKUP(YEAR($B13)&amp;":"&amp;MONTH($B13)&amp;":0:0:"&amp;H$1,REPORT_DATA_BY_ZONE_MONTH!$A:$M,7,FALSE)</f>
        <v>1</v>
      </c>
      <c r="I13" s="7">
        <f>VLOOKUP(YEAR($B13)&amp;":"&amp;MONTH($B13)&amp;":0:0:"&amp;I$1,REPORT_DATA_BY_ZONE_MONTH!$A:$M,7,FALSE)</f>
        <v>1</v>
      </c>
      <c r="J13" s="7">
        <f>VLOOKUP(YEAR($B13)&amp;":"&amp;MONTH($B13)&amp;":0:0:"&amp;J$1,REPORT_DATA_BY_ZONE_MONTH!$A:$M,7,FALSE)</f>
        <v>0</v>
      </c>
      <c r="K13" s="7">
        <f>VLOOKUP(YEAR($B13)&amp;":"&amp;MONTH($B13)&amp;":0:0:"&amp;K$1,REPORT_DATA_BY_ZONE_MONTH!$A:$M,7,FALSE)</f>
        <v>1</v>
      </c>
      <c r="L13" s="7">
        <f>VLOOKUP(YEAR($B13)&amp;":"&amp;MONTH($B13)&amp;":0:0:"&amp;L$1,REPORT_DATA_BY_ZONE_MONTH!$A:$M,7,FALSE)</f>
        <v>1</v>
      </c>
      <c r="M13" s="7">
        <f>VLOOKUP(YEAR($B13)&amp;":"&amp;MONTH($B13)&amp;":0:0:"&amp;M$1,REPORT_DATA_BY_ZONE_MONTH!$A:$M,7,FALSE)</f>
        <v>0</v>
      </c>
    </row>
  </sheetData>
  <pageMargins left="0.7" right="0.7" top="0.75" bottom="0.75" header="0.3" footer="0.3"/>
  <pageSetup scale="6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U42"/>
  <sheetViews>
    <sheetView tabSelected="1" topLeftCell="E1" zoomScaleNormal="100" zoomScaleSheetLayoutView="115" workbookViewId="0">
      <selection activeCell="Q15" sqref="Q15"/>
    </sheetView>
  </sheetViews>
  <sheetFormatPr defaultRowHeight="15"/>
  <cols>
    <col min="1" max="1" width="22.7109375" style="64" customWidth="1"/>
    <col min="2" max="2" width="22.85546875" style="64" customWidth="1"/>
    <col min="3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2" width="14.7109375" style="7" customWidth="1"/>
    <col min="13" max="14" width="7.7109375" style="7" customWidth="1"/>
    <col min="15" max="15" width="14.7109375" style="7" customWidth="1"/>
    <col min="16" max="21" width="7.7109375" style="7" customWidth="1"/>
    <col min="22" max="16384" width="9.140625" style="7"/>
  </cols>
  <sheetData>
    <row r="1" spans="1:21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76" t="s">
        <v>4483</v>
      </c>
      <c r="N1" s="101" t="s">
        <v>4484</v>
      </c>
      <c r="O1" s="93" t="s">
        <v>1732</v>
      </c>
      <c r="P1" s="96" t="s">
        <v>21</v>
      </c>
      <c r="Q1" s="76" t="s">
        <v>22</v>
      </c>
      <c r="R1" s="76" t="s">
        <v>23</v>
      </c>
      <c r="S1" s="76" t="s">
        <v>33</v>
      </c>
      <c r="T1" s="76" t="s">
        <v>34</v>
      </c>
      <c r="U1" s="76" t="s">
        <v>24</v>
      </c>
    </row>
    <row r="2" spans="1:21" ht="15" customHeight="1">
      <c r="A2" s="1" t="s">
        <v>459</v>
      </c>
      <c r="E2" s="78" t="str">
        <f>$A$3</f>
        <v>桃園地帶</v>
      </c>
      <c r="F2" s="26" t="s">
        <v>791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77"/>
      <c r="N2" s="102"/>
      <c r="O2" s="94"/>
      <c r="P2" s="97"/>
      <c r="Q2" s="77"/>
      <c r="R2" s="77"/>
      <c r="S2" s="77"/>
      <c r="T2" s="77"/>
      <c r="U2" s="77"/>
    </row>
    <row r="3" spans="1:21" ht="15" customHeight="1">
      <c r="A3" s="1" t="s">
        <v>807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2" t="s">
        <v>785</v>
      </c>
      <c r="M3" s="77"/>
      <c r="N3" s="102"/>
      <c r="O3" s="94"/>
      <c r="P3" s="97"/>
      <c r="Q3" s="77"/>
      <c r="R3" s="77"/>
      <c r="S3" s="77"/>
      <c r="T3" s="77"/>
      <c r="U3" s="77"/>
    </row>
    <row r="4" spans="1:21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50</v>
      </c>
      <c r="I4" s="88"/>
      <c r="J4" s="88"/>
      <c r="K4" s="89"/>
      <c r="L4" s="44">
        <f>ROUND($G$2/12,0)</f>
        <v>8</v>
      </c>
      <c r="M4" s="77"/>
      <c r="N4" s="102"/>
      <c r="O4" s="94"/>
      <c r="P4" s="97"/>
      <c r="Q4" s="77"/>
      <c r="R4" s="77"/>
      <c r="S4" s="77"/>
      <c r="T4" s="77"/>
      <c r="U4" s="77"/>
    </row>
    <row r="5" spans="1:21" ht="15" customHeight="1">
      <c r="A5" s="1" t="s">
        <v>458</v>
      </c>
      <c r="E5" s="86"/>
      <c r="F5" s="5" t="s">
        <v>790</v>
      </c>
      <c r="G5" s="6"/>
      <c r="H5" s="90">
        <f ca="1">TAOYUAN_ZONE_GRAPH!$AC$89</f>
        <v>31</v>
      </c>
      <c r="I5" s="91"/>
      <c r="J5" s="91"/>
      <c r="K5" s="92"/>
      <c r="L5" s="45">
        <f ca="1">$O$42</f>
        <v>0</v>
      </c>
      <c r="M5" s="77"/>
      <c r="N5" s="102"/>
      <c r="O5" s="95"/>
      <c r="P5" s="97"/>
      <c r="Q5" s="77"/>
      <c r="R5" s="77"/>
      <c r="S5" s="77"/>
      <c r="T5" s="77"/>
      <c r="U5" s="77"/>
    </row>
    <row r="6" spans="1:21" ht="15" customHeight="1">
      <c r="A6" s="1">
        <v>100</v>
      </c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38"/>
      <c r="N6" s="38"/>
      <c r="O6" s="53" t="s">
        <v>15</v>
      </c>
      <c r="P6" s="37" t="s">
        <v>16</v>
      </c>
      <c r="Q6" s="37" t="s">
        <v>17</v>
      </c>
      <c r="R6" s="37" t="s">
        <v>18</v>
      </c>
      <c r="S6" s="37" t="s">
        <v>19</v>
      </c>
      <c r="T6" s="37" t="s">
        <v>29</v>
      </c>
      <c r="U6" s="37"/>
    </row>
    <row r="7" spans="1:21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98"/>
      <c r="N7" s="98"/>
      <c r="O7" s="61" t="s">
        <v>793</v>
      </c>
      <c r="P7" s="38" t="s">
        <v>794</v>
      </c>
      <c r="Q7" s="38" t="s">
        <v>795</v>
      </c>
      <c r="R7" s="38" t="s">
        <v>796</v>
      </c>
      <c r="S7" s="38" t="s">
        <v>797</v>
      </c>
      <c r="T7" s="38" t="s">
        <v>798</v>
      </c>
      <c r="U7" s="38"/>
    </row>
    <row r="8" spans="1:21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18" t="s">
        <v>4339</v>
      </c>
      <c r="N8" s="18" t="s">
        <v>4340</v>
      </c>
      <c r="O8" s="54" t="s">
        <v>6</v>
      </c>
      <c r="P8" s="18" t="s">
        <v>7</v>
      </c>
      <c r="Q8" s="18" t="s">
        <v>8</v>
      </c>
      <c r="R8" s="18" t="s">
        <v>9</v>
      </c>
      <c r="S8" s="18" t="s">
        <v>32</v>
      </c>
      <c r="T8" s="18" t="s">
        <v>31</v>
      </c>
      <c r="U8" s="18" t="s">
        <v>10</v>
      </c>
    </row>
    <row r="9" spans="1:21" ht="15" hidden="1" customHeight="1">
      <c r="E9" s="18"/>
      <c r="F9" s="18"/>
      <c r="G9" s="18"/>
      <c r="H9" s="18"/>
      <c r="I9" s="18"/>
      <c r="J9" s="18"/>
      <c r="K9" s="18"/>
      <c r="L9" s="18"/>
      <c r="M9" s="18"/>
      <c r="N9" s="18"/>
      <c r="O9" s="54">
        <v>1</v>
      </c>
      <c r="P9" s="18">
        <v>6</v>
      </c>
      <c r="Q9" s="18">
        <v>3</v>
      </c>
      <c r="R9" s="18">
        <v>8</v>
      </c>
      <c r="S9" s="18">
        <v>5</v>
      </c>
      <c r="T9" s="18">
        <v>1</v>
      </c>
      <c r="U9" s="18"/>
    </row>
    <row r="10" spans="1:21" ht="15" hidden="1" customHeight="1"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54">
        <v>1</v>
      </c>
      <c r="P10" s="18">
        <v>4</v>
      </c>
      <c r="Q10" s="18">
        <v>2</v>
      </c>
      <c r="R10" s="18">
        <v>6</v>
      </c>
      <c r="S10" s="18">
        <v>4</v>
      </c>
      <c r="T10" s="18">
        <v>1</v>
      </c>
      <c r="U10" s="18"/>
    </row>
    <row r="11" spans="1:21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"/>
      <c r="N11" s="6"/>
      <c r="O11" s="60"/>
      <c r="P11" s="6"/>
      <c r="Q11" s="6"/>
      <c r="R11" s="6"/>
      <c r="S11" s="6"/>
      <c r="T11" s="6"/>
      <c r="U11" s="6"/>
    </row>
    <row r="12" spans="1:21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 ca="1">IFERROR(INDEX(REPORT_DATA_BY_COMP!$A:$AI,$D12,MATCH(H$8,REPORT_DATA_BY_COMP!$A$1:$AI$1,0)), "")</f>
        <v>1</v>
      </c>
      <c r="I12" s="10">
        <f ca="1">IFERROR(INDEX(REPORT_DATA_BY_COMP!$A:$AI,$D12,MATCH(I$8,REPORT_DATA_BY_COMP!$A$1:$AI$1,0)), "")</f>
        <v>0</v>
      </c>
      <c r="J12" s="10">
        <f ca="1">IFERROR(INDEX(REPORT_DATA_BY_COMP!$A:$AI,$D12,MATCH(J$8,REPORT_DATA_BY_COMP!$A$1:$AI$1,0)), "")</f>
        <v>2</v>
      </c>
      <c r="K12" s="10">
        <f ca="1">IFERROR(INDEX(REPORT_DATA_BY_COMP!$A:$AI,$D12,MATCH(K$8,REPORT_DATA_BY_COMP!$A$1:$AI$1,0)), "")</f>
        <v>1</v>
      </c>
      <c r="L12" s="10">
        <f ca="1">IFERROR(INDEX(REPORT_DATA_BY_COMP!$A:$AI,$D12,MATCH(L$8,REPORT_DATA_BY_COMP!$A$1:$AI$1,0)), "")</f>
        <v>1</v>
      </c>
      <c r="M12" s="10" t="str">
        <f ca="1">IFERROR(""&amp;INDEX(BAPTISM_HISTORY!$A:$C,MATCH("0:0:0:0:"&amp;$B12,BAPTISM_HISTORY!$A:$A,0),MATCH(M$8,BAPTISM_HISTORY!$A$1:$AI$1,0)), "")</f>
        <v/>
      </c>
      <c r="N12" s="47" t="str">
        <f ca="1">IFERROR(INDEX(BAPTISM_HISTORY!$A:$C,MATCH("0:0:0:0:"&amp;$B12,BAPTISM_HISTORY!$A:$A,0),MATCH(N$8,BAPTISM_HISTORY!$A$1:$AI$1,0)), "")</f>
        <v>0</v>
      </c>
      <c r="O12" s="59">
        <f ca="1">IFERROR(INDEX(REPORT_DATA_BY_COMP!$A:$AI,$D12,MATCH(O$8,REPORT_DATA_BY_COMP!$A$1:$AI$1,0)), "")</f>
        <v>0</v>
      </c>
      <c r="P12" s="50">
        <f ca="1">IFERROR(INDEX(REPORT_DATA_BY_COMP!$A:$AI,$D12,MATCH(P$8,REPORT_DATA_BY_COMP!$A$1:$AI$1,0)), "")</f>
        <v>7</v>
      </c>
      <c r="Q12" s="10">
        <f ca="1">IFERROR(INDEX(REPORT_DATA_BY_COMP!$A:$AI,$D12,MATCH(Q$8,REPORT_DATA_BY_COMP!$A$1:$AI$1,0)), "")</f>
        <v>7</v>
      </c>
      <c r="R12" s="10">
        <f ca="1">IFERROR(INDEX(REPORT_DATA_BY_COMP!$A:$AI,$D12,MATCH(R$8,REPORT_DATA_BY_COMP!$A$1:$AI$1,0)), "")</f>
        <v>8</v>
      </c>
      <c r="S12" s="10">
        <f ca="1">IFERROR(INDEX(REPORT_DATA_BY_COMP!$A:$AI,$D12,MATCH(S$8,REPORT_DATA_BY_COMP!$A$1:$AI$1,0)), "")</f>
        <v>9</v>
      </c>
      <c r="T12" s="10">
        <f ca="1">IFERROR(INDEX(REPORT_DATA_BY_COMP!$A:$AI,$D12,MATCH(T$8,REPORT_DATA_BY_COMP!$A$1:$AI$1,0)), "")</f>
        <v>0</v>
      </c>
      <c r="U12" s="10">
        <f ca="1">IFERROR(INDEX(REPORT_DATA_BY_COMP!$A:$AI,$D12,MATCH(U$8,REPORT_DATA_BY_COMP!$A$1:$AI$1,0)), "")</f>
        <v>7</v>
      </c>
    </row>
    <row r="13" spans="1:21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 ca="1">IFERROR(INDEX(REPORT_DATA_BY_COMP!$A:$AI,$D13,MATCH(H$8,REPORT_DATA_BY_COMP!$A$1:$AI$1,0)), "")</f>
        <v>0</v>
      </c>
      <c r="I13" s="10">
        <f ca="1">IFERROR(INDEX(REPORT_DATA_BY_COMP!$A:$AI,$D13,MATCH(I$8,REPORT_DATA_BY_COMP!$A$1:$AI$1,0)), "")</f>
        <v>0</v>
      </c>
      <c r="J13" s="10">
        <f ca="1">IFERROR(INDEX(REPORT_DATA_BY_COMP!$A:$AI,$D13,MATCH(J$8,REPORT_DATA_BY_COMP!$A$1:$AI$1,0)), "")</f>
        <v>0</v>
      </c>
      <c r="K13" s="10">
        <f ca="1">IFERROR(INDEX(REPORT_DATA_BY_COMP!$A:$AI,$D13,MATCH(K$8,REPORT_DATA_BY_COMP!$A$1:$AI$1,0)), "")</f>
        <v>1</v>
      </c>
      <c r="L13" s="10">
        <f ca="1">IFERROR(INDEX(REPORT_DATA_BY_COMP!$A:$AI,$D13,MATCH(L$8,REPORT_DATA_BY_COMP!$A$1:$AI$1,0)), "")</f>
        <v>0</v>
      </c>
      <c r="M13" s="10" t="str">
        <f ca="1">IFERROR(""&amp;INDEX(BAPTISM_HISTORY!$A:$C,MATCH("0:0:0:0:"&amp;$B13,BAPTISM_HISTORY!$A:$A,0),MATCH(M$8,BAPTISM_HISTORY!$A$1:$AI$1,0)), "")</f>
        <v>2016:5:2</v>
      </c>
      <c r="N13" s="47" t="str">
        <f ca="1">IFERROR(INDEX(BAPTISM_HISTORY!$A:$C,MATCH("0:0:0:0:"&amp;$B13,BAPTISM_HISTORY!$A:$A,0),MATCH(N$8,BAPTISM_HISTORY!$A$1:$AI$1,0)), "")</f>
        <v>2</v>
      </c>
      <c r="O13" s="56">
        <f ca="1">IFERROR(INDEX(REPORT_DATA_BY_COMP!$A:$AI,$D13,MATCH(O$8,REPORT_DATA_BY_COMP!$A$1:$AI$1,0)), "")</f>
        <v>0</v>
      </c>
      <c r="P13" s="50">
        <f ca="1">IFERROR(INDEX(REPORT_DATA_BY_COMP!$A:$AI,$D13,MATCH(P$8,REPORT_DATA_BY_COMP!$A$1:$AI$1,0)), "")</f>
        <v>1</v>
      </c>
      <c r="Q13" s="10">
        <f ca="1">IFERROR(INDEX(REPORT_DATA_BY_COMP!$A:$AI,$D13,MATCH(Q$8,REPORT_DATA_BY_COMP!$A$1:$AI$1,0)), "")</f>
        <v>1</v>
      </c>
      <c r="R13" s="10">
        <f ca="1">IFERROR(INDEX(REPORT_DATA_BY_COMP!$A:$AI,$D13,MATCH(R$8,REPORT_DATA_BY_COMP!$A$1:$AI$1,0)), "")</f>
        <v>5</v>
      </c>
      <c r="S13" s="10">
        <f ca="1">IFERROR(INDEX(REPORT_DATA_BY_COMP!$A:$AI,$D13,MATCH(S$8,REPORT_DATA_BY_COMP!$A$1:$AI$1,0)), "")</f>
        <v>3</v>
      </c>
      <c r="T13" s="10">
        <f ca="1">IFERROR(INDEX(REPORT_DATA_BY_COMP!$A:$AI,$D13,MATCH(T$8,REPORT_DATA_BY_COMP!$A$1:$AI$1,0)), "")</f>
        <v>0</v>
      </c>
      <c r="U13" s="10">
        <f ca="1">IFERROR(INDEX(REPORT_DATA_BY_COMP!$A:$AI,$D13,MATCH(U$8,REPORT_DATA_BY_COMP!$A$1:$AI$1,0)), "")</f>
        <v>7</v>
      </c>
    </row>
    <row r="14" spans="1:21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 ca="1">IFERROR(INDEX(REPORT_DATA_BY_COMP!$A:$AI,$D14,MATCH(H$8,REPORT_DATA_BY_COMP!$A$1:$AI$1,0)), "")</f>
        <v>0</v>
      </c>
      <c r="I14" s="10">
        <f ca="1">IFERROR(INDEX(REPORT_DATA_BY_COMP!$A:$AI,$D14,MATCH(I$8,REPORT_DATA_BY_COMP!$A$1:$AI$1,0)), "")</f>
        <v>0</v>
      </c>
      <c r="J14" s="10">
        <f ca="1">IFERROR(INDEX(REPORT_DATA_BY_COMP!$A:$AI,$D14,MATCH(J$8,REPORT_DATA_BY_COMP!$A$1:$AI$1,0)), "")</f>
        <v>2</v>
      </c>
      <c r="K14" s="10">
        <f ca="1">IFERROR(INDEX(REPORT_DATA_BY_COMP!$A:$AI,$D14,MATCH(K$8,REPORT_DATA_BY_COMP!$A$1:$AI$1,0)), "")</f>
        <v>0</v>
      </c>
      <c r="L14" s="10">
        <f ca="1">IFERROR(INDEX(REPORT_DATA_BY_COMP!$A:$AI,$D14,MATCH(L$8,REPORT_DATA_BY_COMP!$A$1:$AI$1,0)), "")</f>
        <v>0</v>
      </c>
      <c r="M14" s="10" t="str">
        <f ca="1">IFERROR(""&amp;INDEX(BAPTISM_HISTORY!$A:$C,MATCH("0:0:0:0:"&amp;$B14,BAPTISM_HISTORY!$A:$A,0),MATCH(M$8,BAPTISM_HISTORY!$A$1:$AI$1,0)), "")</f>
        <v/>
      </c>
      <c r="N14" s="47" t="str">
        <f ca="1">IFERROR(INDEX(BAPTISM_HISTORY!$A:$C,MATCH("0:0:0:0:"&amp;$B14,BAPTISM_HISTORY!$A:$A,0),MATCH(N$8,BAPTISM_HISTORY!$A$1:$AI$1,0)), "")</f>
        <v>0</v>
      </c>
      <c r="O14" s="56">
        <f ca="1">IFERROR(INDEX(REPORT_DATA_BY_COMP!$A:$AI,$D14,MATCH(O$8,REPORT_DATA_BY_COMP!$A$1:$AI$1,0)), "")</f>
        <v>0</v>
      </c>
      <c r="P14" s="50">
        <f ca="1">IFERROR(INDEX(REPORT_DATA_BY_COMP!$A:$AI,$D14,MATCH(P$8,REPORT_DATA_BY_COMP!$A$1:$AI$1,0)), "")</f>
        <v>2</v>
      </c>
      <c r="Q14" s="10">
        <f ca="1">IFERROR(INDEX(REPORT_DATA_BY_COMP!$A:$AI,$D14,MATCH(Q$8,REPORT_DATA_BY_COMP!$A$1:$AI$1,0)), "")</f>
        <v>3</v>
      </c>
      <c r="R14" s="10">
        <f ca="1">IFERROR(INDEX(REPORT_DATA_BY_COMP!$A:$AI,$D14,MATCH(R$8,REPORT_DATA_BY_COMP!$A$1:$AI$1,0)), "")</f>
        <v>4</v>
      </c>
      <c r="S14" s="10">
        <f ca="1">IFERROR(INDEX(REPORT_DATA_BY_COMP!$A:$AI,$D14,MATCH(S$8,REPORT_DATA_BY_COMP!$A$1:$AI$1,0)), "")</f>
        <v>1</v>
      </c>
      <c r="T14" s="10">
        <f ca="1">IFERROR(INDEX(REPORT_DATA_BY_COMP!$A:$AI,$D14,MATCH(T$8,REPORT_DATA_BY_COMP!$A$1:$AI$1,0)), "")</f>
        <v>0</v>
      </c>
      <c r="U14" s="10">
        <f ca="1">IFERROR(INDEX(REPORT_DATA_BY_COMP!$A:$AI,$D14,MATCH(U$8,REPORT_DATA_BY_COMP!$A$1:$AI$1,0)), "")</f>
        <v>7</v>
      </c>
    </row>
    <row r="15" spans="1:21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 ca="1">IFERROR(INDEX(REPORT_DATA_BY_COMP!$A:$AI,$D15,MATCH(H$8,REPORT_DATA_BY_COMP!$A$1:$AI$1,0)), "")</f>
        <v>0</v>
      </c>
      <c r="I15" s="10">
        <f ca="1">IFERROR(INDEX(REPORT_DATA_BY_COMP!$A:$AI,$D15,MATCH(I$8,REPORT_DATA_BY_COMP!$A$1:$AI$1,0)), "")</f>
        <v>0</v>
      </c>
      <c r="J15" s="10">
        <f ca="1">IFERROR(INDEX(REPORT_DATA_BY_COMP!$A:$AI,$D15,MATCH(J$8,REPORT_DATA_BY_COMP!$A$1:$AI$1,0)), "")</f>
        <v>0</v>
      </c>
      <c r="K15" s="10">
        <f ca="1">IFERROR(INDEX(REPORT_DATA_BY_COMP!$A:$AI,$D15,MATCH(K$8,REPORT_DATA_BY_COMP!$A$1:$AI$1,0)), "")</f>
        <v>2</v>
      </c>
      <c r="L15" s="10">
        <f ca="1">IFERROR(INDEX(REPORT_DATA_BY_COMP!$A:$AI,$D15,MATCH(L$8,REPORT_DATA_BY_COMP!$A$1:$AI$1,0)), "")</f>
        <v>0</v>
      </c>
      <c r="M15" s="10" t="str">
        <f ca="1">IFERROR(""&amp;INDEX(BAPTISM_HISTORY!$A:$C,MATCH("0:0:0:0:"&amp;$B15,BAPTISM_HISTORY!$A:$A,0),MATCH(M$8,BAPTISM_HISTORY!$A$1:$AI$1,0)), "")</f>
        <v>2016:5:5</v>
      </c>
      <c r="N15" s="47" t="str">
        <f ca="1">IFERROR(INDEX(BAPTISM_HISTORY!$A:$C,MATCH("0:0:0:0:"&amp;$B15,BAPTISM_HISTORY!$A:$A,0),MATCH(N$8,BAPTISM_HISTORY!$A$1:$AI$1,0)), "")</f>
        <v>2</v>
      </c>
      <c r="O15" s="56">
        <f ca="1">IFERROR(INDEX(REPORT_DATA_BY_COMP!$A:$AI,$D15,MATCH(O$8,REPORT_DATA_BY_COMP!$A$1:$AI$1,0)), "")</f>
        <v>0</v>
      </c>
      <c r="P15" s="50">
        <f ca="1">IFERROR(INDEX(REPORT_DATA_BY_COMP!$A:$AI,$D15,MATCH(P$8,REPORT_DATA_BY_COMP!$A$1:$AI$1,0)), "")</f>
        <v>4</v>
      </c>
      <c r="Q15" s="10">
        <f ca="1">IFERROR(INDEX(REPORT_DATA_BY_COMP!$A:$AI,$D15,MATCH(Q$8,REPORT_DATA_BY_COMP!$A$1:$AI$1,0)), "")</f>
        <v>3</v>
      </c>
      <c r="R15" s="10">
        <f ca="1">IFERROR(INDEX(REPORT_DATA_BY_COMP!$A:$AI,$D15,MATCH(R$8,REPORT_DATA_BY_COMP!$A$1:$AI$1,0)), "")</f>
        <v>3</v>
      </c>
      <c r="S15" s="10">
        <f ca="1">IFERROR(INDEX(REPORT_DATA_BY_COMP!$A:$AI,$D15,MATCH(S$8,REPORT_DATA_BY_COMP!$A$1:$AI$1,0)), "")</f>
        <v>11</v>
      </c>
      <c r="T15" s="10">
        <f ca="1">IFERROR(INDEX(REPORT_DATA_BY_COMP!$A:$AI,$D15,MATCH(T$8,REPORT_DATA_BY_COMP!$A$1:$AI$1,0)), "")</f>
        <v>0</v>
      </c>
      <c r="U15" s="10">
        <f ca="1">IFERROR(INDEX(REPORT_DATA_BY_COMP!$A:$AI,$D15,MATCH(U$8,REPORT_DATA_BY_COMP!$A$1:$AI$1,0)), "")</f>
        <v>7</v>
      </c>
    </row>
    <row r="16" spans="1:21" ht="15" customHeight="1">
      <c r="A16" s="1"/>
      <c r="B16" s="1"/>
      <c r="E16" s="8" t="s">
        <v>804</v>
      </c>
      <c r="F16" s="9"/>
      <c r="G16" s="9"/>
      <c r="H16" s="11">
        <f ca="1">SUM(H12:H15)</f>
        <v>1</v>
      </c>
      <c r="I16" s="11">
        <f t="shared" ref="I16:T16" ca="1" si="0">SUM(I12:I15)</f>
        <v>0</v>
      </c>
      <c r="J16" s="11">
        <f t="shared" ca="1" si="0"/>
        <v>4</v>
      </c>
      <c r="K16" s="11">
        <f t="shared" ca="1" si="0"/>
        <v>4</v>
      </c>
      <c r="L16" s="11">
        <f t="shared" ca="1" si="0"/>
        <v>1</v>
      </c>
      <c r="M16" s="11"/>
      <c r="N16" s="48"/>
      <c r="O16" s="57">
        <f t="shared" ca="1" si="0"/>
        <v>0</v>
      </c>
      <c r="P16" s="51">
        <f t="shared" ca="1" si="0"/>
        <v>14</v>
      </c>
      <c r="Q16" s="11">
        <f t="shared" ca="1" si="0"/>
        <v>14</v>
      </c>
      <c r="R16" s="11">
        <f t="shared" ca="1" si="0"/>
        <v>20</v>
      </c>
      <c r="S16" s="11">
        <f t="shared" ca="1" si="0"/>
        <v>24</v>
      </c>
      <c r="T16" s="11">
        <f t="shared" ca="1" si="0"/>
        <v>0</v>
      </c>
      <c r="U16" s="11">
        <f ca="1">SUM(U12:U15)</f>
        <v>28</v>
      </c>
    </row>
    <row r="17" spans="1:21" ht="15" customHeight="1">
      <c r="A17" s="1" t="s">
        <v>800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6"/>
      <c r="N17" s="6"/>
      <c r="O17" s="55"/>
      <c r="P17" s="6"/>
      <c r="Q17" s="6"/>
      <c r="R17" s="6"/>
      <c r="S17" s="6"/>
      <c r="T17" s="6"/>
      <c r="U17" s="6"/>
    </row>
    <row r="18" spans="1:21" ht="15" customHeight="1">
      <c r="A18" s="1"/>
      <c r="B18" s="1" t="s">
        <v>447</v>
      </c>
      <c r="C18" s="64" t="str">
        <f>CONCATENATE(YEAR,":",MONTH,":",WEEK,":",WEEKDAY,":",$B18)</f>
        <v>2016:6:1:7:TAO_2_E</v>
      </c>
      <c r="D18" s="64">
        <f>MATCH($C18,REPORT_DATA_BY_COMP!$A:$A,0)</f>
        <v>1998</v>
      </c>
      <c r="E18" s="65" t="str">
        <f>SUBSTITUTE(VLOOKUP($B18,COMP_LIST!$A:$AD,5,FALSE),"EL","")</f>
        <v>E. Bell / Peterson</v>
      </c>
      <c r="F18" s="4" t="str">
        <f>VLOOKUP($B18,COMP_LIST!$A:$AD,3,FALSE)</f>
        <v>Taoyuan 2 E</v>
      </c>
      <c r="G18" s="4" t="str">
        <f>VLOOKUP($B18,COMP_LIST!$A:$AD,4,FALSE)</f>
        <v>桃園 2 長老</v>
      </c>
      <c r="H18" s="10">
        <f ca="1">IFERROR(INDEX(REPORT_DATA_BY_COMP!$A:$AI,$D18,MATCH(H$8,REPORT_DATA_BY_COMP!$A$1:$AI$1,0)), "")</f>
        <v>0</v>
      </c>
      <c r="I18" s="10">
        <f ca="1">IFERROR(INDEX(REPORT_DATA_BY_COMP!$A:$AI,$D18,MATCH(I$8,REPORT_DATA_BY_COMP!$A$1:$AI$1,0)), "")</f>
        <v>0</v>
      </c>
      <c r="J18" s="10">
        <f ca="1">IFERROR(INDEX(REPORT_DATA_BY_COMP!$A:$AI,$D18,MATCH(J$8,REPORT_DATA_BY_COMP!$A$1:$AI$1,0)), "")</f>
        <v>1</v>
      </c>
      <c r="K18" s="10">
        <f ca="1">IFERROR(INDEX(REPORT_DATA_BY_COMP!$A:$AI,$D18,MATCH(K$8,REPORT_DATA_BY_COMP!$A$1:$AI$1,0)), "")</f>
        <v>3</v>
      </c>
      <c r="L18" s="10">
        <f ca="1">IFERROR(INDEX(REPORT_DATA_BY_COMP!$A:$AI,$D18,MATCH(L$8,REPORT_DATA_BY_COMP!$A$1:$AI$1,0)), "")</f>
        <v>0</v>
      </c>
      <c r="M18" s="10" t="str">
        <f ca="1">IFERROR(""&amp;INDEX(BAPTISM_HISTORY!$A:$C,MATCH("0:0:0:0:"&amp;$B18,BAPTISM_HISTORY!$A:$A,0),MATCH(M$8,BAPTISM_HISTORY!$A$1:$AI$1,0)), "")</f>
        <v>2016:5:5</v>
      </c>
      <c r="N18" s="47" t="str">
        <f ca="1">IFERROR(INDEX(BAPTISM_HISTORY!$A:$C,MATCH("0:0:0:0:"&amp;$B18,BAPTISM_HISTORY!$A:$A,0),MATCH(N$8,BAPTISM_HISTORY!$A$1:$AI$1,0)), "")</f>
        <v>3</v>
      </c>
      <c r="O18" s="56">
        <f ca="1">IFERROR(INDEX(REPORT_DATA_BY_COMP!$A:$AI,$D18,MATCH(O$8,REPORT_DATA_BY_COMP!$A$1:$AI$1,0)), "")</f>
        <v>0</v>
      </c>
      <c r="P18" s="50">
        <f ca="1">IFERROR(INDEX(REPORT_DATA_BY_COMP!$A:$AI,$D18,MATCH(P$8,REPORT_DATA_BY_COMP!$A$1:$AI$1,0)), "")</f>
        <v>4</v>
      </c>
      <c r="Q18" s="10">
        <f ca="1">IFERROR(INDEX(REPORT_DATA_BY_COMP!$A:$AI,$D18,MATCH(Q$8,REPORT_DATA_BY_COMP!$A$1:$AI$1,0)), "")</f>
        <v>0</v>
      </c>
      <c r="R18" s="10">
        <f ca="1">IFERROR(INDEX(REPORT_DATA_BY_COMP!$A:$AI,$D18,MATCH(R$8,REPORT_DATA_BY_COMP!$A$1:$AI$1,0)), "")</f>
        <v>3</v>
      </c>
      <c r="S18" s="10">
        <f ca="1">IFERROR(INDEX(REPORT_DATA_BY_COMP!$A:$AI,$D18,MATCH(S$8,REPORT_DATA_BY_COMP!$A$1:$AI$1,0)), "")</f>
        <v>3</v>
      </c>
      <c r="T18" s="10">
        <f ca="1">IFERROR(INDEX(REPORT_DATA_BY_COMP!$A:$AI,$D18,MATCH(T$8,REPORT_DATA_BY_COMP!$A$1:$AI$1,0)), "")</f>
        <v>0</v>
      </c>
      <c r="U18" s="10">
        <f ca="1">IFERROR(INDEX(REPORT_DATA_BY_COMP!$A:$AI,$D18,MATCH(U$8,REPORT_DATA_BY_COMP!$A$1:$AI$1,0)), "")</f>
        <v>6</v>
      </c>
    </row>
    <row r="19" spans="1:21" ht="15" customHeight="1">
      <c r="A19" s="1"/>
      <c r="B19" s="1" t="s">
        <v>448</v>
      </c>
      <c r="C19" s="64" t="str">
        <f>CONCATENATE(YEAR,":",MONTH,":",WEEK,":",WEEKDAY,":",$B19)</f>
        <v>2016:6:1:7:TAO_1_A</v>
      </c>
      <c r="D19" s="64">
        <f>MATCH($C19,REPORT_DATA_BY_COMP!$A:$A,0)</f>
        <v>1996</v>
      </c>
      <c r="E19" s="65" t="str">
        <f>SUBSTITUTE(VLOOKUP($B19,COMP_LIST!$A:$AD,5,FALSE),"EL","")</f>
        <v>E. Kirschner DL / Shih</v>
      </c>
      <c r="F19" s="4" t="str">
        <f>VLOOKUP($B19,COMP_LIST!$A:$AD,3,FALSE)</f>
        <v>Taoyuan 1 A E</v>
      </c>
      <c r="G19" s="4" t="str">
        <f>VLOOKUP($B19,COMP_LIST!$A:$AD,4,FALSE)</f>
        <v>桃園 1 A 長老</v>
      </c>
      <c r="H19" s="10">
        <f ca="1">IFERROR(INDEX(REPORT_DATA_BY_COMP!$A:$AI,$D19,MATCH(H$8,REPORT_DATA_BY_COMP!$A$1:$AI$1,0)), "")</f>
        <v>1</v>
      </c>
      <c r="I19" s="10">
        <f ca="1">IFERROR(INDEX(REPORT_DATA_BY_COMP!$A:$AI,$D19,MATCH(I$8,REPORT_DATA_BY_COMP!$A$1:$AI$1,0)), "")</f>
        <v>0</v>
      </c>
      <c r="J19" s="10">
        <f ca="1">IFERROR(INDEX(REPORT_DATA_BY_COMP!$A:$AI,$D19,MATCH(J$8,REPORT_DATA_BY_COMP!$A$1:$AI$1,0)), "")</f>
        <v>0</v>
      </c>
      <c r="K19" s="10">
        <f ca="1">IFERROR(INDEX(REPORT_DATA_BY_COMP!$A:$AI,$D19,MATCH(K$8,REPORT_DATA_BY_COMP!$A$1:$AI$1,0)), "")</f>
        <v>0</v>
      </c>
      <c r="L19" s="10">
        <f ca="1">IFERROR(INDEX(REPORT_DATA_BY_COMP!$A:$AI,$D19,MATCH(L$8,REPORT_DATA_BY_COMP!$A$1:$AI$1,0)), "")</f>
        <v>1</v>
      </c>
      <c r="M19" s="10" t="str">
        <f ca="1">IFERROR(""&amp;INDEX(BAPTISM_HISTORY!$A:$C,MATCH("0:0:0:0:"&amp;$B19,BAPTISM_HISTORY!$A:$A,0),MATCH(M$8,BAPTISM_HISTORY!$A$1:$AI$1,0)), "")</f>
        <v>2016:5:1</v>
      </c>
      <c r="N19" s="47" t="str">
        <f ca="1">IFERROR(INDEX(BAPTISM_HISTORY!$A:$C,MATCH("0:0:0:0:"&amp;$B19,BAPTISM_HISTORY!$A:$A,0),MATCH(N$8,BAPTISM_HISTORY!$A$1:$AI$1,0)), "")</f>
        <v>2</v>
      </c>
      <c r="O19" s="56">
        <f ca="1">IFERROR(INDEX(REPORT_DATA_BY_COMP!$A:$AI,$D19,MATCH(O$8,REPORT_DATA_BY_COMP!$A$1:$AI$1,0)), "")</f>
        <v>0</v>
      </c>
      <c r="P19" s="50">
        <f ca="1">IFERROR(INDEX(REPORT_DATA_BY_COMP!$A:$AI,$D19,MATCH(P$8,REPORT_DATA_BY_COMP!$A$1:$AI$1,0)), "")</f>
        <v>1</v>
      </c>
      <c r="Q19" s="10">
        <f ca="1">IFERROR(INDEX(REPORT_DATA_BY_COMP!$A:$AI,$D19,MATCH(Q$8,REPORT_DATA_BY_COMP!$A$1:$AI$1,0)), "")</f>
        <v>2</v>
      </c>
      <c r="R19" s="10">
        <f ca="1">IFERROR(INDEX(REPORT_DATA_BY_COMP!$A:$AI,$D19,MATCH(R$8,REPORT_DATA_BY_COMP!$A$1:$AI$1,0)), "")</f>
        <v>3</v>
      </c>
      <c r="S19" s="10">
        <f ca="1">IFERROR(INDEX(REPORT_DATA_BY_COMP!$A:$AI,$D19,MATCH(S$8,REPORT_DATA_BY_COMP!$A$1:$AI$1,0)), "")</f>
        <v>1</v>
      </c>
      <c r="T19" s="10">
        <f ca="1">IFERROR(INDEX(REPORT_DATA_BY_COMP!$A:$AI,$D19,MATCH(T$8,REPORT_DATA_BY_COMP!$A$1:$AI$1,0)), "")</f>
        <v>0</v>
      </c>
      <c r="U19" s="10">
        <f ca="1">IFERROR(INDEX(REPORT_DATA_BY_COMP!$A:$AI,$D19,MATCH(U$8,REPORT_DATA_BY_COMP!$A$1:$AI$1,0)), "")</f>
        <v>7</v>
      </c>
    </row>
    <row r="20" spans="1:21" ht="15" customHeight="1">
      <c r="A20" s="1"/>
      <c r="B20" s="1" t="s">
        <v>449</v>
      </c>
      <c r="C20" s="64" t="str">
        <f>CONCATENATE(YEAR,":",MONTH,":",WEEK,":",WEEKDAY,":",$B20)</f>
        <v>2016:6:1:7:TAO_1_B</v>
      </c>
      <c r="D20" s="64">
        <f>MATCH($C20,REPORT_DATA_BY_COMP!$A:$A,0)</f>
        <v>1997</v>
      </c>
      <c r="E20" s="65" t="str">
        <f>SUBSTITUTE(VLOOKUP($B20,COMP_LIST!$A:$AD,5,FALSE),"EL","")</f>
        <v>E. Pincock / Chuang</v>
      </c>
      <c r="F20" s="4" t="str">
        <f>VLOOKUP($B20,COMP_LIST!$A:$AD,3,FALSE)</f>
        <v>Taoyuan 1 B E</v>
      </c>
      <c r="G20" s="4" t="str">
        <f>VLOOKUP($B20,COMP_LIST!$A:$AD,4,FALSE)</f>
        <v>桃園 1 B 長老</v>
      </c>
      <c r="H20" s="10">
        <f ca="1">IFERROR(INDEX(REPORT_DATA_BY_COMP!$A:$AI,$D20,MATCH(H$8,REPORT_DATA_BY_COMP!$A$1:$AI$1,0)), "")</f>
        <v>0</v>
      </c>
      <c r="I20" s="10">
        <f ca="1">IFERROR(INDEX(REPORT_DATA_BY_COMP!$A:$AI,$D20,MATCH(I$8,REPORT_DATA_BY_COMP!$A$1:$AI$1,0)), "")</f>
        <v>0</v>
      </c>
      <c r="J20" s="10">
        <f ca="1">IFERROR(INDEX(REPORT_DATA_BY_COMP!$A:$AI,$D20,MATCH(J$8,REPORT_DATA_BY_COMP!$A$1:$AI$1,0)), "")</f>
        <v>2</v>
      </c>
      <c r="K20" s="10">
        <f ca="1">IFERROR(INDEX(REPORT_DATA_BY_COMP!$A:$AI,$D20,MATCH(K$8,REPORT_DATA_BY_COMP!$A$1:$AI$1,0)), "")</f>
        <v>2</v>
      </c>
      <c r="L20" s="10">
        <f ca="1">IFERROR(INDEX(REPORT_DATA_BY_COMP!$A:$AI,$D20,MATCH(L$8,REPORT_DATA_BY_COMP!$A$1:$AI$1,0)), "")</f>
        <v>0</v>
      </c>
      <c r="M20" s="10" t="str">
        <f ca="1">IFERROR(""&amp;INDEX(BAPTISM_HISTORY!$A:$C,MATCH("0:0:0:0:"&amp;$B20,BAPTISM_HISTORY!$A:$A,0),MATCH(M$8,BAPTISM_HISTORY!$A$1:$AI$1,0)), "")</f>
        <v>2016:4:3</v>
      </c>
      <c r="N20" s="47" t="str">
        <f ca="1">IFERROR(INDEX(BAPTISM_HISTORY!$A:$C,MATCH("0:0:0:0:"&amp;$B20,BAPTISM_HISTORY!$A:$A,0),MATCH(N$8,BAPTISM_HISTORY!$A$1:$AI$1,0)), "")</f>
        <v>2</v>
      </c>
      <c r="O20" s="56">
        <f ca="1">IFERROR(INDEX(REPORT_DATA_BY_COMP!$A:$AI,$D20,MATCH(O$8,REPORT_DATA_BY_COMP!$A$1:$AI$1,0)), "")</f>
        <v>0</v>
      </c>
      <c r="P20" s="50">
        <f ca="1">IFERROR(INDEX(REPORT_DATA_BY_COMP!$A:$AI,$D20,MATCH(P$8,REPORT_DATA_BY_COMP!$A$1:$AI$1,0)), "")</f>
        <v>4</v>
      </c>
      <c r="Q20" s="10">
        <f ca="1">IFERROR(INDEX(REPORT_DATA_BY_COMP!$A:$AI,$D20,MATCH(Q$8,REPORT_DATA_BY_COMP!$A$1:$AI$1,0)), "")</f>
        <v>5</v>
      </c>
      <c r="R20" s="10">
        <f ca="1">IFERROR(INDEX(REPORT_DATA_BY_COMP!$A:$AI,$D20,MATCH(R$8,REPORT_DATA_BY_COMP!$A$1:$AI$1,0)), "")</f>
        <v>6</v>
      </c>
      <c r="S20" s="10">
        <f ca="1">IFERROR(INDEX(REPORT_DATA_BY_COMP!$A:$AI,$D20,MATCH(S$8,REPORT_DATA_BY_COMP!$A$1:$AI$1,0)), "")</f>
        <v>0</v>
      </c>
      <c r="T20" s="10">
        <f ca="1">IFERROR(INDEX(REPORT_DATA_BY_COMP!$A:$AI,$D20,MATCH(T$8,REPORT_DATA_BY_COMP!$A$1:$AI$1,0)), "")</f>
        <v>0</v>
      </c>
      <c r="U20" s="10">
        <f ca="1">IFERROR(INDEX(REPORT_DATA_BY_COMP!$A:$AI,$D20,MATCH(U$8,REPORT_DATA_BY_COMP!$A$1:$AI$1,0)), "")</f>
        <v>1</v>
      </c>
    </row>
    <row r="21" spans="1:21" ht="15" customHeight="1">
      <c r="A21" s="1"/>
      <c r="B21" s="1" t="s">
        <v>450</v>
      </c>
      <c r="C21" s="64" t="str">
        <f>CONCATENATE(YEAR,":",MONTH,":",WEEK,":",WEEKDAY,":",$B21)</f>
        <v>2016:6:1:7:TAO_2_S</v>
      </c>
      <c r="D21" s="64">
        <f>MATCH($C21,REPORT_DATA_BY_COMP!$A:$A,0)</f>
        <v>1999</v>
      </c>
      <c r="E21" s="65" t="str">
        <f>SUBSTITUTE(VLOOKUP($B21,COMP_LIST!$A:$AD,5,FALSE),"EL","")</f>
        <v>S. Hsiao / Apsley</v>
      </c>
      <c r="F21" s="4" t="str">
        <f>VLOOKUP($B21,COMP_LIST!$A:$AD,3,FALSE)</f>
        <v>Taoyuan 2 S</v>
      </c>
      <c r="G21" s="4" t="str">
        <f>VLOOKUP($B21,COMP_LIST!$A:$AD,4,FALSE)</f>
        <v>桃園 2 姐妹</v>
      </c>
      <c r="H21" s="10">
        <f ca="1">IFERROR(INDEX(REPORT_DATA_BY_COMP!$A:$AI,$D21,MATCH(H$8,REPORT_DATA_BY_COMP!$A$1:$AI$1,0)), "")</f>
        <v>0</v>
      </c>
      <c r="I21" s="10">
        <f ca="1">IFERROR(INDEX(REPORT_DATA_BY_COMP!$A:$AI,$D21,MATCH(I$8,REPORT_DATA_BY_COMP!$A$1:$AI$1,0)), "")</f>
        <v>0</v>
      </c>
      <c r="J21" s="10">
        <f ca="1">IFERROR(INDEX(REPORT_DATA_BY_COMP!$A:$AI,$D21,MATCH(J$8,REPORT_DATA_BY_COMP!$A$1:$AI$1,0)), "")</f>
        <v>2</v>
      </c>
      <c r="K21" s="10">
        <f ca="1">IFERROR(INDEX(REPORT_DATA_BY_COMP!$A:$AI,$D21,MATCH(K$8,REPORT_DATA_BY_COMP!$A$1:$AI$1,0)), "")</f>
        <v>0</v>
      </c>
      <c r="L21" s="10">
        <f ca="1">IFERROR(INDEX(REPORT_DATA_BY_COMP!$A:$AI,$D21,MATCH(L$8,REPORT_DATA_BY_COMP!$A$1:$AI$1,0)), "")</f>
        <v>0</v>
      </c>
      <c r="M21" s="10" t="str">
        <f ca="1">IFERROR(""&amp;INDEX(BAPTISM_HISTORY!$A:$C,MATCH("0:0:0:0:"&amp;$B21,BAPTISM_HISTORY!$A:$A,0),MATCH(M$8,BAPTISM_HISTORY!$A$1:$AI$1,0)), "")</f>
        <v>2016:4:1</v>
      </c>
      <c r="N21" s="47" t="str">
        <f ca="1">IFERROR(INDEX(BAPTISM_HISTORY!$A:$C,MATCH("0:0:0:0:"&amp;$B21,BAPTISM_HISTORY!$A:$A,0),MATCH(N$8,BAPTISM_HISTORY!$A$1:$AI$1,0)), "")</f>
        <v>1</v>
      </c>
      <c r="O21" s="56">
        <f ca="1">IFERROR(INDEX(REPORT_DATA_BY_COMP!$A:$AI,$D21,MATCH(O$8,REPORT_DATA_BY_COMP!$A$1:$AI$1,0)), "")</f>
        <v>0</v>
      </c>
      <c r="P21" s="50">
        <f ca="1">IFERROR(INDEX(REPORT_DATA_BY_COMP!$A:$AI,$D21,MATCH(P$8,REPORT_DATA_BY_COMP!$A$1:$AI$1,0)), "")</f>
        <v>3</v>
      </c>
      <c r="Q21" s="10">
        <f ca="1">IFERROR(INDEX(REPORT_DATA_BY_COMP!$A:$AI,$D21,MATCH(Q$8,REPORT_DATA_BY_COMP!$A$1:$AI$1,0)), "")</f>
        <v>5</v>
      </c>
      <c r="R21" s="10">
        <f ca="1">IFERROR(INDEX(REPORT_DATA_BY_COMP!$A:$AI,$D21,MATCH(R$8,REPORT_DATA_BY_COMP!$A$1:$AI$1,0)), "")</f>
        <v>4</v>
      </c>
      <c r="S21" s="10">
        <f ca="1">IFERROR(INDEX(REPORT_DATA_BY_COMP!$A:$AI,$D21,MATCH(S$8,REPORT_DATA_BY_COMP!$A$1:$AI$1,0)), "")</f>
        <v>2</v>
      </c>
      <c r="T21" s="10">
        <f ca="1">IFERROR(INDEX(REPORT_DATA_BY_COMP!$A:$AI,$D21,MATCH(T$8,REPORT_DATA_BY_COMP!$A$1:$AI$1,0)), "")</f>
        <v>0</v>
      </c>
      <c r="U21" s="10">
        <f ca="1">IFERROR(INDEX(REPORT_DATA_BY_COMP!$A:$AI,$D21,MATCH(U$8,REPORT_DATA_BY_COMP!$A$1:$AI$1,0)), "")</f>
        <v>9</v>
      </c>
    </row>
    <row r="22" spans="1:21" ht="15" customHeight="1">
      <c r="A22" s="1"/>
      <c r="B22" s="1" t="s">
        <v>451</v>
      </c>
      <c r="C22" s="64" t="str">
        <f>CONCATENATE(YEAR,":",MONTH,":",WEEK,":",WEEKDAY,":",$B22)</f>
        <v>2016:6:1:7:GUISHAN_E</v>
      </c>
      <c r="D22" s="64">
        <f>MATCH($C22,REPORT_DATA_BY_COMP!$A:$A,0)</f>
        <v>1959</v>
      </c>
      <c r="E22" s="65" t="str">
        <f>SUBSTITUTE(VLOOKUP($B22,COMP_LIST!$A:$AD,5,FALSE),"EL","")</f>
        <v>E. Robinson / Welch</v>
      </c>
      <c r="F22" s="4" t="str">
        <f>VLOOKUP($B22,COMP_LIST!$A:$AD,3,FALSE)</f>
        <v>Guishan E</v>
      </c>
      <c r="G22" s="4" t="str">
        <f>VLOOKUP($B22,COMP_LIST!$A:$AD,4,FALSE)</f>
        <v>龜山長老</v>
      </c>
      <c r="H22" s="10">
        <f ca="1">IFERROR(INDEX(REPORT_DATA_BY_COMP!$A:$AI,$D22,MATCH(H$8,REPORT_DATA_BY_COMP!$A$1:$AI$1,0)), "")</f>
        <v>0</v>
      </c>
      <c r="I22" s="10">
        <f ca="1">IFERROR(INDEX(REPORT_DATA_BY_COMP!$A:$AI,$D22,MATCH(I$8,REPORT_DATA_BY_COMP!$A$1:$AI$1,0)), "")</f>
        <v>0</v>
      </c>
      <c r="J22" s="10">
        <f ca="1">IFERROR(INDEX(REPORT_DATA_BY_COMP!$A:$AI,$D22,MATCH(J$8,REPORT_DATA_BY_COMP!$A$1:$AI$1,0)), "")</f>
        <v>3</v>
      </c>
      <c r="K22" s="10">
        <f ca="1">IFERROR(INDEX(REPORT_DATA_BY_COMP!$A:$AI,$D22,MATCH(K$8,REPORT_DATA_BY_COMP!$A$1:$AI$1,0)), "")</f>
        <v>1</v>
      </c>
      <c r="L22" s="10">
        <f ca="1">IFERROR(INDEX(REPORT_DATA_BY_COMP!$A:$AI,$D22,MATCH(L$8,REPORT_DATA_BY_COMP!$A$1:$AI$1,0)), "")</f>
        <v>0</v>
      </c>
      <c r="M22" s="10" t="str">
        <f ca="1">IFERROR(""&amp;INDEX(BAPTISM_HISTORY!$A:$C,MATCH("0:0:0:0:"&amp;$B22,BAPTISM_HISTORY!$A:$A,0),MATCH(M$8,BAPTISM_HISTORY!$A$1:$AI$1,0)), "")</f>
        <v>2016:5:5</v>
      </c>
      <c r="N22" s="47" t="str">
        <f ca="1">IFERROR(INDEX(BAPTISM_HISTORY!$A:$C,MATCH("0:0:0:0:"&amp;$B22,BAPTISM_HISTORY!$A:$A,0),MATCH(N$8,BAPTISM_HISTORY!$A$1:$AI$1,0)), "")</f>
        <v>5</v>
      </c>
      <c r="O22" s="56">
        <f ca="1">IFERROR(INDEX(REPORT_DATA_BY_COMP!$A:$AI,$D22,MATCH(O$8,REPORT_DATA_BY_COMP!$A$1:$AI$1,0)), "")</f>
        <v>0</v>
      </c>
      <c r="P22" s="50">
        <f ca="1">IFERROR(INDEX(REPORT_DATA_BY_COMP!$A:$AI,$D22,MATCH(P$8,REPORT_DATA_BY_COMP!$A$1:$AI$1,0)), "")</f>
        <v>7</v>
      </c>
      <c r="Q22" s="10">
        <f ca="1">IFERROR(INDEX(REPORT_DATA_BY_COMP!$A:$AI,$D22,MATCH(Q$8,REPORT_DATA_BY_COMP!$A$1:$AI$1,0)), "")</f>
        <v>5</v>
      </c>
      <c r="R22" s="10">
        <f ca="1">IFERROR(INDEX(REPORT_DATA_BY_COMP!$A:$AI,$D22,MATCH(R$8,REPORT_DATA_BY_COMP!$A$1:$AI$1,0)), "")</f>
        <v>8</v>
      </c>
      <c r="S22" s="10">
        <f ca="1">IFERROR(INDEX(REPORT_DATA_BY_COMP!$A:$AI,$D22,MATCH(S$8,REPORT_DATA_BY_COMP!$A$1:$AI$1,0)), "")</f>
        <v>12</v>
      </c>
      <c r="T22" s="10">
        <f ca="1">IFERROR(INDEX(REPORT_DATA_BY_COMP!$A:$AI,$D22,MATCH(T$8,REPORT_DATA_BY_COMP!$A$1:$AI$1,0)), "")</f>
        <v>0</v>
      </c>
      <c r="U22" s="10">
        <f ca="1">IFERROR(INDEX(REPORT_DATA_BY_COMP!$A:$AI,$D22,MATCH(U$8,REPORT_DATA_BY_COMP!$A$1:$AI$1,0)), "")</f>
        <v>11</v>
      </c>
    </row>
    <row r="23" spans="1:21" ht="15" customHeight="1">
      <c r="A23" s="1"/>
      <c r="B23" s="1"/>
      <c r="E23" s="8" t="s">
        <v>804</v>
      </c>
      <c r="F23" s="9"/>
      <c r="G23" s="9"/>
      <c r="H23" s="11">
        <f ca="1">SUM(H18:H22)</f>
        <v>1</v>
      </c>
      <c r="I23" s="11">
        <f t="shared" ref="I23:U23" ca="1" si="1">SUM(I18:I22)</f>
        <v>0</v>
      </c>
      <c r="J23" s="11">
        <f t="shared" ca="1" si="1"/>
        <v>8</v>
      </c>
      <c r="K23" s="11">
        <f t="shared" ca="1" si="1"/>
        <v>6</v>
      </c>
      <c r="L23" s="11">
        <f t="shared" ca="1" si="1"/>
        <v>1</v>
      </c>
      <c r="M23" s="99"/>
      <c r="N23" s="103"/>
      <c r="O23" s="57">
        <f t="shared" ca="1" si="1"/>
        <v>0</v>
      </c>
      <c r="P23" s="51">
        <f t="shared" ca="1" si="1"/>
        <v>19</v>
      </c>
      <c r="Q23" s="11">
        <f t="shared" ca="1" si="1"/>
        <v>17</v>
      </c>
      <c r="R23" s="11">
        <f t="shared" ca="1" si="1"/>
        <v>24</v>
      </c>
      <c r="S23" s="11">
        <f t="shared" ca="1" si="1"/>
        <v>18</v>
      </c>
      <c r="T23" s="11">
        <f t="shared" ca="1" si="1"/>
        <v>0</v>
      </c>
      <c r="U23" s="11">
        <f t="shared" ca="1" si="1"/>
        <v>34</v>
      </c>
    </row>
    <row r="24" spans="1:21" ht="15" customHeight="1">
      <c r="A24" s="1" t="s">
        <v>2284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6"/>
      <c r="N24" s="6"/>
      <c r="O24" s="55"/>
      <c r="P24" s="6"/>
      <c r="Q24" s="6"/>
      <c r="R24" s="6"/>
      <c r="S24" s="6"/>
      <c r="T24" s="6"/>
      <c r="U24" s="6"/>
    </row>
    <row r="25" spans="1:21" ht="15" customHeight="1">
      <c r="A25" s="1"/>
      <c r="B25" s="1" t="s">
        <v>452</v>
      </c>
      <c r="C25" s="64" t="str">
        <f>CONCATENATE(YEAR,":",MONTH,":",WEEK,":",WEEKDAY,":",$B25)</f>
        <v>2016:6:1:7:BADE_A_E</v>
      </c>
      <c r="D25" s="64">
        <f>MATCH($C25,REPORT_DATA_BY_COMP!$A:$A,0)</f>
        <v>1951</v>
      </c>
      <c r="E25" s="65" t="str">
        <f>SUBSTITUTE(VLOOKUP($B25,COMP_LIST!$A:$AD,5,FALSE),"EL","")</f>
        <v>E. Welker DL / Budd</v>
      </c>
      <c r="F25" s="4" t="str">
        <f>VLOOKUP($B25,COMP_LIST!$A:$AD,3,FALSE)</f>
        <v>Bade A E</v>
      </c>
      <c r="G25" s="4" t="str">
        <f>VLOOKUP($B25,COMP_LIST!$A:$AD,4,FALSE)</f>
        <v>八德A長老</v>
      </c>
      <c r="H25" s="10">
        <f ca="1">IFERROR(INDEX(REPORT_DATA_BY_COMP!$A:$AI,$D25,MATCH(H$8,REPORT_DATA_BY_COMP!$A$1:$AI$1,0)), "")</f>
        <v>0</v>
      </c>
      <c r="I25" s="10">
        <f ca="1">IFERROR(INDEX(REPORT_DATA_BY_COMP!$A:$AI,$D25,MATCH(I$8,REPORT_DATA_BY_COMP!$A$1:$AI$1,0)), "")</f>
        <v>2</v>
      </c>
      <c r="J25" s="10">
        <f ca="1">IFERROR(INDEX(REPORT_DATA_BY_COMP!$A:$AI,$D25,MATCH(J$8,REPORT_DATA_BY_COMP!$A$1:$AI$1,0)), "")</f>
        <v>4</v>
      </c>
      <c r="K25" s="10">
        <f ca="1">IFERROR(INDEX(REPORT_DATA_BY_COMP!$A:$AI,$D25,MATCH(K$8,REPORT_DATA_BY_COMP!$A$1:$AI$1,0)), "")</f>
        <v>1</v>
      </c>
      <c r="L25" s="10">
        <f ca="1">IFERROR(INDEX(REPORT_DATA_BY_COMP!$A:$AI,$D25,MATCH(L$8,REPORT_DATA_BY_COMP!$A$1:$AI$1,0)), "")</f>
        <v>1</v>
      </c>
      <c r="M25" s="10" t="str">
        <f ca="1">IFERROR(""&amp;INDEX(BAPTISM_HISTORY!$A:$C,MATCH("0:0:0:0:"&amp;$B25,BAPTISM_HISTORY!$A:$A,0),MATCH(M$8,BAPTISM_HISTORY!$A$1:$AI$1,0)), "")</f>
        <v>2016:4:4</v>
      </c>
      <c r="N25" s="47" t="str">
        <f ca="1">IFERROR(INDEX(BAPTISM_HISTORY!$A:$C,MATCH("0:0:0:0:"&amp;$B25,BAPTISM_HISTORY!$A:$A,0),MATCH(N$8,BAPTISM_HISTORY!$A$1:$AI$1,0)), "")</f>
        <v>3</v>
      </c>
      <c r="O25" s="56">
        <f ca="1">IFERROR(INDEX(REPORT_DATA_BY_COMP!$A:$AI,$D25,MATCH(O$8,REPORT_DATA_BY_COMP!$A$1:$AI$1,0)), "")</f>
        <v>0</v>
      </c>
      <c r="P25" s="50">
        <f ca="1">IFERROR(INDEX(REPORT_DATA_BY_COMP!$A:$AI,$D25,MATCH(P$8,REPORT_DATA_BY_COMP!$A$1:$AI$1,0)), "")</f>
        <v>7</v>
      </c>
      <c r="Q25" s="10">
        <f ca="1">IFERROR(INDEX(REPORT_DATA_BY_COMP!$A:$AI,$D25,MATCH(Q$8,REPORT_DATA_BY_COMP!$A$1:$AI$1,0)), "")</f>
        <v>6</v>
      </c>
      <c r="R25" s="10">
        <f ca="1">IFERROR(INDEX(REPORT_DATA_BY_COMP!$A:$AI,$D25,MATCH(R$8,REPORT_DATA_BY_COMP!$A$1:$AI$1,0)), "")</f>
        <v>9</v>
      </c>
      <c r="S25" s="10">
        <f ca="1">IFERROR(INDEX(REPORT_DATA_BY_COMP!$A:$AI,$D25,MATCH(S$8,REPORT_DATA_BY_COMP!$A$1:$AI$1,0)), "")</f>
        <v>3</v>
      </c>
      <c r="T25" s="10">
        <f ca="1">IFERROR(INDEX(REPORT_DATA_BY_COMP!$A:$AI,$D25,MATCH(T$8,REPORT_DATA_BY_COMP!$A$1:$AI$1,0)), "")</f>
        <v>0</v>
      </c>
      <c r="U25" s="10">
        <f ca="1">IFERROR(INDEX(REPORT_DATA_BY_COMP!$A:$AI,$D25,MATCH(U$8,REPORT_DATA_BY_COMP!$A$1:$AI$1,0)), "")</f>
        <v>5</v>
      </c>
    </row>
    <row r="26" spans="1:21" ht="15" customHeight="1">
      <c r="A26" s="1"/>
      <c r="B26" s="1" t="s">
        <v>453</v>
      </c>
      <c r="C26" s="64" t="str">
        <f>CONCATENATE(YEAR,":",MONTH,":",WEEK,":",WEEKDAY,":",$B26)</f>
        <v>2016:6:1:7:BADE_B_E</v>
      </c>
      <c r="D26" s="64">
        <f>MATCH($C26,REPORT_DATA_BY_COMP!$A:$A,0)</f>
        <v>1952</v>
      </c>
      <c r="E26" s="65" t="str">
        <f>SUBSTITUTE(VLOOKUP($B26,COMP_LIST!$A:$AD,5,FALSE),"EL","")</f>
        <v>E. Casper / Leonhardt</v>
      </c>
      <c r="F26" s="4" t="str">
        <f>VLOOKUP($B26,COMP_LIST!$A:$AD,3,FALSE)</f>
        <v>Bade B E</v>
      </c>
      <c r="G26" s="4" t="str">
        <f>VLOOKUP($B26,COMP_LIST!$A:$AD,4,FALSE)</f>
        <v>八德B長老</v>
      </c>
      <c r="H26" s="10">
        <f ca="1">IFERROR(INDEX(REPORT_DATA_BY_COMP!$A:$AI,$D26,MATCH(H$8,REPORT_DATA_BY_COMP!$A$1:$AI$1,0)), "")</f>
        <v>0</v>
      </c>
      <c r="I26" s="10">
        <f ca="1">IFERROR(INDEX(REPORT_DATA_BY_COMP!$A:$AI,$D26,MATCH(I$8,REPORT_DATA_BY_COMP!$A$1:$AI$1,0)), "")</f>
        <v>0</v>
      </c>
      <c r="J26" s="10">
        <f ca="1">IFERROR(INDEX(REPORT_DATA_BY_COMP!$A:$AI,$D26,MATCH(J$8,REPORT_DATA_BY_COMP!$A$1:$AI$1,0)), "")</f>
        <v>2</v>
      </c>
      <c r="K26" s="10">
        <f ca="1">IFERROR(INDEX(REPORT_DATA_BY_COMP!$A:$AI,$D26,MATCH(K$8,REPORT_DATA_BY_COMP!$A$1:$AI$1,0)), "")</f>
        <v>2</v>
      </c>
      <c r="L26" s="10">
        <f ca="1">IFERROR(INDEX(REPORT_DATA_BY_COMP!$A:$AI,$D26,MATCH(L$8,REPORT_DATA_BY_COMP!$A$1:$AI$1,0)), "")</f>
        <v>0</v>
      </c>
      <c r="M26" s="10" t="str">
        <f ca="1">IFERROR(""&amp;INDEX(BAPTISM_HISTORY!$A:$C,MATCH("0:0:0:0:"&amp;$B26,BAPTISM_HISTORY!$A:$A,0),MATCH(M$8,BAPTISM_HISTORY!$A$1:$AI$1,0)), "")</f>
        <v>2016:2:2</v>
      </c>
      <c r="N26" s="47" t="str">
        <f ca="1">IFERROR(INDEX(BAPTISM_HISTORY!$A:$C,MATCH("0:0:0:0:"&amp;$B26,BAPTISM_HISTORY!$A:$A,0),MATCH(N$8,BAPTISM_HISTORY!$A$1:$AI$1,0)), "")</f>
        <v>2</v>
      </c>
      <c r="O26" s="56">
        <f ca="1">IFERROR(INDEX(REPORT_DATA_BY_COMP!$A:$AI,$D26,MATCH(O$8,REPORT_DATA_BY_COMP!$A$1:$AI$1,0)), "")</f>
        <v>0</v>
      </c>
      <c r="P26" s="50">
        <f ca="1">IFERROR(INDEX(REPORT_DATA_BY_COMP!$A:$AI,$D26,MATCH(P$8,REPORT_DATA_BY_COMP!$A$1:$AI$1,0)), "")</f>
        <v>5</v>
      </c>
      <c r="Q26" s="10">
        <f ca="1">IFERROR(INDEX(REPORT_DATA_BY_COMP!$A:$AI,$D26,MATCH(Q$8,REPORT_DATA_BY_COMP!$A$1:$AI$1,0)), "")</f>
        <v>2</v>
      </c>
      <c r="R26" s="10">
        <f ca="1">IFERROR(INDEX(REPORT_DATA_BY_COMP!$A:$AI,$D26,MATCH(R$8,REPORT_DATA_BY_COMP!$A$1:$AI$1,0)), "")</f>
        <v>4</v>
      </c>
      <c r="S26" s="10">
        <f ca="1">IFERROR(INDEX(REPORT_DATA_BY_COMP!$A:$AI,$D26,MATCH(S$8,REPORT_DATA_BY_COMP!$A$1:$AI$1,0)), "")</f>
        <v>3</v>
      </c>
      <c r="T26" s="10">
        <f ca="1">IFERROR(INDEX(REPORT_DATA_BY_COMP!$A:$AI,$D26,MATCH(T$8,REPORT_DATA_BY_COMP!$A$1:$AI$1,0)), "")</f>
        <v>0</v>
      </c>
      <c r="U26" s="10">
        <f ca="1">IFERROR(INDEX(REPORT_DATA_BY_COMP!$A:$AI,$D26,MATCH(U$8,REPORT_DATA_BY_COMP!$A$1:$AI$1,0)), "")</f>
        <v>4</v>
      </c>
    </row>
    <row r="27" spans="1:21" ht="15" customHeight="1">
      <c r="A27" s="1"/>
      <c r="B27" s="1" t="s">
        <v>454</v>
      </c>
      <c r="C27" s="64" t="str">
        <f>CONCATENATE(YEAR,":",MONTH,":",WEEK,":",WEEKDAY,":",$B27)</f>
        <v>2016:6:1:7:BADE_S</v>
      </c>
      <c r="D27" s="64">
        <f>MATCH($C27,REPORT_DATA_BY_COMP!$A:$A,0)</f>
        <v>1953</v>
      </c>
      <c r="E27" s="65" t="str">
        <f>SUBSTITUTE(VLOOKUP($B27,COMP_LIST!$A:$AD,5,FALSE),"EL","")</f>
        <v>S. Torres Ortiz / McKim</v>
      </c>
      <c r="F27" s="4" t="str">
        <f>VLOOKUP($B27,COMP_LIST!$A:$AD,3,FALSE)</f>
        <v>Bade S</v>
      </c>
      <c r="G27" s="4" t="str">
        <f>VLOOKUP($B27,COMP_LIST!$A:$AD,4,FALSE)</f>
        <v>八德姐妹</v>
      </c>
      <c r="H27" s="10">
        <f ca="1">IFERROR(INDEX(REPORT_DATA_BY_COMP!$A:$AI,$D27,MATCH(H$8,REPORT_DATA_BY_COMP!$A$1:$AI$1,0)), "")</f>
        <v>0</v>
      </c>
      <c r="I27" s="10">
        <f ca="1">IFERROR(INDEX(REPORT_DATA_BY_COMP!$A:$AI,$D27,MATCH(I$8,REPORT_DATA_BY_COMP!$A$1:$AI$1,0)), "")</f>
        <v>0</v>
      </c>
      <c r="J27" s="10">
        <f ca="1">IFERROR(INDEX(REPORT_DATA_BY_COMP!$A:$AI,$D27,MATCH(J$8,REPORT_DATA_BY_COMP!$A$1:$AI$1,0)), "")</f>
        <v>5</v>
      </c>
      <c r="K27" s="10">
        <f ca="1">IFERROR(INDEX(REPORT_DATA_BY_COMP!$A:$AI,$D27,MATCH(K$8,REPORT_DATA_BY_COMP!$A$1:$AI$1,0)), "")</f>
        <v>1</v>
      </c>
      <c r="L27" s="10">
        <f ca="1">IFERROR(INDEX(REPORT_DATA_BY_COMP!$A:$AI,$D27,MATCH(L$8,REPORT_DATA_BY_COMP!$A$1:$AI$1,0)), "")</f>
        <v>0</v>
      </c>
      <c r="M27" s="10" t="str">
        <f ca="1">IFERROR(""&amp;INDEX(BAPTISM_HISTORY!$A:$C,MATCH("0:0:0:0:"&amp;$B27,BAPTISM_HISTORY!$A:$A,0),MATCH(M$8,BAPTISM_HISTORY!$A$1:$AI$1,0)), "")</f>
        <v>2016:2:3</v>
      </c>
      <c r="N27" s="47" t="str">
        <f ca="1">IFERROR(INDEX(BAPTISM_HISTORY!$A:$C,MATCH("0:0:0:0:"&amp;$B27,BAPTISM_HISTORY!$A:$A,0),MATCH(N$8,BAPTISM_HISTORY!$A$1:$AI$1,0)), "")</f>
        <v>1</v>
      </c>
      <c r="O27" s="56">
        <f ca="1">IFERROR(INDEX(REPORT_DATA_BY_COMP!$A:$AI,$D27,MATCH(O$8,REPORT_DATA_BY_COMP!$A$1:$AI$1,0)), "")</f>
        <v>0</v>
      </c>
      <c r="P27" s="50">
        <f ca="1">IFERROR(INDEX(REPORT_DATA_BY_COMP!$A:$AI,$D27,MATCH(P$8,REPORT_DATA_BY_COMP!$A$1:$AI$1,0)), "")</f>
        <v>7</v>
      </c>
      <c r="Q27" s="10">
        <f ca="1">IFERROR(INDEX(REPORT_DATA_BY_COMP!$A:$AI,$D27,MATCH(Q$8,REPORT_DATA_BY_COMP!$A$1:$AI$1,0)), "")</f>
        <v>1</v>
      </c>
      <c r="R27" s="10">
        <f ca="1">IFERROR(INDEX(REPORT_DATA_BY_COMP!$A:$AI,$D27,MATCH(R$8,REPORT_DATA_BY_COMP!$A$1:$AI$1,0)), "")</f>
        <v>4</v>
      </c>
      <c r="S27" s="10">
        <f ca="1">IFERROR(INDEX(REPORT_DATA_BY_COMP!$A:$AI,$D27,MATCH(S$8,REPORT_DATA_BY_COMP!$A$1:$AI$1,0)), "")</f>
        <v>2</v>
      </c>
      <c r="T27" s="10">
        <f ca="1">IFERROR(INDEX(REPORT_DATA_BY_COMP!$A:$AI,$D27,MATCH(T$8,REPORT_DATA_BY_COMP!$A$1:$AI$1,0)), "")</f>
        <v>0</v>
      </c>
      <c r="U27" s="10">
        <f ca="1">IFERROR(INDEX(REPORT_DATA_BY_COMP!$A:$AI,$D27,MATCH(U$8,REPORT_DATA_BY_COMP!$A$1:$AI$1,0)), "")</f>
        <v>3</v>
      </c>
    </row>
    <row r="28" spans="1:21" ht="15" customHeight="1">
      <c r="A28" s="1"/>
      <c r="B28" s="1" t="s">
        <v>455</v>
      </c>
      <c r="C28" s="64" t="str">
        <f>CONCATENATE(YEAR,":",MONTH,":",WEEK,":",WEEKDAY,":",$B28)</f>
        <v>2016:6:1:7:LONGTAN_E</v>
      </c>
      <c r="D28" s="64">
        <f>MATCH($C28,REPORT_DATA_BY_COMP!$A:$A,0)</f>
        <v>1971</v>
      </c>
      <c r="E28" s="65" t="str">
        <f>SUBSTITUTE(VLOOKUP($B28,COMP_LIST!$A:$AD,5,FALSE),"EL","")</f>
        <v>E. Jacobson / Petermann</v>
      </c>
      <c r="F28" s="4" t="str">
        <f>VLOOKUP($B28,COMP_LIST!$A:$AD,3,FALSE)</f>
        <v>Longtan E</v>
      </c>
      <c r="G28" s="4" t="str">
        <f>VLOOKUP($B28,COMP_LIST!$A:$AD,4,FALSE)</f>
        <v>龍潭長老</v>
      </c>
      <c r="H28" s="10">
        <f ca="1">IFERROR(INDEX(REPORT_DATA_BY_COMP!$A:$AI,$D28,MATCH(H$8,REPORT_DATA_BY_COMP!$A$1:$AI$1,0)), "")</f>
        <v>0</v>
      </c>
      <c r="I28" s="10">
        <f ca="1">IFERROR(INDEX(REPORT_DATA_BY_COMP!$A:$AI,$D28,MATCH(I$8,REPORT_DATA_BY_COMP!$A$1:$AI$1,0)), "")</f>
        <v>1</v>
      </c>
      <c r="J28" s="10">
        <f ca="1">IFERROR(INDEX(REPORT_DATA_BY_COMP!$A:$AI,$D28,MATCH(J$8,REPORT_DATA_BY_COMP!$A$1:$AI$1,0)), "")</f>
        <v>3</v>
      </c>
      <c r="K28" s="10">
        <f ca="1">IFERROR(INDEX(REPORT_DATA_BY_COMP!$A:$AI,$D28,MATCH(K$8,REPORT_DATA_BY_COMP!$A$1:$AI$1,0)), "")</f>
        <v>2</v>
      </c>
      <c r="L28" s="10">
        <f ca="1">IFERROR(INDEX(REPORT_DATA_BY_COMP!$A:$AI,$D28,MATCH(L$8,REPORT_DATA_BY_COMP!$A$1:$AI$1,0)), "")</f>
        <v>0</v>
      </c>
      <c r="M28" s="10" t="str">
        <f ca="1">IFERROR(""&amp;INDEX(BAPTISM_HISTORY!$A:$C,MATCH("0:0:0:0:"&amp;$B28,BAPTISM_HISTORY!$A:$A,0),MATCH(M$8,BAPTISM_HISTORY!$A$1:$AI$1,0)), "")</f>
        <v>2016:2:1</v>
      </c>
      <c r="N28" s="47" t="str">
        <f ca="1">IFERROR(INDEX(BAPTISM_HISTORY!$A:$C,MATCH("0:0:0:0:"&amp;$B28,BAPTISM_HISTORY!$A:$A,0),MATCH(N$8,BAPTISM_HISTORY!$A$1:$AI$1,0)), "")</f>
        <v>1</v>
      </c>
      <c r="O28" s="56">
        <f ca="1">IFERROR(INDEX(REPORT_DATA_BY_COMP!$A:$AI,$D28,MATCH(O$8,REPORT_DATA_BY_COMP!$A$1:$AI$1,0)), "")</f>
        <v>0</v>
      </c>
      <c r="P28" s="50">
        <f ca="1">IFERROR(INDEX(REPORT_DATA_BY_COMP!$A:$AI,$D28,MATCH(P$8,REPORT_DATA_BY_COMP!$A$1:$AI$1,0)), "")</f>
        <v>6</v>
      </c>
      <c r="Q28" s="10">
        <f ca="1">IFERROR(INDEX(REPORT_DATA_BY_COMP!$A:$AI,$D28,MATCH(Q$8,REPORT_DATA_BY_COMP!$A$1:$AI$1,0)), "")</f>
        <v>3</v>
      </c>
      <c r="R28" s="10">
        <f ca="1">IFERROR(INDEX(REPORT_DATA_BY_COMP!$A:$AI,$D28,MATCH(R$8,REPORT_DATA_BY_COMP!$A$1:$AI$1,0)), "")</f>
        <v>8</v>
      </c>
      <c r="S28" s="10">
        <f ca="1">IFERROR(INDEX(REPORT_DATA_BY_COMP!$A:$AI,$D28,MATCH(S$8,REPORT_DATA_BY_COMP!$A$1:$AI$1,0)), "")</f>
        <v>8</v>
      </c>
      <c r="T28" s="10">
        <f ca="1">IFERROR(INDEX(REPORT_DATA_BY_COMP!$A:$AI,$D28,MATCH(T$8,REPORT_DATA_BY_COMP!$A$1:$AI$1,0)), "")</f>
        <v>0</v>
      </c>
      <c r="U28" s="10">
        <f ca="1">IFERROR(INDEX(REPORT_DATA_BY_COMP!$A:$AI,$D28,MATCH(U$8,REPORT_DATA_BY_COMP!$A$1:$AI$1,0)), "")</f>
        <v>7</v>
      </c>
    </row>
    <row r="29" spans="1:21" ht="15" customHeight="1">
      <c r="A29" s="1"/>
      <c r="B29" s="1"/>
      <c r="E29" s="8" t="s">
        <v>804</v>
      </c>
      <c r="F29" s="9"/>
      <c r="G29" s="9"/>
      <c r="H29" s="11">
        <f ca="1">SUM(H25:H28)</f>
        <v>0</v>
      </c>
      <c r="I29" s="11">
        <f t="shared" ref="I29:T29" ca="1" si="2">SUM(I25:I28)</f>
        <v>3</v>
      </c>
      <c r="J29" s="11">
        <f t="shared" ca="1" si="2"/>
        <v>14</v>
      </c>
      <c r="K29" s="11">
        <f t="shared" ca="1" si="2"/>
        <v>6</v>
      </c>
      <c r="L29" s="11">
        <f t="shared" ca="1" si="2"/>
        <v>1</v>
      </c>
      <c r="M29" s="99"/>
      <c r="N29" s="103"/>
      <c r="O29" s="57">
        <f t="shared" ca="1" si="2"/>
        <v>0</v>
      </c>
      <c r="P29" s="51">
        <f t="shared" ca="1" si="2"/>
        <v>25</v>
      </c>
      <c r="Q29" s="11">
        <f t="shared" ca="1" si="2"/>
        <v>12</v>
      </c>
      <c r="R29" s="11">
        <f t="shared" ca="1" si="2"/>
        <v>25</v>
      </c>
      <c r="S29" s="11">
        <f t="shared" ca="1" si="2"/>
        <v>16</v>
      </c>
      <c r="T29" s="11">
        <f t="shared" ca="1" si="2"/>
        <v>0</v>
      </c>
      <c r="U29" s="11">
        <f ca="1">SUM(U25:U28)</f>
        <v>19</v>
      </c>
    </row>
    <row r="30" spans="1:21" ht="15" customHeight="1">
      <c r="A30" s="1" t="s">
        <v>801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6"/>
      <c r="N30" s="6"/>
      <c r="O30" s="55"/>
      <c r="P30" s="6"/>
      <c r="Q30" s="6"/>
      <c r="R30" s="6"/>
      <c r="S30" s="6"/>
      <c r="T30" s="6"/>
      <c r="U30" s="6"/>
    </row>
    <row r="31" spans="1:21" ht="15" customHeight="1">
      <c r="A31" s="1"/>
      <c r="B31" s="1" t="s">
        <v>4299</v>
      </c>
      <c r="C31" s="64" t="str">
        <f>CONCATENATE(YEAR,":",MONTH,":",WEEK,":",WEEKDAY,":",$B31)</f>
        <v>2016:6:1:7:ZHONGLI_1_A_E</v>
      </c>
      <c r="D31" s="64">
        <f>MATCH($C31,REPORT_DATA_BY_COMP!$A:$A,0)</f>
        <v>2033</v>
      </c>
      <c r="E31" s="65" t="str">
        <f>SUBSTITUTE(VLOOKUP($B31,COMP_LIST!$A:$AD,5,FALSE),"EL","")</f>
        <v>E. Lloyd / Loke</v>
      </c>
      <c r="F31" s="4" t="str">
        <f>VLOOKUP($B31,COMP_LIST!$A:$AD,3,FALSE)</f>
        <v>Zhongli 1 A E</v>
      </c>
      <c r="G31" s="4" t="str">
        <f>VLOOKUP($B31,COMP_LIST!$A:$AD,4,FALSE)</f>
        <v>中壢 1 長老</v>
      </c>
      <c r="H31" s="10">
        <f ca="1">IFERROR(INDEX(REPORT_DATA_BY_COMP!$A:$AI,$D31,MATCH(H$8,REPORT_DATA_BY_COMP!$A$1:$AI$1,0)), "")</f>
        <v>0</v>
      </c>
      <c r="I31" s="10">
        <f ca="1">IFERROR(INDEX(REPORT_DATA_BY_COMP!$A:$AI,$D31,MATCH(I$8,REPORT_DATA_BY_COMP!$A$1:$AI$1,0)), "")</f>
        <v>0</v>
      </c>
      <c r="J31" s="10">
        <f ca="1">IFERROR(INDEX(REPORT_DATA_BY_COMP!$A:$AI,$D31,MATCH(J$8,REPORT_DATA_BY_COMP!$A$1:$AI$1,0)), "")</f>
        <v>0</v>
      </c>
      <c r="K31" s="10">
        <f ca="1">IFERROR(INDEX(REPORT_DATA_BY_COMP!$A:$AI,$D31,MATCH(K$8,REPORT_DATA_BY_COMP!$A$1:$AI$1,0)), "")</f>
        <v>3</v>
      </c>
      <c r="L31" s="10">
        <f ca="1">IFERROR(INDEX(REPORT_DATA_BY_COMP!$A:$AI,$D31,MATCH(L$8,REPORT_DATA_BY_COMP!$A$1:$AI$1,0)), "")</f>
        <v>0</v>
      </c>
      <c r="M31" s="10" t="str">
        <f ca="1">IFERROR(""&amp;INDEX(BAPTISM_HISTORY!$A:$C,MATCH("0:0:0:0:"&amp;$B31,BAPTISM_HISTORY!$A:$A,0),MATCH(M$8,BAPTISM_HISTORY!$A$1:$AI$1,0)), "")</f>
        <v/>
      </c>
      <c r="N31" s="47" t="str">
        <f ca="1">IFERROR(INDEX(BAPTISM_HISTORY!$A:$C,MATCH("0:0:0:0:"&amp;$B31,BAPTISM_HISTORY!$A:$A,0),MATCH(N$8,BAPTISM_HISTORY!$A$1:$AI$1,0)), "")</f>
        <v>0</v>
      </c>
      <c r="O31" s="56">
        <f ca="1">IFERROR(INDEX(REPORT_DATA_BY_COMP!$A:$AI,$D31,MATCH(O$8,REPORT_DATA_BY_COMP!$A$1:$AI$1,0)), "")</f>
        <v>0</v>
      </c>
      <c r="P31" s="50">
        <f ca="1">IFERROR(INDEX(REPORT_DATA_BY_COMP!$A:$AI,$D31,MATCH(P$8,REPORT_DATA_BY_COMP!$A$1:$AI$1,0)), "")</f>
        <v>4</v>
      </c>
      <c r="Q31" s="10">
        <f ca="1">IFERROR(INDEX(REPORT_DATA_BY_COMP!$A:$AI,$D31,MATCH(Q$8,REPORT_DATA_BY_COMP!$A$1:$AI$1,0)), "")</f>
        <v>3</v>
      </c>
      <c r="R31" s="10">
        <f ca="1">IFERROR(INDEX(REPORT_DATA_BY_COMP!$A:$AI,$D31,MATCH(R$8,REPORT_DATA_BY_COMP!$A$1:$AI$1,0)), "")</f>
        <v>7</v>
      </c>
      <c r="S31" s="10">
        <f ca="1">IFERROR(INDEX(REPORT_DATA_BY_COMP!$A:$AI,$D31,MATCH(S$8,REPORT_DATA_BY_COMP!$A$1:$AI$1,0)), "")</f>
        <v>2</v>
      </c>
      <c r="T31" s="10">
        <f ca="1">IFERROR(INDEX(REPORT_DATA_BY_COMP!$A:$AI,$D31,MATCH(T$8,REPORT_DATA_BY_COMP!$A$1:$AI$1,0)), "")</f>
        <v>0</v>
      </c>
      <c r="U31" s="10">
        <f ca="1">IFERROR(INDEX(REPORT_DATA_BY_COMP!$A:$AI,$D31,MATCH(U$8,REPORT_DATA_BY_COMP!$A$1:$AI$1,0)), "")</f>
        <v>0</v>
      </c>
    </row>
    <row r="32" spans="1:21" ht="15" customHeight="1">
      <c r="A32" s="1"/>
      <c r="B32" s="1" t="s">
        <v>4302</v>
      </c>
      <c r="C32" s="64" t="str">
        <f>CONCATENATE(YEAR,":",MONTH,":",WEEK,":",WEEKDAY,":",$B32)</f>
        <v>2016:6:1:7:ZHONGLI_1_B_E</v>
      </c>
      <c r="D32" s="64">
        <f>MATCH($C32,REPORT_DATA_BY_COMP!$A:$A,0)</f>
        <v>2034</v>
      </c>
      <c r="E32" s="65" t="str">
        <f>SUBSTITUTE(VLOOKUP($B32,COMP_LIST!$A:$AD,5,FALSE),"EL","")</f>
        <v>E. Iverson / Jensen</v>
      </c>
      <c r="F32" s="4" t="str">
        <f>VLOOKUP($B32,COMP_LIST!$A:$AD,3,FALSE)</f>
        <v>Zhongli 1 B E</v>
      </c>
      <c r="G32" s="4" t="str">
        <f>VLOOKUP($B32,COMP_LIST!$A:$AD,4,FALSE)</f>
        <v>中壢 1 姐妹</v>
      </c>
      <c r="H32" s="10">
        <f ca="1">IFERROR(INDEX(REPORT_DATA_BY_COMP!$A:$AI,$D32,MATCH(H$8,REPORT_DATA_BY_COMP!$A$1:$AI$1,0)), "")</f>
        <v>0</v>
      </c>
      <c r="I32" s="10">
        <f ca="1">IFERROR(INDEX(REPORT_DATA_BY_COMP!$A:$AI,$D32,MATCH(I$8,REPORT_DATA_BY_COMP!$A$1:$AI$1,0)), "")</f>
        <v>0</v>
      </c>
      <c r="J32" s="10">
        <f ca="1">IFERROR(INDEX(REPORT_DATA_BY_COMP!$A:$AI,$D32,MATCH(J$8,REPORT_DATA_BY_COMP!$A$1:$AI$1,0)), "")</f>
        <v>1</v>
      </c>
      <c r="K32" s="10">
        <f ca="1">IFERROR(INDEX(REPORT_DATA_BY_COMP!$A:$AI,$D32,MATCH(K$8,REPORT_DATA_BY_COMP!$A$1:$AI$1,0)), "")</f>
        <v>3</v>
      </c>
      <c r="L32" s="10">
        <f ca="1">IFERROR(INDEX(REPORT_DATA_BY_COMP!$A:$AI,$D32,MATCH(L$8,REPORT_DATA_BY_COMP!$A$1:$AI$1,0)), "")</f>
        <v>0</v>
      </c>
      <c r="M32" s="10" t="str">
        <f ca="1">IFERROR(""&amp;INDEX(BAPTISM_HISTORY!$A:$C,MATCH("0:0:0:0:"&amp;$B32,BAPTISM_HISTORY!$A:$A,0),MATCH(M$8,BAPTISM_HISTORY!$A$1:$AI$1,0)), "")</f>
        <v/>
      </c>
      <c r="N32" s="47" t="str">
        <f ca="1">IFERROR(INDEX(BAPTISM_HISTORY!$A:$C,MATCH("0:0:0:0:"&amp;$B32,BAPTISM_HISTORY!$A:$A,0),MATCH(N$8,BAPTISM_HISTORY!$A$1:$AI$1,0)), "")</f>
        <v>0</v>
      </c>
      <c r="O32" s="56">
        <f ca="1">IFERROR(INDEX(REPORT_DATA_BY_COMP!$A:$AI,$D32,MATCH(O$8,REPORT_DATA_BY_COMP!$A$1:$AI$1,0)), "")</f>
        <v>0</v>
      </c>
      <c r="P32" s="50">
        <f ca="1">IFERROR(INDEX(REPORT_DATA_BY_COMP!$A:$AI,$D32,MATCH(P$8,REPORT_DATA_BY_COMP!$A$1:$AI$1,0)), "")</f>
        <v>5</v>
      </c>
      <c r="Q32" s="10">
        <f ca="1">IFERROR(INDEX(REPORT_DATA_BY_COMP!$A:$AI,$D32,MATCH(Q$8,REPORT_DATA_BY_COMP!$A$1:$AI$1,0)), "")</f>
        <v>0</v>
      </c>
      <c r="R32" s="10">
        <f ca="1">IFERROR(INDEX(REPORT_DATA_BY_COMP!$A:$AI,$D32,MATCH(R$8,REPORT_DATA_BY_COMP!$A$1:$AI$1,0)), "")</f>
        <v>2</v>
      </c>
      <c r="S32" s="10">
        <f ca="1">IFERROR(INDEX(REPORT_DATA_BY_COMP!$A:$AI,$D32,MATCH(S$8,REPORT_DATA_BY_COMP!$A$1:$AI$1,0)), "")</f>
        <v>5</v>
      </c>
      <c r="T32" s="10">
        <f ca="1">IFERROR(INDEX(REPORT_DATA_BY_COMP!$A:$AI,$D32,MATCH(T$8,REPORT_DATA_BY_COMP!$A$1:$AI$1,0)), "")</f>
        <v>0</v>
      </c>
      <c r="U32" s="10">
        <f ca="1">IFERROR(INDEX(REPORT_DATA_BY_COMP!$A:$AI,$D32,MATCH(U$8,REPORT_DATA_BY_COMP!$A$1:$AI$1,0)), "")</f>
        <v>5</v>
      </c>
    </row>
    <row r="33" spans="1:21" ht="15" customHeight="1">
      <c r="A33" s="1"/>
      <c r="B33" s="1" t="s">
        <v>456</v>
      </c>
      <c r="C33" s="64" t="str">
        <f>CONCATENATE(YEAR,":",MONTH,":",WEEK,":",WEEKDAY,":",$B33)</f>
        <v>2016:6:1:7:ZHONGLI_2_E</v>
      </c>
      <c r="D33" s="64">
        <f>MATCH($C33,REPORT_DATA_BY_COMP!$A:$A,0)</f>
        <v>2035</v>
      </c>
      <c r="E33" s="65" t="str">
        <f>SUBSTITUTE(VLOOKUP($B33,COMP_LIST!$A:$AD,5,FALSE),"EL","")</f>
        <v>E. Seamons DL / Miller</v>
      </c>
      <c r="F33" s="4" t="str">
        <f>VLOOKUP($B33,COMP_LIST!$A:$AD,3,FALSE)</f>
        <v>Zhongli 2 E</v>
      </c>
      <c r="G33" s="4" t="str">
        <f>VLOOKUP($B33,COMP_LIST!$A:$AD,4,FALSE)</f>
        <v>中壢 2 長老</v>
      </c>
      <c r="H33" s="10">
        <f ca="1">IFERROR(INDEX(REPORT_DATA_BY_COMP!$A:$AI,$D33,MATCH(H$8,REPORT_DATA_BY_COMP!$A$1:$AI$1,0)), "")</f>
        <v>0</v>
      </c>
      <c r="I33" s="10">
        <f ca="1">IFERROR(INDEX(REPORT_DATA_BY_COMP!$A:$AI,$D33,MATCH(I$8,REPORT_DATA_BY_COMP!$A$1:$AI$1,0)), "")</f>
        <v>3</v>
      </c>
      <c r="J33" s="10">
        <f ca="1">IFERROR(INDEX(REPORT_DATA_BY_COMP!$A:$AI,$D33,MATCH(J$8,REPORT_DATA_BY_COMP!$A$1:$AI$1,0)), "")</f>
        <v>3</v>
      </c>
      <c r="K33" s="10">
        <f ca="1">IFERROR(INDEX(REPORT_DATA_BY_COMP!$A:$AI,$D33,MATCH(K$8,REPORT_DATA_BY_COMP!$A$1:$AI$1,0)), "")</f>
        <v>6</v>
      </c>
      <c r="L33" s="10">
        <f ca="1">IFERROR(INDEX(REPORT_DATA_BY_COMP!$A:$AI,$D33,MATCH(L$8,REPORT_DATA_BY_COMP!$A$1:$AI$1,0)), "")</f>
        <v>0</v>
      </c>
      <c r="M33" s="10" t="str">
        <f ca="1">IFERROR(""&amp;INDEX(BAPTISM_HISTORY!$A:$C,MATCH("0:0:0:0:"&amp;$B33,BAPTISM_HISTORY!$A:$A,0),MATCH(M$8,BAPTISM_HISTORY!$A$1:$AI$1,0)), "")</f>
        <v>2016:5:2</v>
      </c>
      <c r="N33" s="47" t="str">
        <f ca="1">IFERROR(INDEX(BAPTISM_HISTORY!$A:$C,MATCH("0:0:0:0:"&amp;$B33,BAPTISM_HISTORY!$A:$A,0),MATCH(N$8,BAPTISM_HISTORY!$A$1:$AI$1,0)), "")</f>
        <v>3</v>
      </c>
      <c r="O33" s="56">
        <f ca="1">IFERROR(INDEX(REPORT_DATA_BY_COMP!$A:$AI,$D33,MATCH(O$8,REPORT_DATA_BY_COMP!$A$1:$AI$1,0)), "")</f>
        <v>0</v>
      </c>
      <c r="P33" s="50">
        <f ca="1">IFERROR(INDEX(REPORT_DATA_BY_COMP!$A:$AI,$D33,MATCH(P$8,REPORT_DATA_BY_COMP!$A$1:$AI$1,0)), "")</f>
        <v>13</v>
      </c>
      <c r="Q33" s="10">
        <f ca="1">IFERROR(INDEX(REPORT_DATA_BY_COMP!$A:$AI,$D33,MATCH(Q$8,REPORT_DATA_BY_COMP!$A$1:$AI$1,0)), "")</f>
        <v>2</v>
      </c>
      <c r="R33" s="10">
        <f ca="1">IFERROR(INDEX(REPORT_DATA_BY_COMP!$A:$AI,$D33,MATCH(R$8,REPORT_DATA_BY_COMP!$A$1:$AI$1,0)), "")</f>
        <v>11</v>
      </c>
      <c r="S33" s="10">
        <f ca="1">IFERROR(INDEX(REPORT_DATA_BY_COMP!$A:$AI,$D33,MATCH(S$8,REPORT_DATA_BY_COMP!$A$1:$AI$1,0)), "")</f>
        <v>4</v>
      </c>
      <c r="T33" s="10">
        <f ca="1">IFERROR(INDEX(REPORT_DATA_BY_COMP!$A:$AI,$D33,MATCH(T$8,REPORT_DATA_BY_COMP!$A$1:$AI$1,0)), "")</f>
        <v>0</v>
      </c>
      <c r="U33" s="10">
        <f ca="1">IFERROR(INDEX(REPORT_DATA_BY_COMP!$A:$AI,$D33,MATCH(U$8,REPORT_DATA_BY_COMP!$A$1:$AI$1,0)), "")</f>
        <v>8</v>
      </c>
    </row>
    <row r="34" spans="1:21" ht="15" customHeight="1" thickBot="1">
      <c r="E34" s="8" t="s">
        <v>804</v>
      </c>
      <c r="F34" s="9"/>
      <c r="G34" s="9"/>
      <c r="H34" s="11">
        <f t="shared" ref="H34:U34" ca="1" si="3">SUM(H31:H33)</f>
        <v>0</v>
      </c>
      <c r="I34" s="11">
        <f t="shared" ca="1" si="3"/>
        <v>3</v>
      </c>
      <c r="J34" s="11">
        <f t="shared" ca="1" si="3"/>
        <v>4</v>
      </c>
      <c r="K34" s="11">
        <f t="shared" ca="1" si="3"/>
        <v>12</v>
      </c>
      <c r="L34" s="11">
        <f t="shared" ca="1" si="3"/>
        <v>0</v>
      </c>
      <c r="M34" s="11"/>
      <c r="N34" s="48"/>
      <c r="O34" s="58">
        <f t="shared" ca="1" si="3"/>
        <v>0</v>
      </c>
      <c r="P34" s="51">
        <f t="shared" ca="1" si="3"/>
        <v>22</v>
      </c>
      <c r="Q34" s="11">
        <f t="shared" ca="1" si="3"/>
        <v>5</v>
      </c>
      <c r="R34" s="11">
        <f t="shared" ca="1" si="3"/>
        <v>20</v>
      </c>
      <c r="S34" s="11">
        <f t="shared" ca="1" si="3"/>
        <v>11</v>
      </c>
      <c r="T34" s="11">
        <f t="shared" ca="1" si="3"/>
        <v>0</v>
      </c>
      <c r="U34" s="11">
        <f t="shared" ca="1" si="3"/>
        <v>13</v>
      </c>
    </row>
    <row r="35" spans="1:21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43"/>
      <c r="O35" s="43"/>
      <c r="P35" s="22"/>
      <c r="Q35" s="22"/>
      <c r="R35" s="22"/>
      <c r="S35" s="22"/>
      <c r="T35" s="22"/>
      <c r="U35" s="22"/>
    </row>
    <row r="36" spans="1:21" ht="15" customHeight="1">
      <c r="E36" s="12" t="s">
        <v>803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</row>
    <row r="37" spans="1:21" ht="15" customHeight="1">
      <c r="C37" s="64" t="str">
        <f>CONCATENATE(YEAR,":",MONTH,":1:",WEEKLY_REPORT_DAY,":", $A$1)</f>
        <v>2016:6:1:7:TAOYUAN</v>
      </c>
      <c r="D37" s="64">
        <f>MATCH($C37,REPORT_DATA_BY_ZONE!$A:$A, 0)</f>
        <v>220</v>
      </c>
      <c r="E37" s="19" t="s">
        <v>781</v>
      </c>
      <c r="F37" s="13"/>
      <c r="G37" s="13"/>
      <c r="H37" s="10">
        <f ca="1">IFERROR(INDEX(REPORT_DATA_BY_ZONE!$A:$AI,$D37,MATCH(H$8,REPORT_DATA_BY_ZONE!$A$1:$AI$1,0)), "")</f>
        <v>2</v>
      </c>
      <c r="I37" s="10">
        <f ca="1">IFERROR(INDEX(REPORT_DATA_BY_ZONE!$A:$AI,$D37,MATCH(I$8,REPORT_DATA_BY_ZONE!$A$1:$AI$1,0)), "")</f>
        <v>6</v>
      </c>
      <c r="J37" s="10">
        <f ca="1">IFERROR(INDEX(REPORT_DATA_BY_ZONE!$A:$AI,$D37,MATCH(J$8,REPORT_DATA_BY_ZONE!$A$1:$AI$1,0)), "")</f>
        <v>30</v>
      </c>
      <c r="K37" s="10">
        <f ca="1">IFERROR(INDEX(REPORT_DATA_BY_ZONE!$A:$AI,$D37,MATCH(K$8,REPORT_DATA_BY_ZONE!$A$1:$AI$1,0)), "")</f>
        <v>28</v>
      </c>
      <c r="L37" s="47">
        <f ca="1">IFERROR(INDEX(REPORT_DATA_BY_ZONE!$A:$AI,$D37,MATCH(L$8,REPORT_DATA_BY_ZONE!$A$1:$AI$1,0)), "")</f>
        <v>3</v>
      </c>
      <c r="M37" s="47"/>
      <c r="N37" s="47"/>
      <c r="O37" s="10">
        <f ca="1">IFERROR(INDEX(REPORT_DATA_BY_ZONE!$A:$AI,$D37,MATCH(O$8,REPORT_DATA_BY_ZONE!$A$1:$AI$1,0)), "")</f>
        <v>0</v>
      </c>
      <c r="P37" s="50">
        <f ca="1">IFERROR(INDEX(REPORT_DATA_BY_ZONE!$A:$AI,$D37,MATCH(P$8,REPORT_DATA_BY_ZONE!$A$1:$AI$1,0)), "")</f>
        <v>80</v>
      </c>
      <c r="Q37" s="10">
        <f ca="1">IFERROR(INDEX(REPORT_DATA_BY_ZONE!$A:$AI,$D37,MATCH(Q$8,REPORT_DATA_BY_ZONE!$A$1:$AI$1,0)), "")</f>
        <v>48</v>
      </c>
      <c r="R37" s="10">
        <f ca="1">IFERROR(INDEX(REPORT_DATA_BY_ZONE!$A:$AI,$D37,MATCH(R$8,REPORT_DATA_BY_ZONE!$A$1:$AI$1,0)), "")</f>
        <v>93</v>
      </c>
      <c r="S37" s="10">
        <f ca="1">IFERROR(INDEX(REPORT_DATA_BY_ZONE!$A:$AI,$D37,MATCH(S$8,REPORT_DATA_BY_ZONE!$A$1:$AI$1,0)), "")</f>
        <v>71</v>
      </c>
      <c r="T37" s="10">
        <f ca="1">IFERROR(INDEX(REPORT_DATA_BY_ZONE!$A:$AI,$D37,MATCH(T$8,REPORT_DATA_BY_ZONE!$A$1:$AI$1,0)), "")</f>
        <v>0</v>
      </c>
      <c r="U37" s="10">
        <f ca="1">IFERROR(INDEX(REPORT_DATA_BY_ZONE!$A:$AI,$D37,MATCH(U$8,REPORT_DATA_BY_ZONE!$A$1:$AI$1,0)), "")</f>
        <v>94</v>
      </c>
    </row>
    <row r="38" spans="1:21" ht="15" customHeight="1">
      <c r="C38" s="64" t="str">
        <f>CONCATENATE(YEAR,":",MONTH,":2:",WEEKLY_REPORT_DAY,":", $A$1)</f>
        <v>2016:6:2:7:TAOYUAN</v>
      </c>
      <c r="D38" s="64" t="e">
        <f>MATCH($C38,REPORT_DATA_BY_ZONE!$A:$A, 0)</f>
        <v>#N/A</v>
      </c>
      <c r="E38" s="19" t="s">
        <v>780</v>
      </c>
      <c r="F38" s="13"/>
      <c r="G38" s="13"/>
      <c r="H38" s="10" t="str">
        <f ca="1">IFERROR(INDEX(REPORT_DATA_BY_ZONE!$A:$AI,$D38,MATCH(H$8,REPORT_DATA_BY_ZONE!$A$1:$AI$1,0)), "")</f>
        <v/>
      </c>
      <c r="I38" s="10" t="str">
        <f ca="1">IFERROR(INDEX(REPORT_DATA_BY_ZONE!$A:$AI,$D38,MATCH(I$8,REPORT_DATA_BY_ZONE!$A$1:$AI$1,0)), "")</f>
        <v/>
      </c>
      <c r="J38" s="10" t="str">
        <f ca="1">IFERROR(INDEX(REPORT_DATA_BY_ZONE!$A:$AI,$D38,MATCH(J$8,REPORT_DATA_BY_ZONE!$A$1:$AI$1,0)), "")</f>
        <v/>
      </c>
      <c r="K38" s="10" t="str">
        <f ca="1">IFERROR(INDEX(REPORT_DATA_BY_ZONE!$A:$AI,$D38,MATCH(K$8,REPORT_DATA_BY_ZONE!$A$1:$AI$1,0)), "")</f>
        <v/>
      </c>
      <c r="L38" s="47" t="str">
        <f ca="1">IFERROR(INDEX(REPORT_DATA_BY_ZONE!$A:$AI,$D38,MATCH(L$8,REPORT_DATA_BY_ZONE!$A$1:$AI$1,0)), "")</f>
        <v/>
      </c>
      <c r="M38" s="47"/>
      <c r="N38" s="47"/>
      <c r="O38" s="10" t="str">
        <f ca="1">IFERROR(INDEX(REPORT_DATA_BY_ZONE!$A:$AI,$D38,MATCH(O$8,REPORT_DATA_BY_ZONE!$A$1:$AI$1,0)), "")</f>
        <v/>
      </c>
      <c r="P38" s="50" t="str">
        <f ca="1">IFERROR(INDEX(REPORT_DATA_BY_ZONE!$A:$AI,$D38,MATCH(P$8,REPORT_DATA_BY_ZONE!$A$1:$AI$1,0)), "")</f>
        <v/>
      </c>
      <c r="Q38" s="10" t="str">
        <f ca="1">IFERROR(INDEX(REPORT_DATA_BY_ZONE!$A:$AI,$D38,MATCH(Q$8,REPORT_DATA_BY_ZONE!$A$1:$AI$1,0)), "")</f>
        <v/>
      </c>
      <c r="R38" s="10" t="str">
        <f ca="1">IFERROR(INDEX(REPORT_DATA_BY_ZONE!$A:$AI,$D38,MATCH(R$8,REPORT_DATA_BY_ZONE!$A$1:$AI$1,0)), "")</f>
        <v/>
      </c>
      <c r="S38" s="10" t="str">
        <f ca="1">IFERROR(INDEX(REPORT_DATA_BY_ZONE!$A:$AI,$D38,MATCH(S$8,REPORT_DATA_BY_ZONE!$A$1:$AI$1,0)), "")</f>
        <v/>
      </c>
      <c r="T38" s="10" t="str">
        <f ca="1">IFERROR(INDEX(REPORT_DATA_BY_ZONE!$A:$AI,$D38,MATCH(T$8,REPORT_DATA_BY_ZONE!$A$1:$AI$1,0)), "")</f>
        <v/>
      </c>
      <c r="U38" s="10" t="str">
        <f ca="1">IFERROR(INDEX(REPORT_DATA_BY_ZONE!$A:$AI,$D38,MATCH(U$8,REPORT_DATA_BY_ZONE!$A$1:$AI$1,0)), "")</f>
        <v/>
      </c>
    </row>
    <row r="39" spans="1:21" ht="15" customHeight="1">
      <c r="C39" s="64" t="str">
        <f>CONCATENATE(YEAR,":",MONTH,":3:",WEEKLY_REPORT_DAY,":", $A$1)</f>
        <v>2016:6:3:7:TAOYUAN</v>
      </c>
      <c r="D39" s="64" t="e">
        <f>MATCH($C39,REPORT_DATA_BY_ZONE!$A:$A, 0)</f>
        <v>#N/A</v>
      </c>
      <c r="E39" s="19" t="s">
        <v>782</v>
      </c>
      <c r="F39" s="13"/>
      <c r="G39" s="13"/>
      <c r="H39" s="10" t="str">
        <f ca="1">IFERROR(INDEX(REPORT_DATA_BY_ZONE!$A:$AI,$D39,MATCH(H$8,REPORT_DATA_BY_ZONE!$A$1:$AI$1,0)), "")</f>
        <v/>
      </c>
      <c r="I39" s="10" t="str">
        <f ca="1">IFERROR(INDEX(REPORT_DATA_BY_ZONE!$A:$AI,$D39,MATCH(I$8,REPORT_DATA_BY_ZONE!$A$1:$AI$1,0)), "")</f>
        <v/>
      </c>
      <c r="J39" s="10" t="str">
        <f ca="1">IFERROR(INDEX(REPORT_DATA_BY_ZONE!$A:$AI,$D39,MATCH(J$8,REPORT_DATA_BY_ZONE!$A$1:$AI$1,0)), "")</f>
        <v/>
      </c>
      <c r="K39" s="10" t="str">
        <f ca="1">IFERROR(INDEX(REPORT_DATA_BY_ZONE!$A:$AI,$D39,MATCH(K$8,REPORT_DATA_BY_ZONE!$A$1:$AI$1,0)), "")</f>
        <v/>
      </c>
      <c r="L39" s="47" t="str">
        <f ca="1">IFERROR(INDEX(REPORT_DATA_BY_ZONE!$A:$AI,$D39,MATCH(L$8,REPORT_DATA_BY_ZONE!$A$1:$AI$1,0)), "")</f>
        <v/>
      </c>
      <c r="M39" s="47"/>
      <c r="N39" s="47"/>
      <c r="O39" s="10" t="str">
        <f ca="1">IFERROR(INDEX(REPORT_DATA_BY_ZONE!$A:$AI,$D39,MATCH(O$8,REPORT_DATA_BY_ZONE!$A$1:$AI$1,0)), "")</f>
        <v/>
      </c>
      <c r="P39" s="50" t="str">
        <f ca="1">IFERROR(INDEX(REPORT_DATA_BY_ZONE!$A:$AI,$D39,MATCH(P$8,REPORT_DATA_BY_ZONE!$A$1:$AI$1,0)), "")</f>
        <v/>
      </c>
      <c r="Q39" s="10" t="str">
        <f ca="1">IFERROR(INDEX(REPORT_DATA_BY_ZONE!$A:$AI,$D39,MATCH(Q$8,REPORT_DATA_BY_ZONE!$A$1:$AI$1,0)), "")</f>
        <v/>
      </c>
      <c r="R39" s="10" t="str">
        <f ca="1">IFERROR(INDEX(REPORT_DATA_BY_ZONE!$A:$AI,$D39,MATCH(R$8,REPORT_DATA_BY_ZONE!$A$1:$AI$1,0)), "")</f>
        <v/>
      </c>
      <c r="S39" s="10" t="str">
        <f ca="1">IFERROR(INDEX(REPORT_DATA_BY_ZONE!$A:$AI,$D39,MATCH(S$8,REPORT_DATA_BY_ZONE!$A$1:$AI$1,0)), "")</f>
        <v/>
      </c>
      <c r="T39" s="10" t="str">
        <f ca="1">IFERROR(INDEX(REPORT_DATA_BY_ZONE!$A:$AI,$D39,MATCH(T$8,REPORT_DATA_BY_ZONE!$A$1:$AI$1,0)), "")</f>
        <v/>
      </c>
      <c r="U39" s="10" t="str">
        <f ca="1">IFERROR(INDEX(REPORT_DATA_BY_ZONE!$A:$AI,$D39,MATCH(U$8,REPORT_DATA_BY_ZONE!$A$1:$AI$1,0)), "")</f>
        <v/>
      </c>
    </row>
    <row r="40" spans="1:21" ht="15" customHeight="1">
      <c r="C40" s="64" t="str">
        <f>CONCATENATE(YEAR,":",MONTH,":4:",WEEKLY_REPORT_DAY,":", $A$1)</f>
        <v>2016:6:4:7:TAOYUAN</v>
      </c>
      <c r="D40" s="64" t="e">
        <f>MATCH($C40,REPORT_DATA_BY_ZONE!$A:$A, 0)</f>
        <v>#N/A</v>
      </c>
      <c r="E40" s="19" t="s">
        <v>783</v>
      </c>
      <c r="F40" s="13"/>
      <c r="G40" s="13"/>
      <c r="H40" s="10" t="str">
        <f ca="1">IFERROR(INDEX(REPORT_DATA_BY_ZONE!$A:$AI,$D40,MATCH(H$8,REPORT_DATA_BY_ZONE!$A$1:$AI$1,0)), "")</f>
        <v/>
      </c>
      <c r="I40" s="10" t="str">
        <f ca="1">IFERROR(INDEX(REPORT_DATA_BY_ZONE!$A:$AI,$D40,MATCH(I$8,REPORT_DATA_BY_ZONE!$A$1:$AI$1,0)), "")</f>
        <v/>
      </c>
      <c r="J40" s="10" t="str">
        <f ca="1">IFERROR(INDEX(REPORT_DATA_BY_ZONE!$A:$AI,$D40,MATCH(J$8,REPORT_DATA_BY_ZONE!$A$1:$AI$1,0)), "")</f>
        <v/>
      </c>
      <c r="K40" s="10" t="str">
        <f ca="1">IFERROR(INDEX(REPORT_DATA_BY_ZONE!$A:$AI,$D40,MATCH(K$8,REPORT_DATA_BY_ZONE!$A$1:$AI$1,0)), "")</f>
        <v/>
      </c>
      <c r="L40" s="47" t="str">
        <f ca="1">IFERROR(INDEX(REPORT_DATA_BY_ZONE!$A:$AI,$D40,MATCH(L$8,REPORT_DATA_BY_ZONE!$A$1:$AI$1,0)), "")</f>
        <v/>
      </c>
      <c r="M40" s="47"/>
      <c r="N40" s="47"/>
      <c r="O40" s="10" t="str">
        <f ca="1">IFERROR(INDEX(REPORT_DATA_BY_ZONE!$A:$AI,$D40,MATCH(O$8,REPORT_DATA_BY_ZONE!$A$1:$AI$1,0)), "")</f>
        <v/>
      </c>
      <c r="P40" s="50" t="str">
        <f ca="1">IFERROR(INDEX(REPORT_DATA_BY_ZONE!$A:$AI,$D40,MATCH(P$8,REPORT_DATA_BY_ZONE!$A$1:$AI$1,0)), "")</f>
        <v/>
      </c>
      <c r="Q40" s="10" t="str">
        <f ca="1">IFERROR(INDEX(REPORT_DATA_BY_ZONE!$A:$AI,$D40,MATCH(Q$8,REPORT_DATA_BY_ZONE!$A$1:$AI$1,0)), "")</f>
        <v/>
      </c>
      <c r="R40" s="10" t="str">
        <f ca="1">IFERROR(INDEX(REPORT_DATA_BY_ZONE!$A:$AI,$D40,MATCH(R$8,REPORT_DATA_BY_ZONE!$A$1:$AI$1,0)), "")</f>
        <v/>
      </c>
      <c r="S40" s="10" t="str">
        <f ca="1">IFERROR(INDEX(REPORT_DATA_BY_ZONE!$A:$AI,$D40,MATCH(S$8,REPORT_DATA_BY_ZONE!$A$1:$AI$1,0)), "")</f>
        <v/>
      </c>
      <c r="T40" s="10" t="str">
        <f ca="1">IFERROR(INDEX(REPORT_DATA_BY_ZONE!$A:$AI,$D40,MATCH(T$8,REPORT_DATA_BY_ZONE!$A$1:$AI$1,0)), "")</f>
        <v/>
      </c>
      <c r="U40" s="10" t="str">
        <f ca="1">IFERROR(INDEX(REPORT_DATA_BY_ZONE!$A:$AI,$D40,MATCH(U$8,REPORT_DATA_BY_ZONE!$A$1:$AI$1,0)), "")</f>
        <v/>
      </c>
    </row>
    <row r="41" spans="1:21" ht="15" customHeight="1">
      <c r="C41" s="64" t="str">
        <f>CONCATENATE(YEAR,":",MONTH,":5:",WEEKLY_REPORT_DAY,":", $A$1)</f>
        <v>2016:6:5:7:TAOYUAN</v>
      </c>
      <c r="D41" s="64" t="e">
        <f>MATCH($C41,REPORT_DATA_BY_ZONE!$A:$A, 0)</f>
        <v>#N/A</v>
      </c>
      <c r="E41" s="19" t="s">
        <v>784</v>
      </c>
      <c r="F41" s="13"/>
      <c r="G41" s="13"/>
      <c r="H41" s="10" t="str">
        <f ca="1">IFERROR(INDEX(REPORT_DATA_BY_ZONE!$A:$AI,$D41,MATCH(H$8,REPORT_DATA_BY_ZONE!$A$1:$AI$1,0)), "")</f>
        <v/>
      </c>
      <c r="I41" s="10" t="str">
        <f ca="1">IFERROR(INDEX(REPORT_DATA_BY_ZONE!$A:$AI,$D41,MATCH(I$8,REPORT_DATA_BY_ZONE!$A$1:$AI$1,0)), "")</f>
        <v/>
      </c>
      <c r="J41" s="10" t="str">
        <f ca="1">IFERROR(INDEX(REPORT_DATA_BY_ZONE!$A:$AI,$D41,MATCH(J$8,REPORT_DATA_BY_ZONE!$A$1:$AI$1,0)), "")</f>
        <v/>
      </c>
      <c r="K41" s="10" t="str">
        <f ca="1">IFERROR(INDEX(REPORT_DATA_BY_ZONE!$A:$AI,$D41,MATCH(K$8,REPORT_DATA_BY_ZONE!$A$1:$AI$1,0)), "")</f>
        <v/>
      </c>
      <c r="L41" s="47" t="str">
        <f ca="1">IFERROR(INDEX(REPORT_DATA_BY_ZONE!$A:$AI,$D41,MATCH(L$8,REPORT_DATA_BY_ZONE!$A$1:$AI$1,0)), "")</f>
        <v/>
      </c>
      <c r="M41" s="47"/>
      <c r="N41" s="47"/>
      <c r="O41" s="10" t="str">
        <f ca="1">IFERROR(INDEX(REPORT_DATA_BY_ZONE!$A:$AI,$D41,MATCH(O$8,REPORT_DATA_BY_ZONE!$A$1:$AI$1,0)), "")</f>
        <v/>
      </c>
      <c r="P41" s="50" t="str">
        <f ca="1">IFERROR(INDEX(REPORT_DATA_BY_ZONE!$A:$AI,$D41,MATCH(P$8,REPORT_DATA_BY_ZONE!$A$1:$AI$1,0)), "")</f>
        <v/>
      </c>
      <c r="Q41" s="10" t="str">
        <f ca="1">IFERROR(INDEX(REPORT_DATA_BY_ZONE!$A:$AI,$D41,MATCH(Q$8,REPORT_DATA_BY_ZONE!$A$1:$AI$1,0)), "")</f>
        <v/>
      </c>
      <c r="R41" s="10" t="str">
        <f ca="1">IFERROR(INDEX(REPORT_DATA_BY_ZONE!$A:$AI,$D41,MATCH(R$8,REPORT_DATA_BY_ZONE!$A$1:$AI$1,0)), "")</f>
        <v/>
      </c>
      <c r="S41" s="10" t="str">
        <f ca="1">IFERROR(INDEX(REPORT_DATA_BY_ZONE!$A:$AI,$D41,MATCH(S$8,REPORT_DATA_BY_ZONE!$A$1:$AI$1,0)), "")</f>
        <v/>
      </c>
      <c r="T41" s="10" t="str">
        <f ca="1">IFERROR(INDEX(REPORT_DATA_BY_ZONE!$A:$AI,$D41,MATCH(T$8,REPORT_DATA_BY_ZONE!$A$1:$AI$1,0)), "")</f>
        <v/>
      </c>
      <c r="U41" s="10" t="str">
        <f ca="1">IFERROR(INDEX(REPORT_DATA_BY_ZONE!$A:$AI,$D41,MATCH(U$8,REPORT_DATA_BY_ZONE!$A$1:$AI$1,0)), "")</f>
        <v/>
      </c>
    </row>
    <row r="42" spans="1:21" ht="15" customHeight="1">
      <c r="E42" s="16" t="s">
        <v>804</v>
      </c>
      <c r="F42" s="14"/>
      <c r="G42" s="14"/>
      <c r="H42" s="17">
        <f ca="1">SUM(H37:H41)</f>
        <v>2</v>
      </c>
      <c r="I42" s="17">
        <f t="shared" ref="I42:T42" ca="1" si="4">SUM(I37:I41)</f>
        <v>6</v>
      </c>
      <c r="J42" s="17">
        <f t="shared" ca="1" si="4"/>
        <v>30</v>
      </c>
      <c r="K42" s="17">
        <f t="shared" ca="1" si="4"/>
        <v>28</v>
      </c>
      <c r="L42" s="49">
        <f t="shared" ca="1" si="4"/>
        <v>3</v>
      </c>
      <c r="M42" s="49"/>
      <c r="N42" s="49"/>
      <c r="O42" s="17">
        <f t="shared" ca="1" si="4"/>
        <v>0</v>
      </c>
      <c r="P42" s="52">
        <f t="shared" ca="1" si="4"/>
        <v>80</v>
      </c>
      <c r="Q42" s="17">
        <f t="shared" ca="1" si="4"/>
        <v>48</v>
      </c>
      <c r="R42" s="17">
        <f t="shared" ca="1" si="4"/>
        <v>93</v>
      </c>
      <c r="S42" s="17">
        <f t="shared" ca="1" si="4"/>
        <v>71</v>
      </c>
      <c r="T42" s="17">
        <f t="shared" ca="1" si="4"/>
        <v>0</v>
      </c>
      <c r="U42" s="17">
        <f ca="1">SUM(U37:U41)</f>
        <v>94</v>
      </c>
    </row>
  </sheetData>
  <mergeCells count="16">
    <mergeCell ref="U1:U5"/>
    <mergeCell ref="E2:E3"/>
    <mergeCell ref="G2:G3"/>
    <mergeCell ref="H2:K2"/>
    <mergeCell ref="H3:K3"/>
    <mergeCell ref="E4:E5"/>
    <mergeCell ref="H4:K4"/>
    <mergeCell ref="H5:K5"/>
    <mergeCell ref="O1:O5"/>
    <mergeCell ref="P1:P5"/>
    <mergeCell ref="Q1:Q5"/>
    <mergeCell ref="R1:R5"/>
    <mergeCell ref="S1:S5"/>
    <mergeCell ref="T1:T5"/>
    <mergeCell ref="M1:M5"/>
    <mergeCell ref="N1:N5"/>
  </mergeCells>
  <conditionalFormatting sqref="O20:U20 O25:U28 O31:U32 O22:U22 O12:U15">
    <cfRule type="expression" dxfId="6" priority="14">
      <formula>AND(O$9&lt;&gt;"",O12&gt;=O$9)</formula>
    </cfRule>
  </conditionalFormatting>
  <conditionalFormatting sqref="O33:U33">
    <cfRule type="expression" dxfId="5" priority="10">
      <formula>AND(O$9&lt;&gt;"",O33&gt;=O$9)</formula>
    </cfRule>
  </conditionalFormatting>
  <conditionalFormatting sqref="O18:U19">
    <cfRule type="expression" dxfId="3" priority="6">
      <formula>AND(O$9&lt;&gt;"",O18&gt;=O$9)</formula>
    </cfRule>
  </conditionalFormatting>
  <conditionalFormatting sqref="O21:U21">
    <cfRule type="expression" dxfId="4" priority="2">
      <formula>AND(O$9&lt;&gt;"",O21&gt;=O$9)</formula>
    </cfRule>
  </conditionalFormatting>
  <conditionalFormatting sqref="O25:U28 O31:U33 O18:U22 O12:U15">
    <cfRule type="expression" dxfId="2" priority="20">
      <formula>J12=""</formula>
    </cfRule>
    <cfRule type="expression" dxfId="1" priority="21">
      <formula>AND(O$10&lt;&gt;"",O12&lt;O$10)</formula>
    </cfRule>
    <cfRule type="expression" dxfId="0" priority="22">
      <formula>AND(O$10&lt;&gt;"",O12&gt;=O$10)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topLeftCell="V40" zoomScale="85" zoomScaleNormal="85" workbookViewId="0">
      <selection activeCell="S32" sqref="S3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</v>
      </c>
      <c r="AP77" s="27">
        <f t="shared" ref="AP77:AP88" ca="1" si="12">MATCH(AO77,INDIRECT(CONCATENATE($X$93,"$A:$A")),0)</f>
        <v>106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76</v>
      </c>
      <c r="AS77" s="21">
        <f t="shared" ca="1" si="13"/>
        <v>37</v>
      </c>
      <c r="AT77" s="21">
        <f t="shared" ca="1" si="13"/>
        <v>75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</v>
      </c>
      <c r="AP78" s="27">
        <f t="shared" ca="1" si="12"/>
        <v>117</v>
      </c>
      <c r="AQ78" s="21">
        <f t="shared" ca="1" si="13"/>
        <v>0</v>
      </c>
      <c r="AR78" s="21">
        <f t="shared" ca="1" si="13"/>
        <v>83</v>
      </c>
      <c r="AS78" s="21">
        <f t="shared" ca="1" si="13"/>
        <v>47</v>
      </c>
      <c r="AT78" s="21">
        <f t="shared" ca="1" si="13"/>
        <v>74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</v>
      </c>
      <c r="AP79" s="27">
        <f t="shared" ca="1" si="12"/>
        <v>127</v>
      </c>
      <c r="AQ79" s="21">
        <f t="shared" ca="1" si="13"/>
        <v>2</v>
      </c>
      <c r="AR79" s="21">
        <f t="shared" ca="1" si="13"/>
        <v>88</v>
      </c>
      <c r="AS79" s="21">
        <f t="shared" ca="1" si="13"/>
        <v>56</v>
      </c>
      <c r="AT79" s="21">
        <f t="shared" ca="1" si="13"/>
        <v>92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</v>
      </c>
      <c r="AP80" s="27">
        <f t="shared" ca="1" si="12"/>
        <v>137</v>
      </c>
      <c r="AQ80" s="21">
        <f t="shared" ca="1" si="13"/>
        <v>0</v>
      </c>
      <c r="AR80" s="21">
        <f t="shared" ca="1" si="13"/>
        <v>111</v>
      </c>
      <c r="AS80" s="21">
        <f t="shared" ca="1" si="13"/>
        <v>50</v>
      </c>
      <c r="AT80" s="21">
        <f t="shared" ca="1" si="13"/>
        <v>79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10</v>
      </c>
      <c r="AD81" s="21">
        <f t="shared" si="5"/>
        <v>8</v>
      </c>
      <c r="AE81" s="27">
        <f t="shared" ca="1" si="6"/>
        <v>49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</v>
      </c>
      <c r="AP81" s="27">
        <f t="shared" ca="1" si="12"/>
        <v>147</v>
      </c>
      <c r="AQ81" s="21">
        <f t="shared" ca="1" si="13"/>
        <v>2</v>
      </c>
      <c r="AR81" s="21">
        <f t="shared" ca="1" si="13"/>
        <v>103</v>
      </c>
      <c r="AS81" s="21">
        <f t="shared" ca="1" si="13"/>
        <v>34</v>
      </c>
      <c r="AT81" s="21">
        <f t="shared" ca="1" si="13"/>
        <v>64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>
        <f t="shared" ca="1" si="3"/>
        <v>274</v>
      </c>
      <c r="AC82" s="21">
        <f t="shared" ca="1" si="4"/>
        <v>0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</v>
      </c>
      <c r="AP82" s="27">
        <f t="shared" ca="1" si="12"/>
        <v>157</v>
      </c>
      <c r="AQ82" s="21">
        <f t="shared" ca="1" si="13"/>
        <v>2</v>
      </c>
      <c r="AR82" s="21">
        <f t="shared" ca="1" si="13"/>
        <v>90</v>
      </c>
      <c r="AS82" s="21">
        <f t="shared" ca="1" si="13"/>
        <v>22</v>
      </c>
      <c r="AT82" s="21">
        <f t="shared" ca="1" si="13"/>
        <v>58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</v>
      </c>
      <c r="AP83" s="27">
        <f t="shared" ca="1" si="12"/>
        <v>167</v>
      </c>
      <c r="AQ83" s="21">
        <f t="shared" ca="1" si="13"/>
        <v>2</v>
      </c>
      <c r="AR83" s="21">
        <f t="shared" ca="1" si="13"/>
        <v>88</v>
      </c>
      <c r="AS83" s="21">
        <f t="shared" ca="1" si="13"/>
        <v>45</v>
      </c>
      <c r="AT83" s="21">
        <f t="shared" ca="1" si="13"/>
        <v>95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</v>
      </c>
      <c r="AP84" s="27">
        <f t="shared" ca="1" si="12"/>
        <v>177</v>
      </c>
      <c r="AQ84" s="21">
        <f t="shared" ca="1" si="13"/>
        <v>4</v>
      </c>
      <c r="AR84" s="21">
        <f t="shared" ca="1" si="13"/>
        <v>75</v>
      </c>
      <c r="AS84" s="21">
        <f t="shared" ca="1" si="13"/>
        <v>27</v>
      </c>
      <c r="AT84" s="21">
        <f t="shared" ca="1" si="13"/>
        <v>67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</v>
      </c>
      <c r="AP85" s="27">
        <f t="shared" ca="1" si="12"/>
        <v>187</v>
      </c>
      <c r="AQ85" s="21">
        <f t="shared" ca="1" si="13"/>
        <v>0</v>
      </c>
      <c r="AR85" s="21">
        <f t="shared" ca="1" si="13"/>
        <v>78</v>
      </c>
      <c r="AS85" s="21">
        <f t="shared" ca="1" si="13"/>
        <v>29</v>
      </c>
      <c r="AT85" s="21">
        <f t="shared" ca="1" si="13"/>
        <v>61</v>
      </c>
      <c r="AU85" s="21">
        <f t="shared" ca="1" si="13"/>
        <v>8</v>
      </c>
      <c r="AV85" s="21">
        <f t="shared" ca="1" si="13"/>
        <v>16</v>
      </c>
      <c r="AW85" s="21">
        <f t="shared" ca="1" si="15"/>
        <v>4</v>
      </c>
      <c r="AX85" s="21">
        <f t="shared" ca="1" si="16"/>
        <v>96</v>
      </c>
      <c r="AY85" s="21">
        <f t="shared" ca="1" si="17"/>
        <v>48</v>
      </c>
      <c r="AZ85" s="21">
        <f t="shared" ca="1" si="18"/>
        <v>80</v>
      </c>
      <c r="BA85" s="21">
        <f t="shared" ca="1" si="19"/>
        <v>16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</v>
      </c>
      <c r="AP86" s="27">
        <f t="shared" ca="1" si="12"/>
        <v>199</v>
      </c>
      <c r="AQ86" s="21">
        <f t="shared" ca="1" si="13"/>
        <v>0</v>
      </c>
      <c r="AR86" s="21">
        <f t="shared" ca="1" si="13"/>
        <v>67</v>
      </c>
      <c r="AS86" s="21">
        <f t="shared" ca="1" si="13"/>
        <v>39</v>
      </c>
      <c r="AT86" s="21">
        <f t="shared" ca="1" si="13"/>
        <v>99</v>
      </c>
      <c r="AU86" s="21">
        <f t="shared" ca="1" si="13"/>
        <v>4</v>
      </c>
      <c r="AV86" s="21">
        <f t="shared" ca="1" si="13"/>
        <v>16</v>
      </c>
      <c r="AW86" s="21">
        <f t="shared" ca="1" si="15"/>
        <v>4</v>
      </c>
      <c r="AX86" s="21">
        <f t="shared" ca="1" si="16"/>
        <v>96</v>
      </c>
      <c r="AY86" s="21">
        <f t="shared" ca="1" si="17"/>
        <v>48</v>
      </c>
      <c r="AZ86" s="21">
        <f t="shared" ca="1" si="18"/>
        <v>80</v>
      </c>
      <c r="BA86" s="21">
        <f t="shared" ca="1" si="19"/>
        <v>16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</v>
      </c>
      <c r="AP87" s="27">
        <f t="shared" ca="1" si="12"/>
        <v>209</v>
      </c>
      <c r="AQ87" s="21">
        <f t="shared" ca="1" si="13"/>
        <v>4</v>
      </c>
      <c r="AR87" s="21">
        <f t="shared" ca="1" si="13"/>
        <v>67</v>
      </c>
      <c r="AS87" s="21">
        <f t="shared" ca="1" si="13"/>
        <v>47</v>
      </c>
      <c r="AT87" s="21">
        <f t="shared" ca="1" si="13"/>
        <v>75</v>
      </c>
      <c r="AU87" s="21">
        <f t="shared" ca="1" si="13"/>
        <v>6</v>
      </c>
      <c r="AV87" s="21">
        <f t="shared" ca="1" si="13"/>
        <v>16</v>
      </c>
      <c r="AW87" s="21">
        <f t="shared" ca="1" si="15"/>
        <v>4</v>
      </c>
      <c r="AX87" s="21">
        <f t="shared" ca="1" si="16"/>
        <v>96</v>
      </c>
      <c r="AY87" s="21">
        <f t="shared" ca="1" si="17"/>
        <v>48</v>
      </c>
      <c r="AZ87" s="21">
        <f t="shared" ca="1" si="18"/>
        <v>80</v>
      </c>
      <c r="BA87" s="21">
        <f t="shared" ca="1" si="19"/>
        <v>16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</v>
      </c>
      <c r="AP88" s="27">
        <f t="shared" ca="1" si="12"/>
        <v>220</v>
      </c>
      <c r="AQ88" s="21">
        <f t="shared" ca="1" si="13"/>
        <v>0</v>
      </c>
      <c r="AR88" s="21">
        <f t="shared" ca="1" si="13"/>
        <v>80</v>
      </c>
      <c r="AS88" s="21">
        <f t="shared" ca="1" si="13"/>
        <v>48</v>
      </c>
      <c r="AT88" s="21">
        <f t="shared" ca="1" si="13"/>
        <v>71</v>
      </c>
      <c r="AU88" s="21">
        <f t="shared" ca="1" si="13"/>
        <v>0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31</v>
      </c>
      <c r="AD89" s="27"/>
      <c r="AF89" s="7">
        <f t="shared" ref="AF89:AK89" ca="1" si="21">SUM(AF53:AF88)</f>
        <v>14</v>
      </c>
      <c r="AG89" s="7">
        <f t="shared" ca="1" si="21"/>
        <v>0</v>
      </c>
      <c r="AH89" s="7">
        <f t="shared" ca="1" si="21"/>
        <v>1</v>
      </c>
      <c r="AI89" s="7">
        <f t="shared" ca="1" si="21"/>
        <v>18</v>
      </c>
      <c r="AJ89" s="7">
        <f t="shared" ca="1" si="21"/>
        <v>3</v>
      </c>
      <c r="AK89" s="7">
        <f t="shared" ca="1" si="21"/>
        <v>1</v>
      </c>
      <c r="AN89" s="27"/>
    </row>
    <row r="90" spans="23:53">
      <c r="W90" s="7" t="s">
        <v>1454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459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807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8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15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0.40540540540540543</v>
      </c>
      <c r="Z102" s="7" t="str">
        <f ca="1">TEXT(Y102,"00%")</f>
        <v>41%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31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2016  31</v>
      </c>
    </row>
    <row r="107" spans="23:51" ht="23.25">
      <c r="W107" s="7" t="s">
        <v>1449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G21" sqref="G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2217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TAOYUAN_3_DISTRICT_GRAPH!$AC$89</f>
        <v>4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1</v>
      </c>
      <c r="M16" s="57">
        <f t="shared" si="0"/>
        <v>0</v>
      </c>
      <c r="N16" s="51">
        <f t="shared" si="0"/>
        <v>14</v>
      </c>
      <c r="O16" s="11">
        <f t="shared" si="0"/>
        <v>14</v>
      </c>
      <c r="P16" s="11">
        <f t="shared" si="0"/>
        <v>20</v>
      </c>
      <c r="Q16" s="11">
        <f t="shared" si="0"/>
        <v>24</v>
      </c>
      <c r="R16" s="11">
        <f t="shared" si="0"/>
        <v>0</v>
      </c>
      <c r="S16" s="11">
        <f>SUM(S12:S15)</f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2016:6:1:7:TAOYUAN_3</v>
      </c>
      <c r="D19" s="64">
        <f>MATCH($C19,REPORT_DATA_BY_DISTRICT!$A:$A, 0)</f>
        <v>624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2016:6:2:7:TAOYUAN_3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2016:6:3:7:TAOYUAN_3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2016:6:4:7:TAOYUAN_3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2016:6:5:7:TAOYUAN_3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4</v>
      </c>
      <c r="K24" s="17">
        <f t="shared" si="1"/>
        <v>4</v>
      </c>
      <c r="L24" s="49">
        <f t="shared" si="1"/>
        <v>1</v>
      </c>
      <c r="M24" s="17">
        <f t="shared" si="1"/>
        <v>0</v>
      </c>
      <c r="N24" s="52">
        <f t="shared" si="1"/>
        <v>14</v>
      </c>
      <c r="O24" s="17">
        <f t="shared" si="1"/>
        <v>14</v>
      </c>
      <c r="P24" s="17">
        <f t="shared" si="1"/>
        <v>20</v>
      </c>
      <c r="Q24" s="17">
        <f t="shared" si="1"/>
        <v>24</v>
      </c>
      <c r="R24" s="17">
        <f t="shared" si="1"/>
        <v>0</v>
      </c>
      <c r="S24" s="17">
        <f>SUM(S19:S23)</f>
        <v>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7" priority="6">
      <formula>AND(M$9&lt;&gt;"",M12&gt;=M$9)</formula>
    </cfRule>
  </conditionalFormatting>
  <conditionalFormatting sqref="M12:S15">
    <cfRule type="expression" dxfId="196" priority="5">
      <formula>J12=""</formula>
    </cfRule>
    <cfRule type="expression" dxfId="195" priority="7">
      <formula>AND(M$10&lt;&gt;"",M12&lt;M$10)</formula>
    </cfRule>
    <cfRule type="expression" dxfId="19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2016:3:3:7:TAOYUAN_3</v>
      </c>
      <c r="AP77" s="27">
        <f t="shared" ref="AP77:AP88" ca="1" si="12">MATCH(AO77,INDIRECT(CONCATENATE($X$93,"$A:$A")),0)</f>
        <v>300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29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2016:3:4:7:TAOYUAN_3</v>
      </c>
      <c r="AP78" s="27">
        <f t="shared" ca="1" si="12"/>
        <v>330</v>
      </c>
      <c r="AQ78" s="21">
        <f t="shared" ca="1" si="13"/>
        <v>0</v>
      </c>
      <c r="AR78" s="21">
        <f t="shared" ca="1" si="13"/>
        <v>28</v>
      </c>
      <c r="AS78" s="21">
        <f t="shared" ca="1" si="13"/>
        <v>10</v>
      </c>
      <c r="AT78" s="21">
        <f t="shared" ca="1" si="13"/>
        <v>34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2016:4:1:7:TAOYUAN_3</v>
      </c>
      <c r="AP79" s="27">
        <f t="shared" ca="1" si="12"/>
        <v>359</v>
      </c>
      <c r="AQ79" s="21">
        <f t="shared" ca="1" si="13"/>
        <v>0</v>
      </c>
      <c r="AR79" s="21">
        <f t="shared" ca="1" si="13"/>
        <v>27</v>
      </c>
      <c r="AS79" s="21">
        <f t="shared" ca="1" si="13"/>
        <v>12</v>
      </c>
      <c r="AT79" s="21">
        <f t="shared" ca="1" si="13"/>
        <v>36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2016:4:2:7:TAOYUAN_3</v>
      </c>
      <c r="AP80" s="27">
        <f t="shared" ca="1" si="12"/>
        <v>388</v>
      </c>
      <c r="AQ80" s="21">
        <f t="shared" ca="1" si="13"/>
        <v>0</v>
      </c>
      <c r="AR80" s="21">
        <f t="shared" ca="1" si="13"/>
        <v>26</v>
      </c>
      <c r="AS80" s="21">
        <f t="shared" ca="1" si="13"/>
        <v>15</v>
      </c>
      <c r="AT80" s="21">
        <f t="shared" ca="1" si="13"/>
        <v>24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3</v>
      </c>
      <c r="AD81" s="21">
        <f t="shared" si="5"/>
        <v>0</v>
      </c>
      <c r="AE81" s="27">
        <f t="shared" ca="1" si="6"/>
        <v>71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2016:4:3:7:TAOYUAN_3</v>
      </c>
      <c r="AP81" s="27">
        <f t="shared" ca="1" si="12"/>
        <v>417</v>
      </c>
      <c r="AQ81" s="21">
        <f t="shared" ca="1" si="13"/>
        <v>0</v>
      </c>
      <c r="AR81" s="21">
        <f t="shared" ca="1" si="13"/>
        <v>27</v>
      </c>
      <c r="AS81" s="21">
        <f t="shared" ca="1" si="13"/>
        <v>8</v>
      </c>
      <c r="AT81" s="21">
        <f t="shared" ca="1" si="13"/>
        <v>25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>
        <f t="shared" ca="1" si="3"/>
        <v>177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2016:4:4:7:TAOYUAN_3</v>
      </c>
      <c r="AP82" s="27">
        <f t="shared" ca="1" si="12"/>
        <v>446</v>
      </c>
      <c r="AQ82" s="21">
        <f t="shared" ca="1" si="13"/>
        <v>0</v>
      </c>
      <c r="AR82" s="21">
        <f t="shared" ca="1" si="13"/>
        <v>25</v>
      </c>
      <c r="AS82" s="21">
        <f t="shared" ca="1" si="13"/>
        <v>8</v>
      </c>
      <c r="AT82" s="21">
        <f t="shared" ca="1" si="13"/>
        <v>25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2016:5:1:7:TAOYUAN_3</v>
      </c>
      <c r="AP83" s="27">
        <f t="shared" ca="1" si="12"/>
        <v>475</v>
      </c>
      <c r="AQ83" s="21">
        <f t="shared" ca="1" si="13"/>
        <v>1</v>
      </c>
      <c r="AR83" s="21">
        <f t="shared" ca="1" si="13"/>
        <v>23</v>
      </c>
      <c r="AS83" s="21">
        <f t="shared" ca="1" si="13"/>
        <v>10</v>
      </c>
      <c r="AT83" s="21">
        <f t="shared" ca="1" si="13"/>
        <v>20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2016:5:2:7:TAOYUAN_3</v>
      </c>
      <c r="AP84" s="27">
        <f t="shared" ca="1" si="12"/>
        <v>504</v>
      </c>
      <c r="AQ84" s="21">
        <f t="shared" ca="1" si="13"/>
        <v>1</v>
      </c>
      <c r="AR84" s="21">
        <f t="shared" ca="1" si="13"/>
        <v>21</v>
      </c>
      <c r="AS84" s="21">
        <f t="shared" ca="1" si="13"/>
        <v>3</v>
      </c>
      <c r="AT84" s="21">
        <f t="shared" ca="1" si="13"/>
        <v>27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2016:5:3:7:TAOYUAN_3</v>
      </c>
      <c r="AP85" s="27">
        <f t="shared" ca="1" si="12"/>
        <v>533</v>
      </c>
      <c r="AQ85" s="21">
        <f t="shared" ca="1" si="13"/>
        <v>0</v>
      </c>
      <c r="AR85" s="21">
        <f t="shared" ca="1" si="13"/>
        <v>24</v>
      </c>
      <c r="AS85" s="21">
        <f t="shared" ca="1" si="13"/>
        <v>9</v>
      </c>
      <c r="AT85" s="21">
        <f t="shared" ca="1" si="13"/>
        <v>19</v>
      </c>
      <c r="AU85" s="21">
        <f t="shared" ca="1" si="13"/>
        <v>4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2016:5:4:7:TAOYUAN_3</v>
      </c>
      <c r="AP86" s="27">
        <f t="shared" ca="1" si="12"/>
        <v>565</v>
      </c>
      <c r="AQ86" s="21">
        <f t="shared" ca="1" si="13"/>
        <v>0</v>
      </c>
      <c r="AR86" s="21">
        <f t="shared" ca="1" si="13"/>
        <v>18</v>
      </c>
      <c r="AS86" s="21">
        <f t="shared" ca="1" si="13"/>
        <v>8</v>
      </c>
      <c r="AT86" s="21">
        <f t="shared" ca="1" si="13"/>
        <v>34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2016:5:5:7:TAOYUAN_3</v>
      </c>
      <c r="AP87" s="27">
        <f t="shared" ca="1" si="12"/>
        <v>594</v>
      </c>
      <c r="AQ87" s="21">
        <f t="shared" ca="1" si="13"/>
        <v>1</v>
      </c>
      <c r="AR87" s="21">
        <f t="shared" ca="1" si="13"/>
        <v>13</v>
      </c>
      <c r="AS87" s="21">
        <f t="shared" ca="1" si="13"/>
        <v>10</v>
      </c>
      <c r="AT87" s="21">
        <f t="shared" ca="1" si="13"/>
        <v>16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2016:6:1:7:TAOYUAN_3</v>
      </c>
      <c r="AP88" s="27">
        <f t="shared" ca="1" si="12"/>
        <v>624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14</v>
      </c>
      <c r="AT88" s="21">
        <f t="shared" ca="1" si="13"/>
        <v>24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1923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2217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1788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2223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TAOYUAN_1_2_DISTRICT_GRAPH!$AC$89</f>
        <v>11</v>
      </c>
      <c r="I5" s="91"/>
      <c r="J5" s="91"/>
      <c r="K5" s="92"/>
      <c r="L5" s="45">
        <f>$M$25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800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2016:6:1:7:TAO_2_E</v>
      </c>
      <c r="D12" s="64">
        <f>MATCH($C12,REPORT_DATA_BY_COMP!$A:$A,0)</f>
        <v>1998</v>
      </c>
      <c r="E12" s="65" t="str">
        <f>SUBSTITUTE(VLOOKUP($B12,COMP_LIST!$A:$AD,5,FALSE),"EL","")</f>
        <v>E. Bell / Peterson</v>
      </c>
      <c r="F12" s="4" t="str">
        <f>VLOOKUP($B12,COMP_LIST!$A:$AD,3,FALSE)</f>
        <v>Taoyuan 2 E</v>
      </c>
      <c r="G12" s="4" t="str">
        <f>VLOOKUP($B12,COMP_LIST!$A:$AD,4,FALSE)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3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2016:6:1:7:TAO_1_A</v>
      </c>
      <c r="D13" s="64">
        <f>MATCH($C13,REPORT_DATA_BY_COMP!$A:$A,0)</f>
        <v>1996</v>
      </c>
      <c r="E13" s="65" t="str">
        <f>SUBSTITUTE(VLOOKUP($B13,COMP_LIST!$A:$AD,5,FALSE),"EL","")</f>
        <v>E. Kirschner DL / Shih</v>
      </c>
      <c r="F13" s="4" t="str">
        <f>VLOOKUP($B13,COMP_LIST!$A:$AD,3,FALSE)</f>
        <v>Taoyuan 1 A E</v>
      </c>
      <c r="G13" s="4" t="str">
        <f>VLOOKUP($B13,COMP_LIST!$A:$AD,4,FALSE)</f>
        <v>桃園 1 A 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2016:6:1:7:TAO_1_B</v>
      </c>
      <c r="D14" s="64">
        <f>MATCH($C14,REPORT_DATA_BY_COMP!$A:$A,0)</f>
        <v>1997</v>
      </c>
      <c r="E14" s="65" t="str">
        <f>SUBSTITUTE(VLOOKUP($B14,COMP_LIST!$A:$AD,5,FALSE),"EL","")</f>
        <v>E. Pincock / Chuang</v>
      </c>
      <c r="F14" s="4" t="str">
        <f>VLOOKUP($B14,COMP_LIST!$A:$AD,3,FALSE)</f>
        <v>Taoyuan 1 B E</v>
      </c>
      <c r="G14" s="4" t="str">
        <f>VLOOKUP($B14,COMP_LIST!$A:$AD,4,FALSE)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2016:6:1:7:TAO_2_S</v>
      </c>
      <c r="D15" s="64">
        <f>MATCH($C15,REPORT_DATA_BY_COMP!$A:$A,0)</f>
        <v>1999</v>
      </c>
      <c r="E15" s="65" t="str">
        <f>SUBSTITUTE(VLOOKUP($B15,COMP_LIST!$A:$AD,5,FALSE),"EL","")</f>
        <v>S. Hsiao / Apsley</v>
      </c>
      <c r="F15" s="4" t="str">
        <f>VLOOKUP($B15,COMP_LIST!$A:$AD,3,FALSE)</f>
        <v>Taoyuan 2 S</v>
      </c>
      <c r="G15" s="4" t="str">
        <f>VLOOKUP($B15,COMP_LIST!$A:$AD,4,FALSE)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2016:6:1:7:GUISHAN_E</v>
      </c>
      <c r="D16" s="64">
        <f>MATCH($C16,REPORT_DATA_BY_COMP!$A:$A,0)</f>
        <v>1959</v>
      </c>
      <c r="E16" s="65" t="str">
        <f>SUBSTITUTE(VLOOKUP($B16,COMP_LIST!$A:$AD,5,FALSE),"EL","")</f>
        <v>E. Robinson / Welch</v>
      </c>
      <c r="F16" s="4" t="str">
        <f>VLOOKUP($B16,COMP_LIST!$A:$AD,3,FALSE)</f>
        <v>Guishan E</v>
      </c>
      <c r="G16" s="4" t="str">
        <f>VLOOKUP($B16,COMP_LIST!$A:$AD,4,FALSE)</f>
        <v>龜山長老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1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7</v>
      </c>
      <c r="O16" s="10">
        <f>IFERROR(INDEX(REPORT_DATA_BY_COMP!$A:$AI,$D16,MATCH(O$8,REPORT_DATA_BY_COMP!$A$1:$AI$1,0)), "")</f>
        <v>5</v>
      </c>
      <c r="P16" s="10">
        <f>IFERROR(INDEX(REPORT_DATA_BY_COMP!$A:$AI,$D16,MATCH(P$8,REPORT_DATA_BY_COMP!$A$1:$AI$1,0)), "")</f>
        <v>8</v>
      </c>
      <c r="Q16" s="10">
        <f>IFERROR(INDEX(REPORT_DATA_BY_COMP!$A:$AI,$D16,MATCH(Q$8,REPORT_DATA_BY_COMP!$A$1:$AI$1,0)), "")</f>
        <v>12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11</v>
      </c>
    </row>
    <row r="17" spans="1:19" ht="15" customHeight="1">
      <c r="A17" s="1"/>
      <c r="B17" s="1"/>
      <c r="E17" s="8" t="s">
        <v>804</v>
      </c>
      <c r="F17" s="9"/>
      <c r="G17" s="9"/>
      <c r="H17" s="11">
        <f>SUM(H12:H16)</f>
        <v>1</v>
      </c>
      <c r="I17" s="11">
        <f t="shared" ref="I17:S17" si="0">SUM(I12:I16)</f>
        <v>0</v>
      </c>
      <c r="J17" s="11">
        <f t="shared" si="0"/>
        <v>8</v>
      </c>
      <c r="K17" s="11">
        <f t="shared" si="0"/>
        <v>6</v>
      </c>
      <c r="L17" s="48">
        <f t="shared" si="0"/>
        <v>1</v>
      </c>
      <c r="M17" s="57">
        <f t="shared" si="0"/>
        <v>0</v>
      </c>
      <c r="N17" s="51">
        <f t="shared" si="0"/>
        <v>19</v>
      </c>
      <c r="O17" s="11">
        <f t="shared" si="0"/>
        <v>17</v>
      </c>
      <c r="P17" s="11">
        <f t="shared" si="0"/>
        <v>24</v>
      </c>
      <c r="Q17" s="11">
        <f t="shared" si="0"/>
        <v>18</v>
      </c>
      <c r="R17" s="11">
        <f t="shared" si="0"/>
        <v>0</v>
      </c>
      <c r="S17" s="11">
        <f t="shared" si="0"/>
        <v>34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2219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2016:6:1:7:TAOYUAN_1_2</v>
      </c>
      <c r="D20" s="64">
        <f>MATCH($C20,REPORT_DATA_BY_DISTRICT!$A:$A, 0)</f>
        <v>623</v>
      </c>
      <c r="E20" s="19" t="s">
        <v>781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8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17</v>
      </c>
      <c r="P20" s="10">
        <f>IFERROR(INDEX(REPORT_DATA_BY_DISTRICT!$A:$AI,$D20,MATCH(P$8,REPORT_DATA_BY_DISTRICT!$A$1:$AI$1,0)), "")</f>
        <v>28</v>
      </c>
      <c r="Q20" s="10">
        <f>IFERROR(INDEX(REPORT_DATA_BY_DISTRICT!$A:$AI,$D20,MATCH(Q$8,REPORT_DATA_BY_DISTRICT!$A$1:$AI$1,0)), "")</f>
        <v>20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34</v>
      </c>
    </row>
    <row r="21" spans="1:19" ht="15" customHeight="1">
      <c r="C21" s="64" t="str">
        <f>CONCATENATE(YEAR,":",MONTH,":2:",WEEKLY_REPORT_DAY,":", $A$1)</f>
        <v>2016:6:2:7:TAOYUAN_1_2</v>
      </c>
      <c r="D21" s="64" t="e">
        <f>MATCH($C21,REPORT_DATA_BY_DISTRICT!$A:$A, 0)</f>
        <v>#N/A</v>
      </c>
      <c r="E21" s="19" t="s">
        <v>780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1:19" ht="15" customHeight="1">
      <c r="C22" s="64" t="str">
        <f>CONCATENATE(YEAR,":",MONTH,":3:",WEEKLY_REPORT_DAY,":", $A$1)</f>
        <v>2016:6:3:7:TAOYUAN_1_2</v>
      </c>
      <c r="D22" s="64" t="e">
        <f>MATCH($C22,REPORT_DATA_BY_DISTRICT!$A:$A, 0)</f>
        <v>#N/A</v>
      </c>
      <c r="E22" s="19" t="s">
        <v>782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1:19" ht="15" customHeight="1">
      <c r="C23" s="64" t="str">
        <f>CONCATENATE(YEAR,":",MONTH,":4:",WEEKLY_REPORT_DAY,":", $A$1)</f>
        <v>2016:6:4:7:TAOYUAN_1_2</v>
      </c>
      <c r="D23" s="64" t="e">
        <f>MATCH($C23,REPORT_DATA_BY_DISTRICT!$A:$A, 0)</f>
        <v>#N/A</v>
      </c>
      <c r="E23" s="19" t="s">
        <v>783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1:19" ht="15" customHeight="1">
      <c r="C24" s="64" t="str">
        <f>CONCATENATE(YEAR,":",MONTH,":5:",WEEKLY_REPORT_DAY,":", $A$1)</f>
        <v>2016:6:5:7:TAOYUAN_1_2</v>
      </c>
      <c r="D24" s="64" t="e">
        <f>MATCH($C24,REPORT_DATA_BY_DISTRICT!$A:$A, 0)</f>
        <v>#N/A</v>
      </c>
      <c r="E24" s="19" t="s">
        <v>784</v>
      </c>
      <c r="F24" s="13"/>
      <c r="G24" s="13"/>
      <c r="H24" s="10" t="str">
        <f>IFERROR(INDEX(REPORT_DATA_BY_DISTRICT!$A:$AI,$D24,MATCH(H$8,REPORT_DATA_BY_DISTRICT!$A$1:$AI$1,0)), "")</f>
        <v/>
      </c>
      <c r="I24" s="10" t="str">
        <f>IFERROR(INDEX(REPORT_DATA_BY_DISTRICT!$A:$AI,$D24,MATCH(I$8,REPORT_DATA_BY_DISTRICT!$A$1:$AI$1,0)), "")</f>
        <v/>
      </c>
      <c r="J24" s="10" t="str">
        <f>IFERROR(INDEX(REPORT_DATA_BY_DISTRICT!$A:$AI,$D24,MATCH(J$8,REPORT_DATA_BY_DISTRICT!$A$1:$AI$1,0)), "")</f>
        <v/>
      </c>
      <c r="K24" s="10" t="str">
        <f>IFERROR(INDEX(REPORT_DATA_BY_DISTRICT!$A:$AI,$D24,MATCH(K$8,REPORT_DATA_BY_DISTRICT!$A$1:$AI$1,0)), "")</f>
        <v/>
      </c>
      <c r="L24" s="10" t="str">
        <f>IFERROR(INDEX(REPORT_DATA_BY_DISTRICT!$A:$AI,$D24,MATCH(L$8,REPORT_DATA_BY_DISTRICT!$A$1:$AI$1,0)), "")</f>
        <v/>
      </c>
      <c r="M24" s="10" t="str">
        <f>IFERROR(INDEX(REPORT_DATA_BY_DISTRICT!$A:$AI,$D24,MATCH(M$8,REPORT_DATA_BY_DISTRICT!$A$1:$AI$1,0)), "")</f>
        <v/>
      </c>
      <c r="N24" s="10" t="str">
        <f>IFERROR(INDEX(REPORT_DATA_BY_DISTRICT!$A:$AI,$D24,MATCH(N$8,REPORT_DATA_BY_DISTRICT!$A$1:$AI$1,0)), "")</f>
        <v/>
      </c>
      <c r="O24" s="10" t="str">
        <f>IFERROR(INDEX(REPORT_DATA_BY_DISTRICT!$A:$AI,$D24,MATCH(O$8,REPORT_DATA_BY_DISTRICT!$A$1:$AI$1,0)), "")</f>
        <v/>
      </c>
      <c r="P24" s="10" t="str">
        <f>IFERROR(INDEX(REPORT_DATA_BY_DISTRICT!$A:$AI,$D24,MATCH(P$8,REPORT_DATA_BY_DISTRICT!$A$1:$AI$1,0)), "")</f>
        <v/>
      </c>
      <c r="Q24" s="10" t="str">
        <f>IFERROR(INDEX(REPORT_DATA_BY_DISTRICT!$A:$AI,$D24,MATCH(Q$8,REPORT_DATA_BY_DISTRICT!$A$1:$AI$1,0)), "")</f>
        <v/>
      </c>
      <c r="R24" s="10" t="str">
        <f>IFERROR(INDEX(REPORT_DATA_BY_DISTRICT!$A:$AI,$D24,MATCH(R$8,REPORT_DATA_BY_DISTRICT!$A$1:$AI$1,0)), "")</f>
        <v/>
      </c>
      <c r="S24" s="10" t="str">
        <f>IFERROR(INDEX(REPORT_DATA_BY_DISTRICT!$A:$AI,$D24,MATCH(S$8,REPORT_DATA_BY_DISTRICT!$A$1:$AI$1,0)), "")</f>
        <v/>
      </c>
    </row>
    <row r="25" spans="1:19" ht="15" customHeight="1">
      <c r="E25" s="16" t="s">
        <v>804</v>
      </c>
      <c r="F25" s="14"/>
      <c r="G25" s="14"/>
      <c r="H25" s="17">
        <f>SUM(H20:H24)</f>
        <v>1</v>
      </c>
      <c r="I25" s="17">
        <f t="shared" ref="I25:R25" si="1">SUM(I20:I24)</f>
        <v>0</v>
      </c>
      <c r="J25" s="17">
        <f t="shared" si="1"/>
        <v>8</v>
      </c>
      <c r="K25" s="17">
        <f t="shared" si="1"/>
        <v>6</v>
      </c>
      <c r="L25" s="49">
        <f t="shared" si="1"/>
        <v>1</v>
      </c>
      <c r="M25" s="17">
        <f t="shared" si="1"/>
        <v>0</v>
      </c>
      <c r="N25" s="52">
        <f t="shared" si="1"/>
        <v>19</v>
      </c>
      <c r="O25" s="17">
        <f t="shared" si="1"/>
        <v>17</v>
      </c>
      <c r="P25" s="17">
        <f t="shared" si="1"/>
        <v>28</v>
      </c>
      <c r="Q25" s="17">
        <f t="shared" si="1"/>
        <v>20</v>
      </c>
      <c r="R25" s="17">
        <f t="shared" si="1"/>
        <v>0</v>
      </c>
      <c r="S25" s="17">
        <f>SUM(S20:S24)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93" priority="10">
      <formula>AND(M$9&lt;&gt;"",M15&gt;=M$9)</formula>
    </cfRule>
  </conditionalFormatting>
  <conditionalFormatting sqref="M15:S16">
    <cfRule type="expression" dxfId="192" priority="9">
      <formula>J15=""</formula>
    </cfRule>
    <cfRule type="expression" dxfId="191" priority="11">
      <formula>AND(M$10&lt;&gt;"",M15&lt;M$10)</formula>
    </cfRule>
    <cfRule type="expression" dxfId="190" priority="12">
      <formula>AND(M$10&lt;&gt;"",M15&gt;=M$10)</formula>
    </cfRule>
  </conditionalFormatting>
  <conditionalFormatting sqref="M12:S13">
    <cfRule type="expression" dxfId="189" priority="6">
      <formula>AND(M$9&lt;&gt;"",M12&gt;=M$9)</formula>
    </cfRule>
  </conditionalFormatting>
  <conditionalFormatting sqref="M12:S13">
    <cfRule type="expression" dxfId="188" priority="5">
      <formula>J12=""</formula>
    </cfRule>
    <cfRule type="expression" dxfId="187" priority="7">
      <formula>AND(M$10&lt;&gt;"",M12&lt;M$10)</formula>
    </cfRule>
    <cfRule type="expression" dxfId="186" priority="8">
      <formula>AND(M$10&lt;&gt;"",M12&gt;=M$10)</formula>
    </cfRule>
  </conditionalFormatting>
  <conditionalFormatting sqref="M14:S14">
    <cfRule type="expression" dxfId="185" priority="2">
      <formula>AND(M$9&lt;&gt;"",M14&gt;=M$9)</formula>
    </cfRule>
  </conditionalFormatting>
  <conditionalFormatting sqref="M14:S14">
    <cfRule type="expression" dxfId="184" priority="1">
      <formula>J14=""</formula>
    </cfRule>
    <cfRule type="expression" dxfId="183" priority="3">
      <formula>AND(M$10&lt;&gt;"",M14&lt;M$10)</formula>
    </cfRule>
    <cfRule type="expression" dxfId="18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2016:3:3:7:TAOYUAN_1_2</v>
      </c>
      <c r="AP77" s="27">
        <f t="shared" ref="AP77:AP88" ca="1" si="12">MATCH(AO77,INDIRECT(CONCATENATE($X$93,"$A:$A")),0)</f>
        <v>299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11</v>
      </c>
      <c r="AT77" s="21">
        <f t="shared" ca="1" si="13"/>
        <v>20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2016:3:4:7:TAOYUAN_1_2</v>
      </c>
      <c r="AP78" s="27">
        <f t="shared" ca="1" si="12"/>
        <v>329</v>
      </c>
      <c r="AQ78" s="21">
        <f t="shared" ca="1" si="13"/>
        <v>0</v>
      </c>
      <c r="AR78" s="21">
        <f t="shared" ca="1" si="13"/>
        <v>20</v>
      </c>
      <c r="AS78" s="21">
        <f t="shared" ca="1" si="13"/>
        <v>16</v>
      </c>
      <c r="AT78" s="21">
        <f t="shared" ca="1" si="13"/>
        <v>9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2016:4:1:7:TAOYUAN_1_2</v>
      </c>
      <c r="AP79" s="27">
        <f t="shared" ca="1" si="12"/>
        <v>358</v>
      </c>
      <c r="AQ79" s="21">
        <f t="shared" ca="1" si="13"/>
        <v>1</v>
      </c>
      <c r="AR79" s="21">
        <f t="shared" ca="1" si="13"/>
        <v>24</v>
      </c>
      <c r="AS79" s="21">
        <f t="shared" ca="1" si="13"/>
        <v>23</v>
      </c>
      <c r="AT79" s="21">
        <f t="shared" ca="1" si="13"/>
        <v>23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2016:4:2:7:TAOYUAN_1_2</v>
      </c>
      <c r="AP80" s="27">
        <f t="shared" ca="1" si="12"/>
        <v>387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5</v>
      </c>
      <c r="AD81" s="21">
        <f t="shared" si="5"/>
        <v>0</v>
      </c>
      <c r="AE81" s="27">
        <f t="shared" ca="1" si="6"/>
        <v>70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2016:4:3:7:TAOYUAN_1_2</v>
      </c>
      <c r="AP81" s="27">
        <f t="shared" ca="1" si="12"/>
        <v>416</v>
      </c>
      <c r="AQ81" s="21">
        <f t="shared" ca="1" si="13"/>
        <v>2</v>
      </c>
      <c r="AR81" s="21">
        <f t="shared" ca="1" si="13"/>
        <v>27</v>
      </c>
      <c r="AS81" s="21">
        <f t="shared" ca="1" si="13"/>
        <v>12</v>
      </c>
      <c r="AT81" s="21">
        <f t="shared" ca="1" si="13"/>
        <v>15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>
        <f t="shared" ca="1" si="3"/>
        <v>176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2016:4:4:7:TAOYUAN_1_2</v>
      </c>
      <c r="AP82" s="27">
        <f t="shared" ca="1" si="12"/>
        <v>445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2016:5:1:7:TAOYUAN_1_2</v>
      </c>
      <c r="AP83" s="27">
        <f t="shared" ca="1" si="12"/>
        <v>474</v>
      </c>
      <c r="AQ83" s="21">
        <f t="shared" ca="1" si="13"/>
        <v>1</v>
      </c>
      <c r="AR83" s="21">
        <f t="shared" ca="1" si="13"/>
        <v>19</v>
      </c>
      <c r="AS83" s="21">
        <f t="shared" ca="1" si="13"/>
        <v>19</v>
      </c>
      <c r="AT83" s="21">
        <f t="shared" ca="1" si="13"/>
        <v>20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2016:5:2:7:TAOYUAN_1_2</v>
      </c>
      <c r="AP84" s="27">
        <f t="shared" ca="1" si="12"/>
        <v>503</v>
      </c>
      <c r="AQ84" s="21">
        <f t="shared" ca="1" si="13"/>
        <v>1</v>
      </c>
      <c r="AR84" s="21">
        <f t="shared" ca="1" si="13"/>
        <v>20</v>
      </c>
      <c r="AS84" s="21">
        <f t="shared" ca="1" si="13"/>
        <v>12</v>
      </c>
      <c r="AT84" s="21">
        <f t="shared" ca="1" si="13"/>
        <v>8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2016:5:3:7:TAOYUAN_1_2</v>
      </c>
      <c r="AP85" s="27">
        <f t="shared" ca="1" si="12"/>
        <v>532</v>
      </c>
      <c r="AQ85" s="21">
        <f t="shared" ca="1" si="13"/>
        <v>0</v>
      </c>
      <c r="AR85" s="21">
        <f t="shared" ca="1" si="13"/>
        <v>14</v>
      </c>
      <c r="AS85" s="21">
        <f t="shared" ca="1" si="13"/>
        <v>12</v>
      </c>
      <c r="AT85" s="21">
        <f t="shared" ca="1" si="13"/>
        <v>16</v>
      </c>
      <c r="AU85" s="21">
        <f t="shared" ca="1" si="13"/>
        <v>3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2016:5:4:7:TAOYUAN_1_2</v>
      </c>
      <c r="AP86" s="27">
        <f t="shared" ca="1" si="12"/>
        <v>564</v>
      </c>
      <c r="AQ86" s="21">
        <f t="shared" ca="1" si="13"/>
        <v>0</v>
      </c>
      <c r="AR86" s="21">
        <f t="shared" ca="1" si="13"/>
        <v>15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2016:5:5:7:TAOYUAN_1_2</v>
      </c>
      <c r="AP87" s="27">
        <f t="shared" ca="1" si="12"/>
        <v>593</v>
      </c>
      <c r="AQ87" s="21">
        <f t="shared" ca="1" si="13"/>
        <v>3</v>
      </c>
      <c r="AR87" s="21">
        <f t="shared" ca="1" si="13"/>
        <v>17</v>
      </c>
      <c r="AS87" s="21">
        <f t="shared" ca="1" si="13"/>
        <v>14</v>
      </c>
      <c r="AT87" s="21">
        <f t="shared" ca="1" si="13"/>
        <v>20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2016:6:1:7:TAOYUAN_1_2</v>
      </c>
      <c r="AP88" s="27">
        <f t="shared" ca="1" si="12"/>
        <v>623</v>
      </c>
      <c r="AQ88" s="21">
        <f t="shared" ca="1" si="13"/>
        <v>0</v>
      </c>
      <c r="AR88" s="21">
        <f t="shared" ca="1" si="13"/>
        <v>19</v>
      </c>
      <c r="AS88" s="21">
        <f t="shared" ca="1" si="13"/>
        <v>17</v>
      </c>
      <c r="AT88" s="21">
        <f t="shared" ca="1" si="13"/>
        <v>20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1788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1758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2225</v>
      </c>
      <c r="E2" s="78" t="str">
        <f>$A$3</f>
        <v>八德地區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2226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BADE_DISTRICT_GRAPH!$AC$89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2284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2016:6:1:7:BADE_A_E</v>
      </c>
      <c r="D12" s="64">
        <f>MATCH($C12,REPORT_DATA_BY_COMP!$A:$A,0)</f>
        <v>1951</v>
      </c>
      <c r="E12" s="65" t="str">
        <f>SUBSTITUTE(VLOOKUP($B12,COMP_LIST!$A:$AD,5,FALSE),"EL","")</f>
        <v>E. Welker DL / Budd</v>
      </c>
      <c r="F12" s="4" t="str">
        <f>VLOOKUP($B12,COMP_LIST!$A:$AD,3,FALSE)</f>
        <v>Bade A E</v>
      </c>
      <c r="G12" s="4" t="str">
        <f>VLOOKUP($B12,COMP_LIST!$A:$AD,4,FALSE)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2016:6:1:7:BADE_B_E</v>
      </c>
      <c r="D13" s="64">
        <f>MATCH($C13,REPORT_DATA_BY_COMP!$A:$A,0)</f>
        <v>1952</v>
      </c>
      <c r="E13" s="65" t="str">
        <f>SUBSTITUTE(VLOOKUP($B13,COMP_LIST!$A:$AD,5,FALSE),"EL","")</f>
        <v>E. Casper / Leonhardt</v>
      </c>
      <c r="F13" s="4" t="str">
        <f>VLOOKUP($B13,COMP_LIST!$A:$AD,3,FALSE)</f>
        <v>Bade B E</v>
      </c>
      <c r="G13" s="4" t="str">
        <f>VLOOKUP($B13,COMP_LIST!$A:$AD,4,FALSE)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2016:6:1:7:BADE_S</v>
      </c>
      <c r="D14" s="64">
        <f>MATCH($C14,REPORT_DATA_BY_COMP!$A:$A,0)</f>
        <v>1953</v>
      </c>
      <c r="E14" s="65" t="str">
        <f>SUBSTITUTE(VLOOKUP($B14,COMP_LIST!$A:$AD,5,FALSE),"EL","")</f>
        <v>S. Torres Ortiz / McKim</v>
      </c>
      <c r="F14" s="4" t="str">
        <f>VLOOKUP($B14,COMP_LIST!$A:$AD,3,FALSE)</f>
        <v>Bade S</v>
      </c>
      <c r="G14" s="4" t="str">
        <f>VLOOKUP($B14,COMP_LIST!$A:$AD,4,FALSE)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2016:6:1:7:LONGTAN_E</v>
      </c>
      <c r="D15" s="64">
        <f>MATCH($C15,REPORT_DATA_BY_COMP!$A:$A,0)</f>
        <v>1971</v>
      </c>
      <c r="E15" s="65" t="str">
        <f>SUBSTITUTE(VLOOKUP($B15,COMP_LIST!$A:$AD,5,FALSE),"EL","")</f>
        <v>E. Jacobson / Petermann</v>
      </c>
      <c r="F15" s="4" t="str">
        <f>VLOOKUP($B15,COMP_LIST!$A:$AD,3,FALSE)</f>
        <v>Longtan E</v>
      </c>
      <c r="G15" s="4" t="str">
        <f>VLOOKUP($B15,COMP_LIST!$A:$AD,4,FALSE)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8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S16" si="0">SUM(I12:I15)</f>
        <v>3</v>
      </c>
      <c r="J16" s="11">
        <f t="shared" si="0"/>
        <v>14</v>
      </c>
      <c r="K16" s="11">
        <f t="shared" si="0"/>
        <v>6</v>
      </c>
      <c r="L16" s="48">
        <f t="shared" si="0"/>
        <v>1</v>
      </c>
      <c r="M16" s="57">
        <f t="shared" si="0"/>
        <v>0</v>
      </c>
      <c r="N16" s="51">
        <f t="shared" si="0"/>
        <v>25</v>
      </c>
      <c r="O16" s="11">
        <f t="shared" si="0"/>
        <v>12</v>
      </c>
      <c r="P16" s="11">
        <f t="shared" si="0"/>
        <v>25</v>
      </c>
      <c r="Q16" s="11">
        <f t="shared" si="0"/>
        <v>16</v>
      </c>
      <c r="R16" s="11">
        <f t="shared" si="0"/>
        <v>0</v>
      </c>
      <c r="S16" s="11">
        <f t="shared" si="0"/>
        <v>19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2016:6:1:7:BADE</v>
      </c>
      <c r="D19" s="64">
        <f>MATCH($C19,REPORT_DATA_BY_DISTRICT!$A:$A, 0)</f>
        <v>609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19</v>
      </c>
    </row>
    <row r="20" spans="3:19" ht="15" customHeight="1">
      <c r="C20" s="64" t="str">
        <f>CONCATENATE(YEAR,":",MONTH,":2:",WEEKLY_REPORT_DAY,":", $A$1)</f>
        <v>2016:6:2:7:BADE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2016:6:3:7:BADE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2016:6:4:7:BADE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2016:6:5:7:BADE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14</v>
      </c>
      <c r="K24" s="17">
        <f t="shared" si="1"/>
        <v>6</v>
      </c>
      <c r="L24" s="49">
        <f t="shared" si="1"/>
        <v>1</v>
      </c>
      <c r="M24" s="17">
        <f t="shared" si="1"/>
        <v>0</v>
      </c>
      <c r="N24" s="52">
        <f t="shared" si="1"/>
        <v>25</v>
      </c>
      <c r="O24" s="17">
        <f t="shared" si="1"/>
        <v>12</v>
      </c>
      <c r="P24" s="17">
        <f t="shared" si="1"/>
        <v>25</v>
      </c>
      <c r="Q24" s="17">
        <f t="shared" si="1"/>
        <v>16</v>
      </c>
      <c r="R24" s="17">
        <f t="shared" si="1"/>
        <v>0</v>
      </c>
      <c r="S24" s="17">
        <f>SUM(S19:S23)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81" priority="10">
      <formula>AND(M$9&lt;&gt;"",M15&gt;=M$9)</formula>
    </cfRule>
  </conditionalFormatting>
  <conditionalFormatting sqref="M15:S15">
    <cfRule type="expression" dxfId="180" priority="9">
      <formula>J15=""</formula>
    </cfRule>
    <cfRule type="expression" dxfId="179" priority="11">
      <formula>AND(M$10&lt;&gt;"",M15&lt;M$10)</formula>
    </cfRule>
    <cfRule type="expression" dxfId="178" priority="12">
      <formula>AND(M$10&lt;&gt;"",M15&gt;=M$10)</formula>
    </cfRule>
  </conditionalFormatting>
  <conditionalFormatting sqref="M12:S13">
    <cfRule type="expression" dxfId="177" priority="6">
      <formula>AND(M$9&lt;&gt;"",M12&gt;=M$9)</formula>
    </cfRule>
  </conditionalFormatting>
  <conditionalFormatting sqref="M12:S13">
    <cfRule type="expression" dxfId="176" priority="5">
      <formula>J12=""</formula>
    </cfRule>
    <cfRule type="expression" dxfId="175" priority="7">
      <formula>AND(M$10&lt;&gt;"",M12&lt;M$10)</formula>
    </cfRule>
    <cfRule type="expression" dxfId="174" priority="8">
      <formula>AND(M$10&lt;&gt;"",M12&gt;=M$10)</formula>
    </cfRule>
  </conditionalFormatting>
  <conditionalFormatting sqref="M14:S14">
    <cfRule type="expression" dxfId="173" priority="2">
      <formula>AND(M$9&lt;&gt;"",M14&gt;=M$9)</formula>
    </cfRule>
  </conditionalFormatting>
  <conditionalFormatting sqref="M14:S14">
    <cfRule type="expression" dxfId="172" priority="1">
      <formula>J14=""</formula>
    </cfRule>
    <cfRule type="expression" dxfId="171" priority="3">
      <formula>AND(M$10&lt;&gt;"",M14&lt;M$10)</formula>
    </cfRule>
    <cfRule type="expression" dxfId="17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2016:3:3:7:BADE</v>
      </c>
      <c r="AP77" s="27">
        <f t="shared" ref="AP77:AP88" ca="1" si="12">MATCH(AO77,INDIRECT(CONCATENATE($X$93,"$A:$A")),0)</f>
        <v>285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17</v>
      </c>
      <c r="AS77" s="21">
        <f t="shared" ca="1" si="13"/>
        <v>11</v>
      </c>
      <c r="AT77" s="21">
        <f t="shared" ca="1" si="13"/>
        <v>18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2016:3:4:7:BADE</v>
      </c>
      <c r="AP78" s="27">
        <f t="shared" ca="1" si="12"/>
        <v>315</v>
      </c>
      <c r="AQ78" s="21">
        <f t="shared" ca="1" si="13"/>
        <v>0</v>
      </c>
      <c r="AR78" s="21">
        <f t="shared" ca="1" si="13"/>
        <v>16</v>
      </c>
      <c r="AS78" s="21">
        <f t="shared" ca="1" si="13"/>
        <v>6</v>
      </c>
      <c r="AT78" s="21">
        <f t="shared" ca="1" si="13"/>
        <v>10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2016:4:1:7:BADE</v>
      </c>
      <c r="AP79" s="27">
        <f t="shared" ca="1" si="12"/>
        <v>344</v>
      </c>
      <c r="AQ79" s="21">
        <f t="shared" ca="1" si="13"/>
        <v>0</v>
      </c>
      <c r="AR79" s="21">
        <f t="shared" ca="1" si="13"/>
        <v>16</v>
      </c>
      <c r="AS79" s="21">
        <f t="shared" ca="1" si="13"/>
        <v>11</v>
      </c>
      <c r="AT79" s="21">
        <f t="shared" ca="1" si="13"/>
        <v>15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2016:4:2:7:BADE</v>
      </c>
      <c r="AP80" s="27">
        <f t="shared" ca="1" si="12"/>
        <v>373</v>
      </c>
      <c r="AQ80" s="21">
        <f t="shared" ca="1" si="13"/>
        <v>0</v>
      </c>
      <c r="AR80" s="21">
        <f t="shared" ca="1" si="13"/>
        <v>22</v>
      </c>
      <c r="AS80" s="21">
        <f t="shared" ca="1" si="13"/>
        <v>3</v>
      </c>
      <c r="AT80" s="21">
        <f t="shared" ca="1" si="13"/>
        <v>17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2016:4:3:7:BADE</v>
      </c>
      <c r="AP81" s="27">
        <f t="shared" ca="1" si="12"/>
        <v>402</v>
      </c>
      <c r="AQ81" s="21">
        <f t="shared" ca="1" si="13"/>
        <v>0</v>
      </c>
      <c r="AR81" s="21">
        <f t="shared" ca="1" si="13"/>
        <v>18</v>
      </c>
      <c r="AS81" s="21">
        <f t="shared" ca="1" si="13"/>
        <v>7</v>
      </c>
      <c r="AT81" s="21">
        <f t="shared" ca="1" si="13"/>
        <v>13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>
        <f t="shared" ca="1" si="3"/>
        <v>162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2016:4:4:7:BADE</v>
      </c>
      <c r="AP82" s="27">
        <f t="shared" ca="1" si="12"/>
        <v>431</v>
      </c>
      <c r="AQ82" s="21">
        <f t="shared" ca="1" si="13"/>
        <v>1</v>
      </c>
      <c r="AR82" s="21">
        <f t="shared" ca="1" si="13"/>
        <v>12</v>
      </c>
      <c r="AS82" s="21">
        <f t="shared" ca="1" si="13"/>
        <v>3</v>
      </c>
      <c r="AT82" s="21">
        <f t="shared" ca="1" si="13"/>
        <v>11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2016:5:1:7:BADE</v>
      </c>
      <c r="AP83" s="27">
        <f t="shared" ca="1" si="12"/>
        <v>460</v>
      </c>
      <c r="AQ83" s="21">
        <f t="shared" ca="1" si="13"/>
        <v>0</v>
      </c>
      <c r="AR83" s="21">
        <f t="shared" ca="1" si="13"/>
        <v>14</v>
      </c>
      <c r="AS83" s="21">
        <f t="shared" ca="1" si="13"/>
        <v>7</v>
      </c>
      <c r="AT83" s="21">
        <f t="shared" ca="1" si="13"/>
        <v>37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2016:5:2:7:BADE</v>
      </c>
      <c r="AP84" s="27">
        <f t="shared" ca="1" si="12"/>
        <v>489</v>
      </c>
      <c r="AQ84" s="21">
        <f t="shared" ca="1" si="13"/>
        <v>0</v>
      </c>
      <c r="AR84" s="21">
        <f t="shared" ca="1" si="13"/>
        <v>9</v>
      </c>
      <c r="AS84" s="21">
        <f t="shared" ca="1" si="13"/>
        <v>6</v>
      </c>
      <c r="AT84" s="21">
        <f t="shared" ca="1" si="13"/>
        <v>15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2016:5:3:7:BADE</v>
      </c>
      <c r="AP85" s="27">
        <f t="shared" ca="1" si="12"/>
        <v>518</v>
      </c>
      <c r="AQ85" s="21">
        <f t="shared" ca="1" si="13"/>
        <v>0</v>
      </c>
      <c r="AR85" s="21">
        <f t="shared" ca="1" si="13"/>
        <v>15</v>
      </c>
      <c r="AS85" s="21">
        <f t="shared" ca="1" si="13"/>
        <v>4</v>
      </c>
      <c r="AT85" s="21">
        <f t="shared" ca="1" si="13"/>
        <v>16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2016:5:4:7:BADE</v>
      </c>
      <c r="AP86" s="27">
        <f t="shared" ca="1" si="12"/>
        <v>550</v>
      </c>
      <c r="AQ86" s="21">
        <f t="shared" ca="1" si="13"/>
        <v>0</v>
      </c>
      <c r="AR86" s="21">
        <f t="shared" ca="1" si="13"/>
        <v>17</v>
      </c>
      <c r="AS86" s="21">
        <f t="shared" ca="1" si="13"/>
        <v>13</v>
      </c>
      <c r="AT86" s="21">
        <f t="shared" ca="1" si="13"/>
        <v>23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2016:5:5:7:BADE</v>
      </c>
      <c r="AP87" s="27">
        <f t="shared" ca="1" si="12"/>
        <v>579</v>
      </c>
      <c r="AQ87" s="21">
        <f t="shared" ca="1" si="13"/>
        <v>0</v>
      </c>
      <c r="AR87" s="21">
        <f t="shared" ca="1" si="13"/>
        <v>19</v>
      </c>
      <c r="AS87" s="21">
        <f t="shared" ca="1" si="13"/>
        <v>11</v>
      </c>
      <c r="AT87" s="21">
        <f t="shared" ca="1" si="13"/>
        <v>22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2016:6:1:7:BADE</v>
      </c>
      <c r="AP88" s="27">
        <f t="shared" ca="1" si="12"/>
        <v>609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2017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2227</v>
      </c>
      <c r="E2" s="78" t="str">
        <f>$A$3</f>
        <v>中壢地區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2228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ZHONGLI_DISTRICT_GRAPH!$AC$89</f>
        <v>6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4299</v>
      </c>
      <c r="C12" s="64" t="str">
        <f>CONCATENATE(YEAR,":",MONTH,":",WEEK,":",WEEKDAY,":",$B12)</f>
        <v>2016:6:1:7:ZHONGLI_1_A_E</v>
      </c>
      <c r="D12" s="64">
        <f>MATCH($C12,REPORT_DATA_BY_COMP!$A:$A,0)</f>
        <v>2033</v>
      </c>
      <c r="E12" s="65" t="str">
        <f>SUBSTITUTE(VLOOKUP($B12,COMP_LIST!$A:$AD,5,FALSE),"EL","")</f>
        <v>E. Lloyd / Loke</v>
      </c>
      <c r="F12" s="4" t="str">
        <f>VLOOKUP($B12,COMP_LIST!$A:$AD,3,FALSE)</f>
        <v>Zhongli 1 A E</v>
      </c>
      <c r="G12" s="4" t="str">
        <f>VLOOKUP($B12,COMP_LIST!$A:$AD,4,FALSE)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0</v>
      </c>
    </row>
    <row r="13" spans="1:19" ht="15" customHeight="1">
      <c r="A13" s="1"/>
      <c r="B13" s="1" t="s">
        <v>4302</v>
      </c>
      <c r="C13" s="64" t="str">
        <f>CONCATENATE(YEAR,":",MONTH,":",WEEK,":",WEEKDAY,":",$B13)</f>
        <v>2016:6:1:7:ZHONGLI_1_B_E</v>
      </c>
      <c r="D13" s="64">
        <f>MATCH($C13,REPORT_DATA_BY_COMP!$A:$A,0)</f>
        <v>2034</v>
      </c>
      <c r="E13" s="65" t="str">
        <f>SUBSTITUTE(VLOOKUP($B13,COMP_LIST!$A:$AD,5,FALSE),"EL","")</f>
        <v>E. Iverson / Jensen</v>
      </c>
      <c r="F13" s="4" t="str">
        <f>VLOOKUP($B13,COMP_LIST!$A:$AD,3,FALSE)</f>
        <v>Zhongli 1 B E</v>
      </c>
      <c r="G13" s="4" t="str">
        <f>VLOOKUP($B13,COMP_LIST!$A:$AD,4,FALSE)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2016:6:1:7:ZHONGLI_2_E</v>
      </c>
      <c r="D14" s="64">
        <f>MATCH($C14,REPORT_DATA_BY_COMP!$A:$A,0)</f>
        <v>2035</v>
      </c>
      <c r="E14" s="65" t="str">
        <f>SUBSTITUTE(VLOOKUP($B14,COMP_LIST!$A:$AD,5,FALSE),"EL","")</f>
        <v>E. Seamons DL / Miller</v>
      </c>
      <c r="F14" s="4" t="str">
        <f>VLOOKUP($B14,COMP_LIST!$A:$AD,3,FALSE)</f>
        <v>Zhongli 2 E</v>
      </c>
      <c r="G14" s="4" t="str">
        <f>VLOOKUP($B14,COMP_LIST!$A:$AD,4,FALSE)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3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3</v>
      </c>
      <c r="J15" s="11">
        <f t="shared" si="0"/>
        <v>4</v>
      </c>
      <c r="K15" s="11">
        <f t="shared" si="0"/>
        <v>12</v>
      </c>
      <c r="L15" s="48">
        <f t="shared" si="0"/>
        <v>0</v>
      </c>
      <c r="M15" s="57">
        <f t="shared" si="0"/>
        <v>0</v>
      </c>
      <c r="N15" s="51">
        <f t="shared" si="0"/>
        <v>22</v>
      </c>
      <c r="O15" s="11">
        <f t="shared" si="0"/>
        <v>5</v>
      </c>
      <c r="P15" s="11">
        <f t="shared" si="0"/>
        <v>20</v>
      </c>
      <c r="Q15" s="11">
        <f t="shared" si="0"/>
        <v>11</v>
      </c>
      <c r="R15" s="11">
        <f t="shared" si="0"/>
        <v>0</v>
      </c>
      <c r="S15" s="11">
        <f t="shared" si="0"/>
        <v>13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2016:6:1:7:ZHONGLI</v>
      </c>
      <c r="D18" s="64">
        <f>MATCH($C18,REPORT_DATA_BY_DISTRICT!$A:$A, 0)</f>
        <v>634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3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22</v>
      </c>
      <c r="O18" s="10">
        <f>IFERROR(INDEX(REPORT_DATA_BY_DISTRICT!$A:$AI,$D18,MATCH(O$8,REPORT_DATA_BY_DISTRICT!$A$1:$AI$1,0)), "")</f>
        <v>5</v>
      </c>
      <c r="P18" s="10">
        <f>IFERROR(INDEX(REPORT_DATA_BY_DISTRICT!$A:$AI,$D18,MATCH(P$8,REPORT_DATA_BY_DISTRICT!$A$1:$AI$1,0)), "")</f>
        <v>20</v>
      </c>
      <c r="Q18" s="10">
        <f>IFERROR(INDEX(REPORT_DATA_BY_DISTRICT!$A:$AI,$D18,MATCH(Q$8,REPORT_DATA_BY_DISTRICT!$A$1:$AI$1,0)), "")</f>
        <v>11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13</v>
      </c>
    </row>
    <row r="19" spans="3:19" ht="15" customHeight="1">
      <c r="C19" s="64" t="str">
        <f>CONCATENATE(YEAR,":",MONTH,":2:",WEEKLY_REPORT_DAY,":", $A$1)</f>
        <v>2016:6:2:7:ZHONGLI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2016:6:3:7:ZHONGLI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2016:6:4:7:ZHONGLI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2016:6:5:7:ZHONGLI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4</v>
      </c>
      <c r="K23" s="17">
        <f t="shared" si="1"/>
        <v>12</v>
      </c>
      <c r="L23" s="49">
        <f t="shared" si="1"/>
        <v>0</v>
      </c>
      <c r="M23" s="17">
        <f t="shared" si="1"/>
        <v>0</v>
      </c>
      <c r="N23" s="52">
        <f t="shared" si="1"/>
        <v>22</v>
      </c>
      <c r="O23" s="17">
        <f t="shared" si="1"/>
        <v>5</v>
      </c>
      <c r="P23" s="17">
        <f t="shared" si="1"/>
        <v>20</v>
      </c>
      <c r="Q23" s="17">
        <f t="shared" si="1"/>
        <v>11</v>
      </c>
      <c r="R23" s="17">
        <f t="shared" si="1"/>
        <v>0</v>
      </c>
      <c r="S23" s="17">
        <f>SUM(S18:S22)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69" priority="6">
      <formula>AND(M$9&lt;&gt;"",M12&gt;=M$9)</formula>
    </cfRule>
  </conditionalFormatting>
  <conditionalFormatting sqref="M12:S13">
    <cfRule type="expression" dxfId="168" priority="5">
      <formula>J12=""</formula>
    </cfRule>
    <cfRule type="expression" dxfId="167" priority="7">
      <formula>AND(M$10&lt;&gt;"",M12&lt;M$10)</formula>
    </cfRule>
    <cfRule type="expression" dxfId="166" priority="8">
      <formula>AND(M$10&lt;&gt;"",M12&gt;=M$10)</formula>
    </cfRule>
  </conditionalFormatting>
  <conditionalFormatting sqref="M14:S14">
    <cfRule type="expression" dxfId="165" priority="2">
      <formula>AND(M$9&lt;&gt;"",M14&gt;=M$9)</formula>
    </cfRule>
  </conditionalFormatting>
  <conditionalFormatting sqref="M14:S14">
    <cfRule type="expression" dxfId="164" priority="1">
      <formula>J14=""</formula>
    </cfRule>
    <cfRule type="expression" dxfId="163" priority="3">
      <formula>AND(M$10&lt;&gt;"",M14&lt;M$10)</formula>
    </cfRule>
    <cfRule type="expression" dxfId="16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2016:3:3:7:ZHONGLI</v>
      </c>
      <c r="AP77" s="27">
        <f t="shared" ref="AP77:AP88" ca="1" si="12">MATCH(AO77,INDIRECT(CONCATENATE($X$93,"$A:$A")),0)</f>
        <v>311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14</v>
      </c>
      <c r="AS77" s="21">
        <f t="shared" ca="1" si="13"/>
        <v>5</v>
      </c>
      <c r="AT77" s="21">
        <f t="shared" ca="1" si="13"/>
        <v>10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2016:3:4:7:ZHONGLI</v>
      </c>
      <c r="AP78" s="27">
        <f t="shared" ca="1" si="12"/>
        <v>340</v>
      </c>
      <c r="AQ78" s="21">
        <f t="shared" ca="1" si="13"/>
        <v>0</v>
      </c>
      <c r="AR78" s="21">
        <f t="shared" ca="1" si="13"/>
        <v>19</v>
      </c>
      <c r="AS78" s="21">
        <f t="shared" ca="1" si="13"/>
        <v>15</v>
      </c>
      <c r="AT78" s="21">
        <f t="shared" ca="1" si="13"/>
        <v>21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2016:4:1:7:ZHONGLI</v>
      </c>
      <c r="AP79" s="27">
        <f t="shared" ca="1" si="12"/>
        <v>369</v>
      </c>
      <c r="AQ79" s="21">
        <f t="shared" ca="1" si="13"/>
        <v>1</v>
      </c>
      <c r="AR79" s="21">
        <f t="shared" ca="1" si="13"/>
        <v>21</v>
      </c>
      <c r="AS79" s="21">
        <f t="shared" ca="1" si="13"/>
        <v>10</v>
      </c>
      <c r="AT79" s="21">
        <f t="shared" ca="1" si="13"/>
        <v>18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2016:4:2:7:ZHONGLI</v>
      </c>
      <c r="AP80" s="27">
        <f t="shared" ca="1" si="12"/>
        <v>398</v>
      </c>
      <c r="AQ80" s="21">
        <f t="shared" ca="1" si="13"/>
        <v>0</v>
      </c>
      <c r="AR80" s="21">
        <f t="shared" ca="1" si="13"/>
        <v>30</v>
      </c>
      <c r="AS80" s="21">
        <f t="shared" ca="1" si="13"/>
        <v>13</v>
      </c>
      <c r="AT80" s="21">
        <f t="shared" ca="1" si="13"/>
        <v>16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79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2016:4:3:7:ZHONGLI</v>
      </c>
      <c r="AP81" s="27">
        <f t="shared" ca="1" si="12"/>
        <v>427</v>
      </c>
      <c r="AQ81" s="21">
        <f t="shared" ca="1" si="13"/>
        <v>0</v>
      </c>
      <c r="AR81" s="21">
        <f t="shared" ca="1" si="13"/>
        <v>31</v>
      </c>
      <c r="AS81" s="21">
        <f t="shared" ca="1" si="13"/>
        <v>7</v>
      </c>
      <c r="AT81" s="21">
        <f t="shared" ca="1" si="13"/>
        <v>11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>
        <f t="shared" ca="1" si="3"/>
        <v>187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2016:4:4:7:ZHONGLI</v>
      </c>
      <c r="AP82" s="27">
        <f t="shared" ca="1" si="12"/>
        <v>456</v>
      </c>
      <c r="AQ82" s="21">
        <f t="shared" ca="1" si="13"/>
        <v>1</v>
      </c>
      <c r="AR82" s="21">
        <f t="shared" ca="1" si="13"/>
        <v>30</v>
      </c>
      <c r="AS82" s="21">
        <f t="shared" ca="1" si="13"/>
        <v>3</v>
      </c>
      <c r="AT82" s="21">
        <f t="shared" ca="1" si="13"/>
        <v>12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2016:5:1:7:ZHONGLI</v>
      </c>
      <c r="AP83" s="27">
        <f t="shared" ca="1" si="12"/>
        <v>485</v>
      </c>
      <c r="AQ83" s="21">
        <f t="shared" ca="1" si="13"/>
        <v>0</v>
      </c>
      <c r="AR83" s="21">
        <f t="shared" ca="1" si="13"/>
        <v>32</v>
      </c>
      <c r="AS83" s="21">
        <f t="shared" ca="1" si="13"/>
        <v>9</v>
      </c>
      <c r="AT83" s="21">
        <f t="shared" ca="1" si="13"/>
        <v>18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2016:5:2:7:ZHONGLI</v>
      </c>
      <c r="AP84" s="27">
        <f t="shared" ca="1" si="12"/>
        <v>514</v>
      </c>
      <c r="AQ84" s="21">
        <f t="shared" ca="1" si="13"/>
        <v>2</v>
      </c>
      <c r="AR84" s="21">
        <f t="shared" ca="1" si="13"/>
        <v>25</v>
      </c>
      <c r="AS84" s="21">
        <f t="shared" ca="1" si="13"/>
        <v>6</v>
      </c>
      <c r="AT84" s="21">
        <f t="shared" ca="1" si="13"/>
        <v>17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2016:5:3:7:ZHONGLI</v>
      </c>
      <c r="AP85" s="27">
        <f t="shared" ca="1" si="12"/>
        <v>544</v>
      </c>
      <c r="AQ85" s="21">
        <f t="shared" ca="1" si="13"/>
        <v>0</v>
      </c>
      <c r="AR85" s="21">
        <f t="shared" ca="1" si="13"/>
        <v>25</v>
      </c>
      <c r="AS85" s="21">
        <f t="shared" ca="1" si="13"/>
        <v>4</v>
      </c>
      <c r="AT85" s="21">
        <f t="shared" ca="1" si="13"/>
        <v>10</v>
      </c>
      <c r="AU85" s="21">
        <f t="shared" ca="1" si="13"/>
        <v>1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2016:5:4:7:ZHONGLI</v>
      </c>
      <c r="AP86" s="27">
        <f t="shared" ca="1" si="12"/>
        <v>575</v>
      </c>
      <c r="AQ86" s="21">
        <f t="shared" ca="1" si="13"/>
        <v>0</v>
      </c>
      <c r="AR86" s="21">
        <f t="shared" ca="1" si="13"/>
        <v>17</v>
      </c>
      <c r="AS86" s="21">
        <f t="shared" ca="1" si="13"/>
        <v>6</v>
      </c>
      <c r="AT86" s="21">
        <f t="shared" ca="1" si="13"/>
        <v>17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2016:5:5:7:ZHONGLI</v>
      </c>
      <c r="AP87" s="27">
        <f t="shared" ca="1" si="12"/>
        <v>604</v>
      </c>
      <c r="AQ87" s="21">
        <f t="shared" ca="1" si="13"/>
        <v>0</v>
      </c>
      <c r="AR87" s="21">
        <f t="shared" ca="1" si="13"/>
        <v>18</v>
      </c>
      <c r="AS87" s="21">
        <f t="shared" ca="1" si="13"/>
        <v>12</v>
      </c>
      <c r="AT87" s="21">
        <f t="shared" ca="1" si="13"/>
        <v>17</v>
      </c>
      <c r="AU87" s="21">
        <f t="shared" ca="1" si="13"/>
        <v>1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2016:6:1:7:ZHONGLI</v>
      </c>
      <c r="AP88" s="27">
        <f t="shared" ca="1" si="12"/>
        <v>634</v>
      </c>
      <c r="AQ88" s="21">
        <f t="shared" ca="1" si="13"/>
        <v>0</v>
      </c>
      <c r="AR88" s="21">
        <f t="shared" ca="1" si="13"/>
        <v>22</v>
      </c>
      <c r="AS88" s="21">
        <f t="shared" ca="1" si="13"/>
        <v>5</v>
      </c>
      <c r="AT88" s="21">
        <f t="shared" ca="1" si="13"/>
        <v>11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2017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4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1815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2053</v>
      </c>
      <c r="E2" s="78" t="str">
        <f>$A$3</f>
        <v>東臺北地帶</v>
      </c>
      <c r="F2" s="26" t="s">
        <v>791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44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EAST_ZONE_GRAPH!$AC$89</f>
        <v>25</v>
      </c>
      <c r="I5" s="91"/>
      <c r="J5" s="91"/>
      <c r="K5" s="92"/>
      <c r="L5" s="45">
        <f>$M$39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33</v>
      </c>
      <c r="O16" s="11">
        <f t="shared" si="0"/>
        <v>12</v>
      </c>
      <c r="P16" s="11">
        <f t="shared" si="0"/>
        <v>38</v>
      </c>
      <c r="Q16" s="11">
        <f t="shared" si="0"/>
        <v>29</v>
      </c>
      <c r="R16" s="11">
        <f t="shared" si="0"/>
        <v>2</v>
      </c>
      <c r="S16" s="11">
        <f>SUM(S12:S15)</f>
        <v>39</v>
      </c>
    </row>
    <row r="17" spans="1:19" ht="15" customHeight="1">
      <c r="A17" s="1" t="s">
        <v>2058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1813</v>
      </c>
      <c r="C18" s="64" t="str">
        <f>CONCATENATE(YEAR,":",MONTH,":",WEEK,":",WEEKDAY,":",$B18)</f>
        <v>2016:6:1:7:JILONG_A_E</v>
      </c>
      <c r="D18" s="64">
        <f>MATCH($C18,REPORT_DATA_BY_COMP!$A:$A,0)</f>
        <v>1966</v>
      </c>
      <c r="E18" s="65" t="str">
        <f>SUBSTITUTE(VLOOKUP($B18,COMP_LIST!$A:$AD,5,FALSE),"EL","")</f>
        <v>E. Brinton / Jen</v>
      </c>
      <c r="F18" s="4" t="str">
        <f>VLOOKUP($B18,COMP_LIST!$A:$AD,3,FALSE)</f>
        <v>Jilong A E</v>
      </c>
      <c r="G18" s="4" t="str">
        <f>VLOOKUP($B18,COMP_LIST!$A:$AD,4,FALSE)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6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2</v>
      </c>
    </row>
    <row r="19" spans="1:19" ht="15" customHeight="1">
      <c r="A19" s="1"/>
      <c r="B19" s="1" t="s">
        <v>1818</v>
      </c>
      <c r="C19" s="64" t="str">
        <f>CONCATENATE(YEAR,":",MONTH,":",WEEK,":",WEEKDAY,":",$B19)</f>
        <v>2016:6:1:7:JILONG_B_E</v>
      </c>
      <c r="D19" s="64">
        <f>MATCH($C19,REPORT_DATA_BY_COMP!$A:$A,0)</f>
        <v>1967</v>
      </c>
      <c r="E19" s="65" t="str">
        <f>SUBSTITUTE(VLOOKUP($B19,COMP_LIST!$A:$AD,5,FALSE),"EL","")</f>
        <v>E. Taylor DL / Weng</v>
      </c>
      <c r="F19" s="4" t="str">
        <f>VLOOKUP($B19,COMP_LIST!$A:$AD,3,FALSE)</f>
        <v>Jilong B E</v>
      </c>
      <c r="G19" s="4" t="str">
        <f>VLOOKUP($B19,COMP_LIST!$A:$AD,4,FALSE)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8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11</v>
      </c>
    </row>
    <row r="20" spans="1:19" ht="15" customHeigh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6</v>
      </c>
      <c r="L20" s="48">
        <f t="shared" si="1"/>
        <v>0</v>
      </c>
      <c r="M20" s="57">
        <f t="shared" si="1"/>
        <v>0</v>
      </c>
      <c r="N20" s="51">
        <f t="shared" si="1"/>
        <v>14</v>
      </c>
      <c r="O20" s="11">
        <f t="shared" si="1"/>
        <v>5</v>
      </c>
      <c r="P20" s="11">
        <f t="shared" si="1"/>
        <v>14</v>
      </c>
      <c r="Q20" s="11">
        <f t="shared" si="1"/>
        <v>12</v>
      </c>
      <c r="R20" s="11">
        <f t="shared" si="1"/>
        <v>2</v>
      </c>
      <c r="S20" s="11">
        <f t="shared" si="1"/>
        <v>13</v>
      </c>
    </row>
    <row r="21" spans="1:19" ht="15" customHeight="1">
      <c r="A21" s="1" t="s">
        <v>2059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1982</v>
      </c>
      <c r="C22" s="64" t="str">
        <f>CONCATENATE(YEAR,":",MONTH,":",WEEK,":",WEEKDAY,":",$B22)</f>
        <v>2016:6:1:7:XIZHI_A_E</v>
      </c>
      <c r="D22" s="64">
        <f>MATCH($C22,REPORT_DATA_BY_COMP!$A:$A,0)</f>
        <v>2022</v>
      </c>
      <c r="E22" s="65" t="str">
        <f>SUBSTITUTE(VLOOKUP($B22,COMP_LIST!$A:$AD,5,FALSE),"EL","")</f>
        <v>E. Falck DL / Jensen</v>
      </c>
      <c r="F22" s="4" t="str">
        <f>VLOOKUP($B22,COMP_LIST!$A:$AD,3,FALSE)</f>
        <v>Xizhi A E</v>
      </c>
      <c r="G22" s="4" t="str">
        <f>VLOOKUP($B22,COMP_LIST!$A:$AD,4,FALSE)</f>
        <v>汐止 A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2</v>
      </c>
      <c r="J22" s="10">
        <f>IFERROR(INDEX(REPORT_DATA_BY_COMP!$A:$AI,$D22,MATCH(J$8,REPORT_DATA_BY_COMP!$A$1:$AI$1,0)), "")</f>
        <v>2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4</v>
      </c>
      <c r="P22" s="10">
        <f>IFERROR(INDEX(REPORT_DATA_BY_COMP!$A:$AI,$D22,MATCH(P$8,REPORT_DATA_BY_COMP!$A$1:$AI$1,0)), "")</f>
        <v>12</v>
      </c>
      <c r="Q22" s="10">
        <f>IFERROR(INDEX(REPORT_DATA_BY_COMP!$A:$AI,$D22,MATCH(Q$8,REPORT_DATA_BY_COMP!$A$1:$AI$1,0)), "")</f>
        <v>9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15</v>
      </c>
    </row>
    <row r="23" spans="1:19" ht="15" customHeight="1">
      <c r="A23" s="1"/>
      <c r="B23" s="1" t="s">
        <v>1986</v>
      </c>
      <c r="C23" s="64" t="str">
        <f>CONCATENATE(YEAR,":",MONTH,":",WEEK,":",WEEKDAY,":",$B23)</f>
        <v>2016:6:1:7:XIZHI_B_E</v>
      </c>
      <c r="D23" s="64">
        <f>MATCH($C23,REPORT_DATA_BY_COMP!$A:$A,0)</f>
        <v>2023</v>
      </c>
      <c r="E23" s="65" t="str">
        <f>SUBSTITUTE(VLOOKUP($B23,COMP_LIST!$A:$AD,5,FALSE),"EL","")</f>
        <v>E. Griffin / Joly</v>
      </c>
      <c r="F23" s="4" t="str">
        <f>VLOOKUP($B23,COMP_LIST!$A:$AD,3,FALSE)</f>
        <v>Xizhi B E</v>
      </c>
      <c r="G23" s="4" t="str">
        <f>VLOOKUP($B23,COMP_LIST!$A:$AD,4,FALSE)</f>
        <v>汐止 B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7</v>
      </c>
      <c r="O23" s="10">
        <f>IFERROR(INDEX(REPORT_DATA_BY_COMP!$A:$AI,$D23,MATCH(O$8,REPORT_DATA_BY_COMP!$A$1:$AI$1,0)), "")</f>
        <v>4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9</v>
      </c>
    </row>
    <row r="24" spans="1:19" ht="15" customHeight="1">
      <c r="A24" s="1"/>
      <c r="B24" s="1" t="s">
        <v>1989</v>
      </c>
      <c r="C24" s="64" t="str">
        <f>CONCATENATE(YEAR,":",MONTH,":",WEEK,":",WEEKDAY,":",$B24)</f>
        <v>2016:6:1:7:XIZHI_S</v>
      </c>
      <c r="D24" s="64">
        <f>MATCH($C24,REPORT_DATA_BY_COMP!$A:$A,0)</f>
        <v>2024</v>
      </c>
      <c r="E24" s="65" t="str">
        <f>SUBSTITUTE(VLOOKUP($B24,COMP_LIST!$A:$AD,5,FALSE),"EL","")</f>
        <v>S. Huang / Hsiao</v>
      </c>
      <c r="F24" s="4" t="str">
        <f>VLOOKUP($B24,COMP_LIST!$A:$AD,3,FALSE)</f>
        <v>Xizhi S</v>
      </c>
      <c r="G24" s="4" t="str">
        <f>VLOOKUP($B24,COMP_LIST!$A:$AD,4,FALSE)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4</v>
      </c>
      <c r="O24" s="10">
        <f>IFERROR(INDEX(REPORT_DATA_BY_COMP!$A:$AI,$D24,MATCH(O$8,REPORT_DATA_BY_COMP!$A$1:$AI$1,0)), "")</f>
        <v>2</v>
      </c>
      <c r="P24" s="10">
        <f>IFERROR(INDEX(REPORT_DATA_BY_COMP!$A:$AI,$D24,MATCH(P$8,REPORT_DATA_BY_COMP!$A$1:$AI$1,0)), "")</f>
        <v>5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/>
      <c r="E25" s="8" t="s">
        <v>804</v>
      </c>
      <c r="F25" s="9"/>
      <c r="G25" s="9"/>
      <c r="H25" s="11">
        <f t="shared" ref="H25:S25" si="2">SUM(H22:H24)</f>
        <v>0</v>
      </c>
      <c r="I25" s="11">
        <f t="shared" si="2"/>
        <v>2</v>
      </c>
      <c r="J25" s="11">
        <f t="shared" si="2"/>
        <v>7</v>
      </c>
      <c r="K25" s="11">
        <f t="shared" si="2"/>
        <v>8</v>
      </c>
      <c r="L25" s="48">
        <f t="shared" si="2"/>
        <v>0</v>
      </c>
      <c r="M25" s="57">
        <f t="shared" si="2"/>
        <v>0</v>
      </c>
      <c r="N25" s="51">
        <f t="shared" si="2"/>
        <v>18</v>
      </c>
      <c r="O25" s="11">
        <f t="shared" si="2"/>
        <v>10</v>
      </c>
      <c r="P25" s="11">
        <f t="shared" si="2"/>
        <v>24</v>
      </c>
      <c r="Q25" s="11">
        <f t="shared" si="2"/>
        <v>16</v>
      </c>
      <c r="R25" s="11">
        <f t="shared" si="2"/>
        <v>0</v>
      </c>
      <c r="S25" s="11">
        <f t="shared" si="2"/>
        <v>27</v>
      </c>
    </row>
    <row r="26" spans="1:19" ht="15" customHeight="1">
      <c r="A26" s="1" t="s">
        <v>2060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1991</v>
      </c>
      <c r="C27" s="64" t="str">
        <f>CONCATENATE(YEAR,":",MONTH,":",WEEK,":",WEEKDAY,":",$B27)</f>
        <v>2016:6:1:7:YILAN_E</v>
      </c>
      <c r="D27" s="64">
        <f>MATCH($C27,REPORT_DATA_BY_COMP!$A:$A,0)</f>
        <v>2025</v>
      </c>
      <c r="E27" s="65" t="str">
        <f>SUBSTITUTE(VLOOKUP($B27,COMP_LIST!$A:$AD,5,FALSE),"EL","")</f>
        <v>E. Byers / Robinson</v>
      </c>
      <c r="F27" s="4" t="str">
        <f>VLOOKUP($B27,COMP_LIST!$A:$AD,3,FALSE)</f>
        <v>Yilan E</v>
      </c>
      <c r="G27" s="4" t="str">
        <f>VLOOKUP($B27,COMP_LIST!$A:$AD,4,FALSE)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2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1</v>
      </c>
      <c r="N27" s="50">
        <f>IFERROR(INDEX(REPORT_DATA_BY_COMP!$A:$AI,$D27,MATCH(N$8,REPORT_DATA_BY_COMP!$A$1:$AI$1,0)), "")</f>
        <v>2</v>
      </c>
      <c r="O27" s="10">
        <f>IFERROR(INDEX(REPORT_DATA_BY_COMP!$A:$AI,$D27,MATCH(O$8,REPORT_DATA_BY_COMP!$A$1:$AI$1,0)), "")</f>
        <v>0</v>
      </c>
      <c r="P27" s="10">
        <f>IFERROR(INDEX(REPORT_DATA_BY_COMP!$A:$AI,$D27,MATCH(P$8,REPORT_DATA_BY_COMP!$A$1:$AI$1,0)), "")</f>
        <v>5</v>
      </c>
      <c r="Q27" s="10">
        <f>IFERROR(INDEX(REPORT_DATA_BY_COMP!$A:$AI,$D27,MATCH(Q$8,REPORT_DATA_BY_COMP!$A$1:$AI$1,0)), "")</f>
        <v>1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6</v>
      </c>
    </row>
    <row r="28" spans="1:19" ht="15" customHeight="1">
      <c r="A28" s="1"/>
      <c r="B28" s="1" t="s">
        <v>1994</v>
      </c>
      <c r="C28" s="64" t="str">
        <f>CONCATENATE(YEAR,":",MONTH,":",WEEK,":",WEEKDAY,":",$B28)</f>
        <v>2016:6:1:7:YILAN_S</v>
      </c>
      <c r="D28" s="64">
        <f>MATCH($C28,REPORT_DATA_BY_COMP!$A:$A,0)</f>
        <v>2026</v>
      </c>
      <c r="E28" s="65" t="str">
        <f>SUBSTITUTE(VLOOKUP($B28,COMP_LIST!$A:$AD,5,FALSE),"EL","")</f>
        <v>S. Roberts / DeWitt</v>
      </c>
      <c r="F28" s="4" t="str">
        <f>VLOOKUP($B28,COMP_LIST!$A:$AD,3,FALSE)</f>
        <v>Yilan S</v>
      </c>
      <c r="G28" s="4" t="str">
        <f>VLOOKUP($B28,COMP_LIST!$A:$AD,4,FALSE)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7</v>
      </c>
      <c r="K28" s="10">
        <f>IFERROR(INDEX(REPORT_DATA_BY_COMP!$A:$AI,$D28,MATCH(K$8,REPORT_DATA_BY_COMP!$A$1:$AI$1,0)), "")</f>
        <v>1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4</v>
      </c>
      <c r="O28" s="10">
        <f>IFERROR(INDEX(REPORT_DATA_BY_COMP!$A:$AI,$D28,MATCH(O$8,REPORT_DATA_BY_COMP!$A$1:$AI$1,0)), "")</f>
        <v>0</v>
      </c>
      <c r="P28" s="10">
        <f>IFERROR(INDEX(REPORT_DATA_BY_COMP!$A:$AI,$D28,MATCH(P$8,REPORT_DATA_BY_COMP!$A$1:$AI$1,0)), "")</f>
        <v>1</v>
      </c>
      <c r="Q28" s="10">
        <f>IFERROR(INDEX(REPORT_DATA_BY_COMP!$A:$AI,$D28,MATCH(Q$8,REPORT_DATA_BY_COMP!$A$1:$AI$1,0)), "")</f>
        <v>2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3</v>
      </c>
    </row>
    <row r="29" spans="1:19" ht="15" customHeight="1">
      <c r="A29" s="1"/>
      <c r="B29" s="1" t="s">
        <v>1832</v>
      </c>
      <c r="C29" s="64" t="str">
        <f>CONCATENATE(YEAR,":",MONTH,":",WEEK,":",WEEKDAY,":",$B29)</f>
        <v>2016:6:1:7:LUODONG_A_E</v>
      </c>
      <c r="D29" s="64">
        <f>MATCH($C29,REPORT_DATA_BY_COMP!$A:$A,0)</f>
        <v>1972</v>
      </c>
      <c r="E29" s="65" t="str">
        <f>SUBSTITUTE(VLOOKUP($B29,COMP_LIST!$A:$AD,5,FALSE),"EL","")</f>
        <v>E. Welch DL / Fitzpatrick</v>
      </c>
      <c r="F29" s="4" t="str">
        <f>VLOOKUP($B29,COMP_LIST!$A:$AD,3,FALSE)</f>
        <v>Luodong A E</v>
      </c>
      <c r="G29" s="4" t="str">
        <f>VLOOKUP($B29,COMP_LIST!$A:$AD,4,FALSE)</f>
        <v>羅東 A 長老</v>
      </c>
      <c r="H29" s="10">
        <f>IFERROR(INDEX(REPORT_DATA_BY_COMP!$A:$AI,$D29,MATCH(H$8,REPORT_DATA_BY_COMP!$A$1:$AI$1,0)), "")</f>
        <v>1</v>
      </c>
      <c r="I29" s="10">
        <f>IFERROR(INDEX(REPORT_DATA_BY_COMP!$A:$AI,$D29,MATCH(I$8,REPORT_DATA_BY_COMP!$A$1:$AI$1,0)), "")</f>
        <v>0</v>
      </c>
      <c r="J29" s="10">
        <f>IFERROR(INDEX(REPORT_DATA_BY_COMP!$A:$AI,$D29,MATCH(J$8,REPORT_DATA_BY_COMP!$A$1:$AI$1,0)), "")</f>
        <v>5</v>
      </c>
      <c r="K29" s="10">
        <f>IFERROR(INDEX(REPORT_DATA_BY_COMP!$A:$AI,$D29,MATCH(K$8,REPORT_DATA_BY_COMP!$A$1:$AI$1,0)), "")</f>
        <v>2</v>
      </c>
      <c r="L29" s="47">
        <f>IFERROR(INDEX(REPORT_DATA_BY_COMP!$A:$AI,$D29,MATCH(L$8,REPORT_DATA_BY_COMP!$A$1:$AI$1,0)), "")</f>
        <v>1</v>
      </c>
      <c r="M29" s="56">
        <f>IFERROR(INDEX(REPORT_DATA_BY_COMP!$A:$AI,$D29,MATCH(M$8,REPORT_DATA_BY_COMP!$A$1:$AI$1,0)), "")</f>
        <v>1</v>
      </c>
      <c r="N29" s="50">
        <f>IFERROR(INDEX(REPORT_DATA_BY_COMP!$A:$AI,$D29,MATCH(N$8,REPORT_DATA_BY_COMP!$A$1:$AI$1,0)), "")</f>
        <v>8</v>
      </c>
      <c r="O29" s="10">
        <f>IFERROR(INDEX(REPORT_DATA_BY_COMP!$A:$AI,$D29,MATCH(O$8,REPORT_DATA_BY_COMP!$A$1:$AI$1,0)), "")</f>
        <v>5</v>
      </c>
      <c r="P29" s="10">
        <f>IFERROR(INDEX(REPORT_DATA_BY_COMP!$A:$AI,$D29,MATCH(P$8,REPORT_DATA_BY_COMP!$A$1:$AI$1,0)), "")</f>
        <v>9</v>
      </c>
      <c r="Q29" s="10">
        <f>IFERROR(INDEX(REPORT_DATA_BY_COMP!$A:$AI,$D29,MATCH(Q$8,REPORT_DATA_BY_COMP!$A$1:$AI$1,0)), "")</f>
        <v>2</v>
      </c>
      <c r="R29" s="10">
        <f>IFERROR(INDEX(REPORT_DATA_BY_COMP!$A:$AI,$D29,MATCH(R$8,REPORT_DATA_BY_COMP!$A$1:$AI$1,0)), "")</f>
        <v>0</v>
      </c>
      <c r="S29" s="10">
        <f>IFERROR(INDEX(REPORT_DATA_BY_COMP!$A:$AI,$D29,MATCH(S$8,REPORT_DATA_BY_COMP!$A$1:$AI$1,0)), "")</f>
        <v>6</v>
      </c>
    </row>
    <row r="30" spans="1:19" ht="15" customHeight="1">
      <c r="A30" s="1"/>
      <c r="B30" s="1" t="s">
        <v>1836</v>
      </c>
      <c r="C30" s="64" t="str">
        <f>CONCATENATE(YEAR,":",MONTH,":",WEEK,":",WEEKDAY,":",$B30)</f>
        <v>2016:6:1:7:LUODONG_B_E</v>
      </c>
      <c r="D30" s="64">
        <f>MATCH($C30,REPORT_DATA_BY_COMP!$A:$A,0)</f>
        <v>1973</v>
      </c>
      <c r="E30" s="65" t="str">
        <f>SUBSTITUTE(VLOOKUP($B30,COMP_LIST!$A:$AD,5,FALSE),"EL","")</f>
        <v>E. Seely / Weng</v>
      </c>
      <c r="F30" s="4" t="str">
        <f>VLOOKUP($B30,COMP_LIST!$A:$AD,3,FALSE)</f>
        <v>Luodong B E</v>
      </c>
      <c r="G30" s="4" t="str">
        <f>VLOOKUP($B30,COMP_LIST!$A:$AD,4,FALSE)</f>
        <v>羅東 B 長老</v>
      </c>
      <c r="H30" s="10">
        <f>IFERROR(INDEX(REPORT_DATA_BY_COMP!$A:$AI,$D30,MATCH(H$8,REPORT_DATA_BY_COMP!$A$1:$AI$1,0)), "")</f>
        <v>0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3</v>
      </c>
      <c r="K30" s="10">
        <f>IFERROR(INDEX(REPORT_DATA_BY_COMP!$A:$AI,$D30,MATCH(K$8,REPORT_DATA_BY_COMP!$A$1:$AI$1,0)), "")</f>
        <v>0</v>
      </c>
      <c r="L30" s="47">
        <f>IFERROR(INDEX(REPORT_DATA_BY_COMP!$A:$AI,$D30,MATCH(L$8,REPORT_DATA_BY_COMP!$A$1:$AI$1,0)), "")</f>
        <v>0</v>
      </c>
      <c r="M30" s="56">
        <f>IFERROR(INDEX(REPORT_DATA_BY_COMP!$A:$AI,$D30,MATCH(M$8,REPORT_DATA_BY_COMP!$A$1:$AI$1,0)), "")</f>
        <v>0</v>
      </c>
      <c r="N30" s="50">
        <f>IFERROR(INDEX(REPORT_DATA_BY_COMP!$A:$AI,$D30,MATCH(N$8,REPORT_DATA_BY_COMP!$A$1:$AI$1,0)), "")</f>
        <v>3</v>
      </c>
      <c r="O30" s="10">
        <f>IFERROR(INDEX(REPORT_DATA_BY_COMP!$A:$AI,$D30,MATCH(O$8,REPORT_DATA_BY_COMP!$A$1:$AI$1,0)), "")</f>
        <v>2</v>
      </c>
      <c r="P30" s="10">
        <f>IFERROR(INDEX(REPORT_DATA_BY_COMP!$A:$AI,$D30,MATCH(P$8,REPORT_DATA_BY_COMP!$A$1:$AI$1,0)), "")</f>
        <v>10</v>
      </c>
      <c r="Q30" s="10">
        <f>IFERROR(INDEX(REPORT_DATA_BY_COMP!$A:$AI,$D30,MATCH(Q$8,REPORT_DATA_BY_COMP!$A$1:$AI$1,0)), "")</f>
        <v>3</v>
      </c>
      <c r="R30" s="10">
        <f>IFERROR(INDEX(REPORT_DATA_BY_COMP!$A:$AI,$D30,MATCH(R$8,REPORT_DATA_BY_COMP!$A$1:$AI$1,0)), "")</f>
        <v>0</v>
      </c>
      <c r="S30" s="10">
        <f>IFERROR(INDEX(REPORT_DATA_BY_COMP!$A:$AI,$D30,MATCH(S$8,REPORT_DATA_BY_COMP!$A$1:$AI$1,0)), "")</f>
        <v>3</v>
      </c>
    </row>
    <row r="31" spans="1:19" ht="15" customHeight="1" thickBot="1">
      <c r="E31" s="8" t="s">
        <v>804</v>
      </c>
      <c r="F31" s="9"/>
      <c r="G31" s="9"/>
      <c r="H31" s="11">
        <f>SUM(H27:H30)</f>
        <v>1</v>
      </c>
      <c r="I31" s="11">
        <f t="shared" ref="I31:R31" si="3">SUM(I27:I30)</f>
        <v>0</v>
      </c>
      <c r="J31" s="11">
        <f t="shared" si="3"/>
        <v>15</v>
      </c>
      <c r="K31" s="11">
        <f t="shared" si="3"/>
        <v>5</v>
      </c>
      <c r="L31" s="48">
        <f t="shared" si="3"/>
        <v>1</v>
      </c>
      <c r="M31" s="58">
        <f t="shared" si="3"/>
        <v>2</v>
      </c>
      <c r="N31" s="51">
        <f t="shared" si="3"/>
        <v>17</v>
      </c>
      <c r="O31" s="11">
        <f t="shared" si="3"/>
        <v>7</v>
      </c>
      <c r="P31" s="11">
        <f t="shared" si="3"/>
        <v>25</v>
      </c>
      <c r="Q31" s="11">
        <f t="shared" si="3"/>
        <v>8</v>
      </c>
      <c r="R31" s="11">
        <f t="shared" si="3"/>
        <v>0</v>
      </c>
      <c r="S31" s="11">
        <f>SUM(S27:S30)</f>
        <v>18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2016:6:1:7:EAST</v>
      </c>
      <c r="D34" s="64">
        <f>MATCH($C34,REPORT_DATA_BY_ZONE!$A:$A, 0)</f>
        <v>215</v>
      </c>
      <c r="E34" s="19" t="s">
        <v>781</v>
      </c>
      <c r="F34" s="13"/>
      <c r="G34" s="13"/>
      <c r="H34" s="10">
        <f>IFERROR(INDEX(REPORT_DATA_BY_ZONE!$A:$AI,$D34,MATCH(H$8,REPORT_DATA_BY_ZONE!$A$1:$AI$1,0)), "")</f>
        <v>1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29</v>
      </c>
      <c r="K34" s="10">
        <f>IFERROR(INDEX(REPORT_DATA_BY_ZONE!$A:$AI,$D34,MATCH(K$8,REPORT_DATA_BY_ZONE!$A$1:$AI$1,0)), "")</f>
        <v>35</v>
      </c>
      <c r="L34" s="47">
        <f>IFERROR(INDEX(REPORT_DATA_BY_ZONE!$A:$AI,$D34,MATCH(L$8,REPORT_DATA_BY_ZONE!$A$1:$AI$1,0)), "")</f>
        <v>2</v>
      </c>
      <c r="M34" s="10">
        <f>IFERROR(INDEX(REPORT_DATA_BY_ZONE!$A:$AI,$D34,MATCH(M$8,REPORT_DATA_BY_ZONE!$A$1:$AI$1,0)), "")</f>
        <v>2</v>
      </c>
      <c r="N34" s="50">
        <f>IFERROR(INDEX(REPORT_DATA_BY_ZONE!$A:$AI,$D34,MATCH(N$8,REPORT_DATA_BY_ZONE!$A$1:$AI$1,0)), "")</f>
        <v>82</v>
      </c>
      <c r="O34" s="10">
        <f>IFERROR(INDEX(REPORT_DATA_BY_ZONE!$A:$AI,$D34,MATCH(O$8,REPORT_DATA_BY_ZONE!$A$1:$AI$1,0)), "")</f>
        <v>34</v>
      </c>
      <c r="P34" s="10">
        <f>IFERROR(INDEX(REPORT_DATA_BY_ZONE!$A:$AI,$D34,MATCH(P$8,REPORT_DATA_BY_ZONE!$A$1:$AI$1,0)), "")</f>
        <v>101</v>
      </c>
      <c r="Q34" s="10">
        <f>IFERROR(INDEX(REPORT_DATA_BY_ZONE!$A:$AI,$D34,MATCH(Q$8,REPORT_DATA_BY_ZONE!$A$1:$AI$1,0)), "")</f>
        <v>65</v>
      </c>
      <c r="R34" s="10">
        <f>IFERROR(INDEX(REPORT_DATA_BY_ZONE!$A:$AI,$D34,MATCH(R$8,REPORT_DATA_BY_ZONE!$A$1:$AI$1,0)), "")</f>
        <v>4</v>
      </c>
      <c r="S34" s="10">
        <f>IFERROR(INDEX(REPORT_DATA_BY_ZONE!$A:$AI,$D34,MATCH(S$8,REPORT_DATA_BY_ZONE!$A$1:$AI$1,0)), "")</f>
        <v>97</v>
      </c>
    </row>
    <row r="35" spans="3:19" ht="15" customHeight="1">
      <c r="C35" s="64" t="str">
        <f>CONCATENATE(YEAR,":",MONTH,":2:",WEEKLY_REPORT_DAY,":", $A$1)</f>
        <v>2016:6:2:7:EAST</v>
      </c>
      <c r="D35" s="64" t="e">
        <f>MATCH($C35,REPORT_DATA_BY_ZONE!$A:$A, 0)</f>
        <v>#N/A</v>
      </c>
      <c r="E35" s="19" t="s">
        <v>780</v>
      </c>
      <c r="F35" s="13"/>
      <c r="G35" s="13"/>
      <c r="H35" s="10" t="str">
        <f>IFERROR(INDEX(REPORT_DATA_BY_ZONE!$A:$AI,$D35,MATCH(H$8,REPORT_DATA_BY_ZONE!$A$1:$AI$1,0)), "")</f>
        <v/>
      </c>
      <c r="I35" s="10" t="str">
        <f>IFERROR(INDEX(REPORT_DATA_BY_ZONE!$A:$AI,$D35,MATCH(I$8,REPORT_DATA_BY_ZONE!$A$1:$AI$1,0)), "")</f>
        <v/>
      </c>
      <c r="J35" s="10" t="str">
        <f>IFERROR(INDEX(REPORT_DATA_BY_ZONE!$A:$AI,$D35,MATCH(J$8,REPORT_DATA_BY_ZONE!$A$1:$AI$1,0)), "")</f>
        <v/>
      </c>
      <c r="K35" s="10" t="str">
        <f>IFERROR(INDEX(REPORT_DATA_BY_ZONE!$A:$AI,$D35,MATCH(K$8,REPORT_DATA_BY_ZONE!$A$1:$AI$1,0)), "")</f>
        <v/>
      </c>
      <c r="L35" s="47" t="str">
        <f>IFERROR(INDEX(REPORT_DATA_BY_ZONE!$A:$AI,$D35,MATCH(L$8,REPORT_DATA_BY_ZONE!$A$1:$AI$1,0)), "")</f>
        <v/>
      </c>
      <c r="M35" s="10" t="str">
        <f>IFERROR(INDEX(REPORT_DATA_BY_ZONE!$A:$AI,$D35,MATCH(M$8,REPORT_DATA_BY_ZONE!$A$1:$AI$1,0)), "")</f>
        <v/>
      </c>
      <c r="N35" s="50" t="str">
        <f>IFERROR(INDEX(REPORT_DATA_BY_ZONE!$A:$AI,$D35,MATCH(N$8,REPORT_DATA_BY_ZONE!$A$1:$AI$1,0)), "")</f>
        <v/>
      </c>
      <c r="O35" s="10" t="str">
        <f>IFERROR(INDEX(REPORT_DATA_BY_ZONE!$A:$AI,$D35,MATCH(O$8,REPORT_DATA_BY_ZONE!$A$1:$AI$1,0)), "")</f>
        <v/>
      </c>
      <c r="P35" s="10" t="str">
        <f>IFERROR(INDEX(REPORT_DATA_BY_ZONE!$A:$AI,$D35,MATCH(P$8,REPORT_DATA_BY_ZONE!$A$1:$AI$1,0)), "")</f>
        <v/>
      </c>
      <c r="Q35" s="10" t="str">
        <f>IFERROR(INDEX(REPORT_DATA_BY_ZONE!$A:$AI,$D35,MATCH(Q$8,REPORT_DATA_BY_ZONE!$A$1:$AI$1,0)), "")</f>
        <v/>
      </c>
      <c r="R35" s="10" t="str">
        <f>IFERROR(INDEX(REPORT_DATA_BY_ZONE!$A:$AI,$D35,MATCH(R$8,REPORT_DATA_BY_ZONE!$A$1:$AI$1,0)), "")</f>
        <v/>
      </c>
      <c r="S35" s="10" t="str">
        <f>IFERROR(INDEX(REPORT_DATA_BY_ZONE!$A:$AI,$D35,MATCH(S$8,REPORT_DATA_BY_ZONE!$A$1:$AI$1,0)), "")</f>
        <v/>
      </c>
    </row>
    <row r="36" spans="3:19" ht="15" customHeight="1">
      <c r="C36" s="64" t="str">
        <f>CONCATENATE(YEAR,":",MONTH,":3:",WEEKLY_REPORT_DAY,":", $A$1)</f>
        <v>2016:6:3:7:EAST</v>
      </c>
      <c r="D36" s="64" t="e">
        <f>MATCH($C36,REPORT_DATA_BY_ZONE!$A:$A, 0)</f>
        <v>#N/A</v>
      </c>
      <c r="E36" s="19" t="s">
        <v>782</v>
      </c>
      <c r="F36" s="13"/>
      <c r="G36" s="13"/>
      <c r="H36" s="10" t="str">
        <f>IFERROR(INDEX(REPORT_DATA_BY_ZONE!$A:$AI,$D36,MATCH(H$8,REPORT_DATA_BY_ZONE!$A$1:$AI$1,0)), "")</f>
        <v/>
      </c>
      <c r="I36" s="10" t="str">
        <f>IFERROR(INDEX(REPORT_DATA_BY_ZONE!$A:$AI,$D36,MATCH(I$8,REPORT_DATA_BY_ZONE!$A$1:$AI$1,0)), "")</f>
        <v/>
      </c>
      <c r="J36" s="10" t="str">
        <f>IFERROR(INDEX(REPORT_DATA_BY_ZONE!$A:$AI,$D36,MATCH(J$8,REPORT_DATA_BY_ZONE!$A$1:$AI$1,0)), "")</f>
        <v/>
      </c>
      <c r="K36" s="10" t="str">
        <f>IFERROR(INDEX(REPORT_DATA_BY_ZONE!$A:$AI,$D36,MATCH(K$8,REPORT_DATA_BY_ZONE!$A$1:$AI$1,0)), "")</f>
        <v/>
      </c>
      <c r="L36" s="47" t="str">
        <f>IFERROR(INDEX(REPORT_DATA_BY_ZONE!$A:$AI,$D36,MATCH(L$8,REPORT_DATA_BY_ZONE!$A$1:$AI$1,0)), "")</f>
        <v/>
      </c>
      <c r="M36" s="10" t="str">
        <f>IFERROR(INDEX(REPORT_DATA_BY_ZONE!$A:$AI,$D36,MATCH(M$8,REPORT_DATA_BY_ZONE!$A$1:$AI$1,0)), "")</f>
        <v/>
      </c>
      <c r="N36" s="50" t="str">
        <f>IFERROR(INDEX(REPORT_DATA_BY_ZONE!$A:$AI,$D36,MATCH(N$8,REPORT_DATA_BY_ZONE!$A$1:$AI$1,0)), "")</f>
        <v/>
      </c>
      <c r="O36" s="10" t="str">
        <f>IFERROR(INDEX(REPORT_DATA_BY_ZONE!$A:$AI,$D36,MATCH(O$8,REPORT_DATA_BY_ZONE!$A$1:$AI$1,0)), "")</f>
        <v/>
      </c>
      <c r="P36" s="10" t="str">
        <f>IFERROR(INDEX(REPORT_DATA_BY_ZONE!$A:$AI,$D36,MATCH(P$8,REPORT_DATA_BY_ZONE!$A$1:$AI$1,0)), "")</f>
        <v/>
      </c>
      <c r="Q36" s="10" t="str">
        <f>IFERROR(INDEX(REPORT_DATA_BY_ZONE!$A:$AI,$D36,MATCH(Q$8,REPORT_DATA_BY_ZONE!$A$1:$AI$1,0)), "")</f>
        <v/>
      </c>
      <c r="R36" s="10" t="str">
        <f>IFERROR(INDEX(REPORT_DATA_BY_ZONE!$A:$AI,$D36,MATCH(R$8,REPORT_DATA_BY_ZONE!$A$1:$AI$1,0)), "")</f>
        <v/>
      </c>
      <c r="S36" s="10" t="str">
        <f>IFERROR(INDEX(REPORT_DATA_BY_ZONE!$A:$AI,$D36,MATCH(S$8,REPORT_DATA_BY_ZONE!$A$1:$AI$1,0)), "")</f>
        <v/>
      </c>
    </row>
    <row r="37" spans="3:19" ht="15" customHeight="1">
      <c r="C37" s="64" t="str">
        <f>CONCATENATE(YEAR,":",MONTH,":4:",WEEKLY_REPORT_DAY,":", $A$1)</f>
        <v>2016:6:4:7:EAST</v>
      </c>
      <c r="D37" s="64" t="e">
        <f>MATCH($C37,REPORT_DATA_BY_ZONE!$A:$A, 0)</f>
        <v>#N/A</v>
      </c>
      <c r="E37" s="19" t="s">
        <v>783</v>
      </c>
      <c r="F37" s="13"/>
      <c r="G37" s="13"/>
      <c r="H37" s="10" t="str">
        <f>IFERROR(INDEX(REPORT_DATA_BY_ZONE!$A:$AI,$D37,MATCH(H$8,REPORT_DATA_BY_ZONE!$A$1:$AI$1,0)), "")</f>
        <v/>
      </c>
      <c r="I37" s="10" t="str">
        <f>IFERROR(INDEX(REPORT_DATA_BY_ZONE!$A:$AI,$D37,MATCH(I$8,REPORT_DATA_BY_ZONE!$A$1:$AI$1,0)), "")</f>
        <v/>
      </c>
      <c r="J37" s="10" t="str">
        <f>IFERROR(INDEX(REPORT_DATA_BY_ZONE!$A:$AI,$D37,MATCH(J$8,REPORT_DATA_BY_ZONE!$A$1:$AI$1,0)), "")</f>
        <v/>
      </c>
      <c r="K37" s="10" t="str">
        <f>IFERROR(INDEX(REPORT_DATA_BY_ZONE!$A:$AI,$D37,MATCH(K$8,REPORT_DATA_BY_ZONE!$A$1:$AI$1,0)), "")</f>
        <v/>
      </c>
      <c r="L37" s="47" t="str">
        <f>IFERROR(INDEX(REPORT_DATA_BY_ZONE!$A:$AI,$D37,MATCH(L$8,REPORT_DATA_BY_ZONE!$A$1:$AI$1,0)), "")</f>
        <v/>
      </c>
      <c r="M37" s="10" t="str">
        <f>IFERROR(INDEX(REPORT_DATA_BY_ZONE!$A:$AI,$D37,MATCH(M$8,REPORT_DATA_BY_ZONE!$A$1:$AI$1,0)), "")</f>
        <v/>
      </c>
      <c r="N37" s="50" t="str">
        <f>IFERROR(INDEX(REPORT_DATA_BY_ZONE!$A:$AI,$D37,MATCH(N$8,REPORT_DATA_BY_ZONE!$A$1:$AI$1,0)), "")</f>
        <v/>
      </c>
      <c r="O37" s="10" t="str">
        <f>IFERROR(INDEX(REPORT_DATA_BY_ZONE!$A:$AI,$D37,MATCH(O$8,REPORT_DATA_BY_ZONE!$A$1:$AI$1,0)), "")</f>
        <v/>
      </c>
      <c r="P37" s="10" t="str">
        <f>IFERROR(INDEX(REPORT_DATA_BY_ZONE!$A:$AI,$D37,MATCH(P$8,REPORT_DATA_BY_ZONE!$A$1:$AI$1,0)), "")</f>
        <v/>
      </c>
      <c r="Q37" s="10" t="str">
        <f>IFERROR(INDEX(REPORT_DATA_BY_ZONE!$A:$AI,$D37,MATCH(Q$8,REPORT_DATA_BY_ZONE!$A$1:$AI$1,0)), "")</f>
        <v/>
      </c>
      <c r="R37" s="10" t="str">
        <f>IFERROR(INDEX(REPORT_DATA_BY_ZONE!$A:$AI,$D37,MATCH(R$8,REPORT_DATA_BY_ZONE!$A$1:$AI$1,0)), "")</f>
        <v/>
      </c>
      <c r="S37" s="10" t="str">
        <f>IFERROR(INDEX(REPORT_DATA_BY_ZONE!$A:$AI,$D37,MATCH(S$8,REPORT_DATA_BY_ZONE!$A$1:$AI$1,0)), "")</f>
        <v/>
      </c>
    </row>
    <row r="38" spans="3:19" ht="15" customHeight="1">
      <c r="C38" s="64" t="str">
        <f>CONCATENATE(YEAR,":",MONTH,":5:",WEEKLY_REPORT_DAY,":", $A$1)</f>
        <v>2016:6:5:7:EAST</v>
      </c>
      <c r="D38" s="64" t="e">
        <f>MATCH($C38,REPORT_DATA_BY_ZONE!$A:$A, 0)</f>
        <v>#N/A</v>
      </c>
      <c r="E38" s="19" t="s">
        <v>784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10" t="str">
        <f>IFERROR(INDEX(REPORT_DATA_BY_ZONE!$A:$AI,$D38,MATCH(M$8,REPORT_DATA_BY_ZONE!$A$1:$AI$1,0)), "")</f>
        <v/>
      </c>
      <c r="N38" s="50" t="str">
        <f>IFERROR(INDEX(REPORT_DATA_BY_ZONE!$A:$AI,$D38,MATCH(N$8,REPORT_DATA_BY_ZONE!$A$1:$AI$1,0)), "")</f>
        <v/>
      </c>
      <c r="O38" s="10" t="str">
        <f>IFERROR(INDEX(REPORT_DATA_BY_ZONE!$A:$AI,$D38,MATCH(O$8,REPORT_DATA_BY_ZONE!$A$1:$AI$1,0)), "")</f>
        <v/>
      </c>
      <c r="P38" s="1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</row>
    <row r="39" spans="3:19" ht="15" customHeight="1">
      <c r="E39" s="16" t="s">
        <v>804</v>
      </c>
      <c r="F39" s="14"/>
      <c r="G39" s="14"/>
      <c r="H39" s="17">
        <f>SUM(H34:H38)</f>
        <v>1</v>
      </c>
      <c r="I39" s="17">
        <f t="shared" ref="I39:R39" si="4">SUM(I34:I38)</f>
        <v>3</v>
      </c>
      <c r="J39" s="17">
        <f t="shared" si="4"/>
        <v>29</v>
      </c>
      <c r="K39" s="17">
        <f t="shared" si="4"/>
        <v>35</v>
      </c>
      <c r="L39" s="49">
        <f t="shared" si="4"/>
        <v>2</v>
      </c>
      <c r="M39" s="17">
        <f t="shared" si="4"/>
        <v>2</v>
      </c>
      <c r="N39" s="52">
        <f t="shared" si="4"/>
        <v>82</v>
      </c>
      <c r="O39" s="17">
        <f t="shared" si="4"/>
        <v>34</v>
      </c>
      <c r="P39" s="17">
        <f t="shared" si="4"/>
        <v>101</v>
      </c>
      <c r="Q39" s="17">
        <f t="shared" si="4"/>
        <v>65</v>
      </c>
      <c r="R39" s="17">
        <f t="shared" si="4"/>
        <v>4</v>
      </c>
      <c r="S39" s="17">
        <f>SUM(S34:S38)</f>
        <v>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61" priority="6">
      <formula>AND(M$9&lt;&gt;"",M12&gt;=M$9)</formula>
    </cfRule>
  </conditionalFormatting>
  <conditionalFormatting sqref="M12:S15 M18:S19 M22:S24 M27:S30">
    <cfRule type="expression" dxfId="160" priority="5">
      <formula>J12=""</formula>
    </cfRule>
    <cfRule type="expression" dxfId="159" priority="7">
      <formula>AND(M$10&lt;&gt;"",M12&lt;M$10)</formula>
    </cfRule>
    <cfRule type="expression" dxfId="15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2016:3:3:7:EAST</v>
      </c>
      <c r="AP77" s="27">
        <f t="shared" ref="AP77:AP88" ca="1" si="12">MATCH(AO77,INDIRECT(CONCATENATE($X$93,"$A:$A")),0)</f>
        <v>101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85</v>
      </c>
      <c r="AS77" s="21">
        <f t="shared" ca="1" si="13"/>
        <v>23</v>
      </c>
      <c r="AT77" s="21">
        <f t="shared" ca="1" si="13"/>
        <v>71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2016:3:4:7:EAST</v>
      </c>
      <c r="AP78" s="27">
        <f t="shared" ca="1" si="12"/>
        <v>112</v>
      </c>
      <c r="AQ78" s="21">
        <f t="shared" ca="1" si="13"/>
        <v>1</v>
      </c>
      <c r="AR78" s="21">
        <f t="shared" ca="1" si="13"/>
        <v>97</v>
      </c>
      <c r="AS78" s="21">
        <f t="shared" ca="1" si="13"/>
        <v>27</v>
      </c>
      <c r="AT78" s="21">
        <f t="shared" ca="1" si="13"/>
        <v>56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2016:4:1:7:EAST</v>
      </c>
      <c r="AP79" s="27">
        <f t="shared" ca="1" si="12"/>
        <v>122</v>
      </c>
      <c r="AQ79" s="21">
        <f t="shared" ca="1" si="13"/>
        <v>3</v>
      </c>
      <c r="AR79" s="21">
        <f t="shared" ca="1" si="13"/>
        <v>73</v>
      </c>
      <c r="AS79" s="21">
        <f t="shared" ca="1" si="13"/>
        <v>25</v>
      </c>
      <c r="AT79" s="21">
        <f t="shared" ca="1" si="13"/>
        <v>57</v>
      </c>
      <c r="AU79" s="21">
        <f t="shared" ca="1" si="13"/>
        <v>8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2016:4:2:7:EAST</v>
      </c>
      <c r="AP80" s="27">
        <f t="shared" ca="1" si="12"/>
        <v>132</v>
      </c>
      <c r="AQ80" s="21">
        <f t="shared" ca="1" si="13"/>
        <v>0</v>
      </c>
      <c r="AR80" s="21">
        <f t="shared" ca="1" si="13"/>
        <v>71</v>
      </c>
      <c r="AS80" s="21">
        <f t="shared" ca="1" si="13"/>
        <v>35</v>
      </c>
      <c r="AT80" s="21">
        <f t="shared" ca="1" si="13"/>
        <v>51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7</v>
      </c>
      <c r="AD81" s="21">
        <f t="shared" si="5"/>
        <v>7</v>
      </c>
      <c r="AE81" s="27">
        <f t="shared" ca="1" si="6"/>
        <v>44</v>
      </c>
      <c r="AF81" s="10">
        <f t="shared" ca="1" si="9"/>
        <v>4</v>
      </c>
      <c r="AG81" s="10">
        <f t="shared" ca="1" si="9"/>
        <v>0</v>
      </c>
      <c r="AH81" s="10">
        <f t="shared" ca="1" si="9"/>
        <v>0</v>
      </c>
      <c r="AI81" s="10">
        <f t="shared" ca="1" si="9"/>
        <v>2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2016:4:3:7:EAST</v>
      </c>
      <c r="AP81" s="27">
        <f t="shared" ca="1" si="12"/>
        <v>142</v>
      </c>
      <c r="AQ81" s="21">
        <f t="shared" ca="1" si="13"/>
        <v>2</v>
      </c>
      <c r="AR81" s="21">
        <f t="shared" ca="1" si="13"/>
        <v>60</v>
      </c>
      <c r="AS81" s="21">
        <f t="shared" ca="1" si="13"/>
        <v>29</v>
      </c>
      <c r="AT81" s="21">
        <f t="shared" ca="1" si="13"/>
        <v>68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>
        <f t="shared" ca="1" si="3"/>
        <v>269</v>
      </c>
      <c r="AC82" s="21">
        <f t="shared" ca="1" si="4"/>
        <v>2</v>
      </c>
      <c r="AD82" s="21">
        <f t="shared" si="5"/>
        <v>7</v>
      </c>
      <c r="AE82" s="27">
        <f t="shared" ca="1" si="6"/>
        <v>53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2016:4:4:7:EAST</v>
      </c>
      <c r="AP82" s="27">
        <f t="shared" ca="1" si="12"/>
        <v>152</v>
      </c>
      <c r="AQ82" s="21">
        <f t="shared" ca="1" si="13"/>
        <v>0</v>
      </c>
      <c r="AR82" s="21">
        <f t="shared" ca="1" si="13"/>
        <v>81</v>
      </c>
      <c r="AS82" s="21">
        <f t="shared" ca="1" si="13"/>
        <v>46</v>
      </c>
      <c r="AT82" s="21">
        <f t="shared" ca="1" si="13"/>
        <v>74</v>
      </c>
      <c r="AU82" s="21">
        <f t="shared" ca="1" si="13"/>
        <v>7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2016:5:1:7:EAST</v>
      </c>
      <c r="AP83" s="27">
        <f t="shared" ca="1" si="12"/>
        <v>162</v>
      </c>
      <c r="AQ83" s="21">
        <f t="shared" ca="1" si="13"/>
        <v>0</v>
      </c>
      <c r="AR83" s="21">
        <f t="shared" ca="1" si="13"/>
        <v>78</v>
      </c>
      <c r="AS83" s="21">
        <f t="shared" ca="1" si="13"/>
        <v>34</v>
      </c>
      <c r="AT83" s="21">
        <f t="shared" ca="1" si="13"/>
        <v>73</v>
      </c>
      <c r="AU83" s="21">
        <f t="shared" ca="1" si="13"/>
        <v>8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2016:5:2:7:EAST</v>
      </c>
      <c r="AP84" s="27">
        <f t="shared" ca="1" si="12"/>
        <v>172</v>
      </c>
      <c r="AQ84" s="21">
        <f t="shared" ca="1" si="13"/>
        <v>1</v>
      </c>
      <c r="AR84" s="21">
        <f t="shared" ca="1" si="13"/>
        <v>76</v>
      </c>
      <c r="AS84" s="21">
        <f t="shared" ca="1" si="13"/>
        <v>42</v>
      </c>
      <c r="AT84" s="21">
        <f t="shared" ca="1" si="13"/>
        <v>66</v>
      </c>
      <c r="AU84" s="21">
        <f t="shared" ca="1" si="13"/>
        <v>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2016:5:3:7:EAST</v>
      </c>
      <c r="AP85" s="27">
        <f t="shared" ca="1" si="12"/>
        <v>182</v>
      </c>
      <c r="AQ85" s="21">
        <f t="shared" ca="1" si="13"/>
        <v>0</v>
      </c>
      <c r="AR85" s="21">
        <f t="shared" ca="1" si="13"/>
        <v>77</v>
      </c>
      <c r="AS85" s="21">
        <f t="shared" ca="1" si="13"/>
        <v>36</v>
      </c>
      <c r="AT85" s="21">
        <f t="shared" ca="1" si="13"/>
        <v>69</v>
      </c>
      <c r="AU85" s="21">
        <f t="shared" ca="1" si="13"/>
        <v>4</v>
      </c>
      <c r="AV85" s="21">
        <f t="shared" ca="1" si="13"/>
        <v>13</v>
      </c>
      <c r="AW85" s="21">
        <f t="shared" ca="1" si="15"/>
        <v>3</v>
      </c>
      <c r="AX85" s="21">
        <f t="shared" ca="1" si="16"/>
        <v>78</v>
      </c>
      <c r="AY85" s="21">
        <f t="shared" ca="1" si="17"/>
        <v>39</v>
      </c>
      <c r="AZ85" s="21">
        <f t="shared" ca="1" si="18"/>
        <v>65</v>
      </c>
      <c r="BA85" s="21">
        <f t="shared" ca="1" si="19"/>
        <v>13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2016:5:4:7:EAST</v>
      </c>
      <c r="AP86" s="27">
        <f t="shared" ca="1" si="12"/>
        <v>194</v>
      </c>
      <c r="AQ86" s="21">
        <f t="shared" ca="1" si="13"/>
        <v>6</v>
      </c>
      <c r="AR86" s="21">
        <f t="shared" ca="1" si="13"/>
        <v>74</v>
      </c>
      <c r="AS86" s="21">
        <f t="shared" ca="1" si="13"/>
        <v>43</v>
      </c>
      <c r="AT86" s="21">
        <f t="shared" ca="1" si="13"/>
        <v>68</v>
      </c>
      <c r="AU86" s="21">
        <f t="shared" ca="1" si="13"/>
        <v>8</v>
      </c>
      <c r="AV86" s="21">
        <f t="shared" ca="1" si="13"/>
        <v>13</v>
      </c>
      <c r="AW86" s="21">
        <f t="shared" ca="1" si="15"/>
        <v>3</v>
      </c>
      <c r="AX86" s="21">
        <f t="shared" ca="1" si="16"/>
        <v>78</v>
      </c>
      <c r="AY86" s="21">
        <f t="shared" ca="1" si="17"/>
        <v>39</v>
      </c>
      <c r="AZ86" s="21">
        <f t="shared" ca="1" si="18"/>
        <v>65</v>
      </c>
      <c r="BA86" s="21">
        <f t="shared" ca="1" si="19"/>
        <v>13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2016:5:5:7:EAST</v>
      </c>
      <c r="AP87" s="27">
        <f t="shared" ca="1" si="12"/>
        <v>204</v>
      </c>
      <c r="AQ87" s="21">
        <f t="shared" ca="1" si="13"/>
        <v>0</v>
      </c>
      <c r="AR87" s="21">
        <f t="shared" ca="1" si="13"/>
        <v>74</v>
      </c>
      <c r="AS87" s="21">
        <f t="shared" ca="1" si="13"/>
        <v>22</v>
      </c>
      <c r="AT87" s="21">
        <f t="shared" ca="1" si="13"/>
        <v>59</v>
      </c>
      <c r="AU87" s="21">
        <f t="shared" ca="1" si="13"/>
        <v>3</v>
      </c>
      <c r="AV87" s="21">
        <f t="shared" ca="1" si="13"/>
        <v>13</v>
      </c>
      <c r="AW87" s="21">
        <f t="shared" ca="1" si="15"/>
        <v>3</v>
      </c>
      <c r="AX87" s="21">
        <f t="shared" ca="1" si="16"/>
        <v>78</v>
      </c>
      <c r="AY87" s="21">
        <f t="shared" ca="1" si="17"/>
        <v>39</v>
      </c>
      <c r="AZ87" s="21">
        <f t="shared" ca="1" si="18"/>
        <v>65</v>
      </c>
      <c r="BA87" s="21">
        <f t="shared" ca="1" si="19"/>
        <v>13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2016:6:1:7:EAST</v>
      </c>
      <c r="AP88" s="27">
        <f t="shared" ca="1" si="12"/>
        <v>215</v>
      </c>
      <c r="AQ88" s="21">
        <f t="shared" ca="1" si="13"/>
        <v>2</v>
      </c>
      <c r="AR88" s="21">
        <f t="shared" ca="1" si="13"/>
        <v>82</v>
      </c>
      <c r="AS88" s="21">
        <f t="shared" ca="1" si="13"/>
        <v>34</v>
      </c>
      <c r="AT88" s="21">
        <f t="shared" ca="1" si="13"/>
        <v>65</v>
      </c>
      <c r="AU88" s="21">
        <f t="shared" ca="1" si="13"/>
        <v>4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25</v>
      </c>
      <c r="AD89" s="27"/>
      <c r="AF89" s="7">
        <f t="shared" ref="AF89:AK89" ca="1" si="21">SUM(AF53:AF88)</f>
        <v>10</v>
      </c>
      <c r="AG89" s="7">
        <f t="shared" ca="1" si="21"/>
        <v>0</v>
      </c>
      <c r="AH89" s="7">
        <f t="shared" ca="1" si="21"/>
        <v>1</v>
      </c>
      <c r="AI89" s="7">
        <f t="shared" ca="1" si="21"/>
        <v>13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2211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44%</v>
      </c>
      <c r="Y102" s="30">
        <f ca="1">IFERROR(X101/SUM(X100:X101),"0")</f>
        <v>0.44</v>
      </c>
      <c r="Z102" s="7" t="str">
        <f ca="1">TEXT(Y102,"00%")</f>
        <v>44%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25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2016  25</v>
      </c>
    </row>
    <row r="107" spans="23:51" ht="23.25">
      <c r="W107" s="7" t="s">
        <v>1449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1858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2229</v>
      </c>
      <c r="E2" s="78" t="str">
        <f>$A$3</f>
        <v>松山地區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SONGSHAN_DISTRICT_GRAPH!$AC$89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33</v>
      </c>
      <c r="O16" s="11">
        <f t="shared" si="0"/>
        <v>12</v>
      </c>
      <c r="P16" s="11">
        <f t="shared" si="0"/>
        <v>38</v>
      </c>
      <c r="Q16" s="11">
        <f t="shared" si="0"/>
        <v>29</v>
      </c>
      <c r="R16" s="11">
        <f t="shared" si="0"/>
        <v>2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2016:6:1:7:SONGSHAN</v>
      </c>
      <c r="D19" s="64">
        <f>MATCH($C19,REPORT_DATA_BY_DISTRICT!$A:$A, 0)</f>
        <v>620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33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38</v>
      </c>
      <c r="Q19" s="10">
        <f>IFERROR(INDEX(REPORT_DATA_BY_DISTRICT!$A:$AI,$D19,MATCH(Q$8,REPORT_DATA_BY_DISTRICT!$A$1:$AI$1,0)), "")</f>
        <v>29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39</v>
      </c>
    </row>
    <row r="20" spans="3:19" ht="15" customHeight="1">
      <c r="C20" s="64" t="str">
        <f>CONCATENATE(YEAR,":",MONTH,":2:",WEEKLY_REPORT_DAY,":", $A$1)</f>
        <v>2016:6:2:7:SONGSHAN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2016:6:3:7:SONGSHAN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2016:6:4:7:SONGSHAN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2016:6:5:7:SONGSHAN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4</v>
      </c>
      <c r="K24" s="17">
        <f t="shared" si="1"/>
        <v>16</v>
      </c>
      <c r="L24" s="49">
        <f t="shared" si="1"/>
        <v>1</v>
      </c>
      <c r="M24" s="17">
        <f t="shared" si="1"/>
        <v>0</v>
      </c>
      <c r="N24" s="52">
        <f t="shared" si="1"/>
        <v>33</v>
      </c>
      <c r="O24" s="17">
        <f t="shared" si="1"/>
        <v>12</v>
      </c>
      <c r="P24" s="17">
        <f t="shared" si="1"/>
        <v>38</v>
      </c>
      <c r="Q24" s="17">
        <f t="shared" si="1"/>
        <v>29</v>
      </c>
      <c r="R24" s="17">
        <f t="shared" si="1"/>
        <v>2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57" priority="2">
      <formula>J12=""</formula>
    </cfRule>
    <cfRule type="expression" dxfId="156" priority="3">
      <formula>AND(M$10&lt;&gt;"",M12&lt;M$10)</formula>
    </cfRule>
    <cfRule type="expression" dxfId="155" priority="4">
      <formula>AND(M$10&lt;&gt;"",M12&gt;=M$10)</formula>
    </cfRule>
    <cfRule type="expression" dxfId="15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2016:3:3:7:SONGSHAN</v>
      </c>
      <c r="AP77" s="27">
        <f t="shared" ref="AP77:AP88" ca="1" si="12">MATCH(AO77,INDIRECT(CONCATENATE($X$93,"$A:$A")),0)</f>
        <v>296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2016:3:4:7:SONGSHAN</v>
      </c>
      <c r="AP78" s="27">
        <f t="shared" ca="1" si="12"/>
        <v>326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11</v>
      </c>
      <c r="AT78" s="21">
        <f t="shared" ca="1" si="13"/>
        <v>19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2016:4:1:7:SONGSHAN</v>
      </c>
      <c r="AP79" s="27">
        <f t="shared" ca="1" si="12"/>
        <v>355</v>
      </c>
      <c r="AQ79" s="21">
        <f t="shared" ca="1" si="13"/>
        <v>0</v>
      </c>
      <c r="AR79" s="21">
        <f t="shared" ca="1" si="13"/>
        <v>26</v>
      </c>
      <c r="AS79" s="21">
        <f t="shared" ca="1" si="13"/>
        <v>9</v>
      </c>
      <c r="AT79" s="21">
        <f t="shared" ca="1" si="13"/>
        <v>13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2016:4:2:7:SONGSHAN</v>
      </c>
      <c r="AP80" s="27">
        <f t="shared" ca="1" si="12"/>
        <v>384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15</v>
      </c>
      <c r="AT80" s="21">
        <f t="shared" ca="1" si="13"/>
        <v>18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5</v>
      </c>
      <c r="AD81" s="21">
        <f t="shared" si="5"/>
        <v>0</v>
      </c>
      <c r="AE81" s="27">
        <f t="shared" ca="1" si="6"/>
        <v>67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2016:4:3:7:SONGSHAN</v>
      </c>
      <c r="AP81" s="27">
        <f t="shared" ca="1" si="12"/>
        <v>413</v>
      </c>
      <c r="AQ81" s="21">
        <f t="shared" ca="1" si="13"/>
        <v>1</v>
      </c>
      <c r="AR81" s="21">
        <f t="shared" ca="1" si="13"/>
        <v>20</v>
      </c>
      <c r="AS81" s="21">
        <f t="shared" ca="1" si="13"/>
        <v>11</v>
      </c>
      <c r="AT81" s="21">
        <f t="shared" ca="1" si="13"/>
        <v>18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>
        <f t="shared" ca="1" si="3"/>
        <v>173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2016:4:4:7:SONGSHAN</v>
      </c>
      <c r="AP82" s="27">
        <f t="shared" ca="1" si="12"/>
        <v>442</v>
      </c>
      <c r="AQ82" s="21">
        <f t="shared" ca="1" si="13"/>
        <v>0</v>
      </c>
      <c r="AR82" s="21">
        <f t="shared" ca="1" si="13"/>
        <v>25</v>
      </c>
      <c r="AS82" s="21">
        <f t="shared" ca="1" si="13"/>
        <v>11</v>
      </c>
      <c r="AT82" s="21">
        <f t="shared" ca="1" si="13"/>
        <v>29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2016:5:1:7:SONGSHAN</v>
      </c>
      <c r="AP83" s="27">
        <f t="shared" ca="1" si="12"/>
        <v>471</v>
      </c>
      <c r="AQ83" s="21">
        <f t="shared" ca="1" si="13"/>
        <v>0</v>
      </c>
      <c r="AR83" s="21">
        <f t="shared" ca="1" si="13"/>
        <v>32</v>
      </c>
      <c r="AS83" s="21">
        <f t="shared" ca="1" si="13"/>
        <v>11</v>
      </c>
      <c r="AT83" s="21">
        <f t="shared" ca="1" si="13"/>
        <v>26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2016:5:2:7:SONGSHAN</v>
      </c>
      <c r="AP84" s="27">
        <f t="shared" ca="1" si="12"/>
        <v>500</v>
      </c>
      <c r="AQ84" s="21">
        <f t="shared" ca="1" si="13"/>
        <v>1</v>
      </c>
      <c r="AR84" s="21">
        <f t="shared" ca="1" si="13"/>
        <v>24</v>
      </c>
      <c r="AS84" s="21">
        <f t="shared" ca="1" si="13"/>
        <v>13</v>
      </c>
      <c r="AT84" s="21">
        <f t="shared" ca="1" si="13"/>
        <v>26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2016:5:3:7:SONGSHAN</v>
      </c>
      <c r="AP85" s="27">
        <f t="shared" ca="1" si="12"/>
        <v>529</v>
      </c>
      <c r="AQ85" s="21">
        <f t="shared" ca="1" si="13"/>
        <v>0</v>
      </c>
      <c r="AR85" s="21">
        <f t="shared" ca="1" si="13"/>
        <v>22</v>
      </c>
      <c r="AS85" s="21">
        <f t="shared" ca="1" si="13"/>
        <v>13</v>
      </c>
      <c r="AT85" s="21">
        <f t="shared" ca="1" si="13"/>
        <v>23</v>
      </c>
      <c r="AU85" s="21">
        <f t="shared" ca="1" si="13"/>
        <v>3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2016:5:4:7:SONGSHAN</v>
      </c>
      <c r="AP86" s="27">
        <f t="shared" ca="1" si="12"/>
        <v>561</v>
      </c>
      <c r="AQ86" s="21">
        <f t="shared" ca="1" si="13"/>
        <v>4</v>
      </c>
      <c r="AR86" s="21">
        <f t="shared" ca="1" si="13"/>
        <v>24</v>
      </c>
      <c r="AS86" s="21">
        <f t="shared" ca="1" si="13"/>
        <v>17</v>
      </c>
      <c r="AT86" s="21">
        <f t="shared" ca="1" si="13"/>
        <v>26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2016:5:5:7:SONGSHAN</v>
      </c>
      <c r="AP87" s="27">
        <f t="shared" ca="1" si="12"/>
        <v>590</v>
      </c>
      <c r="AQ87" s="21">
        <f t="shared" ca="1" si="13"/>
        <v>0</v>
      </c>
      <c r="AR87" s="21">
        <f t="shared" ca="1" si="13"/>
        <v>26</v>
      </c>
      <c r="AS87" s="21">
        <f t="shared" ca="1" si="13"/>
        <v>6</v>
      </c>
      <c r="AT87" s="21">
        <f t="shared" ca="1" si="13"/>
        <v>25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2016:6:1:7:SONGSHAN</v>
      </c>
      <c r="AP88" s="27">
        <f t="shared" ca="1" si="12"/>
        <v>620</v>
      </c>
      <c r="AQ88" s="21">
        <f t="shared" ca="1" si="13"/>
        <v>0</v>
      </c>
      <c r="AR88" s="21">
        <f t="shared" ca="1" si="13"/>
        <v>33</v>
      </c>
      <c r="AS88" s="21">
        <f t="shared" ca="1" si="13"/>
        <v>12</v>
      </c>
      <c r="AT88" s="21">
        <f t="shared" ca="1" si="13"/>
        <v>29</v>
      </c>
      <c r="AU88" s="21">
        <f t="shared" ca="1" si="13"/>
        <v>2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1814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2232</v>
      </c>
      <c r="E2" s="78" t="str">
        <f>$A$3</f>
        <v>基隆地區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JILONG_DISTRICT_GRAPH!$AC$89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2058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1813</v>
      </c>
      <c r="C12" s="64" t="str">
        <f>CONCATENATE(YEAR,":",MONTH,":",WEEK,":",WEEKDAY,":",$B12)</f>
        <v>2016:6:1:7:JILONG_A_E</v>
      </c>
      <c r="D12" s="64">
        <f>MATCH($C12,REPORT_DATA_BY_COMP!$A:$A,0)</f>
        <v>1966</v>
      </c>
      <c r="E12" s="65" t="str">
        <f>SUBSTITUTE(VLOOKUP($B12,COMP_LIST!$A:$AD,5,FALSE),"EL","")</f>
        <v>E. Brinton / Jen</v>
      </c>
      <c r="F12" s="4" t="str">
        <f>VLOOKUP($B12,COMP_LIST!$A:$AD,3,FALSE)</f>
        <v>Jilong A E</v>
      </c>
      <c r="G12" s="4" t="str">
        <f>VLOOKUP($B12,COMP_LIST!$A:$AD,4,FALSE)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</v>
      </c>
    </row>
    <row r="13" spans="1:19" ht="15" customHeight="1">
      <c r="A13" s="1"/>
      <c r="B13" s="1" t="s">
        <v>1818</v>
      </c>
      <c r="C13" s="64" t="str">
        <f>CONCATENATE(YEAR,":",MONTH,":",WEEK,":",WEEKDAY,":",$B13)</f>
        <v>2016:6:1:7:JILONG_B_E</v>
      </c>
      <c r="D13" s="64">
        <f>MATCH($C13,REPORT_DATA_BY_COMP!$A:$A,0)</f>
        <v>1967</v>
      </c>
      <c r="E13" s="65" t="str">
        <f>SUBSTITUTE(VLOOKUP($B13,COMP_LIST!$A:$AD,5,FALSE),"EL","")</f>
        <v>E. Taylor DL / Weng</v>
      </c>
      <c r="F13" s="4" t="str">
        <f>VLOOKUP($B13,COMP_LIST!$A:$AD,3,FALSE)</f>
        <v>Jilong B E</v>
      </c>
      <c r="G13" s="4" t="str">
        <f>VLOOKUP($B13,COMP_LIST!$A:$AD,4,FALSE)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0</v>
      </c>
      <c r="N14" s="51">
        <f t="shared" si="0"/>
        <v>14</v>
      </c>
      <c r="O14" s="11">
        <f t="shared" si="0"/>
        <v>5</v>
      </c>
      <c r="P14" s="11">
        <f t="shared" si="0"/>
        <v>14</v>
      </c>
      <c r="Q14" s="11">
        <f t="shared" si="0"/>
        <v>12</v>
      </c>
      <c r="R14" s="11">
        <f t="shared" si="0"/>
        <v>2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2016:6:1:7:JILONG</v>
      </c>
      <c r="D17" s="64">
        <f>MATCH($C17,REPORT_DATA_BY_DISTRICT!$A:$A, 0)</f>
        <v>614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3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14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14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13</v>
      </c>
    </row>
    <row r="18" spans="3:19" ht="15" customHeight="1">
      <c r="C18" s="64" t="str">
        <f>CONCATENATE(YEAR,":",MONTH,":2:",WEEKLY_REPORT_DAY,":", $A$1)</f>
        <v>2016:6:2:7:JILONG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2016:6:3:7:JILONG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2016:6:4:7:JILONG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2016:6:5:7:JILONG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17">
        <f t="shared" si="1"/>
        <v>0</v>
      </c>
      <c r="N22" s="52">
        <f t="shared" si="1"/>
        <v>14</v>
      </c>
      <c r="O22" s="17">
        <f t="shared" si="1"/>
        <v>5</v>
      </c>
      <c r="P22" s="17">
        <f t="shared" si="1"/>
        <v>14</v>
      </c>
      <c r="Q22" s="17">
        <f t="shared" si="1"/>
        <v>12</v>
      </c>
      <c r="R22" s="17">
        <f t="shared" si="1"/>
        <v>2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3" priority="7">
      <formula>AND(M$9&lt;&gt;"",M12&gt;=M$9)</formula>
    </cfRule>
  </conditionalFormatting>
  <conditionalFormatting sqref="M12:S13">
    <cfRule type="expression" dxfId="152" priority="6">
      <formula>J12=""</formula>
    </cfRule>
    <cfRule type="expression" dxfId="151" priority="8">
      <formula>AND(M$10&lt;&gt;"",M12&lt;M$10)</formula>
    </cfRule>
    <cfRule type="expression" dxfId="15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2016:3:3:7:JILONG</v>
      </c>
      <c r="AP77" s="27">
        <f t="shared" ref="AP77:AP88" ca="1" si="12">MATCH(AO77,INDIRECT(CONCATENATE($X$93,"$A:$A")),0)</f>
        <v>290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5</v>
      </c>
      <c r="AT77" s="21">
        <f t="shared" ca="1" si="13"/>
        <v>6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2016:3:4:7:JILONG</v>
      </c>
      <c r="AP78" s="27">
        <f t="shared" ca="1" si="12"/>
        <v>320</v>
      </c>
      <c r="AQ78" s="21">
        <f t="shared" ca="1" si="13"/>
        <v>0</v>
      </c>
      <c r="AR78" s="21">
        <f t="shared" ca="1" si="13"/>
        <v>15</v>
      </c>
      <c r="AS78" s="21">
        <f t="shared" ca="1" si="13"/>
        <v>7</v>
      </c>
      <c r="AT78" s="21">
        <f t="shared" ca="1" si="13"/>
        <v>8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2016:4:1:7:JILONG</v>
      </c>
      <c r="AP79" s="27">
        <f t="shared" ca="1" si="12"/>
        <v>349</v>
      </c>
      <c r="AQ79" s="21">
        <f t="shared" ca="1" si="13"/>
        <v>1</v>
      </c>
      <c r="AR79" s="21">
        <f t="shared" ca="1" si="13"/>
        <v>9</v>
      </c>
      <c r="AS79" s="21">
        <f t="shared" ca="1" si="13"/>
        <v>4</v>
      </c>
      <c r="AT79" s="21">
        <f t="shared" ca="1" si="13"/>
        <v>13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2016:4:2:7:JILONG</v>
      </c>
      <c r="AP80" s="27">
        <f t="shared" ca="1" si="12"/>
        <v>378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6</v>
      </c>
      <c r="AT80" s="21">
        <f t="shared" ca="1" si="13"/>
        <v>4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2016:4:3:7:JILONG</v>
      </c>
      <c r="AP81" s="27">
        <f t="shared" ca="1" si="12"/>
        <v>407</v>
      </c>
      <c r="AQ81" s="21">
        <f t="shared" ca="1" si="13"/>
        <v>0</v>
      </c>
      <c r="AR81" s="21">
        <f t="shared" ca="1" si="13"/>
        <v>8</v>
      </c>
      <c r="AS81" s="21">
        <f t="shared" ca="1" si="13"/>
        <v>2</v>
      </c>
      <c r="AT81" s="21">
        <f t="shared" ca="1" si="13"/>
        <v>16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>
        <f t="shared" ca="1" si="3"/>
        <v>167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2016:4:4:7:JILONG</v>
      </c>
      <c r="AP82" s="27">
        <f t="shared" ca="1" si="12"/>
        <v>436</v>
      </c>
      <c r="AQ82" s="21">
        <f t="shared" ca="1" si="13"/>
        <v>0</v>
      </c>
      <c r="AR82" s="21">
        <f t="shared" ca="1" si="13"/>
        <v>13</v>
      </c>
      <c r="AS82" s="21">
        <f t="shared" ca="1" si="13"/>
        <v>6</v>
      </c>
      <c r="AT82" s="21">
        <f t="shared" ca="1" si="13"/>
        <v>8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2016:5:1:7:JILONG</v>
      </c>
      <c r="AP83" s="27">
        <f t="shared" ca="1" si="12"/>
        <v>465</v>
      </c>
      <c r="AQ83" s="21">
        <f t="shared" ca="1" si="13"/>
        <v>0</v>
      </c>
      <c r="AR83" s="21">
        <f t="shared" ca="1" si="13"/>
        <v>11</v>
      </c>
      <c r="AS83" s="21">
        <f t="shared" ca="1" si="13"/>
        <v>5</v>
      </c>
      <c r="AT83" s="21">
        <f t="shared" ca="1" si="13"/>
        <v>9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2016:5:2:7:JILONG</v>
      </c>
      <c r="AP84" s="27">
        <f t="shared" ca="1" si="12"/>
        <v>494</v>
      </c>
      <c r="AQ84" s="21">
        <f t="shared" ca="1" si="13"/>
        <v>0</v>
      </c>
      <c r="AR84" s="21">
        <f t="shared" ca="1" si="13"/>
        <v>15</v>
      </c>
      <c r="AS84" s="21">
        <f t="shared" ca="1" si="13"/>
        <v>10</v>
      </c>
      <c r="AT84" s="21">
        <f t="shared" ca="1" si="13"/>
        <v>9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2016:5:3:7:JILONG</v>
      </c>
      <c r="AP85" s="27">
        <f t="shared" ca="1" si="12"/>
        <v>523</v>
      </c>
      <c r="AQ85" s="21">
        <f t="shared" ca="1" si="13"/>
        <v>0</v>
      </c>
      <c r="AR85" s="21">
        <f t="shared" ca="1" si="13"/>
        <v>12</v>
      </c>
      <c r="AS85" s="21">
        <f t="shared" ca="1" si="13"/>
        <v>7</v>
      </c>
      <c r="AT85" s="21">
        <f t="shared" ca="1" si="13"/>
        <v>14</v>
      </c>
      <c r="AU85" s="21">
        <f t="shared" ca="1" si="13"/>
        <v>1</v>
      </c>
      <c r="AV85" s="21">
        <f t="shared" ca="1" si="13"/>
        <v>2</v>
      </c>
      <c r="AW85" s="21">
        <f t="shared" ca="1" si="15"/>
        <v>1</v>
      </c>
      <c r="AX85" s="21">
        <f t="shared" ca="1" si="16"/>
        <v>12</v>
      </c>
      <c r="AY85" s="21">
        <f t="shared" ca="1" si="17"/>
        <v>6</v>
      </c>
      <c r="AZ85" s="21">
        <f t="shared" ca="1" si="18"/>
        <v>10</v>
      </c>
      <c r="BA85" s="21">
        <f t="shared" ca="1" si="19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2016:5:4:7:JILONG</v>
      </c>
      <c r="AP86" s="27">
        <f t="shared" ca="1" si="12"/>
        <v>555</v>
      </c>
      <c r="AQ86" s="21">
        <f t="shared" ca="1" si="13"/>
        <v>0</v>
      </c>
      <c r="AR86" s="21">
        <f t="shared" ca="1" si="13"/>
        <v>10</v>
      </c>
      <c r="AS86" s="21">
        <f t="shared" ca="1" si="13"/>
        <v>7</v>
      </c>
      <c r="AT86" s="21">
        <f t="shared" ca="1" si="13"/>
        <v>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2016:5:5:7:JILONG</v>
      </c>
      <c r="AP87" s="27">
        <f t="shared" ca="1" si="12"/>
        <v>584</v>
      </c>
      <c r="AQ87" s="21">
        <f t="shared" ca="1" si="13"/>
        <v>0</v>
      </c>
      <c r="AR87" s="21">
        <f t="shared" ca="1" si="13"/>
        <v>9</v>
      </c>
      <c r="AS87" s="21">
        <f t="shared" ca="1" si="13"/>
        <v>4</v>
      </c>
      <c r="AT87" s="21">
        <f t="shared" ca="1" si="13"/>
        <v>7</v>
      </c>
      <c r="AU87" s="21">
        <f t="shared" ca="1" si="13"/>
        <v>0</v>
      </c>
      <c r="AV87" s="21">
        <f t="shared" ca="1" si="13"/>
        <v>2</v>
      </c>
      <c r="AW87" s="21">
        <f t="shared" ca="1" si="15"/>
        <v>1</v>
      </c>
      <c r="AX87" s="21">
        <f t="shared" ca="1" si="16"/>
        <v>12</v>
      </c>
      <c r="AY87" s="21">
        <f t="shared" ca="1" si="17"/>
        <v>6</v>
      </c>
      <c r="AZ87" s="21">
        <f t="shared" ca="1" si="18"/>
        <v>10</v>
      </c>
      <c r="BA87" s="21">
        <f t="shared" ca="1" si="19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2016:6:1:7:JILONG</v>
      </c>
      <c r="AP88" s="27">
        <f t="shared" ca="1" si="12"/>
        <v>614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5</v>
      </c>
      <c r="AT88" s="21">
        <f t="shared" ca="1" si="13"/>
        <v>12</v>
      </c>
      <c r="AU88" s="21">
        <f t="shared" ca="1" si="13"/>
        <v>2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1983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2234</v>
      </c>
      <c r="E2" s="78" t="str">
        <f>$A$3</f>
        <v>汐止地區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XIZHI_DISTRICT_GRAPH!$AC$89</f>
        <v>6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2059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1982</v>
      </c>
      <c r="C12" s="64" t="str">
        <f>CONCATENATE(YEAR,":",MONTH,":",WEEK,":",WEEKDAY,":",$B12)</f>
        <v>2016:6:1:7:XIZHI_A_E</v>
      </c>
      <c r="D12" s="64">
        <f>MATCH($C12,REPORT_DATA_BY_COMP!$A:$A,0)</f>
        <v>2022</v>
      </c>
      <c r="E12" s="65" t="str">
        <f>SUBSTITUTE(VLOOKUP($B12,COMP_LIST!$A:$AD,5,FALSE),"EL","")</f>
        <v>E. Falck DL / Jensen</v>
      </c>
      <c r="F12" s="4" t="str">
        <f>VLOOKUP($B12,COMP_LIST!$A:$AD,3,FALSE)</f>
        <v>Xizhi A E</v>
      </c>
      <c r="G12" s="4" t="str">
        <f>VLOOKUP($B12,COMP_LIST!$A:$AD,4,FALSE)</f>
        <v>汐止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15</v>
      </c>
    </row>
    <row r="13" spans="1:19" ht="15" customHeight="1">
      <c r="A13" s="1"/>
      <c r="B13" s="1" t="s">
        <v>1986</v>
      </c>
      <c r="C13" s="64" t="str">
        <f>CONCATENATE(YEAR,":",MONTH,":",WEEK,":",WEEKDAY,":",$B13)</f>
        <v>2016:6:1:7:XIZHI_B_E</v>
      </c>
      <c r="D13" s="64">
        <f>MATCH($C13,REPORT_DATA_BY_COMP!$A:$A,0)</f>
        <v>2023</v>
      </c>
      <c r="E13" s="65" t="str">
        <f>SUBSTITUTE(VLOOKUP($B13,COMP_LIST!$A:$AD,5,FALSE),"EL","")</f>
        <v>E. Griffin / Joly</v>
      </c>
      <c r="F13" s="4" t="str">
        <f>VLOOKUP($B13,COMP_LIST!$A:$AD,3,FALSE)</f>
        <v>Xizhi B E</v>
      </c>
      <c r="G13" s="4" t="str">
        <f>VLOOKUP($B13,COMP_LIST!$A:$AD,4,FALSE)</f>
        <v>汐止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1989</v>
      </c>
      <c r="C14" s="64" t="str">
        <f>CONCATENATE(YEAR,":",MONTH,":",WEEK,":",WEEKDAY,":",$B14)</f>
        <v>2016:6:1:7:XIZHI_S</v>
      </c>
      <c r="D14" s="64">
        <f>MATCH($C14,REPORT_DATA_BY_COMP!$A:$A,0)</f>
        <v>2024</v>
      </c>
      <c r="E14" s="65" t="str">
        <f>SUBSTITUTE(VLOOKUP($B14,COMP_LIST!$A:$AD,5,FALSE),"EL","")</f>
        <v>S. Huang / Hsiao</v>
      </c>
      <c r="F14" s="4" t="str">
        <f>VLOOKUP($B14,COMP_LIST!$A:$AD,3,FALSE)</f>
        <v>Xizhi S</v>
      </c>
      <c r="G14" s="4" t="str">
        <f>VLOOKUP($B14,COMP_LIST!$A:$AD,4,FALSE)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2</v>
      </c>
      <c r="J15" s="11">
        <f t="shared" si="0"/>
        <v>7</v>
      </c>
      <c r="K15" s="11">
        <f t="shared" si="0"/>
        <v>8</v>
      </c>
      <c r="L15" s="48">
        <f t="shared" si="0"/>
        <v>0</v>
      </c>
      <c r="M15" s="57">
        <f t="shared" si="0"/>
        <v>0</v>
      </c>
      <c r="N15" s="51">
        <f t="shared" si="0"/>
        <v>18</v>
      </c>
      <c r="O15" s="11">
        <f t="shared" si="0"/>
        <v>10</v>
      </c>
      <c r="P15" s="11">
        <f t="shared" si="0"/>
        <v>24</v>
      </c>
      <c r="Q15" s="11">
        <f t="shared" si="0"/>
        <v>16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2016:6:1:7:XIZHI</v>
      </c>
      <c r="D18" s="64">
        <f>MATCH($C18,REPORT_DATA_BY_DISTRICT!$A:$A, 0)</f>
        <v>631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18</v>
      </c>
      <c r="O18" s="10">
        <f>IFERROR(INDEX(REPORT_DATA_BY_DISTRICT!$A:$AI,$D18,MATCH(O$8,REPORT_DATA_BY_DISTRICT!$A$1:$AI$1,0)), "")</f>
        <v>10</v>
      </c>
      <c r="P18" s="10">
        <f>IFERROR(INDEX(REPORT_DATA_BY_DISTRICT!$A:$AI,$D18,MATCH(P$8,REPORT_DATA_BY_DISTRICT!$A$1:$AI$1,0)), "")</f>
        <v>24</v>
      </c>
      <c r="Q18" s="10">
        <f>IFERROR(INDEX(REPORT_DATA_BY_DISTRICT!$A:$AI,$D18,MATCH(Q$8,REPORT_DATA_BY_DISTRICT!$A$1:$AI$1,0)), "")</f>
        <v>16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27</v>
      </c>
    </row>
    <row r="19" spans="3:19" ht="15" customHeight="1">
      <c r="C19" s="64" t="str">
        <f>CONCATENATE(YEAR,":",MONTH,":2:",WEEKLY_REPORT_DAY,":", $A$1)</f>
        <v>2016:6:2:7:XIZHI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2016:6:3:7:XIZHI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2016:6:4:7:XIZHI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2016:6:5:7:XIZHI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7</v>
      </c>
      <c r="K23" s="17">
        <f t="shared" si="1"/>
        <v>8</v>
      </c>
      <c r="L23" s="49">
        <f t="shared" si="1"/>
        <v>0</v>
      </c>
      <c r="M23" s="17">
        <f t="shared" si="1"/>
        <v>0</v>
      </c>
      <c r="N23" s="52">
        <f t="shared" si="1"/>
        <v>18</v>
      </c>
      <c r="O23" s="17">
        <f t="shared" si="1"/>
        <v>10</v>
      </c>
      <c r="P23" s="17">
        <f t="shared" si="1"/>
        <v>24</v>
      </c>
      <c r="Q23" s="17">
        <f t="shared" si="1"/>
        <v>16</v>
      </c>
      <c r="R23" s="17">
        <f t="shared" si="1"/>
        <v>0</v>
      </c>
      <c r="S23" s="17">
        <f>SUM(S18:S22)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49" priority="1">
      <formula>J12=""</formula>
    </cfRule>
    <cfRule type="expression" dxfId="148" priority="2">
      <formula>AND(M$9&lt;&gt;"",M12&gt;=M$9)</formula>
    </cfRule>
    <cfRule type="expression" dxfId="147" priority="3">
      <formula>AND(M$10&lt;&gt;"",M12&lt;M$10)</formula>
    </cfRule>
    <cfRule type="expression" dxfId="14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2016:3:3:7:XIZHI</v>
      </c>
      <c r="AP77" s="27">
        <f t="shared" ref="AP77:AP88" ca="1" si="12">MATCH(AO77,INDIRECT(CONCATENATE($X$93,"$A:$A")),0)</f>
        <v>308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3</v>
      </c>
      <c r="AT77" s="21">
        <f t="shared" ca="1" si="13"/>
        <v>17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2016:3:4:7:XIZHI</v>
      </c>
      <c r="AP78" s="27">
        <f t="shared" ca="1" si="12"/>
        <v>337</v>
      </c>
      <c r="AQ78" s="21">
        <f t="shared" ca="1" si="13"/>
        <v>0</v>
      </c>
      <c r="AR78" s="21">
        <f t="shared" ca="1" si="13"/>
        <v>14</v>
      </c>
      <c r="AS78" s="21">
        <f t="shared" ca="1" si="13"/>
        <v>5</v>
      </c>
      <c r="AT78" s="21">
        <f t="shared" ca="1" si="13"/>
        <v>20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2016:4:1:7:XIZHI</v>
      </c>
      <c r="AP79" s="27">
        <f t="shared" ca="1" si="12"/>
        <v>366</v>
      </c>
      <c r="AQ79" s="21">
        <f t="shared" ca="1" si="13"/>
        <v>2</v>
      </c>
      <c r="AR79" s="21">
        <f t="shared" ca="1" si="13"/>
        <v>12</v>
      </c>
      <c r="AS79" s="21">
        <f t="shared" ca="1" si="13"/>
        <v>5</v>
      </c>
      <c r="AT79" s="21">
        <f t="shared" ca="1" si="13"/>
        <v>7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2016:4:2:7:XIZHI</v>
      </c>
      <c r="AP80" s="27">
        <f t="shared" ca="1" si="12"/>
        <v>395</v>
      </c>
      <c r="AQ80" s="21">
        <f t="shared" ca="1" si="13"/>
        <v>0</v>
      </c>
      <c r="AR80" s="21">
        <f t="shared" ca="1" si="13"/>
        <v>9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1</v>
      </c>
      <c r="AD81" s="21">
        <f t="shared" si="5"/>
        <v>0</v>
      </c>
      <c r="AE81" s="27">
        <f t="shared" ca="1" si="6"/>
        <v>77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2016:4:3:7:XIZHI</v>
      </c>
      <c r="AP81" s="27">
        <f t="shared" ca="1" si="12"/>
        <v>424</v>
      </c>
      <c r="AQ81" s="21">
        <f t="shared" ca="1" si="13"/>
        <v>0</v>
      </c>
      <c r="AR81" s="21">
        <f t="shared" ca="1" si="13"/>
        <v>9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>
        <f t="shared" ca="1" si="3"/>
        <v>184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2016:4:4:7:XIZHI</v>
      </c>
      <c r="AP82" s="27">
        <f t="shared" ca="1" si="12"/>
        <v>453</v>
      </c>
      <c r="AQ82" s="21">
        <f t="shared" ca="1" si="13"/>
        <v>0</v>
      </c>
      <c r="AR82" s="21">
        <f t="shared" ca="1" si="13"/>
        <v>12</v>
      </c>
      <c r="AS82" s="21">
        <f t="shared" ca="1" si="13"/>
        <v>13</v>
      </c>
      <c r="AT82" s="21">
        <f t="shared" ca="1" si="13"/>
        <v>13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2016:5:1:7:XIZHI</v>
      </c>
      <c r="AP83" s="27">
        <f t="shared" ca="1" si="12"/>
        <v>482</v>
      </c>
      <c r="AQ83" s="21">
        <f t="shared" ca="1" si="13"/>
        <v>0</v>
      </c>
      <c r="AR83" s="21">
        <f t="shared" ca="1" si="13"/>
        <v>12</v>
      </c>
      <c r="AS83" s="21">
        <f t="shared" ca="1" si="13"/>
        <v>5</v>
      </c>
      <c r="AT83" s="21">
        <f t="shared" ca="1" si="13"/>
        <v>14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2016:5:2:7:XIZHI</v>
      </c>
      <c r="AP84" s="27">
        <f t="shared" ca="1" si="12"/>
        <v>511</v>
      </c>
      <c r="AQ84" s="21">
        <f t="shared" ca="1" si="13"/>
        <v>0</v>
      </c>
      <c r="AR84" s="21">
        <f t="shared" ca="1" si="13"/>
        <v>14</v>
      </c>
      <c r="AS84" s="21">
        <f t="shared" ca="1" si="13"/>
        <v>8</v>
      </c>
      <c r="AT84" s="21">
        <f t="shared" ca="1" si="13"/>
        <v>13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2016:5:3:7:XIZHI</v>
      </c>
      <c r="AP85" s="27">
        <f t="shared" ca="1" si="12"/>
        <v>541</v>
      </c>
      <c r="AQ85" s="21">
        <f t="shared" ca="1" si="13"/>
        <v>0</v>
      </c>
      <c r="AR85" s="21">
        <f t="shared" ca="1" si="13"/>
        <v>17</v>
      </c>
      <c r="AS85" s="21">
        <f t="shared" ca="1" si="13"/>
        <v>10</v>
      </c>
      <c r="AT85" s="21">
        <f t="shared" ca="1" si="13"/>
        <v>13</v>
      </c>
      <c r="AU85" s="21">
        <f t="shared" ca="1" si="13"/>
        <v>0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2016:5:4:7:XIZHI</v>
      </c>
      <c r="AP86" s="27">
        <f t="shared" ca="1" si="12"/>
        <v>572</v>
      </c>
      <c r="AQ86" s="21">
        <f t="shared" ca="1" si="13"/>
        <v>1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17</v>
      </c>
      <c r="AU86" s="21">
        <f t="shared" ca="1" si="13"/>
        <v>3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2016:5:5:7:XIZHI</v>
      </c>
      <c r="AP87" s="27">
        <f t="shared" ca="1" si="12"/>
        <v>601</v>
      </c>
      <c r="AQ87" s="21">
        <f t="shared" ca="1" si="13"/>
        <v>0</v>
      </c>
      <c r="AR87" s="21">
        <f t="shared" ca="1" si="13"/>
        <v>15</v>
      </c>
      <c r="AS87" s="21">
        <f t="shared" ca="1" si="13"/>
        <v>7</v>
      </c>
      <c r="AT87" s="21">
        <f t="shared" ca="1" si="13"/>
        <v>17</v>
      </c>
      <c r="AU87" s="21">
        <f t="shared" ca="1" si="13"/>
        <v>0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2016:6:1:7:XIZHI</v>
      </c>
      <c r="AP88" s="27">
        <f t="shared" ca="1" si="12"/>
        <v>631</v>
      </c>
      <c r="AQ88" s="21">
        <f t="shared" ca="1" si="13"/>
        <v>0</v>
      </c>
      <c r="AR88" s="21">
        <f t="shared" ca="1" si="13"/>
        <v>18</v>
      </c>
      <c r="AS88" s="21">
        <f t="shared" ca="1" si="13"/>
        <v>10</v>
      </c>
      <c r="AT88" s="21">
        <f t="shared" ca="1" si="13"/>
        <v>16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2236</v>
      </c>
      <c r="E2" s="78" t="str">
        <f>$A$3</f>
        <v>宜蘭地區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YILAN_DISTRICT_GRAPH!$AC$89</f>
        <v>6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2060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1991</v>
      </c>
      <c r="C12" s="64" t="str">
        <f>CONCATENATE(YEAR,":",MONTH,":",WEEK,":",WEEKDAY,":",$B12)</f>
        <v>2016:6:1:7:YILAN_E</v>
      </c>
      <c r="D12" s="64">
        <f>MATCH($C12,REPORT_DATA_BY_COMP!$A:$A,0)</f>
        <v>2025</v>
      </c>
      <c r="E12" s="65" t="str">
        <f>SUBSTITUTE(VLOOKUP($B12,COMP_LIST!$A:$AD,5,FALSE),"EL","")</f>
        <v>E. Byers / Robinson</v>
      </c>
      <c r="F12" s="4" t="str">
        <f>VLOOKUP($B12,COMP_LIST!$A:$AD,3,FALSE)</f>
        <v>Yilan E</v>
      </c>
      <c r="G12" s="4" t="str">
        <f>VLOOKUP($B12,COMP_LIST!$A:$AD,4,FALSE)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1994</v>
      </c>
      <c r="C13" s="64" t="str">
        <f>CONCATENATE(YEAR,":",MONTH,":",WEEK,":",WEEKDAY,":",$B13)</f>
        <v>2016:6:1:7:YILAN_S</v>
      </c>
      <c r="D13" s="64">
        <f>MATCH($C13,REPORT_DATA_BY_COMP!$A:$A,0)</f>
        <v>2026</v>
      </c>
      <c r="E13" s="65" t="str">
        <f>SUBSTITUTE(VLOOKUP($B13,COMP_LIST!$A:$AD,5,FALSE),"EL","")</f>
        <v>S. Roberts / DeWitt</v>
      </c>
      <c r="F13" s="4" t="str">
        <f>VLOOKUP($B13,COMP_LIST!$A:$AD,3,FALSE)</f>
        <v>Yilan S</v>
      </c>
      <c r="G13" s="4" t="str">
        <f>VLOOKUP($B13,COMP_LIST!$A:$AD,4,FALSE)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7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1832</v>
      </c>
      <c r="C14" s="64" t="str">
        <f>CONCATENATE(YEAR,":",MONTH,":",WEEK,":",WEEKDAY,":",$B14)</f>
        <v>2016:6:1:7:LUODONG_A_E</v>
      </c>
      <c r="D14" s="64">
        <f>MATCH($C14,REPORT_DATA_BY_COMP!$A:$A,0)</f>
        <v>1972</v>
      </c>
      <c r="E14" s="65" t="str">
        <f>SUBSTITUTE(VLOOKUP($B14,COMP_LIST!$A:$AD,5,FALSE),"EL","")</f>
        <v>E. Welch DL / Fitzpatrick</v>
      </c>
      <c r="F14" s="4" t="str">
        <f>VLOOKUP($B14,COMP_LIST!$A:$AD,3,FALSE)</f>
        <v>Luodong A E</v>
      </c>
      <c r="G14" s="4" t="str">
        <f>VLOOKUP($B14,COMP_LIST!$A:$AD,4,FALSE)</f>
        <v>羅東 A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1836</v>
      </c>
      <c r="C15" s="64" t="str">
        <f>CONCATENATE(YEAR,":",MONTH,":",WEEK,":",WEEKDAY,":",$B15)</f>
        <v>2016:6:1:7:LUODONG_B_E</v>
      </c>
      <c r="D15" s="64">
        <f>MATCH($C15,REPORT_DATA_BY_COMP!$A:$A,0)</f>
        <v>1973</v>
      </c>
      <c r="E15" s="65" t="str">
        <f>SUBSTITUTE(VLOOKUP($B15,COMP_LIST!$A:$AD,5,FALSE),"EL","")</f>
        <v>E. Seely / Weng</v>
      </c>
      <c r="F15" s="4" t="str">
        <f>VLOOKUP($B15,COMP_LIST!$A:$AD,3,FALSE)</f>
        <v>Luodong B E</v>
      </c>
      <c r="G15" s="4" t="str">
        <f>VLOOKUP($B15,COMP_LIST!$A:$AD,4,FALSE)</f>
        <v>羅東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0</v>
      </c>
      <c r="J16" s="11">
        <f t="shared" si="0"/>
        <v>15</v>
      </c>
      <c r="K16" s="11">
        <f t="shared" si="0"/>
        <v>5</v>
      </c>
      <c r="L16" s="11">
        <f t="shared" si="0"/>
        <v>1</v>
      </c>
      <c r="M16" s="11">
        <f t="shared" si="0"/>
        <v>2</v>
      </c>
      <c r="N16" s="11">
        <f t="shared" si="0"/>
        <v>17</v>
      </c>
      <c r="O16" s="11">
        <f t="shared" si="0"/>
        <v>7</v>
      </c>
      <c r="P16" s="11">
        <f t="shared" si="0"/>
        <v>25</v>
      </c>
      <c r="Q16" s="11">
        <f t="shared" si="0"/>
        <v>8</v>
      </c>
      <c r="R16" s="11">
        <f t="shared" si="0"/>
        <v>0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2016:6:1:7:YILAN</v>
      </c>
      <c r="D19" s="64">
        <f>MATCH($C19,REPORT_DATA_BY_DISTRICT!$A:$A, 0)</f>
        <v>632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15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2</v>
      </c>
      <c r="N19" s="10">
        <f>IFERROR(INDEX(REPORT_DATA_BY_DISTRICT!$A:$AI,$D19,MATCH(N$8,REPORT_DATA_BY_DISTRICT!$A$1:$AI$1,0)), "")</f>
        <v>17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18</v>
      </c>
    </row>
    <row r="20" spans="3:19" ht="15" customHeight="1">
      <c r="C20" s="64" t="str">
        <f>CONCATENATE(YEAR,":",MONTH,":2:",WEEKLY_REPORT_DAY,":", $A$1)</f>
        <v>2016:6:2:7:YILAN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2016:6:3:7:YILAN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2016:6:4:7:YILAN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2016:6:5:7:YILAN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15</v>
      </c>
      <c r="K24" s="17">
        <f t="shared" si="1"/>
        <v>5</v>
      </c>
      <c r="L24" s="49">
        <f t="shared" si="1"/>
        <v>1</v>
      </c>
      <c r="M24" s="17">
        <f t="shared" si="1"/>
        <v>2</v>
      </c>
      <c r="N24" s="52">
        <f t="shared" si="1"/>
        <v>17</v>
      </c>
      <c r="O24" s="17">
        <f t="shared" si="1"/>
        <v>7</v>
      </c>
      <c r="P24" s="17">
        <f t="shared" si="1"/>
        <v>25</v>
      </c>
      <c r="Q24" s="17">
        <f t="shared" si="1"/>
        <v>8</v>
      </c>
      <c r="R24" s="17">
        <f t="shared" si="1"/>
        <v>0</v>
      </c>
      <c r="S24" s="17">
        <f>SUM(S19:S23)</f>
        <v>18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5" priority="1">
      <formula>J12=""</formula>
    </cfRule>
    <cfRule type="expression" dxfId="144" priority="2">
      <formula>AND(M$9&lt;&gt;"",M12&gt;=M$9)</formula>
    </cfRule>
    <cfRule type="expression" dxfId="143" priority="3">
      <formula>AND(M$10&lt;&gt;"",M12&lt;M$10)</formula>
    </cfRule>
    <cfRule type="expression" dxfId="14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2016:3:3:7:YILAN</v>
      </c>
      <c r="AP77" s="27">
        <f t="shared" ref="AP77:AP88" ca="1" si="12">MATCH(AO77,INDIRECT(CONCATENATE($X$93,"$A:$A")),0)</f>
        <v>309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34</v>
      </c>
      <c r="AS77" s="21">
        <f t="shared" ca="1" si="13"/>
        <v>5</v>
      </c>
      <c r="AT77" s="21">
        <f t="shared" ca="1" si="13"/>
        <v>21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2016:3:4:7:YILAN</v>
      </c>
      <c r="AP78" s="27">
        <f t="shared" ca="1" si="12"/>
        <v>338</v>
      </c>
      <c r="AQ78" s="21">
        <f t="shared" ca="1" si="13"/>
        <v>1</v>
      </c>
      <c r="AR78" s="21">
        <f t="shared" ca="1" si="13"/>
        <v>35</v>
      </c>
      <c r="AS78" s="21">
        <f t="shared" ca="1" si="13"/>
        <v>4</v>
      </c>
      <c r="AT78" s="21">
        <f t="shared" ca="1" si="13"/>
        <v>9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2016:4:1:7:YILAN</v>
      </c>
      <c r="AP79" s="27">
        <f t="shared" ca="1" si="12"/>
        <v>367</v>
      </c>
      <c r="AQ79" s="21">
        <f t="shared" ca="1" si="13"/>
        <v>0</v>
      </c>
      <c r="AR79" s="21">
        <f t="shared" ca="1" si="13"/>
        <v>26</v>
      </c>
      <c r="AS79" s="21">
        <f t="shared" ca="1" si="13"/>
        <v>7</v>
      </c>
      <c r="AT79" s="21">
        <f t="shared" ca="1" si="13"/>
        <v>24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2016:4:2:7:YILAN</v>
      </c>
      <c r="AP80" s="27">
        <f t="shared" ca="1" si="12"/>
        <v>396</v>
      </c>
      <c r="AQ80" s="21">
        <f t="shared" ca="1" si="13"/>
        <v>0</v>
      </c>
      <c r="AR80" s="21">
        <f t="shared" ca="1" si="13"/>
        <v>25</v>
      </c>
      <c r="AS80" s="21">
        <f t="shared" ca="1" si="13"/>
        <v>9</v>
      </c>
      <c r="AT80" s="21">
        <f t="shared" ca="1" si="13"/>
        <v>18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1</v>
      </c>
      <c r="AD81" s="21">
        <f t="shared" si="5"/>
        <v>0</v>
      </c>
      <c r="AE81" s="27">
        <f t="shared" ca="1" si="6"/>
        <v>78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2016:4:3:7:YILAN</v>
      </c>
      <c r="AP81" s="27">
        <f t="shared" ca="1" si="12"/>
        <v>425</v>
      </c>
      <c r="AQ81" s="21">
        <f t="shared" ca="1" si="13"/>
        <v>1</v>
      </c>
      <c r="AR81" s="21">
        <f t="shared" ca="1" si="13"/>
        <v>23</v>
      </c>
      <c r="AS81" s="21">
        <f t="shared" ca="1" si="13"/>
        <v>12</v>
      </c>
      <c r="AT81" s="21">
        <f t="shared" ca="1" si="13"/>
        <v>25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>
        <f t="shared" ca="1" si="3"/>
        <v>185</v>
      </c>
      <c r="AC82" s="21">
        <f t="shared" ca="1" si="4"/>
        <v>2</v>
      </c>
      <c r="AD82" s="21">
        <f t="shared" si="5"/>
        <v>0</v>
      </c>
      <c r="AE82" s="27">
        <f t="shared" ca="1" si="6"/>
        <v>88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2016:4:4:7:YILAN</v>
      </c>
      <c r="AP82" s="27">
        <f t="shared" ca="1" si="12"/>
        <v>454</v>
      </c>
      <c r="AQ82" s="21">
        <f t="shared" ca="1" si="13"/>
        <v>0</v>
      </c>
      <c r="AR82" s="21">
        <f t="shared" ca="1" si="13"/>
        <v>31</v>
      </c>
      <c r="AS82" s="21">
        <f t="shared" ca="1" si="13"/>
        <v>16</v>
      </c>
      <c r="AT82" s="21">
        <f t="shared" ca="1" si="13"/>
        <v>24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2016:5:1:7:YILAN</v>
      </c>
      <c r="AP83" s="27">
        <f t="shared" ca="1" si="12"/>
        <v>483</v>
      </c>
      <c r="AQ83" s="21">
        <f t="shared" ca="1" si="13"/>
        <v>0</v>
      </c>
      <c r="AR83" s="21">
        <f t="shared" ca="1" si="13"/>
        <v>23</v>
      </c>
      <c r="AS83" s="21">
        <f t="shared" ca="1" si="13"/>
        <v>13</v>
      </c>
      <c r="AT83" s="21">
        <f t="shared" ca="1" si="13"/>
        <v>24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2016:5:2:7:YILAN</v>
      </c>
      <c r="AP84" s="27">
        <f t="shared" ca="1" si="12"/>
        <v>512</v>
      </c>
      <c r="AQ84" s="21">
        <f t="shared" ca="1" si="13"/>
        <v>0</v>
      </c>
      <c r="AR84" s="21">
        <f t="shared" ca="1" si="13"/>
        <v>23</v>
      </c>
      <c r="AS84" s="21">
        <f t="shared" ca="1" si="13"/>
        <v>11</v>
      </c>
      <c r="AT84" s="21">
        <f t="shared" ca="1" si="13"/>
        <v>18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2016:5:3:7:YILAN</v>
      </c>
      <c r="AP85" s="27">
        <f t="shared" ca="1" si="12"/>
        <v>542</v>
      </c>
      <c r="AQ85" s="21">
        <f t="shared" ca="1" si="13"/>
        <v>0</v>
      </c>
      <c r="AR85" s="21">
        <f t="shared" ca="1" si="13"/>
        <v>26</v>
      </c>
      <c r="AS85" s="21">
        <f t="shared" ca="1" si="13"/>
        <v>6</v>
      </c>
      <c r="AT85" s="21">
        <f t="shared" ca="1" si="13"/>
        <v>19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2016:5:4:7:YILAN</v>
      </c>
      <c r="AP86" s="27">
        <f t="shared" ca="1" si="12"/>
        <v>573</v>
      </c>
      <c r="AQ86" s="21">
        <f t="shared" ca="1" si="13"/>
        <v>1</v>
      </c>
      <c r="AR86" s="21">
        <f t="shared" ca="1" si="13"/>
        <v>24</v>
      </c>
      <c r="AS86" s="21">
        <f t="shared" ca="1" si="13"/>
        <v>13</v>
      </c>
      <c r="AT86" s="21">
        <f t="shared" ca="1" si="13"/>
        <v>20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2016:5:5:7:YILAN</v>
      </c>
      <c r="AP87" s="27">
        <f t="shared" ca="1" si="12"/>
        <v>602</v>
      </c>
      <c r="AQ87" s="21">
        <f t="shared" ca="1" si="13"/>
        <v>0</v>
      </c>
      <c r="AR87" s="21">
        <f t="shared" ca="1" si="13"/>
        <v>24</v>
      </c>
      <c r="AS87" s="21">
        <f t="shared" ca="1" si="13"/>
        <v>5</v>
      </c>
      <c r="AT87" s="21">
        <f t="shared" ca="1" si="13"/>
        <v>10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2016:6:1:7:YILAN</v>
      </c>
      <c r="AP88" s="27">
        <f t="shared" ca="1" si="12"/>
        <v>632</v>
      </c>
      <c r="AQ88" s="21">
        <f t="shared" ca="1" si="13"/>
        <v>2</v>
      </c>
      <c r="AR88" s="21">
        <f t="shared" ca="1" si="13"/>
        <v>17</v>
      </c>
      <c r="AS88" s="21">
        <f t="shared" ca="1" si="13"/>
        <v>7</v>
      </c>
      <c r="AT88" s="21">
        <f t="shared" ca="1" si="13"/>
        <v>8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1833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1794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2061</v>
      </c>
      <c r="E2" s="78" t="str">
        <f>$A$3</f>
        <v>花蓮地帶</v>
      </c>
      <c r="F2" s="26" t="s">
        <v>791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33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HUALIAN_ZONE_GRAPH!$AC$89</f>
        <v>13</v>
      </c>
      <c r="I5" s="91"/>
      <c r="J5" s="91"/>
      <c r="K5" s="92"/>
      <c r="L5" s="45">
        <f>$M$28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3</v>
      </c>
      <c r="J16" s="11">
        <f t="shared" si="0"/>
        <v>1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23</v>
      </c>
      <c r="O16" s="11">
        <f t="shared" si="0"/>
        <v>8</v>
      </c>
      <c r="P16" s="11">
        <f t="shared" si="0"/>
        <v>39</v>
      </c>
      <c r="Q16" s="11">
        <f t="shared" si="0"/>
        <v>15</v>
      </c>
      <c r="R16" s="11">
        <f t="shared" si="0"/>
        <v>0</v>
      </c>
      <c r="S16" s="11">
        <f>SUM(S12:S15)</f>
        <v>29</v>
      </c>
    </row>
    <row r="17" spans="1:19" ht="15" customHeight="1">
      <c r="A17" s="1" t="s">
        <v>2066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1808</v>
      </c>
      <c r="C18" s="64" t="str">
        <f>CONCATENATE(YEAR,":",MONTH,":",WEEK,":",WEEKDAY,":",$B18)</f>
        <v>2016:6:1:7:HUALIAN_3_E</v>
      </c>
      <c r="D18" s="64">
        <f>MATCH($C18,REPORT_DATA_BY_COMP!$A:$A,0)</f>
        <v>1964</v>
      </c>
      <c r="E18" s="65" t="str">
        <f>SUBSTITUTE(VLOOKUP($B18,COMP_LIST!$A:$AD,5,FALSE),"EL","")</f>
        <v>E. Perkins DL / Hu</v>
      </c>
      <c r="F18" s="4" t="str">
        <f>VLOOKUP($B18,COMP_LIST!$A:$AD,3,FALSE)</f>
        <v>Hualian 3 E</v>
      </c>
      <c r="G18" s="4" t="str">
        <f>VLOOKUP($B18,COMP_LIST!$A:$AD,4,FALSE)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0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14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8</v>
      </c>
    </row>
    <row r="19" spans="1:19" ht="15" customHeight="1">
      <c r="A19" s="1"/>
      <c r="B19" s="1" t="s">
        <v>1811</v>
      </c>
      <c r="C19" s="64" t="str">
        <f>CONCATENATE(YEAR,":",MONTH,":",WEEK,":",WEEKDAY,":",$B19)</f>
        <v>2016:6:1:7:HUALIAN_3_S</v>
      </c>
      <c r="D19" s="64">
        <f>MATCH($C19,REPORT_DATA_BY_COMP!$A:$A,0)</f>
        <v>1965</v>
      </c>
      <c r="E19" s="65" t="str">
        <f>SUBSTITUTE(VLOOKUP($B19,COMP_LIST!$A:$AD,5,FALSE),"EL","")</f>
        <v>S. Tinsley / Jensen</v>
      </c>
      <c r="F19" s="4" t="str">
        <f>VLOOKUP($B19,COMP_LIST!$A:$AD,3,FALSE)</f>
        <v>Hualian 3 S</v>
      </c>
      <c r="G19" s="4" t="str">
        <f>VLOOKUP($B19,COMP_LIST!$A:$AD,4,FALSE)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1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 thickBo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4</v>
      </c>
      <c r="K20" s="11">
        <f t="shared" si="1"/>
        <v>8</v>
      </c>
      <c r="L20" s="48">
        <f t="shared" si="1"/>
        <v>0</v>
      </c>
      <c r="M20" s="69">
        <f t="shared" si="1"/>
        <v>0</v>
      </c>
      <c r="N20" s="51">
        <f t="shared" si="1"/>
        <v>7</v>
      </c>
      <c r="O20" s="11">
        <f t="shared" si="1"/>
        <v>7</v>
      </c>
      <c r="P20" s="11">
        <f t="shared" si="1"/>
        <v>23</v>
      </c>
      <c r="Q20" s="11">
        <f t="shared" si="1"/>
        <v>10</v>
      </c>
      <c r="R20" s="11">
        <f t="shared" si="1"/>
        <v>0</v>
      </c>
      <c r="S20" s="11">
        <f t="shared" si="1"/>
        <v>14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803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2016:6:1:7:HUALIAN</v>
      </c>
      <c r="D23" s="64">
        <f>MATCH($C23,REPORT_DATA_BY_ZONE!$A:$A, 0)</f>
        <v>216</v>
      </c>
      <c r="E23" s="19" t="s">
        <v>781</v>
      </c>
      <c r="F23" s="13"/>
      <c r="G23" s="13"/>
      <c r="H23" s="10">
        <f>IFERROR(INDEX(REPORT_DATA_BY_ZONE!$A:$AI,$D23,MATCH(H$8,REPORT_DATA_BY_ZONE!$A$1:$AI$1,0)), "")</f>
        <v>1</v>
      </c>
      <c r="I23" s="10">
        <f>IFERROR(INDEX(REPORT_DATA_BY_ZONE!$A:$AI,$D23,MATCH(I$8,REPORT_DATA_BY_ZONE!$A$1:$AI$1,0)), "")</f>
        <v>3</v>
      </c>
      <c r="J23" s="10">
        <f>IFERROR(INDEX(REPORT_DATA_BY_ZONE!$A:$AI,$D23,MATCH(J$8,REPORT_DATA_BY_ZONE!$A$1:$AI$1,0)), "")</f>
        <v>5</v>
      </c>
      <c r="K23" s="10">
        <f>IFERROR(INDEX(REPORT_DATA_BY_ZONE!$A:$AI,$D23,MATCH(K$8,REPORT_DATA_BY_ZONE!$A$1:$AI$1,0)), "")</f>
        <v>24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0</v>
      </c>
      <c r="N23" s="50">
        <f>IFERROR(INDEX(REPORT_DATA_BY_ZONE!$A:$AI,$D23,MATCH(N$8,REPORT_DATA_BY_ZONE!$A$1:$AI$1,0)), "")</f>
        <v>30</v>
      </c>
      <c r="O23" s="10">
        <f>IFERROR(INDEX(REPORT_DATA_BY_ZONE!$A:$AI,$D23,MATCH(O$8,REPORT_DATA_BY_ZONE!$A$1:$AI$1,0)), "")</f>
        <v>15</v>
      </c>
      <c r="P23" s="10">
        <f>IFERROR(INDEX(REPORT_DATA_BY_ZONE!$A:$AI,$D23,MATCH(P$8,REPORT_DATA_BY_ZONE!$A$1:$AI$1,0)), "")</f>
        <v>62</v>
      </c>
      <c r="Q23" s="10">
        <f>IFERROR(INDEX(REPORT_DATA_BY_ZONE!$A:$AI,$D23,MATCH(Q$8,REPORT_DATA_BY_ZONE!$A$1:$AI$1,0)), "")</f>
        <v>25</v>
      </c>
      <c r="R23" s="10">
        <f>IFERROR(INDEX(REPORT_DATA_BY_ZONE!$A:$AI,$D23,MATCH(R$8,REPORT_DATA_BY_ZONE!$A$1:$AI$1,0)), "")</f>
        <v>0</v>
      </c>
      <c r="S23" s="10">
        <f>IFERROR(INDEX(REPORT_DATA_BY_ZONE!$A:$AI,$D23,MATCH(S$8,REPORT_DATA_BY_ZONE!$A$1:$AI$1,0)), "")</f>
        <v>43</v>
      </c>
    </row>
    <row r="24" spans="1:19" ht="15" customHeight="1">
      <c r="C24" s="64" t="str">
        <f>CONCATENATE(YEAR,":",MONTH,":2:",WEEKLY_REPORT_DAY,":", $A$1)</f>
        <v>2016:6:2:7:HUALIAN</v>
      </c>
      <c r="D24" s="64" t="e">
        <f>MATCH($C24,REPORT_DATA_BY_ZONE!$A:$A, 0)</f>
        <v>#N/A</v>
      </c>
      <c r="E24" s="19" t="s">
        <v>780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10" t="str">
        <f>IFERROR(INDEX(REPORT_DATA_BY_ZONE!$A:$AI,$D24,MATCH(M$8,REPORT_DATA_BY_ZONE!$A$1:$AI$1,0)), "")</f>
        <v/>
      </c>
      <c r="N24" s="50" t="str">
        <f>IFERROR(INDEX(REPORT_DATA_BY_ZONE!$A:$AI,$D24,MATCH(N$8,REPORT_DATA_BY_ZONE!$A$1:$AI$1,0)), "")</f>
        <v/>
      </c>
      <c r="O24" s="10" t="str">
        <f>IFERROR(INDEX(REPORT_DATA_BY_ZONE!$A:$AI,$D24,MATCH(O$8,REPORT_DATA_BY_ZONE!$A$1:$AI$1,0)), "")</f>
        <v/>
      </c>
      <c r="P24" s="1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</row>
    <row r="25" spans="1:19" ht="15" customHeight="1">
      <c r="C25" s="64" t="str">
        <f>CONCATENATE(YEAR,":",MONTH,":3:",WEEKLY_REPORT_DAY,":", $A$1)</f>
        <v>2016:6:3:7:HUALIAN</v>
      </c>
      <c r="D25" s="64" t="e">
        <f>MATCH($C25,REPORT_DATA_BY_ZONE!$A:$A, 0)</f>
        <v>#N/A</v>
      </c>
      <c r="E25" s="19" t="s">
        <v>782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CONCATENATE(YEAR,":",MONTH,":4:",WEEKLY_REPORT_DAY,":", $A$1)</f>
        <v>2016:6:4:7:HUALIAN</v>
      </c>
      <c r="D26" s="64" t="e">
        <f>MATCH($C26,REPORT_DATA_BY_ZONE!$A:$A, 0)</f>
        <v>#N/A</v>
      </c>
      <c r="E26" s="19" t="s">
        <v>783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CONCATENATE(YEAR,":",MONTH,":5:",WEEKLY_REPORT_DAY,":", $A$1)</f>
        <v>2016:6:5:7:HUALIAN</v>
      </c>
      <c r="D27" s="64" t="e">
        <f>MATCH($C27,REPORT_DATA_BY_ZONE!$A:$A, 0)</f>
        <v>#N/A</v>
      </c>
      <c r="E27" s="19" t="s">
        <v>784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E28" s="16" t="s">
        <v>804</v>
      </c>
      <c r="F28" s="14"/>
      <c r="G28" s="14"/>
      <c r="H28" s="17">
        <f>SUM(H23:H27)</f>
        <v>1</v>
      </c>
      <c r="I28" s="17">
        <f t="shared" ref="I28:R28" si="2">SUM(I23:I27)</f>
        <v>3</v>
      </c>
      <c r="J28" s="17">
        <f t="shared" si="2"/>
        <v>5</v>
      </c>
      <c r="K28" s="17">
        <f t="shared" si="2"/>
        <v>24</v>
      </c>
      <c r="L28" s="49">
        <f t="shared" si="2"/>
        <v>1</v>
      </c>
      <c r="M28" s="17">
        <f t="shared" si="2"/>
        <v>0</v>
      </c>
      <c r="N28" s="52">
        <f t="shared" si="2"/>
        <v>30</v>
      </c>
      <c r="O28" s="17">
        <f t="shared" si="2"/>
        <v>15</v>
      </c>
      <c r="P28" s="17">
        <f t="shared" si="2"/>
        <v>62</v>
      </c>
      <c r="Q28" s="17">
        <f t="shared" si="2"/>
        <v>25</v>
      </c>
      <c r="R28" s="17">
        <f t="shared" si="2"/>
        <v>0</v>
      </c>
      <c r="S28" s="17">
        <f>SUM(S23:S27)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41" priority="3">
      <formula>AND(M$9&lt;&gt;"",M12&gt;=M$9)</formula>
    </cfRule>
  </conditionalFormatting>
  <conditionalFormatting sqref="M12:S15 M18:S19">
    <cfRule type="expression" dxfId="140" priority="2">
      <formula>J12=""</formula>
    </cfRule>
    <cfRule type="expression" dxfId="139" priority="4">
      <formula>AND(M$10&lt;&gt;"",M12&lt;M$10)</formula>
    </cfRule>
    <cfRule type="expression" dxfId="13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2016:3:3:7:HUALIAN</v>
      </c>
      <c r="AP77" s="27">
        <f t="shared" ref="AP77:AP88" ca="1" si="12">MATCH(AO77,INDIRECT(CONCATENATE($X$93,"$A:$A")),0)</f>
        <v>102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38</v>
      </c>
      <c r="AS77" s="21">
        <f t="shared" ca="1" si="13"/>
        <v>9</v>
      </c>
      <c r="AT77" s="21">
        <f t="shared" ca="1" si="13"/>
        <v>47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2016:3:4:7:HUALIAN</v>
      </c>
      <c r="AP78" s="27">
        <f t="shared" ca="1" si="12"/>
        <v>113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12</v>
      </c>
      <c r="AT78" s="21">
        <f t="shared" ca="1" si="13"/>
        <v>41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2016:4:1:7:HUALIAN</v>
      </c>
      <c r="AP79" s="27">
        <f t="shared" ca="1" si="12"/>
        <v>123</v>
      </c>
      <c r="AQ79" s="21">
        <f t="shared" ca="1" si="13"/>
        <v>1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37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2016:4:2:7:HUALIAN</v>
      </c>
      <c r="AP80" s="27">
        <f t="shared" ca="1" si="12"/>
        <v>133</v>
      </c>
      <c r="AQ80" s="21">
        <f t="shared" ca="1" si="13"/>
        <v>0</v>
      </c>
      <c r="AR80" s="21">
        <f t="shared" ca="1" si="13"/>
        <v>41</v>
      </c>
      <c r="AS80" s="21">
        <f t="shared" ca="1" si="13"/>
        <v>19</v>
      </c>
      <c r="AT80" s="21">
        <f t="shared" ca="1" si="13"/>
        <v>38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6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1</v>
      </c>
      <c r="AH81" s="10">
        <f t="shared" ca="1" si="9"/>
        <v>1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2016:4:3:7:HUALIAN</v>
      </c>
      <c r="AP81" s="27">
        <f t="shared" ca="1" si="12"/>
        <v>143</v>
      </c>
      <c r="AQ81" s="21">
        <f t="shared" ca="1" si="13"/>
        <v>0</v>
      </c>
      <c r="AR81" s="21">
        <f t="shared" ca="1" si="13"/>
        <v>45</v>
      </c>
      <c r="AS81" s="21">
        <f t="shared" ca="1" si="13"/>
        <v>14</v>
      </c>
      <c r="AT81" s="21">
        <f t="shared" ca="1" si="13"/>
        <v>33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270</v>
      </c>
      <c r="AC82" s="21">
        <f t="shared" ca="1" si="4"/>
        <v>0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2016:4:4:7:HUALIAN</v>
      </c>
      <c r="AP82" s="27">
        <f t="shared" ca="1" si="12"/>
        <v>153</v>
      </c>
      <c r="AQ82" s="21">
        <f t="shared" ca="1" si="13"/>
        <v>0</v>
      </c>
      <c r="AR82" s="21">
        <f t="shared" ca="1" si="13"/>
        <v>40</v>
      </c>
      <c r="AS82" s="21">
        <f t="shared" ca="1" si="13"/>
        <v>11</v>
      </c>
      <c r="AT82" s="21">
        <f t="shared" ca="1" si="13"/>
        <v>28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2016:5:1:7:HUALIAN</v>
      </c>
      <c r="AP83" s="27">
        <f t="shared" ca="1" si="12"/>
        <v>163</v>
      </c>
      <c r="AQ83" s="21">
        <f t="shared" ca="1" si="13"/>
        <v>1</v>
      </c>
      <c r="AR83" s="21">
        <f t="shared" ca="1" si="13"/>
        <v>31</v>
      </c>
      <c r="AS83" s="21">
        <f t="shared" ca="1" si="13"/>
        <v>19</v>
      </c>
      <c r="AT83" s="21">
        <f t="shared" ca="1" si="13"/>
        <v>21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2016:5:2:7:HUALIAN</v>
      </c>
      <c r="AP84" s="27">
        <f t="shared" ca="1" si="12"/>
        <v>173</v>
      </c>
      <c r="AQ84" s="21">
        <f t="shared" ca="1" si="13"/>
        <v>1</v>
      </c>
      <c r="AR84" s="21">
        <f t="shared" ca="1" si="13"/>
        <v>41</v>
      </c>
      <c r="AS84" s="21">
        <f t="shared" ca="1" si="13"/>
        <v>11</v>
      </c>
      <c r="AT84" s="21">
        <f t="shared" ca="1" si="13"/>
        <v>54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2016:5:3:7:HUALIAN</v>
      </c>
      <c r="AP85" s="27">
        <f t="shared" ca="1" si="12"/>
        <v>183</v>
      </c>
      <c r="AQ85" s="21">
        <f t="shared" ca="1" si="13"/>
        <v>0</v>
      </c>
      <c r="AR85" s="21">
        <f t="shared" ca="1" si="13"/>
        <v>34</v>
      </c>
      <c r="AS85" s="21">
        <f t="shared" ca="1" si="13"/>
        <v>9</v>
      </c>
      <c r="AT85" s="21">
        <f t="shared" ca="1" si="13"/>
        <v>44</v>
      </c>
      <c r="AU85" s="21">
        <f t="shared" ca="1" si="13"/>
        <v>4</v>
      </c>
      <c r="AV85" s="21">
        <f t="shared" ca="1" si="13"/>
        <v>6</v>
      </c>
      <c r="AW85" s="21">
        <f t="shared" ca="1" si="15"/>
        <v>2</v>
      </c>
      <c r="AX85" s="21">
        <f t="shared" ca="1" si="16"/>
        <v>36</v>
      </c>
      <c r="AY85" s="21">
        <f t="shared" ca="1" si="17"/>
        <v>18</v>
      </c>
      <c r="AZ85" s="21">
        <f t="shared" ca="1" si="18"/>
        <v>30</v>
      </c>
      <c r="BA85" s="21">
        <f t="shared" ca="1" si="19"/>
        <v>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2016:5:4:7:HUALIAN</v>
      </c>
      <c r="AP86" s="27">
        <f t="shared" ca="1" si="12"/>
        <v>195</v>
      </c>
      <c r="AQ86" s="21">
        <f t="shared" ca="1" si="13"/>
        <v>2</v>
      </c>
      <c r="AR86" s="21">
        <f t="shared" ca="1" si="13"/>
        <v>29</v>
      </c>
      <c r="AS86" s="21">
        <f t="shared" ca="1" si="13"/>
        <v>19</v>
      </c>
      <c r="AT86" s="21">
        <f t="shared" ca="1" si="13"/>
        <v>34</v>
      </c>
      <c r="AU86" s="21">
        <f t="shared" ca="1" si="13"/>
        <v>2</v>
      </c>
      <c r="AV86" s="21">
        <f t="shared" ca="1" si="13"/>
        <v>6</v>
      </c>
      <c r="AW86" s="21">
        <f t="shared" ca="1" si="15"/>
        <v>2</v>
      </c>
      <c r="AX86" s="21">
        <f t="shared" ca="1" si="16"/>
        <v>36</v>
      </c>
      <c r="AY86" s="21">
        <f t="shared" ca="1" si="17"/>
        <v>18</v>
      </c>
      <c r="AZ86" s="21">
        <f t="shared" ca="1" si="18"/>
        <v>30</v>
      </c>
      <c r="BA86" s="21">
        <f t="shared" ca="1" si="19"/>
        <v>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2016:5:5:7:HUALIAN</v>
      </c>
      <c r="AP87" s="27">
        <f t="shared" ca="1" si="12"/>
        <v>205</v>
      </c>
      <c r="AQ87" s="21">
        <f t="shared" ca="1" si="13"/>
        <v>2</v>
      </c>
      <c r="AR87" s="21">
        <f t="shared" ca="1" si="13"/>
        <v>33</v>
      </c>
      <c r="AS87" s="21">
        <f t="shared" ca="1" si="13"/>
        <v>17</v>
      </c>
      <c r="AT87" s="21">
        <f t="shared" ca="1" si="13"/>
        <v>33</v>
      </c>
      <c r="AU87" s="21">
        <f t="shared" ca="1" si="13"/>
        <v>1</v>
      </c>
      <c r="AV87" s="21">
        <f t="shared" ca="1" si="13"/>
        <v>6</v>
      </c>
      <c r="AW87" s="21">
        <f t="shared" ca="1" si="15"/>
        <v>2</v>
      </c>
      <c r="AX87" s="21">
        <f t="shared" ca="1" si="16"/>
        <v>36</v>
      </c>
      <c r="AY87" s="21">
        <f t="shared" ca="1" si="17"/>
        <v>18</v>
      </c>
      <c r="AZ87" s="21">
        <f t="shared" ca="1" si="18"/>
        <v>30</v>
      </c>
      <c r="BA87" s="21">
        <f t="shared" ca="1" si="19"/>
        <v>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2016:6:1:7:HUALIAN</v>
      </c>
      <c r="AP88" s="27">
        <f t="shared" ca="1" si="12"/>
        <v>216</v>
      </c>
      <c r="AQ88" s="21">
        <f t="shared" ca="1" si="13"/>
        <v>0</v>
      </c>
      <c r="AR88" s="21">
        <f t="shared" ca="1" si="13"/>
        <v>30</v>
      </c>
      <c r="AS88" s="21">
        <f t="shared" ca="1" si="13"/>
        <v>15</v>
      </c>
      <c r="AT88" s="21">
        <f t="shared" ca="1" si="13"/>
        <v>25</v>
      </c>
      <c r="AU88" s="21">
        <f t="shared" ca="1" si="13"/>
        <v>0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1</v>
      </c>
      <c r="AH89" s="7">
        <f t="shared" ca="1" si="21"/>
        <v>1</v>
      </c>
      <c r="AI89" s="7">
        <f t="shared" ca="1" si="21"/>
        <v>16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2062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16%</v>
      </c>
      <c r="Y102" s="30">
        <f ca="1">IFERROR(X101/SUM(X100:X101),"0")</f>
        <v>0.15789473684210525</v>
      </c>
      <c r="Z102" s="7" t="str">
        <f ca="1">TEXT(Y102,"00%")</f>
        <v>16%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1793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2238</v>
      </c>
      <c r="E2" s="78" t="str">
        <f>$A$3</f>
        <v>吉安地區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JIAN_DISTRICT_GRAPH!$AC$89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3</v>
      </c>
      <c r="J16" s="11">
        <f t="shared" si="0"/>
        <v>1</v>
      </c>
      <c r="K16" s="11">
        <f t="shared" si="0"/>
        <v>16</v>
      </c>
      <c r="L16" s="11">
        <f t="shared" si="0"/>
        <v>1</v>
      </c>
      <c r="M16" s="11">
        <f t="shared" si="0"/>
        <v>0</v>
      </c>
      <c r="N16" s="11">
        <f t="shared" si="0"/>
        <v>23</v>
      </c>
      <c r="O16" s="11">
        <f t="shared" si="0"/>
        <v>8</v>
      </c>
      <c r="P16" s="11">
        <f t="shared" si="0"/>
        <v>39</v>
      </c>
      <c r="Q16" s="11">
        <f t="shared" si="0"/>
        <v>15</v>
      </c>
      <c r="R16" s="11">
        <f t="shared" si="0"/>
        <v>0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2016:6:1:7:JIAN</v>
      </c>
      <c r="D19" s="64">
        <f>MATCH($C19,REPORT_DATA_BY_DISTRICT!$A:$A, 0)</f>
        <v>613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39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29</v>
      </c>
    </row>
    <row r="20" spans="3:19" ht="15" customHeight="1">
      <c r="C20" s="64" t="str">
        <f>CONCATENATE(YEAR,":",MONTH,":2:",WEEKLY_REPORT_DAY,":", $A$1)</f>
        <v>2016:6:2:7:JIAN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2016:6:3:7:JIAN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2016:6:4:7:JIAN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2016:6:5:7:JIAN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3</v>
      </c>
      <c r="J24" s="17">
        <f t="shared" si="1"/>
        <v>1</v>
      </c>
      <c r="K24" s="17">
        <f t="shared" si="1"/>
        <v>16</v>
      </c>
      <c r="L24" s="49">
        <f t="shared" si="1"/>
        <v>1</v>
      </c>
      <c r="M24" s="17">
        <f t="shared" si="1"/>
        <v>0</v>
      </c>
      <c r="N24" s="52">
        <f t="shared" si="1"/>
        <v>23</v>
      </c>
      <c r="O24" s="17">
        <f t="shared" si="1"/>
        <v>8</v>
      </c>
      <c r="P24" s="17">
        <f t="shared" si="1"/>
        <v>39</v>
      </c>
      <c r="Q24" s="17">
        <f t="shared" si="1"/>
        <v>15</v>
      </c>
      <c r="R24" s="17">
        <f t="shared" si="1"/>
        <v>0</v>
      </c>
      <c r="S24" s="17">
        <f>SUM(S19:S23)</f>
        <v>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37" priority="4">
      <formula>AND(M$10&lt;&gt;"",M14&gt;=M$10)</formula>
    </cfRule>
  </conditionalFormatting>
  <conditionalFormatting sqref="M12:S15">
    <cfRule type="expression" dxfId="136" priority="1">
      <formula>J12=""</formula>
    </cfRule>
    <cfRule type="expression" dxfId="135" priority="2">
      <formula>AND(M$9&lt;&gt;"",M12&gt;=M$9)</formula>
    </cfRule>
    <cfRule type="expression" dxfId="13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2016:3:3:7:JIAN</v>
      </c>
      <c r="AP77" s="27">
        <f t="shared" ref="AP77:AP88" ca="1" si="12">MATCH(AO77,INDIRECT(CONCATENATE($X$93,"$A:$A")),0)</f>
        <v>289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3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2016:3:4:7:JIAN</v>
      </c>
      <c r="AP78" s="27">
        <f t="shared" ca="1" si="12"/>
        <v>319</v>
      </c>
      <c r="AQ78" s="21">
        <f t="shared" ca="1" si="13"/>
        <v>0</v>
      </c>
      <c r="AR78" s="21">
        <f t="shared" ca="1" si="13"/>
        <v>25</v>
      </c>
      <c r="AS78" s="21">
        <f t="shared" ca="1" si="13"/>
        <v>9</v>
      </c>
      <c r="AT78" s="21">
        <f t="shared" ca="1" si="13"/>
        <v>28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2016:4:1:7:JIAN</v>
      </c>
      <c r="AP79" s="27">
        <f t="shared" ca="1" si="12"/>
        <v>348</v>
      </c>
      <c r="AQ79" s="21">
        <f t="shared" ca="1" si="13"/>
        <v>1</v>
      </c>
      <c r="AR79" s="21">
        <f t="shared" ca="1" si="13"/>
        <v>25</v>
      </c>
      <c r="AS79" s="21">
        <f t="shared" ca="1" si="13"/>
        <v>13</v>
      </c>
      <c r="AT79" s="21">
        <f t="shared" ca="1" si="13"/>
        <v>22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2016:4:2:7:JIAN</v>
      </c>
      <c r="AP80" s="27">
        <f t="shared" ca="1" si="12"/>
        <v>377</v>
      </c>
      <c r="AQ80" s="21">
        <f t="shared" ca="1" si="13"/>
        <v>0</v>
      </c>
      <c r="AR80" s="21">
        <f t="shared" ca="1" si="13"/>
        <v>22</v>
      </c>
      <c r="AS80" s="21">
        <f t="shared" ca="1" si="13"/>
        <v>13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5</v>
      </c>
      <c r="AD81" s="21">
        <f t="shared" si="5"/>
        <v>0</v>
      </c>
      <c r="AE81" s="27">
        <f t="shared" ca="1" si="6"/>
        <v>62</v>
      </c>
      <c r="AF81" s="10">
        <f t="shared" ca="1" si="9"/>
        <v>0</v>
      </c>
      <c r="AG81" s="10">
        <f t="shared" ca="1" si="9"/>
        <v>1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2016:4:3:7:JIAN</v>
      </c>
      <c r="AP81" s="27">
        <f t="shared" ca="1" si="12"/>
        <v>406</v>
      </c>
      <c r="AQ81" s="21">
        <f t="shared" ca="1" si="13"/>
        <v>0</v>
      </c>
      <c r="AR81" s="21">
        <f t="shared" ca="1" si="13"/>
        <v>24</v>
      </c>
      <c r="AS81" s="21">
        <f t="shared" ca="1" si="13"/>
        <v>10</v>
      </c>
      <c r="AT81" s="21">
        <f t="shared" ca="1" si="13"/>
        <v>26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>
        <f t="shared" ca="1" si="3"/>
        <v>166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2016:4:4:7:JIAN</v>
      </c>
      <c r="AP82" s="27">
        <f t="shared" ca="1" si="12"/>
        <v>435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6</v>
      </c>
      <c r="AT82" s="21">
        <f t="shared" ca="1" si="13"/>
        <v>16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2016:5:1:7:JIAN</v>
      </c>
      <c r="AP83" s="27">
        <f t="shared" ca="1" si="12"/>
        <v>464</v>
      </c>
      <c r="AQ83" s="21">
        <f t="shared" ca="1" si="13"/>
        <v>1</v>
      </c>
      <c r="AR83" s="21">
        <f t="shared" ca="1" si="13"/>
        <v>16</v>
      </c>
      <c r="AS83" s="21">
        <f t="shared" ca="1" si="13"/>
        <v>15</v>
      </c>
      <c r="AT83" s="21">
        <f t="shared" ca="1" si="13"/>
        <v>15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2016:5:2:7:JIAN</v>
      </c>
      <c r="AP84" s="27">
        <f t="shared" ca="1" si="12"/>
        <v>493</v>
      </c>
      <c r="AQ84" s="21">
        <f t="shared" ca="1" si="13"/>
        <v>1</v>
      </c>
      <c r="AR84" s="21">
        <f t="shared" ca="1" si="13"/>
        <v>25</v>
      </c>
      <c r="AS84" s="21">
        <f t="shared" ca="1" si="13"/>
        <v>8</v>
      </c>
      <c r="AT84" s="21">
        <f t="shared" ca="1" si="13"/>
        <v>38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2016:5:3:7:JIAN</v>
      </c>
      <c r="AP85" s="27">
        <f t="shared" ca="1" si="12"/>
        <v>522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31</v>
      </c>
      <c r="AU85" s="21">
        <f t="shared" ca="1" si="13"/>
        <v>2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2016:5:4:7:JIAN</v>
      </c>
      <c r="AP86" s="27">
        <f t="shared" ca="1" si="12"/>
        <v>554</v>
      </c>
      <c r="AQ86" s="21">
        <f t="shared" ca="1" si="13"/>
        <v>1</v>
      </c>
      <c r="AR86" s="21">
        <f t="shared" ca="1" si="13"/>
        <v>18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2016:5:5:7:JIAN</v>
      </c>
      <c r="AP87" s="27">
        <f t="shared" ca="1" si="12"/>
        <v>583</v>
      </c>
      <c r="AQ87" s="21">
        <f t="shared" ca="1" si="13"/>
        <v>2</v>
      </c>
      <c r="AR87" s="21">
        <f t="shared" ca="1" si="13"/>
        <v>20</v>
      </c>
      <c r="AS87" s="21">
        <f t="shared" ca="1" si="13"/>
        <v>9</v>
      </c>
      <c r="AT87" s="21">
        <f t="shared" ca="1" si="13"/>
        <v>22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2016:6:1:7:JIAN</v>
      </c>
      <c r="AP88" s="27">
        <f t="shared" ca="1" si="12"/>
        <v>613</v>
      </c>
      <c r="AQ88" s="21">
        <f t="shared" ca="1" si="13"/>
        <v>0</v>
      </c>
      <c r="AR88" s="21">
        <f t="shared" ca="1" si="13"/>
        <v>23</v>
      </c>
      <c r="AS88" s="21">
        <f t="shared" ca="1" si="13"/>
        <v>8</v>
      </c>
      <c r="AT88" s="21">
        <f t="shared" ca="1" si="13"/>
        <v>15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1794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2241</v>
      </c>
      <c r="E2" s="78" t="str">
        <f>$A$3</f>
        <v>花蓮地區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HUALIAN_DISTRICT_GRAPH!$AC$89</f>
        <v>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2066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1808</v>
      </c>
      <c r="C12" s="64" t="str">
        <f>CONCATENATE(YEAR,":",MONTH,":",WEEK,":",WEEKDAY,":",$B12)</f>
        <v>2016:6:1:7:HUALIAN_3_E</v>
      </c>
      <c r="D12" s="64">
        <f>MATCH($C12,REPORT_DATA_BY_COMP!$A:$A,0)</f>
        <v>1964</v>
      </c>
      <c r="E12" s="65" t="str">
        <f>SUBSTITUTE(VLOOKUP($B12,COMP_LIST!$A:$AD,5,FALSE),"EL","")</f>
        <v>E. Perkins DL / Hu</v>
      </c>
      <c r="F12" s="4" t="str">
        <f>VLOOKUP($B12,COMP_LIST!$A:$AD,3,FALSE)</f>
        <v>Hualian 3 E</v>
      </c>
      <c r="G12" s="4" t="str">
        <f>VLOOKUP($B12,COMP_LIST!$A:$AD,4,FALSE)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0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1811</v>
      </c>
      <c r="C13" s="64" t="str">
        <f>CONCATENATE(YEAR,":",MONTH,":",WEEK,":",WEEKDAY,":",$B13)</f>
        <v>2016:6:1:7:HUALIAN_3_S</v>
      </c>
      <c r="D13" s="64">
        <f>MATCH($C13,REPORT_DATA_BY_COMP!$A:$A,0)</f>
        <v>1965</v>
      </c>
      <c r="E13" s="65" t="str">
        <f>SUBSTITUTE(VLOOKUP($B13,COMP_LIST!$A:$AD,5,FALSE),"EL","")</f>
        <v>S. Tinsley / Jensen</v>
      </c>
      <c r="F13" s="4" t="str">
        <f>VLOOKUP($B13,COMP_LIST!$A:$AD,3,FALSE)</f>
        <v>Hualian 3 S</v>
      </c>
      <c r="G13" s="4" t="str">
        <f>VLOOKUP($B13,COMP_LIST!$A:$AD,4,FALSE)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8</v>
      </c>
      <c r="L14" s="11">
        <f t="shared" si="0"/>
        <v>0</v>
      </c>
      <c r="M14" s="11">
        <f t="shared" si="0"/>
        <v>0</v>
      </c>
      <c r="N14" s="11">
        <f t="shared" si="0"/>
        <v>7</v>
      </c>
      <c r="O14" s="11">
        <f t="shared" si="0"/>
        <v>7</v>
      </c>
      <c r="P14" s="11">
        <f t="shared" si="0"/>
        <v>23</v>
      </c>
      <c r="Q14" s="11">
        <f t="shared" si="0"/>
        <v>10</v>
      </c>
      <c r="R14" s="11">
        <f t="shared" si="0"/>
        <v>0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2016:6:1:7:HUALIAN</v>
      </c>
      <c r="D17" s="64">
        <f>MATCH($C17,REPORT_DATA_BY_DISTRICT!$A:$A, 0)</f>
        <v>612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7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23</v>
      </c>
      <c r="Q17" s="10">
        <f>IFERROR(INDEX(REPORT_DATA_BY_DISTRICT!$A:$AI,$D17,MATCH(Q$8,REPORT_DATA_BY_DISTRICT!$A$1:$AI$1,0)), "")</f>
        <v>10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14</v>
      </c>
    </row>
    <row r="18" spans="3:19" ht="15" customHeight="1">
      <c r="C18" s="64" t="str">
        <f>CONCATENATE(YEAR,":",MONTH,":2:",WEEKLY_REPORT_DAY,":", $A$1)</f>
        <v>2016:6:2:7:HUALIAN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2016:6:3:7:HUALIAN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2016:6:4:7:HUALIAN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2016:6:5:7:HUALIAN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4</v>
      </c>
      <c r="K22" s="17">
        <f t="shared" si="1"/>
        <v>8</v>
      </c>
      <c r="L22" s="49">
        <f t="shared" si="1"/>
        <v>0</v>
      </c>
      <c r="M22" s="17">
        <f t="shared" si="1"/>
        <v>0</v>
      </c>
      <c r="N22" s="52">
        <f t="shared" si="1"/>
        <v>7</v>
      </c>
      <c r="O22" s="17">
        <f t="shared" si="1"/>
        <v>7</v>
      </c>
      <c r="P22" s="17">
        <f t="shared" si="1"/>
        <v>23</v>
      </c>
      <c r="Q22" s="17">
        <f t="shared" si="1"/>
        <v>10</v>
      </c>
      <c r="R22" s="17">
        <f t="shared" si="1"/>
        <v>0</v>
      </c>
      <c r="S22" s="17">
        <f>SUM(S17:S21)</f>
        <v>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33" priority="6">
      <formula>AND(M$9&lt;&gt;"",M12&gt;=M$9)</formula>
    </cfRule>
  </conditionalFormatting>
  <conditionalFormatting sqref="M12:S12">
    <cfRule type="expression" dxfId="132" priority="5">
      <formula>J12=""</formula>
    </cfRule>
    <cfRule type="expression" dxfId="131" priority="7">
      <formula>AND(M$10&lt;&gt;"",M12&lt;M$10)</formula>
    </cfRule>
    <cfRule type="expression" dxfId="130" priority="8">
      <formula>AND(M$10&lt;&gt;"",M12&gt;=M$10)</formula>
    </cfRule>
  </conditionalFormatting>
  <conditionalFormatting sqref="M12:S13">
    <cfRule type="expression" dxfId="129" priority="9">
      <formula>J12=""</formula>
    </cfRule>
    <cfRule type="expression" dxfId="128" priority="10">
      <formula>AND(M$9&lt;&gt;"",M12&gt;=M$9)</formula>
    </cfRule>
    <cfRule type="expression" dxfId="127" priority="11">
      <formula>AND(M$10&lt;&gt;"",M12&lt;M$10)</formula>
    </cfRule>
    <cfRule type="expression" dxfId="12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2016:3:3:7:HUALIAN</v>
      </c>
      <c r="AP77" s="27">
        <f t="shared" ref="AP77:AP88" ca="1" si="11">MATCH(AO77,INDIRECT(CONCATENATE($X$93,"$A:$A")),0)</f>
        <v>288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6</v>
      </c>
      <c r="AT77" s="21">
        <f t="shared" ca="1" si="12"/>
        <v>24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2016:3:4:7:HUALIAN</v>
      </c>
      <c r="AP78" s="27">
        <f t="shared" ca="1" si="11"/>
        <v>318</v>
      </c>
      <c r="AQ78" s="21">
        <f t="shared" ca="1" si="12"/>
        <v>0</v>
      </c>
      <c r="AR78" s="21">
        <f t="shared" ca="1" si="12"/>
        <v>8</v>
      </c>
      <c r="AS78" s="21">
        <f t="shared" ca="1" si="12"/>
        <v>3</v>
      </c>
      <c r="AT78" s="21">
        <f t="shared" ca="1" si="12"/>
        <v>13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2016:4:1:7:HUALIAN</v>
      </c>
      <c r="AP79" s="27">
        <f t="shared" ca="1" si="11"/>
        <v>347</v>
      </c>
      <c r="AQ79" s="21">
        <f t="shared" ca="1" si="12"/>
        <v>0</v>
      </c>
      <c r="AR79" s="21">
        <f t="shared" ca="1" si="12"/>
        <v>18</v>
      </c>
      <c r="AS79" s="21">
        <f t="shared" ca="1" si="12"/>
        <v>3</v>
      </c>
      <c r="AT79" s="21">
        <f t="shared" ca="1" si="12"/>
        <v>15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2016:4:2:7:HUALIAN</v>
      </c>
      <c r="AP80" s="27">
        <f t="shared" ca="1" si="11"/>
        <v>376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2016:4:3:7:HUALIAN</v>
      </c>
      <c r="AP81" s="27">
        <f t="shared" ca="1" si="11"/>
        <v>405</v>
      </c>
      <c r="AQ81" s="21">
        <f t="shared" ca="1" si="12"/>
        <v>0</v>
      </c>
      <c r="AR81" s="21">
        <f t="shared" ca="1" si="12"/>
        <v>21</v>
      </c>
      <c r="AS81" s="21">
        <f t="shared" ca="1" si="12"/>
        <v>4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165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2016:4:4:7:HUALIAN</v>
      </c>
      <c r="AP82" s="27">
        <f t="shared" ca="1" si="11"/>
        <v>434</v>
      </c>
      <c r="AQ82" s="21">
        <f t="shared" ca="1" si="12"/>
        <v>0</v>
      </c>
      <c r="AR82" s="21">
        <f t="shared" ca="1" si="12"/>
        <v>17</v>
      </c>
      <c r="AS82" s="21">
        <f t="shared" ca="1" si="12"/>
        <v>5</v>
      </c>
      <c r="AT82" s="21">
        <f t="shared" ca="1" si="12"/>
        <v>12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2016:5:1:7:HUALIAN</v>
      </c>
      <c r="AP83" s="27">
        <f t="shared" ca="1" si="11"/>
        <v>463</v>
      </c>
      <c r="AQ83" s="21">
        <f t="shared" ca="1" si="12"/>
        <v>0</v>
      </c>
      <c r="AR83" s="21">
        <f t="shared" ca="1" si="12"/>
        <v>15</v>
      </c>
      <c r="AS83" s="21">
        <f t="shared" ca="1" si="12"/>
        <v>4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2016:5:2:7:HUALIAN</v>
      </c>
      <c r="AP84" s="27">
        <f t="shared" ca="1" si="11"/>
        <v>492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2016:5:3:7:HUALIAN</v>
      </c>
      <c r="AP85" s="27">
        <f t="shared" ca="1" si="11"/>
        <v>521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13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2016:5:4:7:HUALIAN</v>
      </c>
      <c r="AP86" s="27">
        <f t="shared" ca="1" si="11"/>
        <v>553</v>
      </c>
      <c r="AQ86" s="21">
        <f t="shared" ca="1" si="12"/>
        <v>1</v>
      </c>
      <c r="AR86" s="21">
        <f t="shared" ca="1" si="12"/>
        <v>11</v>
      </c>
      <c r="AS86" s="21">
        <f t="shared" ca="1" si="12"/>
        <v>7</v>
      </c>
      <c r="AT86" s="21">
        <f t="shared" ca="1" si="12"/>
        <v>9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2016:5:5:7:HUALIAN</v>
      </c>
      <c r="AP87" s="27">
        <f t="shared" ca="1" si="11"/>
        <v>582</v>
      </c>
      <c r="AQ87" s="21">
        <f t="shared" ca="1" si="12"/>
        <v>0</v>
      </c>
      <c r="AR87" s="21">
        <f t="shared" ca="1" si="12"/>
        <v>13</v>
      </c>
      <c r="AS87" s="21">
        <f t="shared" ca="1" si="12"/>
        <v>8</v>
      </c>
      <c r="AT87" s="21">
        <f t="shared" ca="1" si="12"/>
        <v>11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2016:6:1:7:HUALIAN</v>
      </c>
      <c r="AP88" s="27">
        <f t="shared" ca="1" si="11"/>
        <v>612</v>
      </c>
      <c r="AQ88" s="21">
        <f t="shared" ca="1" si="12"/>
        <v>0</v>
      </c>
      <c r="AR88" s="21">
        <f t="shared" ca="1" si="12"/>
        <v>7</v>
      </c>
      <c r="AS88" s="21">
        <f t="shared" ca="1" si="12"/>
        <v>7</v>
      </c>
      <c r="AT88" s="21">
        <f t="shared" ca="1" si="12"/>
        <v>10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1900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2067</v>
      </c>
      <c r="E2" s="78" t="str">
        <f>$A$3</f>
        <v>臺東地帶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2068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TAIDONG_ZONE_GRAPH!$AC$89</f>
        <v>26</v>
      </c>
      <c r="I5" s="91"/>
      <c r="J5" s="91"/>
      <c r="K5" s="92"/>
      <c r="L5" s="45">
        <f>$M$31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7</v>
      </c>
      <c r="P14" s="11">
        <f t="shared" si="0"/>
        <v>9</v>
      </c>
      <c r="Q14" s="11">
        <f t="shared" si="0"/>
        <v>7</v>
      </c>
      <c r="R14" s="11">
        <f t="shared" si="0"/>
        <v>0</v>
      </c>
      <c r="S14" s="11">
        <f t="shared" si="0"/>
        <v>6</v>
      </c>
    </row>
    <row r="15" spans="1:19" ht="15" customHeight="1">
      <c r="A15" s="1" t="s">
        <v>2070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1898</v>
      </c>
      <c r="C16" s="64" t="str">
        <f>CONCATENATE(YEAR,":",MONTH,":",WEEK,":",WEEKDAY,":",$B16)</f>
        <v>2016:6:1:7:TAIDONG_1_E</v>
      </c>
      <c r="D16" s="64">
        <f>MATCH($C16,REPORT_DATA_BY_COMP!$A:$A,0)</f>
        <v>1991</v>
      </c>
      <c r="E16" s="65" t="str">
        <f>SUBSTITUTE(VLOOKUP($B16,COMP_LIST!$A:$AD,5,FALSE),"EL","")</f>
        <v>E. Dixon / Rauckhorst</v>
      </c>
      <c r="F16" s="4" t="str">
        <f>VLOOKUP($B16,COMP_LIST!$A:$AD,3,FALSE)</f>
        <v>Taidong 1 E</v>
      </c>
      <c r="G16" s="4" t="str">
        <f>VLOOKUP($B16,COMP_LIST!$A:$AD,4,FALSE)</f>
        <v>台東 1 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3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6</v>
      </c>
      <c r="O16" s="10">
        <f>IFERROR(INDEX(REPORT_DATA_BY_COMP!$A:$AI,$D16,MATCH(O$8,REPORT_DATA_BY_COMP!$A$1:$AI$1,0)), "")</f>
        <v>3</v>
      </c>
      <c r="P16" s="10">
        <f>IFERROR(INDEX(REPORT_DATA_BY_COMP!$A:$AI,$D16,MATCH(P$8,REPORT_DATA_BY_COMP!$A$1:$AI$1,0)), "")</f>
        <v>8</v>
      </c>
      <c r="Q16" s="10">
        <f>IFERROR(INDEX(REPORT_DATA_BY_COMP!$A:$AI,$D16,MATCH(Q$8,REPORT_DATA_BY_COMP!$A$1:$AI$1,0)), "")</f>
        <v>3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9</v>
      </c>
    </row>
    <row r="17" spans="1:19" ht="15" customHeight="1">
      <c r="A17" s="1"/>
      <c r="B17" s="1" t="s">
        <v>1913</v>
      </c>
      <c r="C17" s="64" t="str">
        <f>CONCATENATE(YEAR,":",MONTH,":",WEEK,":",WEEKDAY,":",$B17)</f>
        <v>2016:6:1:7:TAIDONG_3_E</v>
      </c>
      <c r="D17" s="64">
        <f>MATCH($C17,REPORT_DATA_BY_COMP!$A:$A,0)</f>
        <v>1995</v>
      </c>
      <c r="E17" s="65" t="str">
        <f>SUBSTITUTE(VLOOKUP($B17,COMP_LIST!$A:$AD,5,FALSE),"EL","")</f>
        <v>E. Lin DL / Butler</v>
      </c>
      <c r="F17" s="4" t="str">
        <f>VLOOKUP($B17,COMP_LIST!$A:$AD,3,FALSE)</f>
        <v>Taidong 3 E</v>
      </c>
      <c r="G17" s="4" t="str">
        <f>VLOOKUP($B17,COMP_LIST!$A:$AD,4,FALSE)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0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4</v>
      </c>
      <c r="O17" s="10">
        <f>IFERROR(INDEX(REPORT_DATA_BY_COMP!$A:$AI,$D17,MATCH(O$8,REPORT_DATA_BY_COMP!$A$1:$AI$1,0)), "")</f>
        <v>0</v>
      </c>
      <c r="P17" s="10">
        <f>IFERROR(INDEX(REPORT_DATA_BY_COMP!$A:$AI,$D17,MATCH(P$8,REPORT_DATA_BY_COMP!$A$1:$AI$1,0)), "")</f>
        <v>4</v>
      </c>
      <c r="Q17" s="10">
        <f>IFERROR(INDEX(REPORT_DATA_BY_COMP!$A:$AI,$D17,MATCH(Q$8,REPORT_DATA_BY_COMP!$A$1:$AI$1,0)), "")</f>
        <v>9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9</v>
      </c>
    </row>
    <row r="18" spans="1:19" ht="15" customHeight="1">
      <c r="A18" s="1"/>
      <c r="B18" s="1" t="s">
        <v>1904</v>
      </c>
      <c r="C18" s="64" t="str">
        <f>CONCATENATE(YEAR,":",MONTH,":",WEEK,":",WEEKDAY,":",$B18)</f>
        <v>2016:6:1:7:TAIDONG_1_S</v>
      </c>
      <c r="D18" s="64">
        <f>MATCH($C18,REPORT_DATA_BY_COMP!$A:$A,0)</f>
        <v>1992</v>
      </c>
      <c r="E18" s="65" t="str">
        <f>SUBSTITUTE(VLOOKUP($B18,COMP_LIST!$A:$AD,5,FALSE),"EL","")</f>
        <v>S. Hadley / Althoff</v>
      </c>
      <c r="F18" s="4" t="str">
        <f>VLOOKUP($B18,COMP_LIST!$A:$AD,3,FALSE)</f>
        <v>Taidong 1 S</v>
      </c>
      <c r="G18" s="4" t="str">
        <f>VLOOKUP($B18,COMP_LIST!$A:$AD,4,FALSE)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9</v>
      </c>
    </row>
    <row r="19" spans="1:19" ht="15" customHeight="1">
      <c r="A19" s="1"/>
      <c r="B19" s="1"/>
      <c r="E19" s="8" t="s">
        <v>804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5</v>
      </c>
      <c r="K19" s="11">
        <f t="shared" si="1"/>
        <v>4</v>
      </c>
      <c r="L19" s="48">
        <f t="shared" si="1"/>
        <v>0</v>
      </c>
      <c r="M19" s="57">
        <f t="shared" si="1"/>
        <v>0</v>
      </c>
      <c r="N19" s="51">
        <f t="shared" si="1"/>
        <v>11</v>
      </c>
      <c r="O19" s="11">
        <f t="shared" si="1"/>
        <v>4</v>
      </c>
      <c r="P19" s="11">
        <f t="shared" si="1"/>
        <v>16</v>
      </c>
      <c r="Q19" s="11">
        <f t="shared" si="1"/>
        <v>17</v>
      </c>
      <c r="R19" s="11">
        <f t="shared" si="1"/>
        <v>0</v>
      </c>
      <c r="S19" s="11">
        <f t="shared" si="1"/>
        <v>27</v>
      </c>
    </row>
    <row r="20" spans="1:19" ht="15" customHeight="1">
      <c r="A20" s="1" t="s">
        <v>2071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2001</v>
      </c>
      <c r="C21" s="64" t="str">
        <f>CONCATENATE(YEAR,":",MONTH,":",WEEK,":",WEEKDAY,":",$B21)</f>
        <v>2016:6:1:7:YULI_E</v>
      </c>
      <c r="D21" s="64">
        <f>MATCH($C21,REPORT_DATA_BY_COMP!$A:$A,0)</f>
        <v>2028</v>
      </c>
      <c r="E21" s="65" t="str">
        <f>SUBSTITUTE(VLOOKUP($B21,COMP_LIST!$A:$AD,5,FALSE),"EL","")</f>
        <v>E. Hsiao DL / Johnson</v>
      </c>
      <c r="F21" s="4" t="str">
        <f>VLOOKUP($B21,COMP_LIST!$A:$AD,3,FALSE)</f>
        <v>Yuli E</v>
      </c>
      <c r="G21" s="4" t="str">
        <f>VLOOKUP($B21,COMP_LIST!$A:$AD,4,FALSE)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10</v>
      </c>
      <c r="K21" s="10">
        <f>IFERROR(INDEX(REPORT_DATA_BY_COMP!$A:$AI,$D21,MATCH(K$8,REPORT_DATA_BY_COMP!$A$1:$AI$1,0)), "")</f>
        <v>5</v>
      </c>
      <c r="L21" s="47">
        <f>IFERROR(INDEX(REPORT_DATA_BY_COMP!$A:$AI,$D21,MATCH(L$8,REPORT_DATA_BY_COMP!$A$1:$AI$1,0)), "")</f>
        <v>0</v>
      </c>
      <c r="M21" s="59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17</v>
      </c>
      <c r="O21" s="10">
        <f>IFERROR(INDEX(REPORT_DATA_BY_COMP!$A:$AI,$D21,MATCH(O$8,REPORT_DATA_BY_COMP!$A$1:$AI$1,0)), "")</f>
        <v>5</v>
      </c>
      <c r="P21" s="10">
        <f>IFERROR(INDEX(REPORT_DATA_BY_COMP!$A:$AI,$D21,MATCH(P$8,REPORT_DATA_BY_COMP!$A$1:$AI$1,0)), "")</f>
        <v>7</v>
      </c>
      <c r="Q21" s="10">
        <f>IFERROR(INDEX(REPORT_DATA_BY_COMP!$A:$AI,$D21,MATCH(Q$8,REPORT_DATA_BY_COMP!$A$1:$AI$1,0)), "")</f>
        <v>15</v>
      </c>
      <c r="R21" s="10">
        <f>IFERROR(INDEX(REPORT_DATA_BY_COMP!$A:$AI,$D21,MATCH(R$8,REPORT_DATA_BY_COMP!$A$1:$AI$1,0)), "")</f>
        <v>1</v>
      </c>
      <c r="S21" s="10">
        <f>IFERROR(INDEX(REPORT_DATA_BY_COMP!$A:$AI,$D21,MATCH(S$8,REPORT_DATA_BY_COMP!$A$1:$AI$1,0)), "")</f>
        <v>21</v>
      </c>
    </row>
    <row r="22" spans="1:19" ht="15" customHeight="1">
      <c r="A22" s="1"/>
      <c r="B22" s="1" t="s">
        <v>2005</v>
      </c>
      <c r="C22" s="64" t="str">
        <f>CONCATENATE(YEAR,":",MONTH,":",WEEK,":",WEEKDAY,":",$B22)</f>
        <v>2016:6:1:7:YULI_S</v>
      </c>
      <c r="D22" s="64">
        <f>MATCH($C22,REPORT_DATA_BY_COMP!$A:$A,0)</f>
        <v>2029</v>
      </c>
      <c r="E22" s="65" t="str">
        <f>SUBSTITUTE(VLOOKUP($B22,COMP_LIST!$A:$AD,5,FALSE),"EL","")</f>
        <v>S. Parkin / Weaver</v>
      </c>
      <c r="F22" s="4" t="str">
        <f>VLOOKUP($B22,COMP_LIST!$A:$AD,3,FALSE)</f>
        <v>Yuli S</v>
      </c>
      <c r="G22" s="4" t="str">
        <f>VLOOKUP($B22,COMP_LIST!$A:$AD,4,FALSE)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1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1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0</v>
      </c>
      <c r="P22" s="10">
        <f>IFERROR(INDEX(REPORT_DATA_BY_COMP!$A:$AI,$D22,MATCH(P$8,REPORT_DATA_BY_COMP!$A$1:$AI$1,0)), "")</f>
        <v>3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5</v>
      </c>
    </row>
    <row r="23" spans="1:19" ht="15" customHeight="1" thickBot="1">
      <c r="A23" s="1"/>
      <c r="B23" s="1"/>
      <c r="E23" s="8" t="s">
        <v>804</v>
      </c>
      <c r="F23" s="9"/>
      <c r="G23" s="9"/>
      <c r="H23" s="11">
        <f t="shared" ref="H23:S23" si="2">SUM(H21:H22)</f>
        <v>0</v>
      </c>
      <c r="I23" s="11">
        <f t="shared" si="2"/>
        <v>1</v>
      </c>
      <c r="J23" s="11">
        <f t="shared" si="2"/>
        <v>11</v>
      </c>
      <c r="K23" s="11">
        <f t="shared" si="2"/>
        <v>6</v>
      </c>
      <c r="L23" s="48">
        <f t="shared" si="2"/>
        <v>0</v>
      </c>
      <c r="M23" s="69">
        <f t="shared" si="2"/>
        <v>1</v>
      </c>
      <c r="N23" s="51">
        <f t="shared" si="2"/>
        <v>21</v>
      </c>
      <c r="O23" s="11">
        <f t="shared" si="2"/>
        <v>5</v>
      </c>
      <c r="P23" s="11">
        <f t="shared" si="2"/>
        <v>10</v>
      </c>
      <c r="Q23" s="11">
        <f t="shared" si="2"/>
        <v>19</v>
      </c>
      <c r="R23" s="11">
        <f t="shared" si="2"/>
        <v>1</v>
      </c>
      <c r="S23" s="11">
        <f t="shared" si="2"/>
        <v>26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803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2016:6:1:7:TAIDONG</v>
      </c>
      <c r="D26" s="64">
        <f>MATCH($C26,REPORT_DATA_BY_ZONE!$A:$A, 0)</f>
        <v>219</v>
      </c>
      <c r="E26" s="19" t="s">
        <v>781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1</v>
      </c>
      <c r="J26" s="10">
        <f>IFERROR(INDEX(REPORT_DATA_BY_ZONE!$A:$AI,$D26,MATCH(J$8,REPORT_DATA_BY_ZONE!$A$1:$AI$1,0)), "")</f>
        <v>17</v>
      </c>
      <c r="K26" s="10">
        <f>IFERROR(INDEX(REPORT_DATA_BY_ZONE!$A:$AI,$D26,MATCH(K$8,REPORT_DATA_BY_ZONE!$A$1:$AI$1,0)), "")</f>
        <v>12</v>
      </c>
      <c r="L26" s="47">
        <f>IFERROR(INDEX(REPORT_DATA_BY_ZONE!$A:$AI,$D26,MATCH(L$8,REPORT_DATA_BY_ZONE!$A$1:$AI$1,0)), "")</f>
        <v>0</v>
      </c>
      <c r="M26" s="10">
        <f>IFERROR(INDEX(REPORT_DATA_BY_ZONE!$A:$AI,$D26,MATCH(M$8,REPORT_DATA_BY_ZONE!$A$1:$AI$1,0)), "")</f>
        <v>1</v>
      </c>
      <c r="N26" s="50">
        <f>IFERROR(INDEX(REPORT_DATA_BY_ZONE!$A:$AI,$D26,MATCH(N$8,REPORT_DATA_BY_ZONE!$A$1:$AI$1,0)), "")</f>
        <v>40</v>
      </c>
      <c r="O26" s="10">
        <f>IFERROR(INDEX(REPORT_DATA_BY_ZONE!$A:$AI,$D26,MATCH(O$8,REPORT_DATA_BY_ZONE!$A$1:$AI$1,0)), "")</f>
        <v>16</v>
      </c>
      <c r="P26" s="10">
        <f>IFERROR(INDEX(REPORT_DATA_BY_ZONE!$A:$AI,$D26,MATCH(P$8,REPORT_DATA_BY_ZONE!$A$1:$AI$1,0)), "")</f>
        <v>35</v>
      </c>
      <c r="Q26" s="10">
        <f>IFERROR(INDEX(REPORT_DATA_BY_ZONE!$A:$AI,$D26,MATCH(Q$8,REPORT_DATA_BY_ZONE!$A$1:$AI$1,0)), "")</f>
        <v>43</v>
      </c>
      <c r="R26" s="10">
        <f>IFERROR(INDEX(REPORT_DATA_BY_ZONE!$A:$AI,$D26,MATCH(R$8,REPORT_DATA_BY_ZONE!$A$1:$AI$1,0)), "")</f>
        <v>1</v>
      </c>
      <c r="S26" s="10">
        <f>IFERROR(INDEX(REPORT_DATA_BY_ZONE!$A:$AI,$D26,MATCH(S$8,REPORT_DATA_BY_ZONE!$A$1:$AI$1,0)), "")</f>
        <v>59</v>
      </c>
    </row>
    <row r="27" spans="1:19" ht="15" customHeight="1">
      <c r="C27" s="64" t="str">
        <f>CONCATENATE(YEAR,":",MONTH,":2:",WEEKLY_REPORT_DAY,":", $A$1)</f>
        <v>2016:6:2:7:TAIDONG</v>
      </c>
      <c r="D27" s="64" t="e">
        <f>MATCH($C27,REPORT_DATA_BY_ZONE!$A:$A, 0)</f>
        <v>#N/A</v>
      </c>
      <c r="E27" s="19" t="s">
        <v>780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C28" s="64" t="str">
        <f>CONCATENATE(YEAR,":",MONTH,":3:",WEEKLY_REPORT_DAY,":", $A$1)</f>
        <v>2016:6:3:7:TAIDONG</v>
      </c>
      <c r="D28" s="64" t="e">
        <f>MATCH($C28,REPORT_DATA_BY_ZONE!$A:$A, 0)</f>
        <v>#N/A</v>
      </c>
      <c r="E28" s="19" t="s">
        <v>782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CONCATENATE(YEAR,":",MONTH,":4:",WEEKLY_REPORT_DAY,":", $A$1)</f>
        <v>2016:6:4:7:TAIDONG</v>
      </c>
      <c r="D29" s="64" t="e">
        <f>MATCH($C29,REPORT_DATA_BY_ZONE!$A:$A, 0)</f>
        <v>#N/A</v>
      </c>
      <c r="E29" s="19" t="s">
        <v>783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CONCATENATE(YEAR,":",MONTH,":5:",WEEKLY_REPORT_DAY,":", $A$1)</f>
        <v>2016:6:5:7:TAIDONG</v>
      </c>
      <c r="D30" s="64" t="e">
        <f>MATCH($C30,REPORT_DATA_BY_ZONE!$A:$A, 0)</f>
        <v>#N/A</v>
      </c>
      <c r="E30" s="19" t="s">
        <v>784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E31" s="16" t="s">
        <v>804</v>
      </c>
      <c r="F31" s="14"/>
      <c r="G31" s="14"/>
      <c r="H31" s="17">
        <f>SUM(H26:H30)</f>
        <v>0</v>
      </c>
      <c r="I31" s="17">
        <f t="shared" ref="I31:R31" si="3">SUM(I26:I30)</f>
        <v>1</v>
      </c>
      <c r="J31" s="17">
        <f t="shared" si="3"/>
        <v>17</v>
      </c>
      <c r="K31" s="17">
        <f t="shared" si="3"/>
        <v>12</v>
      </c>
      <c r="L31" s="49">
        <f t="shared" si="3"/>
        <v>0</v>
      </c>
      <c r="M31" s="17">
        <f t="shared" si="3"/>
        <v>1</v>
      </c>
      <c r="N31" s="52">
        <f t="shared" si="3"/>
        <v>40</v>
      </c>
      <c r="O31" s="17">
        <f t="shared" si="3"/>
        <v>16</v>
      </c>
      <c r="P31" s="17">
        <f t="shared" si="3"/>
        <v>35</v>
      </c>
      <c r="Q31" s="17">
        <f t="shared" si="3"/>
        <v>43</v>
      </c>
      <c r="R31" s="17">
        <f t="shared" si="3"/>
        <v>1</v>
      </c>
      <c r="S31" s="17">
        <f>SUM(S26:S30)</f>
        <v>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25" priority="9">
      <formula>J12=""</formula>
    </cfRule>
    <cfRule type="expression" dxfId="124" priority="10">
      <formula>AND(M$9&lt;&gt;"",M12&gt;=M$9)</formula>
    </cfRule>
    <cfRule type="expression" dxfId="123" priority="11">
      <formula>AND(M$10&lt;&gt;"",M12&lt;M$10)</formula>
    </cfRule>
    <cfRule type="expression" dxfId="12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2016:3:3:7:TAIDONG</v>
      </c>
      <c r="AP77" s="27">
        <f t="shared" ref="AP77:AP88" ca="1" si="12">MATCH(AO77,INDIRECT(CONCATENATE($X$93,"$A:$A")),0)</f>
        <v>105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37</v>
      </c>
      <c r="AS77" s="21">
        <f t="shared" ca="1" si="13"/>
        <v>22</v>
      </c>
      <c r="AT77" s="21">
        <f t="shared" ca="1" si="13"/>
        <v>25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2016:3:4:7:TAIDONG</v>
      </c>
      <c r="AP78" s="27">
        <f t="shared" ca="1" si="12"/>
        <v>116</v>
      </c>
      <c r="AQ78" s="21">
        <f t="shared" ca="1" si="13"/>
        <v>2</v>
      </c>
      <c r="AR78" s="21">
        <f t="shared" ca="1" si="13"/>
        <v>39</v>
      </c>
      <c r="AS78" s="21">
        <f t="shared" ca="1" si="13"/>
        <v>23</v>
      </c>
      <c r="AT78" s="21">
        <f t="shared" ca="1" si="13"/>
        <v>25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2016:4:1:7:TAIDONG</v>
      </c>
      <c r="AP79" s="27">
        <f t="shared" ca="1" si="12"/>
        <v>126</v>
      </c>
      <c r="AQ79" s="21">
        <f t="shared" ca="1" si="13"/>
        <v>3</v>
      </c>
      <c r="AR79" s="21">
        <f t="shared" ca="1" si="13"/>
        <v>34</v>
      </c>
      <c r="AS79" s="21">
        <f t="shared" ca="1" si="13"/>
        <v>20</v>
      </c>
      <c r="AT79" s="21">
        <f t="shared" ca="1" si="13"/>
        <v>23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2016:4:2:7:TAIDONG</v>
      </c>
      <c r="AP80" s="27">
        <f t="shared" ca="1" si="12"/>
        <v>136</v>
      </c>
      <c r="AQ80" s="21">
        <f t="shared" ca="1" si="13"/>
        <v>0</v>
      </c>
      <c r="AR80" s="21">
        <f t="shared" ca="1" si="13"/>
        <v>39</v>
      </c>
      <c r="AS80" s="21">
        <f t="shared" ca="1" si="13"/>
        <v>21</v>
      </c>
      <c r="AT80" s="21">
        <f t="shared" ca="1" si="13"/>
        <v>31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5</v>
      </c>
      <c r="AD81" s="21">
        <f t="shared" si="5"/>
        <v>5</v>
      </c>
      <c r="AE81" s="27">
        <f t="shared" ca="1" si="6"/>
        <v>48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2016:4:3:7:TAIDONG</v>
      </c>
      <c r="AP81" s="27">
        <f t="shared" ca="1" si="12"/>
        <v>146</v>
      </c>
      <c r="AQ81" s="21">
        <f t="shared" ca="1" si="13"/>
        <v>7</v>
      </c>
      <c r="AR81" s="21">
        <f t="shared" ca="1" si="13"/>
        <v>40</v>
      </c>
      <c r="AS81" s="21">
        <f t="shared" ca="1" si="13"/>
        <v>24</v>
      </c>
      <c r="AT81" s="21">
        <f t="shared" ca="1" si="13"/>
        <v>24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>
        <f t="shared" ca="1" si="3"/>
        <v>273</v>
      </c>
      <c r="AC82" s="21">
        <f t="shared" ca="1" si="4"/>
        <v>1</v>
      </c>
      <c r="AD82" s="21">
        <f t="shared" si="5"/>
        <v>5</v>
      </c>
      <c r="AE82" s="27">
        <f t="shared" ca="1" si="6"/>
        <v>56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2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2016:4:4:7:TAIDONG</v>
      </c>
      <c r="AP82" s="27">
        <f t="shared" ca="1" si="12"/>
        <v>156</v>
      </c>
      <c r="AQ82" s="21">
        <f t="shared" ca="1" si="13"/>
        <v>0</v>
      </c>
      <c r="AR82" s="21">
        <f t="shared" ca="1" si="13"/>
        <v>35</v>
      </c>
      <c r="AS82" s="21">
        <f t="shared" ca="1" si="13"/>
        <v>11</v>
      </c>
      <c r="AT82" s="21">
        <f t="shared" ca="1" si="13"/>
        <v>33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2016:5:1:7:TAIDONG</v>
      </c>
      <c r="AP83" s="27">
        <f t="shared" ca="1" si="12"/>
        <v>166</v>
      </c>
      <c r="AQ83" s="21">
        <f t="shared" ca="1" si="13"/>
        <v>0</v>
      </c>
      <c r="AR83" s="21">
        <f t="shared" ca="1" si="13"/>
        <v>52</v>
      </c>
      <c r="AS83" s="21">
        <f t="shared" ca="1" si="13"/>
        <v>27</v>
      </c>
      <c r="AT83" s="21">
        <f t="shared" ca="1" si="13"/>
        <v>51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2016:5:2:7:TAIDONG</v>
      </c>
      <c r="AP84" s="27">
        <f t="shared" ca="1" si="12"/>
        <v>176</v>
      </c>
      <c r="AQ84" s="21">
        <f t="shared" ca="1" si="13"/>
        <v>0</v>
      </c>
      <c r="AR84" s="21">
        <f t="shared" ca="1" si="13"/>
        <v>43</v>
      </c>
      <c r="AS84" s="21">
        <f t="shared" ca="1" si="13"/>
        <v>18</v>
      </c>
      <c r="AT84" s="21">
        <f t="shared" ca="1" si="13"/>
        <v>41</v>
      </c>
      <c r="AU84" s="21">
        <f t="shared" ca="1" si="13"/>
        <v>17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2016:5:3:7:TAIDONG</v>
      </c>
      <c r="AP85" s="27">
        <f t="shared" ca="1" si="12"/>
        <v>186</v>
      </c>
      <c r="AQ85" s="21">
        <f t="shared" ca="1" si="13"/>
        <v>1</v>
      </c>
      <c r="AR85" s="21">
        <f t="shared" ca="1" si="13"/>
        <v>46</v>
      </c>
      <c r="AS85" s="21">
        <f t="shared" ca="1" si="13"/>
        <v>14</v>
      </c>
      <c r="AT85" s="21">
        <f t="shared" ca="1" si="13"/>
        <v>60</v>
      </c>
      <c r="AU85" s="21">
        <f t="shared" ca="1" si="13"/>
        <v>10</v>
      </c>
      <c r="AV85" s="21">
        <f t="shared" ca="1" si="13"/>
        <v>7</v>
      </c>
      <c r="AW85" s="21">
        <f t="shared" ca="1" si="15"/>
        <v>2</v>
      </c>
      <c r="AX85" s="21">
        <f t="shared" ca="1" si="16"/>
        <v>42</v>
      </c>
      <c r="AY85" s="21">
        <f t="shared" ca="1" si="17"/>
        <v>21</v>
      </c>
      <c r="AZ85" s="21">
        <f t="shared" ca="1" si="18"/>
        <v>35</v>
      </c>
      <c r="BA85" s="21">
        <f t="shared" ca="1" si="19"/>
        <v>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2016:5:4:7:TAIDONG</v>
      </c>
      <c r="AP86" s="27">
        <f t="shared" ca="1" si="12"/>
        <v>198</v>
      </c>
      <c r="AQ86" s="21">
        <f t="shared" ca="1" si="13"/>
        <v>2</v>
      </c>
      <c r="AR86" s="21">
        <f t="shared" ca="1" si="13"/>
        <v>52</v>
      </c>
      <c r="AS86" s="21">
        <f t="shared" ca="1" si="13"/>
        <v>18</v>
      </c>
      <c r="AT86" s="21">
        <f t="shared" ca="1" si="13"/>
        <v>34</v>
      </c>
      <c r="AU86" s="21">
        <f t="shared" ca="1" si="13"/>
        <v>6</v>
      </c>
      <c r="AV86" s="21">
        <f t="shared" ca="1" si="13"/>
        <v>7</v>
      </c>
      <c r="AW86" s="21">
        <f t="shared" ca="1" si="15"/>
        <v>2</v>
      </c>
      <c r="AX86" s="21">
        <f t="shared" ca="1" si="16"/>
        <v>42</v>
      </c>
      <c r="AY86" s="21">
        <f t="shared" ca="1" si="17"/>
        <v>21</v>
      </c>
      <c r="AZ86" s="21">
        <f t="shared" ca="1" si="18"/>
        <v>35</v>
      </c>
      <c r="BA86" s="21">
        <f t="shared" ca="1" si="19"/>
        <v>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2016:5:5:7:TAIDONG</v>
      </c>
      <c r="AP87" s="27">
        <f t="shared" ca="1" si="12"/>
        <v>208</v>
      </c>
      <c r="AQ87" s="21">
        <f t="shared" ca="1" si="13"/>
        <v>2</v>
      </c>
      <c r="AR87" s="21">
        <f t="shared" ca="1" si="13"/>
        <v>50</v>
      </c>
      <c r="AS87" s="21">
        <f t="shared" ca="1" si="13"/>
        <v>20</v>
      </c>
      <c r="AT87" s="21">
        <f t="shared" ca="1" si="13"/>
        <v>38</v>
      </c>
      <c r="AU87" s="21">
        <f t="shared" ca="1" si="13"/>
        <v>5</v>
      </c>
      <c r="AV87" s="21">
        <f t="shared" ca="1" si="13"/>
        <v>7</v>
      </c>
      <c r="AW87" s="21">
        <f t="shared" ca="1" si="15"/>
        <v>2</v>
      </c>
      <c r="AX87" s="21">
        <f t="shared" ca="1" si="16"/>
        <v>42</v>
      </c>
      <c r="AY87" s="21">
        <f t="shared" ca="1" si="17"/>
        <v>21</v>
      </c>
      <c r="AZ87" s="21">
        <f t="shared" ca="1" si="18"/>
        <v>35</v>
      </c>
      <c r="BA87" s="21">
        <f t="shared" ca="1" si="19"/>
        <v>7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2016:6:1:7:TAIDONG</v>
      </c>
      <c r="AP88" s="27">
        <f t="shared" ca="1" si="12"/>
        <v>219</v>
      </c>
      <c r="AQ88" s="21">
        <f t="shared" ca="1" si="13"/>
        <v>1</v>
      </c>
      <c r="AR88" s="21">
        <f t="shared" ca="1" si="13"/>
        <v>40</v>
      </c>
      <c r="AS88" s="21">
        <f t="shared" ca="1" si="13"/>
        <v>16</v>
      </c>
      <c r="AT88" s="21">
        <f t="shared" ca="1" si="13"/>
        <v>43</v>
      </c>
      <c r="AU88" s="21">
        <f t="shared" ca="1" si="13"/>
        <v>1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17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1900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30">
        <f ca="1">IFERROR(X101/SUM(X100:X101),"0")</f>
        <v>4.7619047619047616E-2</v>
      </c>
      <c r="Z102" s="7" t="str">
        <f ca="1">TEXT(Y102,"00%")</f>
        <v>05%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1907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2243</v>
      </c>
      <c r="E2" s="78" t="str">
        <f>$A$3</f>
        <v>臺東2地區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TAIDONG_2_DISTRICT_GRAPH!$AC$89</f>
        <v>13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7</v>
      </c>
      <c r="P14" s="11">
        <f t="shared" si="0"/>
        <v>9</v>
      </c>
      <c r="Q14" s="11">
        <f t="shared" si="0"/>
        <v>7</v>
      </c>
      <c r="R14" s="11">
        <f t="shared" si="0"/>
        <v>0</v>
      </c>
      <c r="S14" s="11">
        <f t="shared" si="0"/>
        <v>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2016:6:1:7:TAIDONG_2</v>
      </c>
      <c r="D17" s="64">
        <f>MATCH($C17,REPORT_DATA_BY_DISTRICT!$A:$A, 0)</f>
        <v>622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1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8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9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6</v>
      </c>
    </row>
    <row r="18" spans="3:19" ht="15" customHeight="1">
      <c r="C18" s="64" t="str">
        <f>CONCATENATE(YEAR,":",MONTH,":2:",WEEKLY_REPORT_DAY,":", $A$1)</f>
        <v>2016:6:2:7:TAIDONG_2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2016:6:3:7:TAIDONG_2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2016:6:4:7:TAIDONG_2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2016:6:5:7:TAIDONG_2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</v>
      </c>
      <c r="K22" s="17">
        <f t="shared" si="1"/>
        <v>2</v>
      </c>
      <c r="L22" s="49">
        <f t="shared" si="1"/>
        <v>0</v>
      </c>
      <c r="M22" s="17">
        <f t="shared" si="1"/>
        <v>0</v>
      </c>
      <c r="N22" s="52">
        <f t="shared" si="1"/>
        <v>8</v>
      </c>
      <c r="O22" s="17">
        <f t="shared" si="1"/>
        <v>7</v>
      </c>
      <c r="P22" s="17">
        <f t="shared" si="1"/>
        <v>9</v>
      </c>
      <c r="Q22" s="17">
        <f t="shared" si="1"/>
        <v>7</v>
      </c>
      <c r="R22" s="17">
        <f t="shared" si="1"/>
        <v>0</v>
      </c>
      <c r="S22" s="17">
        <f>SUM(S17:S21)</f>
        <v>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21" priority="1">
      <formula>J12=""</formula>
    </cfRule>
    <cfRule type="expression" dxfId="120" priority="2">
      <formula>AND(M$9&lt;&gt;"",M12&gt;=M$9)</formula>
    </cfRule>
    <cfRule type="expression" dxfId="119" priority="3">
      <formula>AND(M$10&lt;&gt;"",M12&lt;M$10)</formula>
    </cfRule>
    <cfRule type="expression" dxfId="11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2016:3:3:7:TAIDONG_2</v>
      </c>
      <c r="AP77" s="27">
        <f t="shared" ref="AP77:AP88" ca="1" si="11">MATCH(AO77,INDIRECT(CONCATENATE($X$93,"$A:$A")),0)</f>
        <v>298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2016:3:4:7:TAIDONG_2</v>
      </c>
      <c r="AP78" s="27">
        <f t="shared" ca="1" si="11"/>
        <v>328</v>
      </c>
      <c r="AQ78" s="21">
        <f t="shared" ca="1" si="12"/>
        <v>2</v>
      </c>
      <c r="AR78" s="21">
        <f t="shared" ca="1" si="12"/>
        <v>14</v>
      </c>
      <c r="AS78" s="21">
        <f t="shared" ca="1" si="12"/>
        <v>9</v>
      </c>
      <c r="AT78" s="21">
        <f t="shared" ca="1" si="12"/>
        <v>5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2016:4:1:7:TAIDONG_2</v>
      </c>
      <c r="AP79" s="27">
        <f t="shared" ca="1" si="11"/>
        <v>357</v>
      </c>
      <c r="AQ79" s="21">
        <f t="shared" ca="1" si="12"/>
        <v>1</v>
      </c>
      <c r="AR79" s="21">
        <f t="shared" ca="1" si="12"/>
        <v>15</v>
      </c>
      <c r="AS79" s="21">
        <f t="shared" ca="1" si="12"/>
        <v>5</v>
      </c>
      <c r="AT79" s="21">
        <f t="shared" ca="1" si="12"/>
        <v>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2016:4:2:7:TAIDONG_2</v>
      </c>
      <c r="AP80" s="27">
        <f t="shared" ca="1" si="11"/>
        <v>386</v>
      </c>
      <c r="AQ80" s="21">
        <f t="shared" ca="1" si="12"/>
        <v>0</v>
      </c>
      <c r="AR80" s="21">
        <f t="shared" ca="1" si="12"/>
        <v>14</v>
      </c>
      <c r="AS80" s="21">
        <f t="shared" ca="1" si="12"/>
        <v>12</v>
      </c>
      <c r="AT80" s="21">
        <f t="shared" ca="1" si="12"/>
        <v>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3</v>
      </c>
      <c r="AD81" s="21">
        <f t="shared" si="5"/>
        <v>0</v>
      </c>
      <c r="AE81" s="27">
        <f t="shared" ca="1" si="6"/>
        <v>69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2016:4:3:7:TAIDONG_2</v>
      </c>
      <c r="AP81" s="27">
        <f t="shared" ca="1" si="11"/>
        <v>415</v>
      </c>
      <c r="AQ81" s="21">
        <f t="shared" ca="1" si="12"/>
        <v>4</v>
      </c>
      <c r="AR81" s="21">
        <f t="shared" ca="1" si="12"/>
        <v>14</v>
      </c>
      <c r="AS81" s="21">
        <f t="shared" ca="1" si="12"/>
        <v>10</v>
      </c>
      <c r="AT81" s="21">
        <f t="shared" ca="1" si="12"/>
        <v>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>
        <f t="shared" ca="1" si="3"/>
        <v>175</v>
      </c>
      <c r="AC82" s="21">
        <f t="shared" ca="1" si="4"/>
        <v>0</v>
      </c>
      <c r="AD82" s="21">
        <f t="shared" si="5"/>
        <v>0</v>
      </c>
      <c r="AE82" s="27">
        <f t="shared" ca="1" si="6"/>
        <v>85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2016:4:4:7:TAIDONG_2</v>
      </c>
      <c r="AP82" s="27">
        <f t="shared" ca="1" si="11"/>
        <v>444</v>
      </c>
      <c r="AQ82" s="21">
        <f t="shared" ca="1" si="12"/>
        <v>0</v>
      </c>
      <c r="AR82" s="21">
        <f t="shared" ca="1" si="12"/>
        <v>13</v>
      </c>
      <c r="AS82" s="21">
        <f t="shared" ca="1" si="12"/>
        <v>4</v>
      </c>
      <c r="AT82" s="21">
        <f t="shared" ca="1" si="12"/>
        <v>5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2016:5:1:7:TAIDONG_2</v>
      </c>
      <c r="AP83" s="27">
        <f t="shared" ca="1" si="11"/>
        <v>473</v>
      </c>
      <c r="AQ83" s="21">
        <f t="shared" ca="1" si="12"/>
        <v>0</v>
      </c>
      <c r="AR83" s="21">
        <f t="shared" ca="1" si="12"/>
        <v>17</v>
      </c>
      <c r="AS83" s="21">
        <f t="shared" ca="1" si="12"/>
        <v>9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2016:5:2:7:TAIDONG_2</v>
      </c>
      <c r="AP84" s="27">
        <f t="shared" ca="1" si="11"/>
        <v>502</v>
      </c>
      <c r="AQ84" s="21">
        <f t="shared" ca="1" si="12"/>
        <v>0</v>
      </c>
      <c r="AR84" s="21">
        <f t="shared" ca="1" si="12"/>
        <v>12</v>
      </c>
      <c r="AS84" s="21">
        <f t="shared" ca="1" si="12"/>
        <v>8</v>
      </c>
      <c r="AT84" s="21">
        <f t="shared" ca="1" si="12"/>
        <v>6</v>
      </c>
      <c r="AU84" s="21">
        <f t="shared" ca="1" si="12"/>
        <v>6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2016:5:3:7:TAIDONG_2</v>
      </c>
      <c r="AP85" s="27">
        <f t="shared" ca="1" si="11"/>
        <v>531</v>
      </c>
      <c r="AQ85" s="21">
        <f t="shared" ca="1" si="12"/>
        <v>1</v>
      </c>
      <c r="AR85" s="21">
        <f t="shared" ca="1" si="12"/>
        <v>11</v>
      </c>
      <c r="AS85" s="21">
        <f t="shared" ca="1" si="12"/>
        <v>7</v>
      </c>
      <c r="AT85" s="21">
        <f t="shared" ca="1" si="12"/>
        <v>14</v>
      </c>
      <c r="AU85" s="21">
        <f t="shared" ca="1" si="12"/>
        <v>5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2016:5:4:7:TAIDONG_2</v>
      </c>
      <c r="AP86" s="27">
        <f t="shared" ca="1" si="11"/>
        <v>563</v>
      </c>
      <c r="AQ86" s="21">
        <f t="shared" ca="1" si="12"/>
        <v>0</v>
      </c>
      <c r="AR86" s="21">
        <f t="shared" ca="1" si="12"/>
        <v>12</v>
      </c>
      <c r="AS86" s="21">
        <f t="shared" ca="1" si="12"/>
        <v>10</v>
      </c>
      <c r="AT86" s="21">
        <f t="shared" ca="1" si="12"/>
        <v>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2016:5:5:7:TAIDONG_2</v>
      </c>
      <c r="AP87" s="27">
        <f t="shared" ca="1" si="11"/>
        <v>592</v>
      </c>
      <c r="AQ87" s="21">
        <f t="shared" ca="1" si="12"/>
        <v>2</v>
      </c>
      <c r="AR87" s="21">
        <f t="shared" ca="1" si="12"/>
        <v>13</v>
      </c>
      <c r="AS87" s="21">
        <f t="shared" ca="1" si="12"/>
        <v>5</v>
      </c>
      <c r="AT87" s="21">
        <f t="shared" ca="1" si="12"/>
        <v>8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2016:6:1:7:TAIDONG_2</v>
      </c>
      <c r="AP88" s="27">
        <f t="shared" ca="1" si="11"/>
        <v>622</v>
      </c>
      <c r="AQ88" s="21">
        <f t="shared" ca="1" si="12"/>
        <v>0</v>
      </c>
      <c r="AR88" s="21">
        <f t="shared" ca="1" si="12"/>
        <v>8</v>
      </c>
      <c r="AS88" s="21">
        <f t="shared" ca="1" si="12"/>
        <v>7</v>
      </c>
      <c r="AT88" s="21">
        <f t="shared" ca="1" si="12"/>
        <v>7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1907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2246</v>
      </c>
      <c r="E2" s="78" t="str">
        <f>$A$3</f>
        <v>臺東1/3地區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TAIDONG_1_3_DISTRICT_GRAPH!$AC$89</f>
        <v>10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2070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2016:6:1:7:TAIDONG_1_E</v>
      </c>
      <c r="D12" s="64">
        <f>MATCH($C12,REPORT_DATA_BY_COMP!$A:$A,0)</f>
        <v>1991</v>
      </c>
      <c r="E12" s="65" t="str">
        <f>SUBSTITUTE(VLOOKUP($B12,COMP_LIST!$A:$AD,5,FALSE),"EL","")</f>
        <v>E. Dixon / Rauckhorst</v>
      </c>
      <c r="F12" s="4" t="str">
        <f>VLOOKUP($B12,COMP_LIST!$A:$AD,3,FALSE)</f>
        <v>Taidong 1 E</v>
      </c>
      <c r="G12" s="4" t="str">
        <f>VLOOKUP($B12,COMP_LIST!$A:$AD,4,FALSE)</f>
        <v>台東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1913</v>
      </c>
      <c r="C13" s="64" t="str">
        <f>CONCATENATE(YEAR,":",MONTH,":",WEEK,":",WEEKDAY,":",$B13)</f>
        <v>2016:6:1:7:TAIDONG_3_E</v>
      </c>
      <c r="D13" s="64">
        <f>MATCH($C13,REPORT_DATA_BY_COMP!$A:$A,0)</f>
        <v>1995</v>
      </c>
      <c r="E13" s="65" t="str">
        <f>SUBSTITUTE(VLOOKUP($B13,COMP_LIST!$A:$AD,5,FALSE),"EL","")</f>
        <v>E. Lin DL / Butler</v>
      </c>
      <c r="F13" s="4" t="str">
        <f>VLOOKUP($B13,COMP_LIST!$A:$AD,3,FALSE)</f>
        <v>Taidong 3 E</v>
      </c>
      <c r="G13" s="4" t="str">
        <f>VLOOKUP($B13,COMP_LIST!$A:$AD,4,FALSE)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1904</v>
      </c>
      <c r="C14" s="64" t="str">
        <f>CONCATENATE(YEAR,":",MONTH,":",WEEK,":",WEEKDAY,":",$B14)</f>
        <v>2016:6:1:7:TAIDONG_1_S</v>
      </c>
      <c r="D14" s="64">
        <f>MATCH($C14,REPORT_DATA_BY_COMP!$A:$A,0)</f>
        <v>1992</v>
      </c>
      <c r="E14" s="65" t="str">
        <f>SUBSTITUTE(VLOOKUP($B14,COMP_LIST!$A:$AD,5,FALSE),"EL","")</f>
        <v>S. Hadley / Althoff</v>
      </c>
      <c r="F14" s="4" t="str">
        <f>VLOOKUP($B14,COMP_LIST!$A:$AD,3,FALSE)</f>
        <v>Taidong 1 S</v>
      </c>
      <c r="G14" s="4" t="str">
        <f>VLOOKUP($B14,COMP_LIST!$A:$AD,4,FALSE)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5</v>
      </c>
      <c r="K15" s="11">
        <f t="shared" si="0"/>
        <v>4</v>
      </c>
      <c r="L15" s="48">
        <f t="shared" si="0"/>
        <v>0</v>
      </c>
      <c r="M15" s="57">
        <f t="shared" si="0"/>
        <v>0</v>
      </c>
      <c r="N15" s="51">
        <f t="shared" si="0"/>
        <v>11</v>
      </c>
      <c r="O15" s="11">
        <f t="shared" si="0"/>
        <v>4</v>
      </c>
      <c r="P15" s="11">
        <f t="shared" si="0"/>
        <v>16</v>
      </c>
      <c r="Q15" s="11">
        <f t="shared" si="0"/>
        <v>17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2016:6:1:7:TAIDONG_1_3</v>
      </c>
      <c r="D18" s="64">
        <f>MATCH($C18,REPORT_DATA_BY_DISTRICT!$A:$A, 0)</f>
        <v>621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11</v>
      </c>
      <c r="O18" s="10">
        <f>IFERROR(INDEX(REPORT_DATA_BY_DISTRICT!$A:$AI,$D18,MATCH(O$8,REPORT_DATA_BY_DISTRICT!$A$1:$AI$1,0)), "")</f>
        <v>4</v>
      </c>
      <c r="P18" s="10">
        <f>IFERROR(INDEX(REPORT_DATA_BY_DISTRICT!$A:$AI,$D18,MATCH(P$8,REPORT_DATA_BY_DISTRICT!$A$1:$AI$1,0)), "")</f>
        <v>16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27</v>
      </c>
    </row>
    <row r="19" spans="3:19" ht="15" customHeight="1">
      <c r="C19" s="64" t="str">
        <f>CONCATENATE(YEAR,":",MONTH,":2:",WEEKLY_REPORT_DAY,":", $A$1)</f>
        <v>2016:6:2:7:TAIDONG_1_3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2016:6:3:7:TAIDONG_1_3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2016:6:4:7:TAIDONG_1_3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2016:6:5:7:TAIDONG_1_3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5</v>
      </c>
      <c r="K23" s="17">
        <f t="shared" si="1"/>
        <v>4</v>
      </c>
      <c r="L23" s="49">
        <f t="shared" si="1"/>
        <v>0</v>
      </c>
      <c r="M23" s="17">
        <f t="shared" si="1"/>
        <v>0</v>
      </c>
      <c r="N23" s="52">
        <f t="shared" si="1"/>
        <v>11</v>
      </c>
      <c r="O23" s="17">
        <f t="shared" si="1"/>
        <v>4</v>
      </c>
      <c r="P23" s="17">
        <f t="shared" si="1"/>
        <v>16</v>
      </c>
      <c r="Q23" s="17">
        <f t="shared" si="1"/>
        <v>17</v>
      </c>
      <c r="R23" s="17">
        <f t="shared" si="1"/>
        <v>0</v>
      </c>
      <c r="S23" s="17">
        <f>SUM(S18:S22)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17" priority="1">
      <formula>J12=""</formula>
    </cfRule>
    <cfRule type="expression" dxfId="116" priority="2">
      <formula>AND(M$9&lt;&gt;"",M12&gt;=M$9)</formula>
    </cfRule>
    <cfRule type="expression" dxfId="115" priority="3">
      <formula>AND(M$10&lt;&gt;"",M12&lt;M$10)</formula>
    </cfRule>
    <cfRule type="expression" dxfId="11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2016:3:3:7:TAIDONG_1_3</v>
      </c>
      <c r="AP77" s="27">
        <f t="shared" ref="AP77:AP88" ca="1" si="11">MATCH(AO77,INDIRECT(CONCATENATE($X$93,"$A:$A")),0)</f>
        <v>297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17</v>
      </c>
      <c r="AS77" s="21">
        <f t="shared" ca="1" si="12"/>
        <v>7</v>
      </c>
      <c r="AT77" s="21">
        <f t="shared" ca="1" si="12"/>
        <v>11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2016:3:4:7:TAIDONG_1_3</v>
      </c>
      <c r="AP78" s="27">
        <f t="shared" ca="1" si="11"/>
        <v>327</v>
      </c>
      <c r="AQ78" s="21">
        <f t="shared" ca="1" si="12"/>
        <v>0</v>
      </c>
      <c r="AR78" s="21">
        <f t="shared" ca="1" si="12"/>
        <v>17</v>
      </c>
      <c r="AS78" s="21">
        <f t="shared" ca="1" si="12"/>
        <v>12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2016:4:1:7:TAIDONG_1_3</v>
      </c>
      <c r="AP79" s="27">
        <f t="shared" ca="1" si="11"/>
        <v>356</v>
      </c>
      <c r="AQ79" s="21">
        <f t="shared" ca="1" si="12"/>
        <v>2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2016:4:2:7:TAIDONG_1_3</v>
      </c>
      <c r="AP80" s="27">
        <f t="shared" ca="1" si="11"/>
        <v>385</v>
      </c>
      <c r="AQ80" s="21">
        <f t="shared" ca="1" si="12"/>
        <v>0</v>
      </c>
      <c r="AR80" s="21">
        <f t="shared" ca="1" si="12"/>
        <v>17</v>
      </c>
      <c r="AS80" s="21">
        <f t="shared" ca="1" si="12"/>
        <v>7</v>
      </c>
      <c r="AT80" s="21">
        <f t="shared" ca="1" si="12"/>
        <v>16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2016:4:3:7:TAIDONG_1_3</v>
      </c>
      <c r="AP81" s="27">
        <f t="shared" ca="1" si="11"/>
        <v>414</v>
      </c>
      <c r="AQ81" s="21">
        <f t="shared" ca="1" si="12"/>
        <v>2</v>
      </c>
      <c r="AR81" s="21">
        <f t="shared" ca="1" si="12"/>
        <v>21</v>
      </c>
      <c r="AS81" s="21">
        <f t="shared" ca="1" si="12"/>
        <v>13</v>
      </c>
      <c r="AT81" s="21">
        <f t="shared" ca="1" si="12"/>
        <v>9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>
        <f t="shared" ca="1" si="3"/>
        <v>174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2016:4:4:7:TAIDONG_1_3</v>
      </c>
      <c r="AP82" s="27">
        <f t="shared" ca="1" si="11"/>
        <v>443</v>
      </c>
      <c r="AQ82" s="21">
        <f t="shared" ca="1" si="12"/>
        <v>0</v>
      </c>
      <c r="AR82" s="21">
        <f t="shared" ca="1" si="12"/>
        <v>13</v>
      </c>
      <c r="AS82" s="21">
        <f t="shared" ca="1" si="12"/>
        <v>5</v>
      </c>
      <c r="AT82" s="21">
        <f t="shared" ca="1" si="12"/>
        <v>16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2016:5:1:7:TAIDONG_1_3</v>
      </c>
      <c r="AP83" s="27">
        <f t="shared" ca="1" si="11"/>
        <v>472</v>
      </c>
      <c r="AQ83" s="21">
        <f t="shared" ca="1" si="12"/>
        <v>0</v>
      </c>
      <c r="AR83" s="21">
        <f t="shared" ca="1" si="12"/>
        <v>21</v>
      </c>
      <c r="AS83" s="21">
        <f t="shared" ca="1" si="12"/>
        <v>16</v>
      </c>
      <c r="AT83" s="21">
        <f t="shared" ca="1" si="12"/>
        <v>17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2016:5:2:7:TAIDONG_1_3</v>
      </c>
      <c r="AP84" s="27">
        <f t="shared" ca="1" si="11"/>
        <v>501</v>
      </c>
      <c r="AQ84" s="21">
        <f t="shared" ca="1" si="12"/>
        <v>0</v>
      </c>
      <c r="AR84" s="21">
        <f t="shared" ca="1" si="12"/>
        <v>16</v>
      </c>
      <c r="AS84" s="21">
        <f t="shared" ca="1" si="12"/>
        <v>9</v>
      </c>
      <c r="AT84" s="21">
        <f t="shared" ca="1" si="12"/>
        <v>18</v>
      </c>
      <c r="AU84" s="21">
        <f t="shared" ca="1" si="12"/>
        <v>9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2016:5:3:7:TAIDONG_1_3</v>
      </c>
      <c r="AP85" s="27">
        <f t="shared" ca="1" si="11"/>
        <v>530</v>
      </c>
      <c r="AQ85" s="21">
        <f t="shared" ca="1" si="12"/>
        <v>0</v>
      </c>
      <c r="AR85" s="21">
        <f t="shared" ca="1" si="12"/>
        <v>19</v>
      </c>
      <c r="AS85" s="21">
        <f t="shared" ca="1" si="12"/>
        <v>6</v>
      </c>
      <c r="AT85" s="21">
        <f t="shared" ca="1" si="12"/>
        <v>30</v>
      </c>
      <c r="AU85" s="21">
        <f t="shared" ca="1" si="12"/>
        <v>4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2016:5:4:7:TAIDONG_1_3</v>
      </c>
      <c r="AP86" s="27">
        <f t="shared" ca="1" si="11"/>
        <v>562</v>
      </c>
      <c r="AQ86" s="21">
        <f t="shared" ca="1" si="12"/>
        <v>2</v>
      </c>
      <c r="AR86" s="21">
        <f t="shared" ca="1" si="12"/>
        <v>19</v>
      </c>
      <c r="AS86" s="21">
        <f t="shared" ca="1" si="12"/>
        <v>4</v>
      </c>
      <c r="AT86" s="21">
        <f t="shared" ca="1" si="12"/>
        <v>11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2016:5:5:7:TAIDONG_1_3</v>
      </c>
      <c r="AP87" s="27">
        <f t="shared" ca="1" si="11"/>
        <v>591</v>
      </c>
      <c r="AQ87" s="21">
        <f t="shared" ca="1" si="12"/>
        <v>0</v>
      </c>
      <c r="AR87" s="21">
        <f t="shared" ca="1" si="12"/>
        <v>14</v>
      </c>
      <c r="AS87" s="21">
        <f t="shared" ca="1" si="12"/>
        <v>6</v>
      </c>
      <c r="AT87" s="21">
        <f t="shared" ca="1" si="12"/>
        <v>15</v>
      </c>
      <c r="AU87" s="21">
        <f t="shared" ca="1" si="12"/>
        <v>3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2016:6:1:7:TAIDONG_1_3</v>
      </c>
      <c r="AP88" s="27">
        <f t="shared" ca="1" si="11"/>
        <v>621</v>
      </c>
      <c r="AQ88" s="21">
        <f t="shared" ca="1" si="12"/>
        <v>0</v>
      </c>
      <c r="AR88" s="21">
        <f t="shared" ca="1" si="12"/>
        <v>11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14%</v>
      </c>
      <c r="Y102" s="30">
        <f ca="1">IFERROR(X101/SUM(X100:X101),"0")</f>
        <v>0.14285714285714285</v>
      </c>
      <c r="Z102" s="7" t="str">
        <f ca="1">TEXT(Y102,"00%")</f>
        <v>14%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2002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2249</v>
      </c>
      <c r="E2" s="78" t="str">
        <f>$A$3</f>
        <v>玉里地區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YULI_DISTRICT_GRAPH!$AC$89</f>
        <v>2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2071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2001</v>
      </c>
      <c r="C12" s="64" t="str">
        <f>CONCATENATE(YEAR,":",MONTH,":",WEEK,":",WEEKDAY,":",$B12)</f>
        <v>2016:6:1:7:YULI_E</v>
      </c>
      <c r="D12" s="64">
        <f>MATCH($C12,REPORT_DATA_BY_COMP!$A:$A,0)</f>
        <v>2028</v>
      </c>
      <c r="E12" s="65" t="str">
        <f>SUBSTITUTE(VLOOKUP($B12,COMP_LIST!$A:$AD,5,FALSE),"EL","")</f>
        <v>E. Hsiao DL / Johnson</v>
      </c>
      <c r="F12" s="4" t="str">
        <f>VLOOKUP($B12,COMP_LIST!$A:$AD,3,FALSE)</f>
        <v>Yuli E</v>
      </c>
      <c r="G12" s="4" t="str">
        <f>VLOOKUP($B12,COMP_LIST!$A:$AD,4,FALSE)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10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17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15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21</v>
      </c>
    </row>
    <row r="13" spans="1:19" ht="15" customHeight="1">
      <c r="A13" s="1"/>
      <c r="B13" s="1" t="s">
        <v>2005</v>
      </c>
      <c r="C13" s="64" t="str">
        <f>CONCATENATE(YEAR,":",MONTH,":",WEEK,":",WEEKDAY,":",$B13)</f>
        <v>2016:6:1:7:YULI_S</v>
      </c>
      <c r="D13" s="64">
        <f>MATCH($C13,REPORT_DATA_BY_COMP!$A:$A,0)</f>
        <v>2029</v>
      </c>
      <c r="E13" s="65" t="str">
        <f>SUBSTITUTE(VLOOKUP($B13,COMP_LIST!$A:$AD,5,FALSE),"EL","")</f>
        <v>S. Parkin / Weaver</v>
      </c>
      <c r="F13" s="4" t="str">
        <f>VLOOKUP($B13,COMP_LIST!$A:$AD,3,FALSE)</f>
        <v>Yuli S</v>
      </c>
      <c r="G13" s="4" t="str">
        <f>VLOOKUP($B13,COMP_LIST!$A:$AD,4,FALSE)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11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21</v>
      </c>
      <c r="O14" s="11">
        <f t="shared" si="0"/>
        <v>5</v>
      </c>
      <c r="P14" s="11">
        <f t="shared" si="0"/>
        <v>10</v>
      </c>
      <c r="Q14" s="11">
        <f t="shared" si="0"/>
        <v>19</v>
      </c>
      <c r="R14" s="11">
        <f t="shared" si="0"/>
        <v>1</v>
      </c>
      <c r="S14" s="11">
        <f t="shared" si="0"/>
        <v>26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2016:6:1:7:YULI</v>
      </c>
      <c r="D17" s="64">
        <f>MATCH($C17,REPORT_DATA_BY_DISTRICT!$A:$A, 0)</f>
        <v>633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11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1</v>
      </c>
      <c r="N17" s="10">
        <f>IFERROR(INDEX(REPORT_DATA_BY_DISTRICT!$A:$AI,$D17,MATCH(N$8,REPORT_DATA_BY_DISTRICT!$A$1:$AI$1,0)), "")</f>
        <v>21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10</v>
      </c>
      <c r="Q17" s="10">
        <f>IFERROR(INDEX(REPORT_DATA_BY_DISTRICT!$A:$AI,$D17,MATCH(Q$8,REPORT_DATA_BY_DISTRICT!$A$1:$AI$1,0)), "")</f>
        <v>19</v>
      </c>
      <c r="R17" s="10">
        <f>IFERROR(INDEX(REPORT_DATA_BY_DISTRICT!$A:$AI,$D17,MATCH(R$8,REPORT_DATA_BY_DISTRICT!$A$1:$AI$1,0)), "")</f>
        <v>1</v>
      </c>
      <c r="S17" s="10">
        <f>IFERROR(INDEX(REPORT_DATA_BY_DISTRICT!$A:$AI,$D17,MATCH(S$8,REPORT_DATA_BY_DISTRICT!$A$1:$AI$1,0)), "")</f>
        <v>26</v>
      </c>
    </row>
    <row r="18" spans="3:19" ht="15" customHeight="1">
      <c r="C18" s="64" t="str">
        <f>CONCATENATE(YEAR,":",MONTH,":2:",WEEKLY_REPORT_DAY,":", $A$1)</f>
        <v>2016:6:2:7:YULI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2016:6:3:7:YULI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2016:6:4:7:YULI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2016:6:5:7:YULI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11</v>
      </c>
      <c r="K22" s="17">
        <f t="shared" si="1"/>
        <v>6</v>
      </c>
      <c r="L22" s="49">
        <f t="shared" si="1"/>
        <v>0</v>
      </c>
      <c r="M22" s="17">
        <f t="shared" si="1"/>
        <v>1</v>
      </c>
      <c r="N22" s="52">
        <f t="shared" si="1"/>
        <v>21</v>
      </c>
      <c r="O22" s="17">
        <f t="shared" si="1"/>
        <v>5</v>
      </c>
      <c r="P22" s="17">
        <f t="shared" si="1"/>
        <v>10</v>
      </c>
      <c r="Q22" s="17">
        <f t="shared" si="1"/>
        <v>19</v>
      </c>
      <c r="R22" s="17">
        <f t="shared" si="1"/>
        <v>1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13" priority="6">
      <formula>AND(M$9&lt;&gt;"",M12&gt;=M$9)</formula>
    </cfRule>
  </conditionalFormatting>
  <conditionalFormatting sqref="M12:S12">
    <cfRule type="expression" dxfId="112" priority="5">
      <formula>J12=""</formula>
    </cfRule>
    <cfRule type="expression" dxfId="111" priority="7">
      <formula>AND(M$10&lt;&gt;"",M12&lt;M$10)</formula>
    </cfRule>
    <cfRule type="expression" dxfId="110" priority="8">
      <formula>AND(M$10&lt;&gt;"",M12&gt;=M$10)</formula>
    </cfRule>
  </conditionalFormatting>
  <conditionalFormatting sqref="M12:S13">
    <cfRule type="expression" dxfId="109" priority="9">
      <formula>J12=""</formula>
    </cfRule>
    <cfRule type="expression" dxfId="108" priority="10">
      <formula>AND(M$9&lt;&gt;"",M12&gt;=M$9)</formula>
    </cfRule>
    <cfRule type="expression" dxfId="107" priority="11">
      <formula>AND(M$10&lt;&gt;"",M12&lt;M$10)</formula>
    </cfRule>
    <cfRule type="expression" dxfId="10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2016:3:3:7:YULI</v>
      </c>
      <c r="AP77" s="27">
        <f t="shared" ref="AP77:AP88" ca="1" si="11">MATCH(AO77,INDIRECT(CONCATENATE($X$93,"$A:$A")),0)</f>
        <v>310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2016:3:4:7:YULI</v>
      </c>
      <c r="AP78" s="27">
        <f t="shared" ca="1" si="11"/>
        <v>339</v>
      </c>
      <c r="AQ78" s="21">
        <f t="shared" ca="1" si="12"/>
        <v>0</v>
      </c>
      <c r="AR78" s="21">
        <f t="shared" ca="1" si="12"/>
        <v>8</v>
      </c>
      <c r="AS78" s="21">
        <f t="shared" ca="1" si="12"/>
        <v>2</v>
      </c>
      <c r="AT78" s="21">
        <f t="shared" ca="1" si="12"/>
        <v>4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2016:4:1:7:YULI</v>
      </c>
      <c r="AP79" s="27">
        <f t="shared" ca="1" si="11"/>
        <v>368</v>
      </c>
      <c r="AQ79" s="21">
        <f t="shared" ca="1" si="12"/>
        <v>0</v>
      </c>
      <c r="AR79" s="21">
        <f t="shared" ca="1" si="12"/>
        <v>7</v>
      </c>
      <c r="AS79" s="21">
        <f t="shared" ca="1" si="12"/>
        <v>3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2016:4:2:7:YULI</v>
      </c>
      <c r="AP80" s="27">
        <f t="shared" ca="1" si="11"/>
        <v>397</v>
      </c>
      <c r="AQ80" s="21">
        <f t="shared" ca="1" si="12"/>
        <v>0</v>
      </c>
      <c r="AR80" s="21">
        <f t="shared" ca="1" si="12"/>
        <v>8</v>
      </c>
      <c r="AS80" s="21">
        <f t="shared" ca="1" si="12"/>
        <v>2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2016:4:3:7:YULI</v>
      </c>
      <c r="AP81" s="27">
        <f t="shared" ca="1" si="11"/>
        <v>426</v>
      </c>
      <c r="AQ81" s="21">
        <f t="shared" ca="1" si="12"/>
        <v>1</v>
      </c>
      <c r="AR81" s="21">
        <f t="shared" ca="1" si="12"/>
        <v>5</v>
      </c>
      <c r="AS81" s="21">
        <f t="shared" ca="1" si="12"/>
        <v>1</v>
      </c>
      <c r="AT81" s="21">
        <f t="shared" ca="1" si="12"/>
        <v>9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>
        <f t="shared" ca="1" si="3"/>
        <v>186</v>
      </c>
      <c r="AC82" s="21">
        <f t="shared" ca="1" si="4"/>
        <v>1</v>
      </c>
      <c r="AD82" s="21">
        <f t="shared" si="5"/>
        <v>0</v>
      </c>
      <c r="AE82" s="27">
        <f t="shared" ca="1" si="6"/>
        <v>89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2016:4:4:7:YULI</v>
      </c>
      <c r="AP82" s="27">
        <f t="shared" ca="1" si="11"/>
        <v>455</v>
      </c>
      <c r="AQ82" s="21">
        <f t="shared" ca="1" si="12"/>
        <v>0</v>
      </c>
      <c r="AR82" s="21">
        <f t="shared" ca="1" si="12"/>
        <v>9</v>
      </c>
      <c r="AS82" s="21">
        <f t="shared" ca="1" si="12"/>
        <v>2</v>
      </c>
      <c r="AT82" s="21">
        <f t="shared" ca="1" si="12"/>
        <v>12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2016:5:1:7:YULI</v>
      </c>
      <c r="AP83" s="27">
        <f t="shared" ca="1" si="11"/>
        <v>484</v>
      </c>
      <c r="AQ83" s="21">
        <f t="shared" ca="1" si="12"/>
        <v>0</v>
      </c>
      <c r="AR83" s="21">
        <f t="shared" ca="1" si="12"/>
        <v>14</v>
      </c>
      <c r="AS83" s="21">
        <f t="shared" ca="1" si="12"/>
        <v>2</v>
      </c>
      <c r="AT83" s="21">
        <f t="shared" ca="1" si="12"/>
        <v>20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2016:5:2:7:YULI</v>
      </c>
      <c r="AP84" s="27">
        <f t="shared" ca="1" si="11"/>
        <v>513</v>
      </c>
      <c r="AQ84" s="21">
        <f t="shared" ca="1" si="12"/>
        <v>0</v>
      </c>
      <c r="AR84" s="21">
        <f t="shared" ca="1" si="12"/>
        <v>15</v>
      </c>
      <c r="AS84" s="21">
        <f t="shared" ca="1" si="12"/>
        <v>1</v>
      </c>
      <c r="AT84" s="21">
        <f t="shared" ca="1" si="12"/>
        <v>17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2016:5:3:7:YULI</v>
      </c>
      <c r="AP85" s="27">
        <f t="shared" ca="1" si="11"/>
        <v>543</v>
      </c>
      <c r="AQ85" s="21">
        <f t="shared" ca="1" si="12"/>
        <v>0</v>
      </c>
      <c r="AR85" s="21">
        <f t="shared" ca="1" si="12"/>
        <v>16</v>
      </c>
      <c r="AS85" s="21">
        <f t="shared" ca="1" si="12"/>
        <v>1</v>
      </c>
      <c r="AT85" s="21">
        <f t="shared" ca="1" si="12"/>
        <v>16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2016:5:4:7:YULI</v>
      </c>
      <c r="AP86" s="27">
        <f t="shared" ca="1" si="11"/>
        <v>574</v>
      </c>
      <c r="AQ86" s="21">
        <f t="shared" ca="1" si="12"/>
        <v>0</v>
      </c>
      <c r="AR86" s="21">
        <f t="shared" ca="1" si="12"/>
        <v>21</v>
      </c>
      <c r="AS86" s="21">
        <f t="shared" ca="1" si="12"/>
        <v>4</v>
      </c>
      <c r="AT86" s="21">
        <f t="shared" ca="1" si="12"/>
        <v>15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2016:5:5:7:YULI</v>
      </c>
      <c r="AP87" s="27">
        <f t="shared" ca="1" si="11"/>
        <v>603</v>
      </c>
      <c r="AQ87" s="21">
        <f t="shared" ca="1" si="12"/>
        <v>0</v>
      </c>
      <c r="AR87" s="21">
        <f t="shared" ca="1" si="12"/>
        <v>23</v>
      </c>
      <c r="AS87" s="21">
        <f t="shared" ca="1" si="12"/>
        <v>9</v>
      </c>
      <c r="AT87" s="21">
        <f t="shared" ca="1" si="12"/>
        <v>15</v>
      </c>
      <c r="AU87" s="21">
        <f t="shared" ca="1" si="12"/>
        <v>2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2016:6:1:7:YULI</v>
      </c>
      <c r="AP88" s="27">
        <f t="shared" ca="1" si="11"/>
        <v>633</v>
      </c>
      <c r="AQ88" s="21">
        <f t="shared" ca="1" si="12"/>
        <v>1</v>
      </c>
      <c r="AR88" s="21">
        <f t="shared" ca="1" si="12"/>
        <v>21</v>
      </c>
      <c r="AS88" s="21">
        <f t="shared" ca="1" si="12"/>
        <v>5</v>
      </c>
      <c r="AT88" s="21">
        <f t="shared" ca="1" si="12"/>
        <v>19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1845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2072</v>
      </c>
      <c r="E2" s="78" t="str">
        <f>$A$3</f>
        <v>竹南地帶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ZHUNAN_ZONE_GRAPH!$AC$89</f>
        <v>21</v>
      </c>
      <c r="I5" s="91"/>
      <c r="J5" s="91"/>
      <c r="K5" s="92"/>
      <c r="L5" s="45">
        <f>$M$27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1</v>
      </c>
      <c r="I15" s="11">
        <f t="shared" si="0"/>
        <v>1</v>
      </c>
      <c r="J15" s="11">
        <f t="shared" si="0"/>
        <v>11</v>
      </c>
      <c r="K15" s="11">
        <f t="shared" si="0"/>
        <v>4</v>
      </c>
      <c r="L15" s="48">
        <f t="shared" si="0"/>
        <v>0</v>
      </c>
      <c r="M15" s="57">
        <f t="shared" si="0"/>
        <v>1</v>
      </c>
      <c r="N15" s="51">
        <f t="shared" si="0"/>
        <v>20</v>
      </c>
      <c r="O15" s="11">
        <f t="shared" si="0"/>
        <v>4</v>
      </c>
      <c r="P15" s="11">
        <f t="shared" si="0"/>
        <v>33</v>
      </c>
      <c r="Q15" s="11">
        <f t="shared" si="0"/>
        <v>17</v>
      </c>
      <c r="R15" s="11">
        <f t="shared" si="0"/>
        <v>0</v>
      </c>
      <c r="S15" s="11">
        <f t="shared" si="0"/>
        <v>19</v>
      </c>
    </row>
    <row r="16" spans="1:19" ht="15" customHeight="1">
      <c r="A16" s="1" t="s">
        <v>2077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1935</v>
      </c>
      <c r="C17" s="64" t="str">
        <f>CONCATENATE(YEAR,":",MONTH,":",WEEK,":",WEEKDAY,":",$B17)</f>
        <v>2016:6:1:7:TOUFEN_E</v>
      </c>
      <c r="D17" s="64">
        <f>MATCH($C17,REPORT_DATA_BY_COMP!$A:$A,0)</f>
        <v>2006</v>
      </c>
      <c r="E17" s="65" t="str">
        <f>SUBSTITUTE(VLOOKUP($B17,COMP_LIST!$A:$AD,5,FALSE),"EL","")</f>
        <v>E. Liao DL / Ploeg</v>
      </c>
      <c r="F17" s="4" t="str">
        <f>VLOOKUP($B17,COMP_LIST!$A:$AD,3,FALSE)</f>
        <v>Toufen E</v>
      </c>
      <c r="G17" s="4" t="str">
        <f>VLOOKUP($B17,COMP_LIST!$A:$AD,4,FALSE)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1</v>
      </c>
      <c r="J17" s="10">
        <f>IFERROR(INDEX(REPORT_DATA_BY_COMP!$A:$AI,$D17,MATCH(J$8,REPORT_DATA_BY_COMP!$A$1:$AI$1,0)), "")</f>
        <v>3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9</v>
      </c>
      <c r="O17" s="10">
        <f>IFERROR(INDEX(REPORT_DATA_BY_COMP!$A:$AI,$D17,MATCH(O$8,REPORT_DATA_BY_COMP!$A$1:$AI$1,0)), "")</f>
        <v>3</v>
      </c>
      <c r="P17" s="10">
        <f>IFERROR(INDEX(REPORT_DATA_BY_COMP!$A:$AI,$D17,MATCH(P$8,REPORT_DATA_BY_COMP!$A$1:$AI$1,0)), "")</f>
        <v>16</v>
      </c>
      <c r="Q17" s="10">
        <f>IFERROR(INDEX(REPORT_DATA_BY_COMP!$A:$AI,$D17,MATCH(Q$8,REPORT_DATA_BY_COMP!$A$1:$AI$1,0)), "")</f>
        <v>7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10</v>
      </c>
    </row>
    <row r="18" spans="1:19" ht="15" customHeight="1">
      <c r="A18" s="1"/>
      <c r="B18" s="1" t="s">
        <v>1849</v>
      </c>
      <c r="C18" s="64" t="str">
        <f>CONCATENATE(YEAR,":",MONTH,":",WEEK,":",WEEKDAY,":",$B18)</f>
        <v>2016:6:1:7:MIAOLI_E</v>
      </c>
      <c r="D18" s="64">
        <f>MATCH($C18,REPORT_DATA_BY_COMP!$A:$A,0)</f>
        <v>1976</v>
      </c>
      <c r="E18" s="65" t="str">
        <f>SUBSTITUTE(VLOOKUP($B18,COMP_LIST!$A:$AD,5,FALSE),"EL","")</f>
        <v>E. Boyce / Nielson</v>
      </c>
      <c r="F18" s="4" t="str">
        <f>VLOOKUP($B18,COMP_LIST!$A:$AD,3,FALSE)</f>
        <v>Miaoli E</v>
      </c>
      <c r="G18" s="4" t="str">
        <f>VLOOKUP($B18,COMP_LIST!$A:$AD,4,FALSE)</f>
        <v>苗栗長老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6</v>
      </c>
    </row>
    <row r="19" spans="1:19" ht="15" customHeight="1" thickBot="1">
      <c r="A19" s="1"/>
      <c r="B19" s="1"/>
      <c r="E19" s="8" t="s">
        <v>804</v>
      </c>
      <c r="F19" s="9"/>
      <c r="G19" s="9"/>
      <c r="H19" s="11">
        <f t="shared" ref="H19:S19" si="1">SUM(H17:H18)</f>
        <v>1</v>
      </c>
      <c r="I19" s="11">
        <f t="shared" si="1"/>
        <v>1</v>
      </c>
      <c r="J19" s="11">
        <f t="shared" si="1"/>
        <v>4</v>
      </c>
      <c r="K19" s="11">
        <f t="shared" si="1"/>
        <v>8</v>
      </c>
      <c r="L19" s="48">
        <f t="shared" si="1"/>
        <v>1</v>
      </c>
      <c r="M19" s="69">
        <f t="shared" si="1"/>
        <v>0</v>
      </c>
      <c r="N19" s="51">
        <f t="shared" si="1"/>
        <v>13</v>
      </c>
      <c r="O19" s="11">
        <f t="shared" si="1"/>
        <v>7</v>
      </c>
      <c r="P19" s="11">
        <f t="shared" si="1"/>
        <v>27</v>
      </c>
      <c r="Q19" s="11">
        <f t="shared" si="1"/>
        <v>12</v>
      </c>
      <c r="R19" s="11">
        <f t="shared" si="1"/>
        <v>0</v>
      </c>
      <c r="S19" s="11">
        <f t="shared" si="1"/>
        <v>16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803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2016:6:1:7:ZHUNAN</v>
      </c>
      <c r="D22" s="64">
        <f>MATCH($C22,REPORT_DATA_BY_ZONE!$A:$A, 0)</f>
        <v>223</v>
      </c>
      <c r="E22" s="19" t="s">
        <v>781</v>
      </c>
      <c r="F22" s="13"/>
      <c r="G22" s="13"/>
      <c r="H22" s="10">
        <f>IFERROR(INDEX(REPORT_DATA_BY_ZONE!$A:$AI,$D22,MATCH(H$8,REPORT_DATA_BY_ZONE!$A$1:$AI$1,0)), "")</f>
        <v>2</v>
      </c>
      <c r="I22" s="10">
        <f>IFERROR(INDEX(REPORT_DATA_BY_ZONE!$A:$AI,$D22,MATCH(I$8,REPORT_DATA_BY_ZONE!$A$1:$AI$1,0)), "")</f>
        <v>2</v>
      </c>
      <c r="J22" s="10">
        <f>IFERROR(INDEX(REPORT_DATA_BY_ZONE!$A:$AI,$D22,MATCH(J$8,REPORT_DATA_BY_ZONE!$A$1:$AI$1,0)), "")</f>
        <v>15</v>
      </c>
      <c r="K22" s="10">
        <f>IFERROR(INDEX(REPORT_DATA_BY_ZONE!$A:$AI,$D22,MATCH(K$8,REPORT_DATA_BY_ZONE!$A$1:$AI$1,0)), "")</f>
        <v>12</v>
      </c>
      <c r="L22" s="47">
        <f>IFERROR(INDEX(REPORT_DATA_BY_ZONE!$A:$AI,$D22,MATCH(L$8,REPORT_DATA_BY_ZONE!$A$1:$AI$1,0)), "")</f>
        <v>1</v>
      </c>
      <c r="M22" s="10">
        <f>IFERROR(INDEX(REPORT_DATA_BY_ZONE!$A:$AI,$D22,MATCH(M$8,REPORT_DATA_BY_ZONE!$A$1:$AI$1,0)), "")</f>
        <v>1</v>
      </c>
      <c r="N22" s="50">
        <f>IFERROR(INDEX(REPORT_DATA_BY_ZONE!$A:$AI,$D22,MATCH(N$8,REPORT_DATA_BY_ZONE!$A$1:$AI$1,0)), "")</f>
        <v>33</v>
      </c>
      <c r="O22" s="10">
        <f>IFERROR(INDEX(REPORT_DATA_BY_ZONE!$A:$AI,$D22,MATCH(O$8,REPORT_DATA_BY_ZONE!$A$1:$AI$1,0)), "")</f>
        <v>11</v>
      </c>
      <c r="P22" s="10">
        <f>IFERROR(INDEX(REPORT_DATA_BY_ZONE!$A:$AI,$D22,MATCH(P$8,REPORT_DATA_BY_ZONE!$A$1:$AI$1,0)), "")</f>
        <v>60</v>
      </c>
      <c r="Q22" s="10">
        <f>IFERROR(INDEX(REPORT_DATA_BY_ZONE!$A:$AI,$D22,MATCH(Q$8,REPORT_DATA_BY_ZONE!$A$1:$AI$1,0)), "")</f>
        <v>29</v>
      </c>
      <c r="R22" s="10">
        <f>IFERROR(INDEX(REPORT_DATA_BY_ZONE!$A:$AI,$D22,MATCH(R$8,REPORT_DATA_BY_ZONE!$A$1:$AI$1,0)), "")</f>
        <v>0</v>
      </c>
      <c r="S22" s="10">
        <f>IFERROR(INDEX(REPORT_DATA_BY_ZONE!$A:$AI,$D22,MATCH(S$8,REPORT_DATA_BY_ZONE!$A$1:$AI$1,0)), "")</f>
        <v>35</v>
      </c>
    </row>
    <row r="23" spans="1:19" ht="15" customHeight="1">
      <c r="C23" s="64" t="str">
        <f>CONCATENATE(YEAR,":",MONTH,":2:",WEEKLY_REPORT_DAY,":", $A$1)</f>
        <v>2016:6:2:7:ZHUNAN</v>
      </c>
      <c r="D23" s="64" t="e">
        <f>MATCH($C23,REPORT_DATA_BY_ZONE!$A:$A, 0)</f>
        <v>#N/A</v>
      </c>
      <c r="E23" s="19" t="s">
        <v>780</v>
      </c>
      <c r="F23" s="13"/>
      <c r="G23" s="13"/>
      <c r="H23" s="10" t="str">
        <f>IFERROR(INDEX(REPORT_DATA_BY_ZONE!$A:$AI,$D23,MATCH(H$8,REPORT_DATA_BY_ZONE!$A$1:$AI$1,0)), "")</f>
        <v/>
      </c>
      <c r="I23" s="10" t="str">
        <f>IFERROR(INDEX(REPORT_DATA_BY_ZONE!$A:$AI,$D23,MATCH(I$8,REPORT_DATA_BY_ZONE!$A$1:$AI$1,0)), "")</f>
        <v/>
      </c>
      <c r="J23" s="10" t="str">
        <f>IFERROR(INDEX(REPORT_DATA_BY_ZONE!$A:$AI,$D23,MATCH(J$8,REPORT_DATA_BY_ZONE!$A$1:$AI$1,0)), "")</f>
        <v/>
      </c>
      <c r="K23" s="10" t="str">
        <f>IFERROR(INDEX(REPORT_DATA_BY_ZONE!$A:$AI,$D23,MATCH(K$8,REPORT_DATA_BY_ZONE!$A$1:$AI$1,0)), "")</f>
        <v/>
      </c>
      <c r="L23" s="47" t="str">
        <f>IFERROR(INDEX(REPORT_DATA_BY_ZONE!$A:$AI,$D23,MATCH(L$8,REPORT_DATA_BY_ZONE!$A$1:$AI$1,0)), "")</f>
        <v/>
      </c>
      <c r="M23" s="10" t="str">
        <f>IFERROR(INDEX(REPORT_DATA_BY_ZONE!$A:$AI,$D23,MATCH(M$8,REPORT_DATA_BY_ZONE!$A$1:$AI$1,0)), "")</f>
        <v/>
      </c>
      <c r="N23" s="50" t="str">
        <f>IFERROR(INDEX(REPORT_DATA_BY_ZONE!$A:$AI,$D23,MATCH(N$8,REPORT_DATA_BY_ZONE!$A$1:$AI$1,0)), "")</f>
        <v/>
      </c>
      <c r="O23" s="10" t="str">
        <f>IFERROR(INDEX(REPORT_DATA_BY_ZONE!$A:$AI,$D23,MATCH(O$8,REPORT_DATA_BY_ZONE!$A$1:$AI$1,0)), "")</f>
        <v/>
      </c>
      <c r="P23" s="10" t="str">
        <f>IFERROR(INDEX(REPORT_DATA_BY_ZONE!$A:$AI,$D23,MATCH(P$8,REPORT_DATA_BY_ZONE!$A$1:$AI$1,0)), "")</f>
        <v/>
      </c>
      <c r="Q23" s="10" t="str">
        <f>IFERROR(INDEX(REPORT_DATA_BY_ZONE!$A:$AI,$D23,MATCH(Q$8,REPORT_DATA_BY_ZONE!$A$1:$AI$1,0)), "")</f>
        <v/>
      </c>
      <c r="R23" s="10" t="str">
        <f>IFERROR(INDEX(REPORT_DATA_BY_ZONE!$A:$AI,$D23,MATCH(R$8,REPORT_DATA_BY_ZONE!$A$1:$AI$1,0)), "")</f>
        <v/>
      </c>
      <c r="S23" s="10" t="str">
        <f>IFERROR(INDEX(REPORT_DATA_BY_ZONE!$A:$AI,$D23,MATCH(S$8,REPORT_DATA_BY_ZONE!$A$1:$AI$1,0)), "")</f>
        <v/>
      </c>
    </row>
    <row r="24" spans="1:19" ht="15" customHeight="1">
      <c r="C24" s="64" t="str">
        <f>CONCATENATE(YEAR,":",MONTH,":3:",WEEKLY_REPORT_DAY,":", $A$1)</f>
        <v>2016:6:3:7:ZHUNAN</v>
      </c>
      <c r="D24" s="64" t="e">
        <f>MATCH($C24,REPORT_DATA_BY_ZONE!$A:$A, 0)</f>
        <v>#N/A</v>
      </c>
      <c r="E24" s="19" t="s">
        <v>782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10" t="str">
        <f>IFERROR(INDEX(REPORT_DATA_BY_ZONE!$A:$AI,$D24,MATCH(M$8,REPORT_DATA_BY_ZONE!$A$1:$AI$1,0)), "")</f>
        <v/>
      </c>
      <c r="N24" s="50" t="str">
        <f>IFERROR(INDEX(REPORT_DATA_BY_ZONE!$A:$AI,$D24,MATCH(N$8,REPORT_DATA_BY_ZONE!$A$1:$AI$1,0)), "")</f>
        <v/>
      </c>
      <c r="O24" s="10" t="str">
        <f>IFERROR(INDEX(REPORT_DATA_BY_ZONE!$A:$AI,$D24,MATCH(O$8,REPORT_DATA_BY_ZONE!$A$1:$AI$1,0)), "")</f>
        <v/>
      </c>
      <c r="P24" s="1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</row>
    <row r="25" spans="1:19" ht="15" customHeight="1">
      <c r="C25" s="64" t="str">
        <f>CONCATENATE(YEAR,":",MONTH,":4:",WEEKLY_REPORT_DAY,":", $A$1)</f>
        <v>2016:6:4:7:ZHUNAN</v>
      </c>
      <c r="D25" s="64" t="e">
        <f>MATCH($C25,REPORT_DATA_BY_ZONE!$A:$A, 0)</f>
        <v>#N/A</v>
      </c>
      <c r="E25" s="19" t="s">
        <v>783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CONCATENATE(YEAR,":",MONTH,":5:",WEEKLY_REPORT_DAY,":", $A$1)</f>
        <v>2016:6:5:7:ZHUNAN</v>
      </c>
      <c r="D26" s="64" t="e">
        <f>MATCH($C26,REPORT_DATA_BY_ZONE!$A:$A, 0)</f>
        <v>#N/A</v>
      </c>
      <c r="E26" s="19" t="s">
        <v>784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E27" s="16" t="s">
        <v>804</v>
      </c>
      <c r="F27" s="14"/>
      <c r="G27" s="14"/>
      <c r="H27" s="17">
        <f>SUM(H22:H26)</f>
        <v>2</v>
      </c>
      <c r="I27" s="17">
        <f t="shared" ref="I27:R27" si="2">SUM(I22:I26)</f>
        <v>2</v>
      </c>
      <c r="J27" s="17">
        <f t="shared" si="2"/>
        <v>15</v>
      </c>
      <c r="K27" s="17">
        <f t="shared" si="2"/>
        <v>12</v>
      </c>
      <c r="L27" s="49">
        <f t="shared" si="2"/>
        <v>1</v>
      </c>
      <c r="M27" s="17">
        <f t="shared" si="2"/>
        <v>1</v>
      </c>
      <c r="N27" s="52">
        <f t="shared" si="2"/>
        <v>33</v>
      </c>
      <c r="O27" s="17">
        <f t="shared" si="2"/>
        <v>11</v>
      </c>
      <c r="P27" s="17">
        <f t="shared" si="2"/>
        <v>60</v>
      </c>
      <c r="Q27" s="17">
        <f t="shared" si="2"/>
        <v>29</v>
      </c>
      <c r="R27" s="17">
        <f t="shared" si="2"/>
        <v>0</v>
      </c>
      <c r="S27" s="17">
        <f>SUM(S22:S26)</f>
        <v>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105" priority="10">
      <formula>AND(M$9&lt;&gt;"",M18&gt;=M$9)</formula>
    </cfRule>
  </conditionalFormatting>
  <conditionalFormatting sqref="M18:S18">
    <cfRule type="expression" dxfId="104" priority="9">
      <formula>J18=""</formula>
    </cfRule>
    <cfRule type="expression" dxfId="103" priority="11">
      <formula>AND(M$10&lt;&gt;"",M18&lt;M$10)</formula>
    </cfRule>
    <cfRule type="expression" dxfId="102" priority="12">
      <formula>AND(M$10&lt;&gt;"",M18&gt;=M$10)</formula>
    </cfRule>
  </conditionalFormatting>
  <conditionalFormatting sqref="M13:S13">
    <cfRule type="expression" dxfId="101" priority="2">
      <formula>AND(M$9&lt;&gt;"",M13&gt;=M$9)</formula>
    </cfRule>
  </conditionalFormatting>
  <conditionalFormatting sqref="M13:S13">
    <cfRule type="expression" dxfId="100" priority="1">
      <formula>J13=""</formula>
    </cfRule>
    <cfRule type="expression" dxfId="99" priority="3">
      <formula>AND(M$10&lt;&gt;"",M13&lt;M$10)</formula>
    </cfRule>
    <cfRule type="expression" dxfId="98" priority="4">
      <formula>AND(M$10&lt;&gt;"",M13&gt;=M$10)</formula>
    </cfRule>
  </conditionalFormatting>
  <conditionalFormatting sqref="M12:S14 M17:S18">
    <cfRule type="expression" dxfId="97" priority="13">
      <formula>J12=""</formula>
    </cfRule>
    <cfRule type="expression" dxfId="96" priority="14">
      <formula>AND(M$9&lt;&gt;"",M12&gt;=M$9)</formula>
    </cfRule>
    <cfRule type="expression" dxfId="95" priority="15">
      <formula>AND(M$10&lt;&gt;"",M12&lt;M$10)</formula>
    </cfRule>
    <cfRule type="expression" dxfId="9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2016:3:3:7:ZHUNAN</v>
      </c>
      <c r="AP77" s="27">
        <f t="shared" ref="AP77:AP88" ca="1" si="12">MATCH(AO77,INDIRECT(CONCATENATE($X$93,"$A:$A")),0)</f>
        <v>110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14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2016:3:4:7:ZHUNAN</v>
      </c>
      <c r="AP78" s="27">
        <f t="shared" ca="1" si="12"/>
        <v>120</v>
      </c>
      <c r="AQ78" s="21">
        <f t="shared" ca="1" si="13"/>
        <v>2</v>
      </c>
      <c r="AR78" s="21">
        <f t="shared" ca="1" si="13"/>
        <v>24</v>
      </c>
      <c r="AS78" s="21">
        <f t="shared" ca="1" si="13"/>
        <v>15</v>
      </c>
      <c r="AT78" s="21">
        <f t="shared" ca="1" si="13"/>
        <v>32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2016:4:1:7:ZHUNAN</v>
      </c>
      <c r="AP79" s="27">
        <f t="shared" ca="1" si="12"/>
        <v>130</v>
      </c>
      <c r="AQ79" s="21">
        <f t="shared" ca="1" si="13"/>
        <v>1</v>
      </c>
      <c r="AR79" s="21">
        <f t="shared" ca="1" si="13"/>
        <v>32</v>
      </c>
      <c r="AS79" s="21">
        <f t="shared" ca="1" si="13"/>
        <v>16</v>
      </c>
      <c r="AT79" s="21">
        <f t="shared" ca="1" si="13"/>
        <v>21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2016:4:2:7:ZHUNAN</v>
      </c>
      <c r="AP80" s="27">
        <f t="shared" ca="1" si="12"/>
        <v>140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7</v>
      </c>
      <c r="AD81" s="21">
        <f t="shared" si="5"/>
        <v>5</v>
      </c>
      <c r="AE81" s="27">
        <f t="shared" ca="1" si="6"/>
        <v>52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4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2016:4:3:7:ZHUNAN</v>
      </c>
      <c r="AP81" s="27">
        <f t="shared" ca="1" si="12"/>
        <v>150</v>
      </c>
      <c r="AQ81" s="21">
        <f t="shared" ca="1" si="13"/>
        <v>1</v>
      </c>
      <c r="AR81" s="21">
        <f t="shared" ca="1" si="13"/>
        <v>29</v>
      </c>
      <c r="AS81" s="21">
        <f t="shared" ca="1" si="13"/>
        <v>14</v>
      </c>
      <c r="AT81" s="21">
        <f t="shared" ca="1" si="13"/>
        <v>27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277</v>
      </c>
      <c r="AC82" s="21">
        <f t="shared" ca="1" si="4"/>
        <v>1</v>
      </c>
      <c r="AD82" s="21">
        <f t="shared" si="5"/>
        <v>5</v>
      </c>
      <c r="AE82" s="27">
        <f t="shared" ca="1" si="6"/>
        <v>59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2016:4:4:7:ZHUNAN</v>
      </c>
      <c r="AP82" s="27">
        <f t="shared" ca="1" si="12"/>
        <v>160</v>
      </c>
      <c r="AQ82" s="21">
        <f t="shared" ca="1" si="13"/>
        <v>1</v>
      </c>
      <c r="AR82" s="21">
        <f t="shared" ca="1" si="13"/>
        <v>29</v>
      </c>
      <c r="AS82" s="21">
        <f t="shared" ca="1" si="13"/>
        <v>13</v>
      </c>
      <c r="AT82" s="21">
        <f t="shared" ca="1" si="13"/>
        <v>21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2016:5:1:7:ZHUNAN</v>
      </c>
      <c r="AP83" s="27">
        <f t="shared" ca="1" si="12"/>
        <v>170</v>
      </c>
      <c r="AQ83" s="21">
        <f t="shared" ca="1" si="13"/>
        <v>1</v>
      </c>
      <c r="AR83" s="21">
        <f t="shared" ca="1" si="13"/>
        <v>38</v>
      </c>
      <c r="AS83" s="21">
        <f t="shared" ca="1" si="13"/>
        <v>23</v>
      </c>
      <c r="AT83" s="21">
        <f t="shared" ca="1" si="13"/>
        <v>34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2016:5:2:7:ZHUNAN</v>
      </c>
      <c r="AP84" s="27">
        <f t="shared" ca="1" si="12"/>
        <v>180</v>
      </c>
      <c r="AQ84" s="21">
        <f t="shared" ca="1" si="13"/>
        <v>0</v>
      </c>
      <c r="AR84" s="21">
        <f t="shared" ca="1" si="13"/>
        <v>31</v>
      </c>
      <c r="AS84" s="21">
        <f t="shared" ca="1" si="13"/>
        <v>29</v>
      </c>
      <c r="AT84" s="21">
        <f t="shared" ca="1" si="13"/>
        <v>29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2016:5:3:7:ZHUNAN</v>
      </c>
      <c r="AP85" s="27">
        <f t="shared" ca="1" si="12"/>
        <v>191</v>
      </c>
      <c r="AQ85" s="21">
        <f t="shared" ca="1" si="13"/>
        <v>0</v>
      </c>
      <c r="AR85" s="21">
        <f t="shared" ca="1" si="13"/>
        <v>38</v>
      </c>
      <c r="AS85" s="21">
        <f t="shared" ca="1" si="13"/>
        <v>15</v>
      </c>
      <c r="AT85" s="21">
        <f t="shared" ca="1" si="13"/>
        <v>16</v>
      </c>
      <c r="AU85" s="21">
        <f t="shared" ca="1" si="13"/>
        <v>7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2016:5:4:7:ZHUNAN</v>
      </c>
      <c r="AP86" s="27">
        <f t="shared" ca="1" si="12"/>
        <v>202</v>
      </c>
      <c r="AQ86" s="21">
        <f t="shared" ca="1" si="13"/>
        <v>6</v>
      </c>
      <c r="AR86" s="21">
        <f t="shared" ca="1" si="13"/>
        <v>33</v>
      </c>
      <c r="AS86" s="21">
        <f t="shared" ca="1" si="13"/>
        <v>22</v>
      </c>
      <c r="AT86" s="21">
        <f t="shared" ca="1" si="13"/>
        <v>22</v>
      </c>
      <c r="AU86" s="21">
        <f t="shared" ca="1" si="13"/>
        <v>2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2016:5:5:7:ZHUNAN</v>
      </c>
      <c r="AP87" s="27">
        <f t="shared" ca="1" si="12"/>
        <v>212</v>
      </c>
      <c r="AQ87" s="21">
        <f t="shared" ca="1" si="13"/>
        <v>0</v>
      </c>
      <c r="AR87" s="21">
        <f t="shared" ca="1" si="13"/>
        <v>35</v>
      </c>
      <c r="AS87" s="21">
        <f t="shared" ca="1" si="13"/>
        <v>11</v>
      </c>
      <c r="AT87" s="21">
        <f t="shared" ca="1" si="13"/>
        <v>29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2016:6:1:7:ZHUNAN</v>
      </c>
      <c r="AP88" s="27">
        <f t="shared" ca="1" si="12"/>
        <v>223</v>
      </c>
      <c r="AQ88" s="21">
        <f t="shared" ca="1" si="13"/>
        <v>1</v>
      </c>
      <c r="AR88" s="21">
        <f t="shared" ca="1" si="13"/>
        <v>33</v>
      </c>
      <c r="AS88" s="21">
        <f t="shared" ca="1" si="13"/>
        <v>11</v>
      </c>
      <c r="AT88" s="21">
        <f t="shared" ca="1" si="13"/>
        <v>29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4</v>
      </c>
      <c r="AG89" s="7">
        <f t="shared" ca="1" si="21"/>
        <v>1</v>
      </c>
      <c r="AH89" s="7">
        <f t="shared" ca="1" si="21"/>
        <v>1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1845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2252</v>
      </c>
      <c r="E2" s="78" t="str">
        <f>$A$3</f>
        <v>竹南地區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ZHUNAN_DISTRICT_GRAPH!$AC$89</f>
        <v>14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11</v>
      </c>
      <c r="K15" s="11">
        <f t="shared" si="0"/>
        <v>4</v>
      </c>
      <c r="L15" s="48">
        <f t="shared" si="0"/>
        <v>0</v>
      </c>
      <c r="M15" s="57">
        <f t="shared" si="0"/>
        <v>1</v>
      </c>
      <c r="N15" s="51">
        <f t="shared" si="0"/>
        <v>20</v>
      </c>
      <c r="O15" s="11">
        <f t="shared" si="0"/>
        <v>4</v>
      </c>
      <c r="P15" s="11">
        <f t="shared" si="0"/>
        <v>33</v>
      </c>
      <c r="Q15" s="11">
        <f t="shared" si="0"/>
        <v>17</v>
      </c>
      <c r="R15" s="11">
        <f t="shared" si="0"/>
        <v>0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2016:6:1:7:ZHUNAN</v>
      </c>
      <c r="D18" s="64">
        <f>MATCH($C18,REPORT_DATA_BY_DISTRICT!$A:$A, 0)</f>
        <v>637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11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1</v>
      </c>
      <c r="N18" s="10">
        <f>IFERROR(INDEX(REPORT_DATA_BY_DISTRICT!$A:$AI,$D18,MATCH(N$8,REPORT_DATA_BY_DISTRICT!$A$1:$AI$1,0)), "")</f>
        <v>20</v>
      </c>
      <c r="O18" s="10">
        <f>IFERROR(INDEX(REPORT_DATA_BY_DISTRICT!$A:$AI,$D18,MATCH(O$8,REPORT_DATA_BY_DISTRICT!$A$1:$AI$1,0)), "")</f>
        <v>4</v>
      </c>
      <c r="P18" s="10">
        <f>IFERROR(INDEX(REPORT_DATA_BY_DISTRICT!$A:$AI,$D18,MATCH(P$8,REPORT_DATA_BY_DISTRICT!$A$1:$AI$1,0)), "")</f>
        <v>33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19</v>
      </c>
    </row>
    <row r="19" spans="3:19" ht="15" customHeight="1">
      <c r="C19" s="64" t="str">
        <f>CONCATENATE(YEAR,":",MONTH,":2:",WEEKLY_REPORT_DAY,":", $A$1)</f>
        <v>2016:6:2:7:ZHUNAN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2016:6:3:7:ZHUNAN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2016:6:4:7:ZHUNAN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2016:6:5:7:ZHUNAN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1</v>
      </c>
      <c r="I23" s="17">
        <f t="shared" ref="I23:R23" si="1">SUM(I18:I22)</f>
        <v>1</v>
      </c>
      <c r="J23" s="17">
        <f t="shared" si="1"/>
        <v>11</v>
      </c>
      <c r="K23" s="17">
        <f t="shared" si="1"/>
        <v>4</v>
      </c>
      <c r="L23" s="49">
        <f t="shared" si="1"/>
        <v>0</v>
      </c>
      <c r="M23" s="17">
        <f t="shared" si="1"/>
        <v>1</v>
      </c>
      <c r="N23" s="52">
        <f t="shared" si="1"/>
        <v>20</v>
      </c>
      <c r="O23" s="17">
        <f t="shared" si="1"/>
        <v>4</v>
      </c>
      <c r="P23" s="17">
        <f t="shared" si="1"/>
        <v>33</v>
      </c>
      <c r="Q23" s="17">
        <f t="shared" si="1"/>
        <v>17</v>
      </c>
      <c r="R23" s="17">
        <f t="shared" si="1"/>
        <v>0</v>
      </c>
      <c r="S23" s="17">
        <f>SUM(S18:S22)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93" priority="1">
      <formula>J12=""</formula>
    </cfRule>
    <cfRule type="expression" dxfId="92" priority="2">
      <formula>AND(M$9&lt;&gt;"",M12&gt;=M$9)</formula>
    </cfRule>
    <cfRule type="expression" dxfId="91" priority="3">
      <formula>AND(M$10&lt;&gt;"",M12&lt;M$10)</formula>
    </cfRule>
    <cfRule type="expression" dxfId="9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2016:3:3:7:ZHUNAN</v>
      </c>
      <c r="AP77" s="27">
        <f t="shared" ref="AP77:AP88" ca="1" si="11">MATCH(AO77,INDIRECT(CONCATENATE($X$93,"$A:$A")),0)</f>
        <v>314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21</v>
      </c>
      <c r="AS77" s="21">
        <f t="shared" ca="1" si="12"/>
        <v>9</v>
      </c>
      <c r="AT77" s="21">
        <f t="shared" ca="1" si="12"/>
        <v>17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2016:3:4:7:ZHUNAN</v>
      </c>
      <c r="AP78" s="27">
        <f t="shared" ca="1" si="11"/>
        <v>343</v>
      </c>
      <c r="AQ78" s="21">
        <f t="shared" ca="1" si="12"/>
        <v>0</v>
      </c>
      <c r="AR78" s="21">
        <f t="shared" ca="1" si="12"/>
        <v>19</v>
      </c>
      <c r="AS78" s="21">
        <f t="shared" ca="1" si="12"/>
        <v>9</v>
      </c>
      <c r="AT78" s="21">
        <f t="shared" ca="1" si="12"/>
        <v>25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2016:4:1:7:ZHUNAN</v>
      </c>
      <c r="AP79" s="27">
        <f t="shared" ca="1" si="11"/>
        <v>372</v>
      </c>
      <c r="AQ79" s="21">
        <f t="shared" ca="1" si="12"/>
        <v>0</v>
      </c>
      <c r="AR79" s="21">
        <f t="shared" ca="1" si="12"/>
        <v>25</v>
      </c>
      <c r="AS79" s="21">
        <f t="shared" ca="1" si="12"/>
        <v>9</v>
      </c>
      <c r="AT79" s="21">
        <f t="shared" ca="1" si="12"/>
        <v>14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2016:4:2:7:ZHUNAN</v>
      </c>
      <c r="AP80" s="27">
        <f t="shared" ca="1" si="11"/>
        <v>401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15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6</v>
      </c>
      <c r="AD81" s="21">
        <f t="shared" si="5"/>
        <v>0</v>
      </c>
      <c r="AE81" s="27">
        <f t="shared" ca="1" si="6"/>
        <v>82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2016:4:3:7:ZHUNAN</v>
      </c>
      <c r="AP81" s="27">
        <f t="shared" ca="1" si="11"/>
        <v>430</v>
      </c>
      <c r="AQ81" s="21">
        <f t="shared" ca="1" si="12"/>
        <v>1</v>
      </c>
      <c r="AR81" s="21">
        <f t="shared" ca="1" si="12"/>
        <v>20</v>
      </c>
      <c r="AS81" s="21">
        <f t="shared" ca="1" si="12"/>
        <v>5</v>
      </c>
      <c r="AT81" s="21">
        <f t="shared" ca="1" si="12"/>
        <v>19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190</v>
      </c>
      <c r="AC82" s="21">
        <f t="shared" ca="1" si="4"/>
        <v>1</v>
      </c>
      <c r="AD82" s="21">
        <f t="shared" si="5"/>
        <v>0</v>
      </c>
      <c r="AE82" s="27">
        <f t="shared" ca="1" si="6"/>
        <v>90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2016:4:4:7:ZHUNAN</v>
      </c>
      <c r="AP82" s="27">
        <f t="shared" ca="1" si="11"/>
        <v>459</v>
      </c>
      <c r="AQ82" s="21">
        <f t="shared" ca="1" si="12"/>
        <v>1</v>
      </c>
      <c r="AR82" s="21">
        <f t="shared" ca="1" si="12"/>
        <v>20</v>
      </c>
      <c r="AS82" s="21">
        <f t="shared" ca="1" si="12"/>
        <v>7</v>
      </c>
      <c r="AT82" s="21">
        <f t="shared" ca="1" si="12"/>
        <v>17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2016:5:1:7:ZHUNAN</v>
      </c>
      <c r="AP83" s="27">
        <f t="shared" ca="1" si="11"/>
        <v>488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17</v>
      </c>
      <c r="AT83" s="21">
        <f t="shared" ca="1" si="12"/>
        <v>26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2016:5:2:7:ZHUNAN</v>
      </c>
      <c r="AP84" s="27">
        <f t="shared" ca="1" si="11"/>
        <v>517</v>
      </c>
      <c r="AQ84" s="21">
        <f t="shared" ca="1" si="12"/>
        <v>0</v>
      </c>
      <c r="AR84" s="21">
        <f t="shared" ca="1" si="12"/>
        <v>21</v>
      </c>
      <c r="AS84" s="21">
        <f t="shared" ca="1" si="12"/>
        <v>20</v>
      </c>
      <c r="AT84" s="21">
        <f t="shared" ca="1" si="12"/>
        <v>21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2016:5:3:7:ZHUNAN</v>
      </c>
      <c r="AP85" s="27">
        <f t="shared" ca="1" si="11"/>
        <v>547</v>
      </c>
      <c r="AQ85" s="21">
        <f t="shared" ca="1" si="12"/>
        <v>0</v>
      </c>
      <c r="AR85" s="21">
        <f t="shared" ca="1" si="12"/>
        <v>29</v>
      </c>
      <c r="AS85" s="21">
        <f t="shared" ca="1" si="12"/>
        <v>10</v>
      </c>
      <c r="AT85" s="21">
        <f t="shared" ca="1" si="12"/>
        <v>10</v>
      </c>
      <c r="AU85" s="21">
        <f t="shared" ca="1" si="12"/>
        <v>5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2016:5:4:7:ZHUNAN</v>
      </c>
      <c r="AP86" s="27">
        <f t="shared" ca="1" si="11"/>
        <v>578</v>
      </c>
      <c r="AQ86" s="21">
        <f t="shared" ca="1" si="12"/>
        <v>6</v>
      </c>
      <c r="AR86" s="21">
        <f t="shared" ca="1" si="12"/>
        <v>23</v>
      </c>
      <c r="AS86" s="21">
        <f t="shared" ca="1" si="12"/>
        <v>12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2016:5:5:7:ZHUNAN</v>
      </c>
      <c r="AP87" s="27">
        <f t="shared" ca="1" si="11"/>
        <v>607</v>
      </c>
      <c r="AQ87" s="21">
        <f t="shared" ca="1" si="12"/>
        <v>0</v>
      </c>
      <c r="AR87" s="21">
        <f t="shared" ca="1" si="12"/>
        <v>23</v>
      </c>
      <c r="AS87" s="21">
        <f t="shared" ca="1" si="12"/>
        <v>5</v>
      </c>
      <c r="AT87" s="21">
        <f t="shared" ca="1" si="12"/>
        <v>17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2016:6:1:7:ZHUNAN</v>
      </c>
      <c r="AP88" s="27">
        <f t="shared" ca="1" si="11"/>
        <v>637</v>
      </c>
      <c r="AQ88" s="21">
        <f t="shared" ca="1" si="12"/>
        <v>1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2016  14</v>
      </c>
    </row>
    <row r="107" spans="23:51" ht="23.25">
      <c r="W107" s="7" t="s">
        <v>1449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1844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2253</v>
      </c>
      <c r="E2" s="78" t="str">
        <f>$A$3</f>
        <v>頭份/苗栗地區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TOUFEN_MIAOLI_DISTRICT_GRAPH!$AC$89</f>
        <v>9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2077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1935</v>
      </c>
      <c r="C12" s="64" t="str">
        <f>CONCATENATE(YEAR,":",MONTH,":",WEEK,":",WEEKDAY,":",$B12)</f>
        <v>2016:6:1:7:TOUFEN_E</v>
      </c>
      <c r="D12" s="64">
        <f>MATCH($C12,REPORT_DATA_BY_COMP!$A:$A,0)</f>
        <v>2006</v>
      </c>
      <c r="E12" s="65" t="str">
        <f>SUBSTITUTE(VLOOKUP($B12,COMP_LIST!$A:$AD,5,FALSE),"EL","")</f>
        <v>E. Liao DL / Ploeg</v>
      </c>
      <c r="F12" s="4" t="str">
        <f>VLOOKUP($B12,COMP_LIST!$A:$AD,3,FALSE)</f>
        <v>Toufen E</v>
      </c>
      <c r="G12" s="4" t="str">
        <f>VLOOKUP($B12,COMP_LIST!$A:$AD,4,FALSE)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16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1849</v>
      </c>
      <c r="C13" s="64" t="str">
        <f>CONCATENATE(YEAR,":",MONTH,":",WEEK,":",WEEKDAY,":",$B13)</f>
        <v>2016:6:1:7:MIAOLI_E</v>
      </c>
      <c r="D13" s="64">
        <f>MATCH($C13,REPORT_DATA_BY_COMP!$A:$A,0)</f>
        <v>1976</v>
      </c>
      <c r="E13" s="65" t="str">
        <f>SUBSTITUTE(VLOOKUP($B13,COMP_LIST!$A:$AD,5,FALSE),"EL","")</f>
        <v>E. Boyce / Nielson</v>
      </c>
      <c r="F13" s="4" t="str">
        <f>VLOOKUP($B13,COMP_LIST!$A:$AD,3,FALSE)</f>
        <v>Miaoli E</v>
      </c>
      <c r="G13" s="4" t="str">
        <f>VLOOKUP($B13,COMP_LIST!$A:$AD,4,FALSE)</f>
        <v>苗栗長老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1</v>
      </c>
      <c r="I14" s="11">
        <f t="shared" si="0"/>
        <v>1</v>
      </c>
      <c r="J14" s="11">
        <f t="shared" si="0"/>
        <v>4</v>
      </c>
      <c r="K14" s="11">
        <f t="shared" si="0"/>
        <v>8</v>
      </c>
      <c r="L14" s="48">
        <f t="shared" si="0"/>
        <v>1</v>
      </c>
      <c r="M14" s="57">
        <f t="shared" si="0"/>
        <v>0</v>
      </c>
      <c r="N14" s="51">
        <f t="shared" si="0"/>
        <v>13</v>
      </c>
      <c r="O14" s="11">
        <f t="shared" si="0"/>
        <v>7</v>
      </c>
      <c r="P14" s="11">
        <f t="shared" si="0"/>
        <v>27</v>
      </c>
      <c r="Q14" s="11">
        <f t="shared" si="0"/>
        <v>12</v>
      </c>
      <c r="R14" s="11">
        <f t="shared" si="0"/>
        <v>0</v>
      </c>
      <c r="S14" s="11">
        <f t="shared" si="0"/>
        <v>16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2016:6:1:7:TOUFEN_MIAOLI</v>
      </c>
      <c r="D17" s="64">
        <f>MATCH($C17,REPORT_DATA_BY_DISTRICT!$A:$A, 0)</f>
        <v>625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1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1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13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27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16</v>
      </c>
    </row>
    <row r="18" spans="3:19" ht="15" customHeight="1">
      <c r="C18" s="64" t="str">
        <f>CONCATENATE(YEAR,":",MONTH,":2:",WEEKLY_REPORT_DAY,":", $A$1)</f>
        <v>2016:6:2:7:TOUFEN_MIAOLI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2016:6:3:7:TOUFEN_MIAOLI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2016:6:4:7:TOUFEN_MIAOLI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2016:6:5:7:TOUFEN_MIAOLI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1</v>
      </c>
      <c r="I22" s="17">
        <f t="shared" ref="I22:R22" si="1">SUM(I17:I21)</f>
        <v>1</v>
      </c>
      <c r="J22" s="17">
        <f t="shared" si="1"/>
        <v>4</v>
      </c>
      <c r="K22" s="17">
        <f t="shared" si="1"/>
        <v>8</v>
      </c>
      <c r="L22" s="49">
        <f t="shared" si="1"/>
        <v>1</v>
      </c>
      <c r="M22" s="17">
        <f t="shared" si="1"/>
        <v>0</v>
      </c>
      <c r="N22" s="52">
        <f t="shared" si="1"/>
        <v>13</v>
      </c>
      <c r="O22" s="17">
        <f t="shared" si="1"/>
        <v>7</v>
      </c>
      <c r="P22" s="17">
        <f t="shared" si="1"/>
        <v>27</v>
      </c>
      <c r="Q22" s="17">
        <f t="shared" si="1"/>
        <v>12</v>
      </c>
      <c r="R22" s="17">
        <f t="shared" si="1"/>
        <v>0</v>
      </c>
      <c r="S22" s="17">
        <f>SUM(S17:S21)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9" priority="5">
      <formula>J12=""</formula>
    </cfRule>
    <cfRule type="expression" dxfId="88" priority="6">
      <formula>AND(M$9&lt;&gt;"",M12&gt;=M$9)</formula>
    </cfRule>
    <cfRule type="expression" dxfId="87" priority="7">
      <formula>AND(M$10&lt;&gt;"",M12&lt;M$10)</formula>
    </cfRule>
    <cfRule type="expression" dxfId="8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2016:3:3:7:TOUFEN_MIAOLI</v>
      </c>
      <c r="AP77" s="27">
        <f t="shared" ref="AP77:AP88" ca="1" si="11">MATCH(AO77,INDIRECT(CONCATENATE($X$93,"$A:$A")),0)</f>
        <v>301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5</v>
      </c>
      <c r="AT77" s="21">
        <f t="shared" ca="1" si="12"/>
        <v>6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2016:3:4:7:TOUFEN_MIAOLI</v>
      </c>
      <c r="AP78" s="27">
        <f t="shared" ca="1" si="11"/>
        <v>331</v>
      </c>
      <c r="AQ78" s="21">
        <f t="shared" ca="1" si="12"/>
        <v>2</v>
      </c>
      <c r="AR78" s="21">
        <f t="shared" ca="1" si="12"/>
        <v>5</v>
      </c>
      <c r="AS78" s="21">
        <f t="shared" ca="1" si="12"/>
        <v>6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2016:4:1:7:TOUFEN_MIAOLI</v>
      </c>
      <c r="AP79" s="27">
        <f t="shared" ca="1" si="11"/>
        <v>360</v>
      </c>
      <c r="AQ79" s="21">
        <f t="shared" ca="1" si="12"/>
        <v>1</v>
      </c>
      <c r="AR79" s="21">
        <f t="shared" ca="1" si="12"/>
        <v>7</v>
      </c>
      <c r="AS79" s="21">
        <f t="shared" ca="1" si="12"/>
        <v>7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2016:4:2:7:TOUFEN_MIAOLI</v>
      </c>
      <c r="AP80" s="27">
        <f t="shared" ca="1" si="11"/>
        <v>389</v>
      </c>
      <c r="AQ80" s="21">
        <f t="shared" ca="1" si="12"/>
        <v>0</v>
      </c>
      <c r="AR80" s="21">
        <f t="shared" ca="1" si="12"/>
        <v>7</v>
      </c>
      <c r="AS80" s="21">
        <f t="shared" ca="1" si="12"/>
        <v>4</v>
      </c>
      <c r="AT80" s="21">
        <f t="shared" ca="1" si="12"/>
        <v>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72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2016:4:3:7:TOUFEN_MIAOLI</v>
      </c>
      <c r="AP81" s="27">
        <f t="shared" ca="1" si="11"/>
        <v>418</v>
      </c>
      <c r="AQ81" s="21">
        <f t="shared" ca="1" si="12"/>
        <v>0</v>
      </c>
      <c r="AR81" s="21">
        <f t="shared" ca="1" si="12"/>
        <v>9</v>
      </c>
      <c r="AS81" s="21">
        <f t="shared" ca="1" si="12"/>
        <v>9</v>
      </c>
      <c r="AT81" s="21">
        <f t="shared" ca="1" si="12"/>
        <v>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>
        <f t="shared" ca="1" si="3"/>
        <v>178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2016:4:4:7:TOUFEN_MIAOLI</v>
      </c>
      <c r="AP82" s="27">
        <f t="shared" ca="1" si="11"/>
        <v>447</v>
      </c>
      <c r="AQ82" s="21">
        <f t="shared" ca="1" si="12"/>
        <v>0</v>
      </c>
      <c r="AR82" s="21">
        <f t="shared" ca="1" si="12"/>
        <v>9</v>
      </c>
      <c r="AS82" s="21">
        <f t="shared" ca="1" si="12"/>
        <v>6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2016:5:1:7:TOUFEN_MIAOLI</v>
      </c>
      <c r="AP83" s="27">
        <f t="shared" ca="1" si="11"/>
        <v>476</v>
      </c>
      <c r="AQ83" s="21">
        <f t="shared" ca="1" si="12"/>
        <v>1</v>
      </c>
      <c r="AR83" s="21">
        <f t="shared" ca="1" si="12"/>
        <v>12</v>
      </c>
      <c r="AS83" s="21">
        <f t="shared" ca="1" si="12"/>
        <v>6</v>
      </c>
      <c r="AT83" s="21">
        <f t="shared" ca="1" si="12"/>
        <v>8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2016:5:2:7:TOUFEN_MIAOLI</v>
      </c>
      <c r="AP84" s="27">
        <f t="shared" ca="1" si="11"/>
        <v>505</v>
      </c>
      <c r="AQ84" s="21">
        <f t="shared" ca="1" si="12"/>
        <v>0</v>
      </c>
      <c r="AR84" s="21">
        <f t="shared" ca="1" si="12"/>
        <v>10</v>
      </c>
      <c r="AS84" s="21">
        <f t="shared" ca="1" si="12"/>
        <v>9</v>
      </c>
      <c r="AT84" s="21">
        <f t="shared" ca="1" si="12"/>
        <v>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2016:5:3:7:TOUFEN_MIAOLI</v>
      </c>
      <c r="AP85" s="27">
        <f t="shared" ca="1" si="11"/>
        <v>534</v>
      </c>
      <c r="AQ85" s="21">
        <f t="shared" ca="1" si="12"/>
        <v>0</v>
      </c>
      <c r="AR85" s="21">
        <f t="shared" ca="1" si="12"/>
        <v>9</v>
      </c>
      <c r="AS85" s="21">
        <f t="shared" ca="1" si="12"/>
        <v>5</v>
      </c>
      <c r="AT85" s="21">
        <f t="shared" ca="1" si="12"/>
        <v>6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2016:5:4:7:TOUFEN_MIAOLI</v>
      </c>
      <c r="AP86" s="27">
        <f t="shared" ca="1" si="11"/>
        <v>566</v>
      </c>
      <c r="AQ86" s="21">
        <f t="shared" ca="1" si="12"/>
        <v>0</v>
      </c>
      <c r="AR86" s="21">
        <f t="shared" ca="1" si="12"/>
        <v>10</v>
      </c>
      <c r="AS86" s="21">
        <f t="shared" ca="1" si="12"/>
        <v>10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2016:5:5:7:TOUFEN_MIAOLI</v>
      </c>
      <c r="AP87" s="27">
        <f t="shared" ca="1" si="11"/>
        <v>595</v>
      </c>
      <c r="AQ87" s="21">
        <f t="shared" ca="1" si="12"/>
        <v>0</v>
      </c>
      <c r="AR87" s="21">
        <f t="shared" ca="1" si="12"/>
        <v>12</v>
      </c>
      <c r="AS87" s="21">
        <f t="shared" ca="1" si="12"/>
        <v>6</v>
      </c>
      <c r="AT87" s="21">
        <f t="shared" ca="1" si="12"/>
        <v>12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2016:6:1:7:TOUFEN_MIAOLI</v>
      </c>
      <c r="AP88" s="27">
        <f t="shared" ca="1" si="11"/>
        <v>625</v>
      </c>
      <c r="AQ88" s="21">
        <f t="shared" ca="1" si="12"/>
        <v>0</v>
      </c>
      <c r="AR88" s="21">
        <f t="shared" ca="1" si="12"/>
        <v>13</v>
      </c>
      <c r="AS88" s="21">
        <f t="shared" ca="1" si="12"/>
        <v>7</v>
      </c>
      <c r="AT88" s="21">
        <f t="shared" ca="1" si="12"/>
        <v>12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E7" zoomScale="115" zoomScaleNormal="11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2078</v>
      </c>
      <c r="E2" s="78" t="str">
        <f>$A$3</f>
        <v>新竹地帶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XINZHU_ZONE_GRAPH!$AC$89</f>
        <v>23</v>
      </c>
      <c r="I5" s="91"/>
      <c r="J5" s="91"/>
      <c r="K5" s="92"/>
      <c r="L5" s="45">
        <f>$M$34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57">
        <f t="shared" si="0"/>
        <v>1</v>
      </c>
      <c r="N16" s="51">
        <f t="shared" si="0"/>
        <v>20</v>
      </c>
      <c r="O16" s="11">
        <f t="shared" si="0"/>
        <v>11</v>
      </c>
      <c r="P16" s="11">
        <f t="shared" si="0"/>
        <v>26</v>
      </c>
      <c r="Q16" s="11">
        <f t="shared" si="0"/>
        <v>22</v>
      </c>
      <c r="R16" s="11">
        <f t="shared" si="0"/>
        <v>1</v>
      </c>
      <c r="S16" s="11">
        <f t="shared" si="0"/>
        <v>28</v>
      </c>
    </row>
    <row r="17" spans="1:19" ht="15" customHeight="1">
      <c r="A17" s="1" t="s">
        <v>2081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2037</v>
      </c>
      <c r="C18" s="64" t="str">
        <f>CONCATENATE(YEAR,":",MONTH,":",WEEK,":",WEEKDAY,":",$B18)</f>
        <v>2016:6:1:7:ZHUDONG_E</v>
      </c>
      <c r="D18" s="64">
        <f>MATCH($C18,REPORT_DATA_BY_COMP!$A:$A,0)</f>
        <v>2040</v>
      </c>
      <c r="E18" s="65" t="str">
        <f>SUBSTITUTE(VLOOKUP($B18,COMP_LIST!$A:$AD,5,FALSE),"EL","")</f>
        <v>E. Wadsworth DL / Wu</v>
      </c>
      <c r="F18" s="4" t="str">
        <f>VLOOKUP($B18,COMP_LIST!$A:$AD,3,FALSE)</f>
        <v>Zhudong E</v>
      </c>
      <c r="G18" s="4" t="str">
        <f>VLOOKUP($B18,COMP_LIST!$A:$AD,4,FALSE)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4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7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2041</v>
      </c>
      <c r="C19" s="64" t="str">
        <f>CONCATENATE(YEAR,":",MONTH,":",WEEK,":",WEEKDAY,":",$B19)</f>
        <v>2016:6:1:7:ZHUDONG_S</v>
      </c>
      <c r="D19" s="64">
        <f>MATCH($C19,REPORT_DATA_BY_COMP!$A:$A,0)</f>
        <v>2041</v>
      </c>
      <c r="E19" s="65" t="str">
        <f>SUBSTITUTE(VLOOKUP($B19,COMP_LIST!$A:$AD,5,FALSE),"EL","")</f>
        <v>S. Wong / Zang</v>
      </c>
      <c r="F19" s="4" t="str">
        <f>VLOOKUP($B19,COMP_LIST!$A:$AD,3,FALSE)</f>
        <v>Zhudong S</v>
      </c>
      <c r="G19" s="4" t="str">
        <f>VLOOKUP($B19,COMP_LIST!$A:$AD,4,FALSE)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6</v>
      </c>
      <c r="O19" s="10">
        <f>IFERROR(INDEX(REPORT_DATA_BY_COMP!$A:$AI,$D19,MATCH(O$8,REPORT_DATA_BY_COMP!$A$1:$AI$1,0)), "")</f>
        <v>4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0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5</v>
      </c>
      <c r="K20" s="11">
        <f t="shared" si="1"/>
        <v>7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11</v>
      </c>
      <c r="P20" s="11">
        <f t="shared" si="1"/>
        <v>15</v>
      </c>
      <c r="Q20" s="11">
        <f t="shared" si="1"/>
        <v>8</v>
      </c>
      <c r="R20" s="11">
        <f t="shared" si="1"/>
        <v>0</v>
      </c>
      <c r="S20" s="11">
        <f t="shared" si="1"/>
        <v>9</v>
      </c>
    </row>
    <row r="21" spans="1:19" ht="15" customHeight="1">
      <c r="A21" s="1" t="s">
        <v>2082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3130</v>
      </c>
      <c r="C22" s="64" t="str">
        <f>CONCATENATE(YEAR,":",MONTH,":",WEEK,":",WEEKDAY,":",$B22)</f>
        <v>2016:6:1:7:ZHUBEI_1_E</v>
      </c>
      <c r="D22" s="64">
        <f>MATCH($C22,REPORT_DATA_BY_COMP!$A:$A,0)</f>
        <v>2036</v>
      </c>
      <c r="E22" s="65" t="str">
        <f>SUBSTITUTE(VLOOKUP($B22,COMP_LIST!$A:$AD,5,FALSE),"EL","")</f>
        <v>E. McNeil / Rushton</v>
      </c>
      <c r="F22" s="4" t="str">
        <f>VLOOKUP($B22,COMP_LIST!$A:$AD,3,FALSE)</f>
        <v>Zhubei 1 E</v>
      </c>
      <c r="G22" s="4" t="str">
        <f>VLOOKUP($B22,COMP_LIST!$A:$AD,4,FALSE)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1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2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7</v>
      </c>
      <c r="R22" s="10">
        <f>IFERROR(INDEX(REPORT_DATA_BY_COMP!$A:$AI,$D22,MATCH(R$8,REPORT_DATA_BY_COMP!$A$1:$AI$1,0)), "")</f>
        <v>1</v>
      </c>
      <c r="S22" s="10">
        <f>IFERROR(INDEX(REPORT_DATA_BY_COMP!$A:$AI,$D22,MATCH(S$8,REPORT_DATA_BY_COMP!$A$1:$AI$1,0)), "")</f>
        <v>9</v>
      </c>
    </row>
    <row r="23" spans="1:19" ht="15" customHeight="1">
      <c r="A23" s="1"/>
      <c r="B23" s="1" t="s">
        <v>2028</v>
      </c>
      <c r="C23" s="64" t="str">
        <f>CONCATENATE(YEAR,":",MONTH,":",WEEK,":",WEEKDAY,":",$B23)</f>
        <v>2016:6:1:7:ZHUBEI_2_E</v>
      </c>
      <c r="D23" s="64">
        <f>MATCH($C23,REPORT_DATA_BY_COMP!$A:$A,0)</f>
        <v>2037</v>
      </c>
      <c r="E23" s="65" t="str">
        <f>SUBSTITUTE(VLOOKUP($B23,COMP_LIST!$A:$AD,5,FALSE),"EL","")</f>
        <v>E. Anderson / James</v>
      </c>
      <c r="F23" s="4" t="str">
        <f>VLOOKUP($B23,COMP_LIST!$A:$AD,3,FALSE)</f>
        <v>Zhubei 2 E</v>
      </c>
      <c r="G23" s="4" t="str">
        <f>VLOOKUP($B23,COMP_LIST!$A:$AD,4,FALSE)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0</v>
      </c>
      <c r="P23" s="10">
        <f>IFERROR(INDEX(REPORT_DATA_BY_COMP!$A:$AI,$D23,MATCH(P$8,REPORT_DATA_BY_COMP!$A$1:$AI$1,0)), "")</f>
        <v>5</v>
      </c>
      <c r="Q23" s="10">
        <f>IFERROR(INDEX(REPORT_DATA_BY_COMP!$A:$AI,$D23,MATCH(Q$8,REPORT_DATA_BY_COMP!$A$1:$AI$1,0)), "")</f>
        <v>3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5</v>
      </c>
    </row>
    <row r="24" spans="1:19" ht="15" customHeight="1">
      <c r="A24" s="1"/>
      <c r="B24" s="1" t="s">
        <v>2032</v>
      </c>
      <c r="C24" s="64" t="str">
        <f>CONCATENATE(YEAR,":",MONTH,":",WEEK,":",WEEKDAY,":",$B24)</f>
        <v>2016:6:1:7:ZHUBEI_2_S</v>
      </c>
      <c r="D24" s="64">
        <f>MATCH($C24,REPORT_DATA_BY_COMP!$A:$A,0)</f>
        <v>2038</v>
      </c>
      <c r="E24" s="65" t="str">
        <f>SUBSTITUTE(VLOOKUP($B24,COMP_LIST!$A:$AD,5,FALSE),"EL","")</f>
        <v>S. Toronto / Simmons</v>
      </c>
      <c r="F24" s="4" t="str">
        <f>VLOOKUP($B24,COMP_LIST!$A:$AD,3,FALSE)</f>
        <v>Zhubei 2 S</v>
      </c>
      <c r="G24" s="4" t="str">
        <f>VLOOKUP($B24,COMP_LIST!$A:$AD,4,FALSE)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5</v>
      </c>
      <c r="O24" s="10">
        <f>IFERROR(INDEX(REPORT_DATA_BY_COMP!$A:$AI,$D24,MATCH(O$8,REPORT_DATA_BY_COMP!$A$1:$AI$1,0)), "")</f>
        <v>0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1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2</v>
      </c>
    </row>
    <row r="25" spans="1:19" ht="15" customHeight="1">
      <c r="A25" s="1"/>
      <c r="B25" s="1" t="s">
        <v>3133</v>
      </c>
      <c r="C25" s="64" t="str">
        <f>CONCATENATE(YEAR,":",MONTH,":",WEEK,":",WEEKDAY,":",$B25)</f>
        <v>2016:6:1:7:ZHUBEI_3_S</v>
      </c>
      <c r="D25" s="64">
        <f>MATCH($C25,REPORT_DATA_BY_COMP!$A:$A,0)</f>
        <v>2039</v>
      </c>
      <c r="E25" s="65" t="str">
        <f>SUBSTITUTE(VLOOKUP($B25,COMP_LIST!$A:$AD,5,FALSE),"EL","")</f>
        <v>S. Harvey / Tadd</v>
      </c>
      <c r="F25" s="4" t="str">
        <f>VLOOKUP($B25,COMP_LIST!$A:$AD,3,FALSE)</f>
        <v>Zhubei 3 S</v>
      </c>
      <c r="G25" s="4" t="str">
        <f>VLOOKUP($B25,COMP_LIST!$A:$AD,4,FALSE)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2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2</v>
      </c>
      <c r="Q25" s="10">
        <f>IFERROR(INDEX(REPORT_DATA_BY_COMP!$A:$AI,$D25,MATCH(Q$8,REPORT_DATA_BY_COMP!$A$1:$AI$1,0)), "")</f>
        <v>6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7</v>
      </c>
    </row>
    <row r="26" spans="1:19" ht="15" customHeight="1" thickBot="1">
      <c r="A26" s="1"/>
      <c r="B26" s="1"/>
      <c r="E26" s="8" t="s">
        <v>804</v>
      </c>
      <c r="F26" s="9"/>
      <c r="G26" s="9"/>
      <c r="H26" s="11">
        <f t="shared" ref="H26:S26" si="2">SUM(H22:H25)</f>
        <v>0</v>
      </c>
      <c r="I26" s="11">
        <f t="shared" si="2"/>
        <v>1</v>
      </c>
      <c r="J26" s="11">
        <f t="shared" si="2"/>
        <v>5</v>
      </c>
      <c r="K26" s="11">
        <f t="shared" si="2"/>
        <v>8</v>
      </c>
      <c r="L26" s="48">
        <f t="shared" si="2"/>
        <v>1</v>
      </c>
      <c r="M26" s="69">
        <f t="shared" si="2"/>
        <v>0</v>
      </c>
      <c r="N26" s="51">
        <f t="shared" si="2"/>
        <v>20</v>
      </c>
      <c r="O26" s="11">
        <f t="shared" si="2"/>
        <v>4</v>
      </c>
      <c r="P26" s="11">
        <f t="shared" si="2"/>
        <v>18</v>
      </c>
      <c r="Q26" s="11">
        <f t="shared" si="2"/>
        <v>17</v>
      </c>
      <c r="R26" s="11">
        <f t="shared" si="2"/>
        <v>1</v>
      </c>
      <c r="S26" s="11">
        <f t="shared" si="2"/>
        <v>23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2016:6:1:7:XINZHU</v>
      </c>
      <c r="D29" s="64">
        <f>MATCH($C29,REPORT_DATA_BY_ZONE!$A:$A, 0)</f>
        <v>222</v>
      </c>
      <c r="E29" s="19" t="s">
        <v>781</v>
      </c>
      <c r="F29" s="13"/>
      <c r="G29" s="13"/>
      <c r="H29" s="10">
        <f>IFERROR(INDEX(REPORT_DATA_BY_ZONE!$A:$AI,$D29,MATCH(H$8,REPORT_DATA_BY_ZONE!$A$1:$AI$1,0)), "")</f>
        <v>0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18</v>
      </c>
      <c r="K29" s="10">
        <f>IFERROR(INDEX(REPORT_DATA_BY_ZONE!$A:$AI,$D29,MATCH(K$8,REPORT_DATA_BY_ZONE!$A$1:$AI$1,0)), "")</f>
        <v>22</v>
      </c>
      <c r="L29" s="47">
        <f>IFERROR(INDEX(REPORT_DATA_BY_ZONE!$A:$AI,$D29,MATCH(L$8,REPORT_DATA_BY_ZONE!$A$1:$AI$1,0)), "")</f>
        <v>1</v>
      </c>
      <c r="M29" s="10">
        <f>IFERROR(INDEX(REPORT_DATA_BY_ZONE!$A:$AI,$D29,MATCH(M$8,REPORT_DATA_BY_ZONE!$A$1:$AI$1,0)), "")</f>
        <v>1</v>
      </c>
      <c r="N29" s="50">
        <f>IFERROR(INDEX(REPORT_DATA_BY_ZONE!$A:$AI,$D29,MATCH(N$8,REPORT_DATA_BY_ZONE!$A$1:$AI$1,0)), "")</f>
        <v>52</v>
      </c>
      <c r="O29" s="10">
        <f>IFERROR(INDEX(REPORT_DATA_BY_ZONE!$A:$AI,$D29,MATCH(O$8,REPORT_DATA_BY_ZONE!$A$1:$AI$1,0)), "")</f>
        <v>26</v>
      </c>
      <c r="P29" s="10">
        <f>IFERROR(INDEX(REPORT_DATA_BY_ZONE!$A:$AI,$D29,MATCH(P$8,REPORT_DATA_BY_ZONE!$A$1:$AI$1,0)), "")</f>
        <v>59</v>
      </c>
      <c r="Q29" s="10">
        <f>IFERROR(INDEX(REPORT_DATA_BY_ZONE!$A:$AI,$D29,MATCH(Q$8,REPORT_DATA_BY_ZONE!$A$1:$AI$1,0)), "")</f>
        <v>47</v>
      </c>
      <c r="R29" s="10">
        <f>IFERROR(INDEX(REPORT_DATA_BY_ZONE!$A:$AI,$D29,MATCH(R$8,REPORT_DATA_BY_ZONE!$A$1:$AI$1,0)), "")</f>
        <v>2</v>
      </c>
      <c r="S29" s="10">
        <f>IFERROR(INDEX(REPORT_DATA_BY_ZONE!$A:$AI,$D29,MATCH(S$8,REPORT_DATA_BY_ZONE!$A$1:$AI$1,0)), "")</f>
        <v>60</v>
      </c>
    </row>
    <row r="30" spans="1:19" ht="15" customHeight="1">
      <c r="C30" s="64" t="str">
        <f>CONCATENATE(YEAR,":",MONTH,":2:",WEEKLY_REPORT_DAY,":", $A$1)</f>
        <v>2016:6:2:7:XINZHU</v>
      </c>
      <c r="D30" s="64" t="e">
        <f>MATCH($C30,REPORT_DATA_BY_ZONE!$A:$A, 0)</f>
        <v>#N/A</v>
      </c>
      <c r="E30" s="19" t="s">
        <v>780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CONCATENATE(YEAR,":",MONTH,":3:",WEEKLY_REPORT_DAY,":", $A$1)</f>
        <v>2016:6:3:7:XINZHU</v>
      </c>
      <c r="D31" s="64" t="e">
        <f>MATCH($C31,REPORT_DATA_BY_ZONE!$A:$A, 0)</f>
        <v>#N/A</v>
      </c>
      <c r="E31" s="19" t="s">
        <v>782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CONCATENATE(YEAR,":",MONTH,":4:",WEEKLY_REPORT_DAY,":", $A$1)</f>
        <v>2016:6:4:7:XINZHU</v>
      </c>
      <c r="D32" s="64" t="e">
        <f>MATCH($C32,REPORT_DATA_BY_ZONE!$A:$A, 0)</f>
        <v>#N/A</v>
      </c>
      <c r="E32" s="19" t="s">
        <v>783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CONCATENATE(YEAR,":",MONTH,":5:",WEEKLY_REPORT_DAY,":", $A$1)</f>
        <v>2016:6:5:7:XINZHU</v>
      </c>
      <c r="D33" s="64" t="e">
        <f>MATCH($C33,REPORT_DATA_BY_ZONE!$A:$A, 0)</f>
        <v>#N/A</v>
      </c>
      <c r="E33" s="19" t="s">
        <v>784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E34" s="16" t="s">
        <v>804</v>
      </c>
      <c r="F34" s="14"/>
      <c r="G34" s="14"/>
      <c r="H34" s="17">
        <f>SUM(H29:H33)</f>
        <v>0</v>
      </c>
      <c r="I34" s="17">
        <f t="shared" ref="I34:R34" si="3">SUM(I29:I33)</f>
        <v>2</v>
      </c>
      <c r="J34" s="17">
        <f t="shared" si="3"/>
        <v>18</v>
      </c>
      <c r="K34" s="17">
        <f t="shared" si="3"/>
        <v>22</v>
      </c>
      <c r="L34" s="49">
        <f t="shared" si="3"/>
        <v>1</v>
      </c>
      <c r="M34" s="17">
        <f t="shared" si="3"/>
        <v>1</v>
      </c>
      <c r="N34" s="52">
        <f t="shared" si="3"/>
        <v>52</v>
      </c>
      <c r="O34" s="17">
        <f t="shared" si="3"/>
        <v>26</v>
      </c>
      <c r="P34" s="17">
        <f t="shared" si="3"/>
        <v>59</v>
      </c>
      <c r="Q34" s="17">
        <f t="shared" si="3"/>
        <v>47</v>
      </c>
      <c r="R34" s="17">
        <f t="shared" si="3"/>
        <v>2</v>
      </c>
      <c r="S34" s="17">
        <f>SUM(S29:S33)</f>
        <v>60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85" priority="1">
      <formula>J12=""</formula>
    </cfRule>
    <cfRule type="expression" dxfId="84" priority="2">
      <formula>AND(M$9&lt;&gt;"",M12&gt;=M$9)</formula>
    </cfRule>
    <cfRule type="expression" dxfId="83" priority="3">
      <formula>AND(M$10&lt;&gt;"",M12&lt;M$10)</formula>
    </cfRule>
    <cfRule type="expression" dxfId="8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2016:3:3:7:XINZHU</v>
      </c>
      <c r="AP77" s="27">
        <f t="shared" ref="AP77:AP88" ca="1" si="12">MATCH(AO77,INDIRECT(CONCATENATE($X$93,"$A:$A")),0)</f>
        <v>109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35</v>
      </c>
      <c r="AS77" s="21">
        <f t="shared" ca="1" si="13"/>
        <v>25</v>
      </c>
      <c r="AT77" s="21">
        <f t="shared" ca="1" si="13"/>
        <v>53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2016:3:4:7:XINZHU</v>
      </c>
      <c r="AP78" s="27">
        <f t="shared" ca="1" si="12"/>
        <v>119</v>
      </c>
      <c r="AQ78" s="21">
        <f t="shared" ca="1" si="13"/>
        <v>1</v>
      </c>
      <c r="AR78" s="21">
        <f t="shared" ca="1" si="13"/>
        <v>45</v>
      </c>
      <c r="AS78" s="21">
        <f t="shared" ca="1" si="13"/>
        <v>29</v>
      </c>
      <c r="AT78" s="21">
        <f t="shared" ca="1" si="13"/>
        <v>62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2016:4:1:7:XINZHU</v>
      </c>
      <c r="AP79" s="27">
        <f t="shared" ca="1" si="12"/>
        <v>129</v>
      </c>
      <c r="AQ79" s="21">
        <f t="shared" ca="1" si="13"/>
        <v>1</v>
      </c>
      <c r="AR79" s="21">
        <f t="shared" ca="1" si="13"/>
        <v>52</v>
      </c>
      <c r="AS79" s="21">
        <f t="shared" ca="1" si="13"/>
        <v>17</v>
      </c>
      <c r="AT79" s="21">
        <f t="shared" ca="1" si="13"/>
        <v>45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2016:4:2:7:XINZHU</v>
      </c>
      <c r="AP80" s="27">
        <f t="shared" ca="1" si="12"/>
        <v>139</v>
      </c>
      <c r="AQ80" s="21">
        <f t="shared" ca="1" si="13"/>
        <v>0</v>
      </c>
      <c r="AR80" s="21">
        <f t="shared" ca="1" si="13"/>
        <v>48</v>
      </c>
      <c r="AS80" s="21">
        <f t="shared" ca="1" si="13"/>
        <v>11</v>
      </c>
      <c r="AT80" s="21">
        <f t="shared" ca="1" si="13"/>
        <v>39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4</v>
      </c>
      <c r="AD81" s="21">
        <f t="shared" si="5"/>
        <v>5</v>
      </c>
      <c r="AE81" s="27">
        <f t="shared" ca="1" si="6"/>
        <v>51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2016:4:3:7:XINZHU</v>
      </c>
      <c r="AP81" s="27">
        <f t="shared" ca="1" si="12"/>
        <v>149</v>
      </c>
      <c r="AQ81" s="21">
        <f t="shared" ca="1" si="13"/>
        <v>3</v>
      </c>
      <c r="AR81" s="21">
        <f t="shared" ca="1" si="13"/>
        <v>24</v>
      </c>
      <c r="AS81" s="21">
        <f t="shared" ca="1" si="13"/>
        <v>18</v>
      </c>
      <c r="AT81" s="21">
        <f t="shared" ca="1" si="13"/>
        <v>44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276</v>
      </c>
      <c r="AC82" s="21">
        <f t="shared" ca="1" si="4"/>
        <v>1</v>
      </c>
      <c r="AD82" s="21">
        <f t="shared" si="5"/>
        <v>5</v>
      </c>
      <c r="AE82" s="27">
        <f t="shared" ca="1" si="6"/>
        <v>58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2016:4:4:7:XINZHU</v>
      </c>
      <c r="AP82" s="27">
        <f t="shared" ca="1" si="12"/>
        <v>159</v>
      </c>
      <c r="AQ82" s="21">
        <f t="shared" ca="1" si="13"/>
        <v>1</v>
      </c>
      <c r="AR82" s="21">
        <f t="shared" ca="1" si="13"/>
        <v>34</v>
      </c>
      <c r="AS82" s="21">
        <f t="shared" ca="1" si="13"/>
        <v>20</v>
      </c>
      <c r="AT82" s="21">
        <f t="shared" ca="1" si="13"/>
        <v>51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2016:5:1:7:XINZHU</v>
      </c>
      <c r="AP83" s="27">
        <f t="shared" ca="1" si="12"/>
        <v>169</v>
      </c>
      <c r="AQ83" s="21">
        <f t="shared" ca="1" si="13"/>
        <v>1</v>
      </c>
      <c r="AR83" s="21">
        <f t="shared" ca="1" si="13"/>
        <v>44</v>
      </c>
      <c r="AS83" s="21">
        <f t="shared" ca="1" si="13"/>
        <v>19</v>
      </c>
      <c r="AT83" s="21">
        <f t="shared" ca="1" si="13"/>
        <v>56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2016:5:2:7:XINZHU</v>
      </c>
      <c r="AP84" s="27">
        <f t="shared" ca="1" si="12"/>
        <v>179</v>
      </c>
      <c r="AQ84" s="21">
        <f t="shared" ca="1" si="13"/>
        <v>0</v>
      </c>
      <c r="AR84" s="21">
        <f t="shared" ca="1" si="13"/>
        <v>47</v>
      </c>
      <c r="AS84" s="21">
        <f t="shared" ca="1" si="13"/>
        <v>20</v>
      </c>
      <c r="AT84" s="21">
        <f t="shared" ca="1" si="13"/>
        <v>51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2016:5:3:7:XINZHU</v>
      </c>
      <c r="AP85" s="27">
        <f t="shared" ca="1" si="12"/>
        <v>190</v>
      </c>
      <c r="AQ85" s="21">
        <f t="shared" ca="1" si="13"/>
        <v>2</v>
      </c>
      <c r="AR85" s="21">
        <f t="shared" ca="1" si="13"/>
        <v>48</v>
      </c>
      <c r="AS85" s="21">
        <f t="shared" ca="1" si="13"/>
        <v>15</v>
      </c>
      <c r="AT85" s="21">
        <f t="shared" ca="1" si="13"/>
        <v>58</v>
      </c>
      <c r="AU85" s="21">
        <f t="shared" ca="1" si="13"/>
        <v>6</v>
      </c>
      <c r="AV85" s="21">
        <f t="shared" ca="1" si="13"/>
        <v>10</v>
      </c>
      <c r="AW85" s="21">
        <f t="shared" ca="1" si="15"/>
        <v>3</v>
      </c>
      <c r="AX85" s="21">
        <f t="shared" ca="1" si="16"/>
        <v>60</v>
      </c>
      <c r="AY85" s="21">
        <f t="shared" ca="1" si="17"/>
        <v>30</v>
      </c>
      <c r="AZ85" s="21">
        <f t="shared" ca="1" si="18"/>
        <v>50</v>
      </c>
      <c r="BA85" s="21">
        <f t="shared" ca="1" si="19"/>
        <v>10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2016:5:4:7:XINZHU</v>
      </c>
      <c r="AP86" s="27">
        <f t="shared" ca="1" si="12"/>
        <v>201</v>
      </c>
      <c r="AQ86" s="21">
        <f t="shared" ca="1" si="13"/>
        <v>1</v>
      </c>
      <c r="AR86" s="21">
        <f t="shared" ca="1" si="13"/>
        <v>52</v>
      </c>
      <c r="AS86" s="21">
        <f t="shared" ca="1" si="13"/>
        <v>24</v>
      </c>
      <c r="AT86" s="21">
        <f t="shared" ca="1" si="13"/>
        <v>54</v>
      </c>
      <c r="AU86" s="21">
        <f t="shared" ca="1" si="13"/>
        <v>0</v>
      </c>
      <c r="AV86" s="21">
        <f t="shared" ca="1" si="13"/>
        <v>10</v>
      </c>
      <c r="AW86" s="21">
        <f t="shared" ca="1" si="15"/>
        <v>3</v>
      </c>
      <c r="AX86" s="21">
        <f t="shared" ca="1" si="16"/>
        <v>60</v>
      </c>
      <c r="AY86" s="21">
        <f t="shared" ca="1" si="17"/>
        <v>30</v>
      </c>
      <c r="AZ86" s="21">
        <f t="shared" ca="1" si="18"/>
        <v>50</v>
      </c>
      <c r="BA86" s="21">
        <f t="shared" ca="1" si="19"/>
        <v>10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2016:5:5:7:XINZHU</v>
      </c>
      <c r="AP87" s="27">
        <f t="shared" ca="1" si="12"/>
        <v>211</v>
      </c>
      <c r="AQ87" s="21">
        <f t="shared" ca="1" si="13"/>
        <v>0</v>
      </c>
      <c r="AR87" s="21">
        <f t="shared" ca="1" si="13"/>
        <v>46</v>
      </c>
      <c r="AS87" s="21">
        <f t="shared" ca="1" si="13"/>
        <v>18</v>
      </c>
      <c r="AT87" s="21">
        <f t="shared" ca="1" si="13"/>
        <v>50</v>
      </c>
      <c r="AU87" s="21">
        <f t="shared" ca="1" si="13"/>
        <v>2</v>
      </c>
      <c r="AV87" s="21">
        <f t="shared" ca="1" si="13"/>
        <v>10</v>
      </c>
      <c r="AW87" s="21">
        <f t="shared" ca="1" si="15"/>
        <v>3</v>
      </c>
      <c r="AX87" s="21">
        <f t="shared" ca="1" si="16"/>
        <v>60</v>
      </c>
      <c r="AY87" s="21">
        <f t="shared" ca="1" si="17"/>
        <v>30</v>
      </c>
      <c r="AZ87" s="21">
        <f t="shared" ca="1" si="18"/>
        <v>50</v>
      </c>
      <c r="BA87" s="21">
        <f t="shared" ca="1" si="19"/>
        <v>10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2016:6:1:7:XINZHU</v>
      </c>
      <c r="AP88" s="27">
        <f t="shared" ca="1" si="12"/>
        <v>222</v>
      </c>
      <c r="AQ88" s="21">
        <f t="shared" ca="1" si="13"/>
        <v>1</v>
      </c>
      <c r="AR88" s="21">
        <f t="shared" ca="1" si="13"/>
        <v>52</v>
      </c>
      <c r="AS88" s="21">
        <f t="shared" ca="1" si="13"/>
        <v>26</v>
      </c>
      <c r="AT88" s="21">
        <f t="shared" ca="1" si="13"/>
        <v>47</v>
      </c>
      <c r="AU88" s="21">
        <f t="shared" ca="1" si="13"/>
        <v>2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23</v>
      </c>
      <c r="AD89" s="27"/>
      <c r="AF89" s="7">
        <f t="shared" ref="AF89:AK89" ca="1" si="21">SUM(AF53:AF88)</f>
        <v>5</v>
      </c>
      <c r="AG89" s="7">
        <f t="shared" ca="1" si="21"/>
        <v>2</v>
      </c>
      <c r="AH89" s="7">
        <f t="shared" ca="1" si="21"/>
        <v>1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2079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8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30">
        <f ca="1">IFERROR(X101/SUM(X100:X101),"0")</f>
        <v>0.34782608695652173</v>
      </c>
      <c r="Z102" s="7" t="str">
        <f ca="1">TEXT(Y102,"00%")</f>
        <v>35%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2016  23</v>
      </c>
    </row>
    <row r="107" spans="23:51" ht="23.25">
      <c r="W107" s="7" t="s">
        <v>1449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2255</v>
      </c>
      <c r="E2" s="78" t="str">
        <f>$A$3</f>
        <v>新竹地區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XINZHU_DISTRICT_GRAPH!$AC$89</f>
        <v>7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57">
        <f t="shared" si="0"/>
        <v>1</v>
      </c>
      <c r="N16" s="51">
        <f t="shared" si="0"/>
        <v>20</v>
      </c>
      <c r="O16" s="11">
        <f t="shared" si="0"/>
        <v>11</v>
      </c>
      <c r="P16" s="11">
        <f t="shared" si="0"/>
        <v>26</v>
      </c>
      <c r="Q16" s="11">
        <f t="shared" si="0"/>
        <v>22</v>
      </c>
      <c r="R16" s="11">
        <f t="shared" si="0"/>
        <v>1</v>
      </c>
      <c r="S16" s="11">
        <f t="shared" si="0"/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2016:6:1:7:XINZHU</v>
      </c>
      <c r="D19" s="64">
        <f>MATCH($C19,REPORT_DATA_BY_DISTRICT!$A:$A, 0)</f>
        <v>629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26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2016:6:2:7:XINZHU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2016:6:3:7:XINZHU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2016:6:4:7:XINZHU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2016:6:5:7:XINZHU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8</v>
      </c>
      <c r="K24" s="17">
        <f t="shared" si="1"/>
        <v>7</v>
      </c>
      <c r="L24" s="49">
        <f t="shared" si="1"/>
        <v>0</v>
      </c>
      <c r="M24" s="17">
        <f t="shared" si="1"/>
        <v>1</v>
      </c>
      <c r="N24" s="52">
        <f t="shared" si="1"/>
        <v>20</v>
      </c>
      <c r="O24" s="17">
        <f t="shared" si="1"/>
        <v>11</v>
      </c>
      <c r="P24" s="17">
        <f t="shared" si="1"/>
        <v>26</v>
      </c>
      <c r="Q24" s="17">
        <f t="shared" si="1"/>
        <v>22</v>
      </c>
      <c r="R24" s="17">
        <f t="shared" si="1"/>
        <v>1</v>
      </c>
      <c r="S24" s="17">
        <f>SUM(S19:S23)</f>
        <v>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81" priority="1">
      <formula>J12=""</formula>
    </cfRule>
    <cfRule type="expression" dxfId="80" priority="2">
      <formula>AND(M$9&lt;&gt;"",M12&gt;=M$9)</formula>
    </cfRule>
    <cfRule type="expression" dxfId="79" priority="3">
      <formula>AND(M$10&lt;&gt;"",M12&lt;M$10)</formula>
    </cfRule>
    <cfRule type="expression" dxfId="7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</v>
      </c>
      <c r="AP77" s="27">
        <f t="shared" ref="AP77:AP88" ca="1" si="11">MATCH(AO77,INDIRECT(CONCATENATE($X$93,"$A:$A")),0)</f>
        <v>306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7</v>
      </c>
      <c r="AT77" s="21">
        <f t="shared" ca="1" si="12"/>
        <v>27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</v>
      </c>
      <c r="AP78" s="27">
        <f t="shared" ca="1" si="11"/>
        <v>335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14</v>
      </c>
      <c r="AT78" s="21">
        <f t="shared" ca="1" si="12"/>
        <v>39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</v>
      </c>
      <c r="AP79" s="27">
        <f t="shared" ca="1" si="11"/>
        <v>364</v>
      </c>
      <c r="AQ79" s="21">
        <f t="shared" ca="1" si="12"/>
        <v>1</v>
      </c>
      <c r="AR79" s="21">
        <f t="shared" ca="1" si="12"/>
        <v>26</v>
      </c>
      <c r="AS79" s="21">
        <f t="shared" ca="1" si="12"/>
        <v>12</v>
      </c>
      <c r="AT79" s="21">
        <f t="shared" ca="1" si="12"/>
        <v>21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</v>
      </c>
      <c r="AP80" s="27">
        <f t="shared" ca="1" si="11"/>
        <v>393</v>
      </c>
      <c r="AQ80" s="21">
        <f t="shared" ca="1" si="12"/>
        <v>0</v>
      </c>
      <c r="AR80" s="21">
        <f t="shared" ca="1" si="12"/>
        <v>22</v>
      </c>
      <c r="AS80" s="21">
        <f t="shared" ca="1" si="12"/>
        <v>7</v>
      </c>
      <c r="AT80" s="21">
        <f t="shared" ca="1" si="12"/>
        <v>28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76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</v>
      </c>
      <c r="AP81" s="27">
        <f t="shared" ca="1" si="11"/>
        <v>422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20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182</v>
      </c>
      <c r="AC82" s="21">
        <f t="shared" ca="1" si="4"/>
        <v>1</v>
      </c>
      <c r="AD82" s="21">
        <f t="shared" si="5"/>
        <v>0</v>
      </c>
      <c r="AE82" s="27">
        <f t="shared" ca="1" si="6"/>
        <v>87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</v>
      </c>
      <c r="AP82" s="27">
        <f t="shared" ca="1" si="11"/>
        <v>451</v>
      </c>
      <c r="AQ82" s="21">
        <f t="shared" ca="1" si="12"/>
        <v>0</v>
      </c>
      <c r="AR82" s="21">
        <f t="shared" ca="1" si="12"/>
        <v>18</v>
      </c>
      <c r="AS82" s="21">
        <f t="shared" ca="1" si="12"/>
        <v>10</v>
      </c>
      <c r="AT82" s="21">
        <f t="shared" ca="1" si="12"/>
        <v>28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</v>
      </c>
      <c r="AP83" s="27">
        <f t="shared" ca="1" si="11"/>
        <v>480</v>
      </c>
      <c r="AQ83" s="21">
        <f t="shared" ca="1" si="12"/>
        <v>0</v>
      </c>
      <c r="AR83" s="21">
        <f t="shared" ca="1" si="12"/>
        <v>20</v>
      </c>
      <c r="AS83" s="21">
        <f t="shared" ca="1" si="12"/>
        <v>8</v>
      </c>
      <c r="AT83" s="21">
        <f t="shared" ca="1" si="12"/>
        <v>22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</v>
      </c>
      <c r="AP84" s="27">
        <f t="shared" ca="1" si="11"/>
        <v>509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26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</v>
      </c>
      <c r="AP85" s="27">
        <f t="shared" ca="1" si="11"/>
        <v>539</v>
      </c>
      <c r="AQ85" s="21">
        <f t="shared" ca="1" si="12"/>
        <v>2</v>
      </c>
      <c r="AR85" s="21">
        <f t="shared" ca="1" si="12"/>
        <v>22</v>
      </c>
      <c r="AS85" s="21">
        <f t="shared" ca="1" si="12"/>
        <v>7</v>
      </c>
      <c r="AT85" s="21">
        <f t="shared" ca="1" si="12"/>
        <v>21</v>
      </c>
      <c r="AU85" s="21">
        <f t="shared" ca="1" si="12"/>
        <v>3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</v>
      </c>
      <c r="AP86" s="27">
        <f t="shared" ca="1" si="11"/>
        <v>570</v>
      </c>
      <c r="AQ86" s="21">
        <f t="shared" ca="1" si="12"/>
        <v>0</v>
      </c>
      <c r="AR86" s="21">
        <f t="shared" ca="1" si="12"/>
        <v>15</v>
      </c>
      <c r="AS86" s="21">
        <f t="shared" ca="1" si="12"/>
        <v>9</v>
      </c>
      <c r="AT86" s="21">
        <f t="shared" ca="1" si="12"/>
        <v>18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</v>
      </c>
      <c r="AP87" s="27">
        <f t="shared" ca="1" si="11"/>
        <v>599</v>
      </c>
      <c r="AQ87" s="21">
        <f t="shared" ca="1" si="12"/>
        <v>0</v>
      </c>
      <c r="AR87" s="21">
        <f t="shared" ca="1" si="12"/>
        <v>22</v>
      </c>
      <c r="AS87" s="21">
        <f t="shared" ca="1" si="12"/>
        <v>7</v>
      </c>
      <c r="AT87" s="21">
        <f t="shared" ca="1" si="12"/>
        <v>18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</v>
      </c>
      <c r="AP88" s="27">
        <f t="shared" ca="1" si="11"/>
        <v>629</v>
      </c>
      <c r="AQ88" s="21">
        <f t="shared" ca="1" si="12"/>
        <v>1</v>
      </c>
      <c r="AR88" s="21">
        <f t="shared" ca="1" si="12"/>
        <v>20</v>
      </c>
      <c r="AS88" s="21">
        <f t="shared" ca="1" si="12"/>
        <v>11</v>
      </c>
      <c r="AT88" s="21">
        <f t="shared" ca="1" si="12"/>
        <v>22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2038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竹東地區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ZHUDONG_DISTRICT_GRAPH!$AC$89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2081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2037</v>
      </c>
      <c r="C12" s="64" t="str">
        <f>CONCATENATE(YEAR,":",MONTH,":",WEEK,":",WEEKDAY,":",$B12)</f>
        <v>2016:6:1:7:ZHUDONG_E</v>
      </c>
      <c r="D12" s="64">
        <f>MATCH($C12,REPORT_DATA_BY_COMP!$A:$A,0)</f>
        <v>2040</v>
      </c>
      <c r="E12" s="65" t="str">
        <f>SUBSTITUTE(VLOOKUP($B12,COMP_LIST!$A:$AD,5,FALSE),"EL","")</f>
        <v>E. Wadsworth DL / Wu</v>
      </c>
      <c r="F12" s="4" t="str">
        <f>VLOOKUP($B12,COMP_LIST!$A:$AD,3,FALSE)</f>
        <v>Zhudong E</v>
      </c>
      <c r="G12" s="4" t="str">
        <f>VLOOKUP($B12,COMP_LIST!$A:$AD,4,FALSE)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2041</v>
      </c>
      <c r="C13" s="64" t="str">
        <f>CONCATENATE(YEAR,":",MONTH,":",WEEK,":",WEEKDAY,":",$B13)</f>
        <v>2016:6:1:7:ZHUDONG_S</v>
      </c>
      <c r="D13" s="64">
        <f>MATCH($C13,REPORT_DATA_BY_COMP!$A:$A,0)</f>
        <v>2041</v>
      </c>
      <c r="E13" s="65" t="str">
        <f>SUBSTITUTE(VLOOKUP($B13,COMP_LIST!$A:$AD,5,FALSE),"EL","")</f>
        <v>S. Wong / Zang</v>
      </c>
      <c r="F13" s="4" t="str">
        <f>VLOOKUP($B13,COMP_LIST!$A:$AD,3,FALSE)</f>
        <v>Zhudong S</v>
      </c>
      <c r="G13" s="4" t="str">
        <f>VLOOKUP($B13,COMP_LIST!$A:$AD,4,FALSE)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5</v>
      </c>
      <c r="K14" s="11">
        <f t="shared" si="0"/>
        <v>7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11</v>
      </c>
      <c r="P14" s="11">
        <f t="shared" si="0"/>
        <v>15</v>
      </c>
      <c r="Q14" s="11">
        <f t="shared" si="0"/>
        <v>8</v>
      </c>
      <c r="R14" s="11">
        <f t="shared" si="0"/>
        <v>0</v>
      </c>
      <c r="S14" s="11">
        <f t="shared" si="0"/>
        <v>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2016:6:1:7:ZHUDONG</v>
      </c>
      <c r="D17" s="64">
        <f>MATCH($C17,REPORT_DATA_BY_DISTRICT!$A:$A, 0)</f>
        <v>636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7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11</v>
      </c>
      <c r="P17" s="10">
        <f>IFERROR(INDEX(REPORT_DATA_BY_DISTRICT!$A:$AI,$D17,MATCH(P$8,REPORT_DATA_BY_DISTRICT!$A$1:$AI$1,0)), "")</f>
        <v>15</v>
      </c>
      <c r="Q17" s="10">
        <f>IFERROR(INDEX(REPORT_DATA_BY_DISTRICT!$A:$AI,$D17,MATCH(Q$8,REPORT_DATA_BY_DISTRICT!$A$1:$AI$1,0)), "")</f>
        <v>8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9</v>
      </c>
    </row>
    <row r="18" spans="3:19" ht="15" customHeight="1">
      <c r="C18" s="64" t="str">
        <f>CONCATENATE(YEAR,":",MONTH,":2:",WEEKLY_REPORT_DAY,":", $A$1)</f>
        <v>2016:6:2:7:ZHUDONG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2016:6:3:7:ZHUDONG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2016:6:4:7:ZHUDONG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2016:6:5:7:ZHUDONG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5</v>
      </c>
      <c r="K22" s="17">
        <f t="shared" si="1"/>
        <v>7</v>
      </c>
      <c r="L22" s="49">
        <f t="shared" si="1"/>
        <v>0</v>
      </c>
      <c r="M22" s="17">
        <f t="shared" si="1"/>
        <v>0</v>
      </c>
      <c r="N22" s="52">
        <f t="shared" si="1"/>
        <v>12</v>
      </c>
      <c r="O22" s="17">
        <f t="shared" si="1"/>
        <v>11</v>
      </c>
      <c r="P22" s="17">
        <f t="shared" si="1"/>
        <v>15</v>
      </c>
      <c r="Q22" s="17">
        <f t="shared" si="1"/>
        <v>8</v>
      </c>
      <c r="R22" s="17">
        <f t="shared" si="1"/>
        <v>0</v>
      </c>
      <c r="S22" s="17">
        <f>SUM(S17:S21)</f>
        <v>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7" priority="6">
      <formula>J12=""</formula>
    </cfRule>
    <cfRule type="expression" dxfId="76" priority="7">
      <formula>AND(M$9&lt;&gt;"",M12&gt;=M$9)</formula>
    </cfRule>
    <cfRule type="expression" dxfId="75" priority="8">
      <formula>AND(M$10&lt;&gt;"",M12&lt;M$10)</formula>
    </cfRule>
    <cfRule type="expression" dxfId="7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2016:3:3:7:ZHUDONG</v>
      </c>
      <c r="AP77" s="27">
        <f t="shared" ref="AP77:AP88" ca="1" si="11">MATCH(AO77,INDIRECT(CONCATENATE($X$93,"$A:$A")),0)</f>
        <v>313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10</v>
      </c>
      <c r="AT77" s="21">
        <f t="shared" ca="1" si="12"/>
        <v>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2016:3:4:7:ZHUDONG</v>
      </c>
      <c r="AP78" s="27">
        <f t="shared" ca="1" si="11"/>
        <v>342</v>
      </c>
      <c r="AQ78" s="21">
        <f t="shared" ca="1" si="12"/>
        <v>0</v>
      </c>
      <c r="AR78" s="21">
        <f t="shared" ca="1" si="12"/>
        <v>12</v>
      </c>
      <c r="AS78" s="21">
        <f t="shared" ca="1" si="12"/>
        <v>7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2016:4:1:7:ZHUDONG</v>
      </c>
      <c r="AP79" s="27">
        <f t="shared" ca="1" si="11"/>
        <v>371</v>
      </c>
      <c r="AQ79" s="21">
        <f t="shared" ca="1" si="12"/>
        <v>0</v>
      </c>
      <c r="AR79" s="21">
        <f t="shared" ca="1" si="12"/>
        <v>9</v>
      </c>
      <c r="AS79" s="21">
        <f t="shared" ca="1" si="12"/>
        <v>2</v>
      </c>
      <c r="AT79" s="21">
        <f t="shared" ca="1" si="12"/>
        <v>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2016:4:2:7:ZHUDONG</v>
      </c>
      <c r="AP80" s="27">
        <f t="shared" ca="1" si="11"/>
        <v>400</v>
      </c>
      <c r="AQ80" s="21">
        <f t="shared" ca="1" si="12"/>
        <v>0</v>
      </c>
      <c r="AR80" s="21">
        <f t="shared" ca="1" si="12"/>
        <v>10</v>
      </c>
      <c r="AS80" s="21">
        <f t="shared" ca="1" si="12"/>
        <v>1</v>
      </c>
      <c r="AT80" s="21">
        <f t="shared" ca="1" si="12"/>
        <v>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1</v>
      </c>
      <c r="AD81" s="21">
        <f t="shared" si="5"/>
        <v>0</v>
      </c>
      <c r="AE81" s="27">
        <f t="shared" ca="1" si="6"/>
        <v>81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2016:4:3:7:ZHUDONG</v>
      </c>
      <c r="AP81" s="27">
        <f t="shared" ca="1" si="11"/>
        <v>429</v>
      </c>
      <c r="AQ81" s="21">
        <f t="shared" ca="1" si="12"/>
        <v>0</v>
      </c>
      <c r="AR81" s="21">
        <f t="shared" ca="1" si="12"/>
        <v>11</v>
      </c>
      <c r="AS81" s="21">
        <f t="shared" ca="1" si="12"/>
        <v>7</v>
      </c>
      <c r="AT81" s="21">
        <f t="shared" ca="1" si="12"/>
        <v>6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>
        <f t="shared" ca="1" si="3"/>
        <v>189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2016:4:4:7:ZHUDONG</v>
      </c>
      <c r="AP82" s="27">
        <f t="shared" ca="1" si="11"/>
        <v>458</v>
      </c>
      <c r="AQ82" s="21">
        <f t="shared" ca="1" si="12"/>
        <v>1</v>
      </c>
      <c r="AR82" s="21">
        <f t="shared" ca="1" si="12"/>
        <v>9</v>
      </c>
      <c r="AS82" s="21">
        <f t="shared" ca="1" si="12"/>
        <v>5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2016:5:1:7:ZHUDONG</v>
      </c>
      <c r="AP83" s="27">
        <f t="shared" ca="1" si="11"/>
        <v>487</v>
      </c>
      <c r="AQ83" s="21">
        <f t="shared" ca="1" si="12"/>
        <v>0</v>
      </c>
      <c r="AR83" s="21">
        <f t="shared" ca="1" si="12"/>
        <v>10</v>
      </c>
      <c r="AS83" s="21">
        <f t="shared" ca="1" si="12"/>
        <v>2</v>
      </c>
      <c r="AT83" s="21">
        <f t="shared" ca="1" si="12"/>
        <v>11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2016:5:2:7:ZHUDONG</v>
      </c>
      <c r="AP84" s="27">
        <f t="shared" ca="1" si="11"/>
        <v>516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11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2016:5:3:7:ZHUDONG</v>
      </c>
      <c r="AP85" s="27">
        <f t="shared" ca="1" si="11"/>
        <v>546</v>
      </c>
      <c r="AQ85" s="21">
        <f t="shared" ca="1" si="12"/>
        <v>0</v>
      </c>
      <c r="AR85" s="21">
        <f t="shared" ca="1" si="12"/>
        <v>11</v>
      </c>
      <c r="AS85" s="21">
        <f t="shared" ca="1" si="12"/>
        <v>6</v>
      </c>
      <c r="AT85" s="21">
        <f t="shared" ca="1" si="12"/>
        <v>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2016:5:4:7:ZHUDONG</v>
      </c>
      <c r="AP86" s="27">
        <f t="shared" ca="1" si="11"/>
        <v>577</v>
      </c>
      <c r="AQ86" s="21">
        <f t="shared" ca="1" si="12"/>
        <v>1</v>
      </c>
      <c r="AR86" s="21">
        <f t="shared" ca="1" si="12"/>
        <v>8</v>
      </c>
      <c r="AS86" s="21">
        <f t="shared" ca="1" si="12"/>
        <v>6</v>
      </c>
      <c r="AT86" s="21">
        <f t="shared" ca="1" si="12"/>
        <v>9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2016:5:5:7:ZHUDONG</v>
      </c>
      <c r="AP87" s="27">
        <f t="shared" ca="1" si="11"/>
        <v>606</v>
      </c>
      <c r="AQ87" s="21">
        <f t="shared" ca="1" si="12"/>
        <v>0</v>
      </c>
      <c r="AR87" s="21">
        <f t="shared" ca="1" si="12"/>
        <v>8</v>
      </c>
      <c r="AS87" s="21">
        <f t="shared" ca="1" si="12"/>
        <v>3</v>
      </c>
      <c r="AT87" s="21">
        <f t="shared" ca="1" si="12"/>
        <v>15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2016:6:1:7:ZHUDONG</v>
      </c>
      <c r="AP88" s="27">
        <f t="shared" ca="1" si="11"/>
        <v>636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11</v>
      </c>
      <c r="AT88" s="21">
        <f t="shared" ca="1" si="12"/>
        <v>8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2038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竹北地區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ZHUBEI_DISTRICT_GRAPH!$AC$89</f>
        <v>11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3130</v>
      </c>
      <c r="C12" s="64" t="str">
        <f>CONCATENATE(YEAR,":",MONTH,":",WEEK,":",WEEKDAY,":",$B12)</f>
        <v>2016:6:1:7:ZHUBEI_1_E</v>
      </c>
      <c r="D12" s="64">
        <f>MATCH($C12,REPORT_DATA_BY_COMP!$A:$A,0)</f>
        <v>2036</v>
      </c>
      <c r="E12" s="65" t="str">
        <f>SUBSTITUTE(VLOOKUP($B12,COMP_LIST!$A:$AD,5,FALSE),"EL","")</f>
        <v>E. McNeil / Rushton</v>
      </c>
      <c r="F12" s="4" t="str">
        <f>VLOOKUP($B12,COMP_LIST!$A:$AD,3,FALSE)</f>
        <v>Zhubei 1 E</v>
      </c>
      <c r="G12" s="4" t="str">
        <f>VLOOKUP($B12,COMP_LIST!$A:$AD,4,FALSE)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2028</v>
      </c>
      <c r="C13" s="64" t="str">
        <f>CONCATENATE(YEAR,":",MONTH,":",WEEK,":",WEEKDAY,":",$B13)</f>
        <v>2016:6:1:7:ZHUBEI_2_E</v>
      </c>
      <c r="D13" s="64">
        <f>MATCH($C13,REPORT_DATA_BY_COMP!$A:$A,0)</f>
        <v>2037</v>
      </c>
      <c r="E13" s="65" t="str">
        <f>SUBSTITUTE(VLOOKUP($B13,COMP_LIST!$A:$AD,5,FALSE),"EL","")</f>
        <v>E. Anderson / James</v>
      </c>
      <c r="F13" s="4" t="str">
        <f>VLOOKUP($B13,COMP_LIST!$A:$AD,3,FALSE)</f>
        <v>Zhubei 2 E</v>
      </c>
      <c r="G13" s="4" t="str">
        <f>VLOOKUP($B13,COMP_LIST!$A:$AD,4,FALSE)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2032</v>
      </c>
      <c r="C14" s="64" t="str">
        <f>CONCATENATE(YEAR,":",MONTH,":",WEEK,":",WEEKDAY,":",$B14)</f>
        <v>2016:6:1:7:ZHUBEI_2_S</v>
      </c>
      <c r="D14" s="64">
        <f>MATCH($C14,REPORT_DATA_BY_COMP!$A:$A,0)</f>
        <v>2038</v>
      </c>
      <c r="E14" s="65" t="str">
        <f>SUBSTITUTE(VLOOKUP($B14,COMP_LIST!$A:$AD,5,FALSE),"EL","")</f>
        <v>S. Toronto / Simmons</v>
      </c>
      <c r="F14" s="4" t="str">
        <f>VLOOKUP($B14,COMP_LIST!$A:$AD,3,FALSE)</f>
        <v>Zhubei 2 S</v>
      </c>
      <c r="G14" s="4" t="str">
        <f>VLOOKUP($B14,COMP_LIST!$A:$AD,4,FALSE)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3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3133</v>
      </c>
      <c r="C15" s="64" t="str">
        <f>CONCATENATE(YEAR,":",MONTH,":",WEEK,":",WEEKDAY,":",$B15)</f>
        <v>2016:6:1:7:ZHUBEI_3_S</v>
      </c>
      <c r="D15" s="64">
        <f>MATCH($C15,REPORT_DATA_BY_COMP!$A:$A,0)</f>
        <v>2039</v>
      </c>
      <c r="E15" s="65" t="str">
        <f>SUBSTITUTE(VLOOKUP($B15,COMP_LIST!$A:$AD,5,FALSE),"EL","")</f>
        <v>S. Harvey / Tadd</v>
      </c>
      <c r="F15" s="4" t="str">
        <f>VLOOKUP($B15,COMP_LIST!$A:$AD,3,FALSE)</f>
        <v>Zhubei 3 S</v>
      </c>
      <c r="G15" s="4" t="str">
        <f>VLOOKUP($B15,COMP_LIST!$A:$AD,4,FALSE)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2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20</v>
      </c>
      <c r="O16" s="11">
        <f t="shared" si="0"/>
        <v>4</v>
      </c>
      <c r="P16" s="11">
        <f t="shared" si="0"/>
        <v>18</v>
      </c>
      <c r="Q16" s="11">
        <f t="shared" si="0"/>
        <v>17</v>
      </c>
      <c r="R16" s="11">
        <f t="shared" si="0"/>
        <v>1</v>
      </c>
      <c r="S16" s="11">
        <f t="shared" si="0"/>
        <v>23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2016:6:1:7:ZHUBEI</v>
      </c>
      <c r="D19" s="64">
        <f>MATCH($C19,REPORT_DATA_BY_DISTRICT!$A:$A, 0)</f>
        <v>635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2016:6:2:7:ZHUBEI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2016:6:3:7:ZHUBEI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2016:6:4:7:ZHUBEI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2016:6:5:7:ZHUBEI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8</v>
      </c>
      <c r="L24" s="49">
        <f t="shared" si="1"/>
        <v>1</v>
      </c>
      <c r="M24" s="17">
        <f t="shared" si="1"/>
        <v>0</v>
      </c>
      <c r="N24" s="52">
        <f t="shared" si="1"/>
        <v>20</v>
      </c>
      <c r="O24" s="17">
        <f t="shared" si="1"/>
        <v>4</v>
      </c>
      <c r="P24" s="17">
        <f t="shared" si="1"/>
        <v>18</v>
      </c>
      <c r="Q24" s="17">
        <f t="shared" si="1"/>
        <v>17</v>
      </c>
      <c r="R24" s="17">
        <f t="shared" si="1"/>
        <v>1</v>
      </c>
      <c r="S24" s="17">
        <f>SUM(S19:S23)</f>
        <v>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3" priority="2">
      <formula>J12=""</formula>
    </cfRule>
    <cfRule type="expression" dxfId="72" priority="3">
      <formula>AND(M$10&lt;&gt;"",M12&lt;M$10)</formula>
    </cfRule>
    <cfRule type="expression" dxfId="71" priority="4">
      <formula>AND(M$10&lt;&gt;"",M12&gt;=M$10)</formula>
    </cfRule>
    <cfRule type="expression" dxfId="7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2016:3:3:7:ZHUBEI</v>
      </c>
      <c r="AP77" s="27">
        <f t="shared" ref="AP77:AP88" ca="1" si="11">MATCH(AO77,INDIRECT(CONCATENATE($X$93,"$A:$A")),0)</f>
        <v>312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8</v>
      </c>
      <c r="AT77" s="21">
        <f t="shared" ca="1" si="12"/>
        <v>18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2016:3:4:7:ZHUBEI</v>
      </c>
      <c r="AP78" s="27">
        <f t="shared" ca="1" si="11"/>
        <v>341</v>
      </c>
      <c r="AQ78" s="21">
        <f t="shared" ca="1" si="12"/>
        <v>1</v>
      </c>
      <c r="AR78" s="21">
        <f t="shared" ca="1" si="12"/>
        <v>8</v>
      </c>
      <c r="AS78" s="21">
        <f t="shared" ca="1" si="12"/>
        <v>8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2016:4:1:7:ZHUBEI</v>
      </c>
      <c r="AP79" s="27">
        <f t="shared" ca="1" si="11"/>
        <v>370</v>
      </c>
      <c r="AQ79" s="21">
        <f t="shared" ca="1" si="12"/>
        <v>0</v>
      </c>
      <c r="AR79" s="21">
        <f t="shared" ca="1" si="12"/>
        <v>17</v>
      </c>
      <c r="AS79" s="21">
        <f t="shared" ca="1" si="12"/>
        <v>3</v>
      </c>
      <c r="AT79" s="21">
        <f t="shared" ca="1" si="12"/>
        <v>19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2016:4:2:7:ZHUBEI</v>
      </c>
      <c r="AP80" s="27">
        <f t="shared" ca="1" si="11"/>
        <v>399</v>
      </c>
      <c r="AQ80" s="21">
        <f t="shared" ca="1" si="12"/>
        <v>0</v>
      </c>
      <c r="AR80" s="21">
        <f t="shared" ca="1" si="12"/>
        <v>16</v>
      </c>
      <c r="AS80" s="21">
        <f t="shared" ca="1" si="12"/>
        <v>3</v>
      </c>
      <c r="AT80" s="21">
        <f t="shared" ca="1" si="12"/>
        <v>9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80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2016:4:3:7:ZHUBEI</v>
      </c>
      <c r="AP81" s="27">
        <f t="shared" ca="1" si="11"/>
        <v>428</v>
      </c>
      <c r="AQ81" s="21">
        <f t="shared" ca="1" si="12"/>
        <v>3</v>
      </c>
      <c r="AR81" s="21">
        <f t="shared" ca="1" si="12"/>
        <v>3</v>
      </c>
      <c r="AS81" s="21">
        <f t="shared" ca="1" si="12"/>
        <v>3</v>
      </c>
      <c r="AT81" s="21">
        <f t="shared" ca="1" si="12"/>
        <v>18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>
        <f t="shared" ca="1" si="3"/>
        <v>188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2016:4:4:7:ZHUBEI</v>
      </c>
      <c r="AP82" s="27">
        <f t="shared" ca="1" si="11"/>
        <v>457</v>
      </c>
      <c r="AQ82" s="21">
        <f t="shared" ca="1" si="12"/>
        <v>0</v>
      </c>
      <c r="AR82" s="21">
        <f t="shared" ca="1" si="12"/>
        <v>7</v>
      </c>
      <c r="AS82" s="21">
        <f t="shared" ca="1" si="12"/>
        <v>5</v>
      </c>
      <c r="AT82" s="21">
        <f t="shared" ca="1" si="12"/>
        <v>19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2016:5:1:7:ZHUBEI</v>
      </c>
      <c r="AP83" s="27">
        <f t="shared" ca="1" si="11"/>
        <v>486</v>
      </c>
      <c r="AQ83" s="21">
        <f t="shared" ca="1" si="12"/>
        <v>1</v>
      </c>
      <c r="AR83" s="21">
        <f t="shared" ca="1" si="12"/>
        <v>14</v>
      </c>
      <c r="AS83" s="21">
        <f t="shared" ca="1" si="12"/>
        <v>9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2016:5:2:7:ZHUBEI</v>
      </c>
      <c r="AP84" s="27">
        <f t="shared" ca="1" si="11"/>
        <v>515</v>
      </c>
      <c r="AQ84" s="21">
        <f t="shared" ca="1" si="12"/>
        <v>0</v>
      </c>
      <c r="AR84" s="21">
        <f t="shared" ca="1" si="12"/>
        <v>11</v>
      </c>
      <c r="AS84" s="21">
        <f t="shared" ca="1" si="12"/>
        <v>5</v>
      </c>
      <c r="AT84" s="21">
        <f t="shared" ca="1" si="12"/>
        <v>14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2016:5:3:7:ZHUBEI</v>
      </c>
      <c r="AP85" s="27">
        <f t="shared" ca="1" si="11"/>
        <v>545</v>
      </c>
      <c r="AQ85" s="21">
        <f t="shared" ca="1" si="12"/>
        <v>0</v>
      </c>
      <c r="AR85" s="21">
        <f t="shared" ca="1" si="12"/>
        <v>15</v>
      </c>
      <c r="AS85" s="21">
        <f t="shared" ca="1" si="12"/>
        <v>2</v>
      </c>
      <c r="AT85" s="21">
        <f t="shared" ca="1" si="12"/>
        <v>31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2016:5:4:7:ZHUBEI</v>
      </c>
      <c r="AP86" s="27">
        <f t="shared" ca="1" si="11"/>
        <v>576</v>
      </c>
      <c r="AQ86" s="21">
        <f t="shared" ca="1" si="12"/>
        <v>0</v>
      </c>
      <c r="AR86" s="21">
        <f t="shared" ca="1" si="12"/>
        <v>24</v>
      </c>
      <c r="AS86" s="21">
        <f t="shared" ca="1" si="12"/>
        <v>4</v>
      </c>
      <c r="AT86" s="21">
        <f t="shared" ca="1" si="12"/>
        <v>25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2016:5:5:7:ZHUBEI</v>
      </c>
      <c r="AP87" s="27">
        <f t="shared" ca="1" si="11"/>
        <v>605</v>
      </c>
      <c r="AQ87" s="21">
        <f t="shared" ca="1" si="12"/>
        <v>0</v>
      </c>
      <c r="AR87" s="21">
        <f t="shared" ca="1" si="12"/>
        <v>16</v>
      </c>
      <c r="AS87" s="21">
        <f t="shared" ca="1" si="12"/>
        <v>8</v>
      </c>
      <c r="AT87" s="21">
        <f t="shared" ca="1" si="12"/>
        <v>17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2016:6:1:7:ZHUBEI</v>
      </c>
      <c r="AP88" s="27">
        <f t="shared" ca="1" si="11"/>
        <v>635</v>
      </c>
      <c r="AQ88" s="21">
        <f t="shared" ca="1" si="12"/>
        <v>0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5"/>
  <sheetViews>
    <sheetView topLeftCell="E4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2083</v>
      </c>
      <c r="E2" s="78" t="str">
        <f>$A$3</f>
        <v>中臺北地帶</v>
      </c>
      <c r="F2" s="26" t="s">
        <v>791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45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CENTRAL_ZONE_GRAPH!$AC$89</f>
        <v>28</v>
      </c>
      <c r="I5" s="91"/>
      <c r="J5" s="91"/>
      <c r="K5" s="92"/>
      <c r="L5" s="45">
        <f>$M$35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57">
        <f t="shared" si="0"/>
        <v>0</v>
      </c>
      <c r="N15" s="51">
        <f t="shared" si="0"/>
        <v>16</v>
      </c>
      <c r="O15" s="11">
        <f t="shared" si="0"/>
        <v>6</v>
      </c>
      <c r="P15" s="11">
        <f t="shared" si="0"/>
        <v>10</v>
      </c>
      <c r="Q15" s="11">
        <f t="shared" si="0"/>
        <v>10</v>
      </c>
      <c r="R15" s="11">
        <f t="shared" si="0"/>
        <v>1</v>
      </c>
      <c r="S15" s="11">
        <f t="shared" si="0"/>
        <v>20</v>
      </c>
    </row>
    <row r="16" spans="1:19" ht="15" customHeight="1">
      <c r="A16" s="1" t="s">
        <v>2088</v>
      </c>
      <c r="B16" s="1"/>
      <c r="E16" s="5" t="str">
        <f>$A16</f>
        <v>Xin'an 信安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1753</v>
      </c>
      <c r="C17" s="64" t="str">
        <f>CONCATENATE(YEAR,":",MONTH,":",WEEK,":",WEEKDAY,":",$B17)</f>
        <v>2016:6:1:7:ASSISTANTS</v>
      </c>
      <c r="D17" s="64">
        <f>MATCH($C17,REPORT_DATA_BY_COMP!$A:$A,0)</f>
        <v>1950</v>
      </c>
      <c r="E17" s="65" t="str">
        <f>SUBSTITUTE(VLOOKUP($B17,COMP_LIST!$A:$AD,5,FALSE),"EL","")</f>
        <v>E. Roe / Liston AP</v>
      </c>
      <c r="F17" s="4" t="str">
        <f>VLOOKUP($B17,COMP_LIST!$A:$AD,3,FALSE)</f>
        <v>Assistants</v>
      </c>
      <c r="G17" s="4" t="str">
        <f>VLOOKUP($B17,COMP_LIST!$A:$AD,4,FALSE)</f>
        <v>助理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5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12</v>
      </c>
      <c r="O17" s="10">
        <f>IFERROR(INDEX(REPORT_DATA_BY_COMP!$A:$AI,$D17,MATCH(O$8,REPORT_DATA_BY_COMP!$A$1:$AI$1,0)), "")</f>
        <v>4</v>
      </c>
      <c r="P17" s="10">
        <f>IFERROR(INDEX(REPORT_DATA_BY_COMP!$A:$AI,$D17,MATCH(P$8,REPORT_DATA_BY_COMP!$A$1:$AI$1,0)), "")</f>
        <v>8</v>
      </c>
      <c r="Q17" s="10">
        <f>IFERROR(INDEX(REPORT_DATA_BY_COMP!$A:$AI,$D17,MATCH(Q$8,REPORT_DATA_BY_COMP!$A$1:$AI$1,0)), "")</f>
        <v>4</v>
      </c>
      <c r="R17" s="10">
        <f>IFERROR(INDEX(REPORT_DATA_BY_COMP!$A:$AI,$D17,MATCH(R$8,REPORT_DATA_BY_COMP!$A$1:$AI$1,0)), "")</f>
        <v>1</v>
      </c>
      <c r="S17" s="10">
        <f>IFERROR(INDEX(REPORT_DATA_BY_COMP!$A:$AI,$D17,MATCH(S$8,REPORT_DATA_BY_COMP!$A$1:$AI$1,0)), "")</f>
        <v>5</v>
      </c>
    </row>
    <row r="18" spans="1:19" ht="15" customHeight="1">
      <c r="A18" s="1"/>
      <c r="B18" s="1" t="s">
        <v>1947</v>
      </c>
      <c r="C18" s="64" t="str">
        <f>CONCATENATE(YEAR,":",MONTH,":",WEEK,":",WEEKDAY,":",$B18)</f>
        <v>2016:6:1:7:WANDA_E</v>
      </c>
      <c r="D18" s="64">
        <f>MATCH($C18,REPORT_DATA_BY_COMP!$A:$A,0)</f>
        <v>2010</v>
      </c>
      <c r="E18" s="65" t="str">
        <f>SUBSTITUTE(VLOOKUP($B18,COMP_LIST!$A:$AD,5,FALSE),"EL","")</f>
        <v>E. Lin DL / Holloway</v>
      </c>
      <c r="F18" s="4" t="str">
        <f>VLOOKUP($B18,COMP_LIST!$A:$AD,3,FALSE)</f>
        <v>Wanda E</v>
      </c>
      <c r="G18" s="4" t="str">
        <f>VLOOKUP($B18,COMP_LIST!$A:$AD,4,FALSE)</f>
        <v>萬大長老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3</v>
      </c>
      <c r="Q18" s="10">
        <f>IFERROR(INDEX(REPORT_DATA_BY_COMP!$A:$AI,$D18,MATCH(Q$8,REPORT_DATA_BY_COMP!$A$1:$AI$1,0)), "")</f>
        <v>11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10</v>
      </c>
    </row>
    <row r="19" spans="1:19" ht="15" customHeight="1">
      <c r="A19" s="1"/>
      <c r="B19" s="1" t="s">
        <v>1949</v>
      </c>
      <c r="C19" s="64" t="str">
        <f>CONCATENATE(YEAR,":",MONTH,":",WEEK,":",WEEKDAY,":",$B19)</f>
        <v>2016:6:1:7:WANDA_S</v>
      </c>
      <c r="D19" s="64">
        <f>MATCH($C19,REPORT_DATA_BY_COMP!$A:$A,0)</f>
        <v>2011</v>
      </c>
      <c r="E19" s="65" t="str">
        <f>SUBSTITUTE(VLOOKUP($B19,COMP_LIST!$A:$AD,5,FALSE),"EL","")</f>
        <v>S. Davis / Scharman</v>
      </c>
      <c r="F19" s="4" t="str">
        <f>VLOOKUP($B19,COMP_LIST!$A:$AD,3,FALSE)</f>
        <v>Wanda S</v>
      </c>
      <c r="G19" s="4" t="str">
        <f>VLOOKUP($B19,COMP_LIST!$A:$AD,4,FALSE)</f>
        <v>萬大姐妹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4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13</v>
      </c>
    </row>
    <row r="20" spans="1:19" ht="15" customHeight="1">
      <c r="A20" s="1"/>
      <c r="B20" s="1" t="s">
        <v>1955</v>
      </c>
      <c r="C20" s="64" t="str">
        <f>CONCATENATE(YEAR,":",MONTH,":",WEEK,":",WEEKDAY,":",$B20)</f>
        <v>2016:6:1:7:XINAN_S</v>
      </c>
      <c r="D20" s="64">
        <f>MATCH($C20,REPORT_DATA_BY_COMP!$A:$A,0)</f>
        <v>2013</v>
      </c>
      <c r="E20" s="65" t="str">
        <f>SUBSTITUTE(VLOOKUP($B20,COMP_LIST!$A:$AD,5,FALSE),"EL","")</f>
        <v>S. Sylvester / Hickman</v>
      </c>
      <c r="F20" s="4" t="str">
        <f>VLOOKUP($B20,COMP_LIST!$A:$AD,3,FALSE)</f>
        <v>Xinan S</v>
      </c>
      <c r="G20" s="4" t="str">
        <f>VLOOKUP($B20,COMP_LIST!$A:$AD,4,FALSE)</f>
        <v>信安姐妹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1</v>
      </c>
      <c r="J20" s="10">
        <f>IFERROR(INDEX(REPORT_DATA_BY_COMP!$A:$AI,$D20,MATCH(J$8,REPORT_DATA_BY_COMP!$A$1:$AI$1,0)), "")</f>
        <v>5</v>
      </c>
      <c r="K20" s="10">
        <f>IFERROR(INDEX(REPORT_DATA_BY_COMP!$A:$AI,$D20,MATCH(K$8,REPORT_DATA_BY_COMP!$A$1:$AI$1,0)), "")</f>
        <v>0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8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11</v>
      </c>
      <c r="Q20" s="10">
        <f>IFERROR(INDEX(REPORT_DATA_BY_COMP!$A:$AI,$D20,MATCH(Q$8,REPORT_DATA_BY_COMP!$A$1:$AI$1,0)), "")</f>
        <v>6</v>
      </c>
      <c r="R20" s="10">
        <f>IFERROR(INDEX(REPORT_DATA_BY_COMP!$A:$AI,$D20,MATCH(R$8,REPORT_DATA_BY_COMP!$A$1:$AI$1,0)), "")</f>
        <v>1</v>
      </c>
      <c r="S20" s="10">
        <f>IFERROR(INDEX(REPORT_DATA_BY_COMP!$A:$AI,$D20,MATCH(S$8,REPORT_DATA_BY_COMP!$A$1:$AI$1,0)), "")</f>
        <v>14</v>
      </c>
    </row>
    <row r="21" spans="1:19" ht="15" customHeight="1">
      <c r="A21" s="1"/>
      <c r="B21" s="1"/>
      <c r="E21" s="8" t="s">
        <v>804</v>
      </c>
      <c r="F21" s="9"/>
      <c r="G21" s="9"/>
      <c r="H21" s="11">
        <f t="shared" ref="H21:R21" si="1">SUM(H17:H20)</f>
        <v>0</v>
      </c>
      <c r="I21" s="11">
        <f t="shared" si="1"/>
        <v>1</v>
      </c>
      <c r="J21" s="11">
        <f t="shared" si="1"/>
        <v>12</v>
      </c>
      <c r="K21" s="11">
        <f t="shared" si="1"/>
        <v>10</v>
      </c>
      <c r="L21" s="48">
        <f t="shared" si="1"/>
        <v>0</v>
      </c>
      <c r="M21" s="71">
        <f t="shared" si="1"/>
        <v>0</v>
      </c>
      <c r="N21" s="51">
        <f t="shared" si="1"/>
        <v>31</v>
      </c>
      <c r="O21" s="11">
        <f t="shared" si="1"/>
        <v>14</v>
      </c>
      <c r="P21" s="11">
        <f t="shared" si="1"/>
        <v>29</v>
      </c>
      <c r="Q21" s="11">
        <f t="shared" si="1"/>
        <v>22</v>
      </c>
      <c r="R21" s="11">
        <f t="shared" si="1"/>
        <v>2</v>
      </c>
      <c r="S21" s="11">
        <f>SUM(S17:S20)</f>
        <v>42</v>
      </c>
    </row>
    <row r="22" spans="1:19" ht="15" customHeight="1">
      <c r="A22" s="1" t="s">
        <v>2089</v>
      </c>
      <c r="B22" s="1"/>
      <c r="E22" s="5" t="str">
        <f>$A22</f>
        <v>Sanchong 三重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1870</v>
      </c>
      <c r="C23" s="64" t="str">
        <f>CONCATENATE(YEAR,":",MONTH,":",WEEK,":",WEEKDAY,":",$B23)</f>
        <v>2016:6:1:7:SANCHONG_E</v>
      </c>
      <c r="D23" s="64">
        <f>MATCH($C23,REPORT_DATA_BY_COMP!$A:$A,0)</f>
        <v>1982</v>
      </c>
      <c r="E23" s="65" t="str">
        <f>SUBSTITUTE(VLOOKUP($B23,COMP_LIST!$A:$AD,5,FALSE),"EL","")</f>
        <v>E. Gwilliam / Smith</v>
      </c>
      <c r="F23" s="4" t="str">
        <f>VLOOKUP($B23,COMP_LIST!$A:$AD,3,FALSE)</f>
        <v>Sanchong E</v>
      </c>
      <c r="G23" s="4" t="str">
        <f>VLOOKUP($B23,COMP_LIST!$A:$AD,4,FALSE)</f>
        <v>三重長老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7</v>
      </c>
      <c r="O23" s="10">
        <f>IFERROR(INDEX(REPORT_DATA_BY_COMP!$A:$AI,$D23,MATCH(O$8,REPORT_DATA_BY_COMP!$A$1:$AI$1,0)), "")</f>
        <v>1</v>
      </c>
      <c r="P23" s="10">
        <f>IFERROR(INDEX(REPORT_DATA_BY_COMP!$A:$AI,$D23,MATCH(P$8,REPORT_DATA_BY_COMP!$A$1:$AI$1,0)), "")</f>
        <v>10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5</v>
      </c>
    </row>
    <row r="24" spans="1:19" ht="15" customHeight="1">
      <c r="A24" s="1"/>
      <c r="B24" s="1" t="s">
        <v>1873</v>
      </c>
      <c r="C24" s="64" t="str">
        <f>CONCATENATE(YEAR,":",MONTH,":",WEEK,":",WEEKDAY,":",$B24)</f>
        <v>2016:6:1:7:SANCHONG_S</v>
      </c>
      <c r="D24" s="64">
        <f>MATCH($C24,REPORT_DATA_BY_COMP!$A:$A,0)</f>
        <v>1983</v>
      </c>
      <c r="E24" s="65" t="str">
        <f>SUBSTITUTE(VLOOKUP($B24,COMP_LIST!$A:$AD,5,FALSE),"EL","")</f>
        <v>S. Li / Austad</v>
      </c>
      <c r="F24" s="4" t="str">
        <f>VLOOKUP($B24,COMP_LIST!$A:$AD,3,FALSE)</f>
        <v>Sanchong S</v>
      </c>
      <c r="G24" s="4" t="str">
        <f>VLOOKUP($B24,COMP_LIST!$A:$AD,4,FALSE)</f>
        <v>三重姐妹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2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5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5</v>
      </c>
    </row>
    <row r="25" spans="1:19" ht="15" customHeight="1">
      <c r="A25" s="1"/>
      <c r="B25" s="1" t="s">
        <v>1838</v>
      </c>
      <c r="C25" s="64" t="str">
        <f>CONCATENATE(YEAR,":",MONTH,":",WEEK,":",WEEKDAY,":",$B25)</f>
        <v>2016:6:1:7:LUZHOU_A_E</v>
      </c>
      <c r="D25" s="64">
        <f>MATCH($C25,REPORT_DATA_BY_COMP!$A:$A,0)</f>
        <v>1974</v>
      </c>
      <c r="E25" s="65" t="str">
        <f>SUBSTITUTE(VLOOKUP($B25,COMP_LIST!$A:$AD,5,FALSE),"EL","")</f>
        <v>E. Rasmussen / Gomm</v>
      </c>
      <c r="F25" s="4" t="str">
        <f>VLOOKUP($B25,COMP_LIST!$A:$AD,3,FALSE)</f>
        <v>Luzhou A E</v>
      </c>
      <c r="G25" s="4" t="str">
        <f>VLOOKUP($B25,COMP_LIST!$A:$AD,4,FALSE)</f>
        <v>蘆洲 A 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6</v>
      </c>
      <c r="K25" s="10">
        <f>IFERROR(INDEX(REPORT_DATA_BY_COMP!$A:$AI,$D25,MATCH(K$8,REPORT_DATA_BY_COMP!$A$1:$AI$1,0)), "")</f>
        <v>3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9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10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11</v>
      </c>
    </row>
    <row r="26" spans="1:19" ht="15" customHeight="1">
      <c r="A26" s="1"/>
      <c r="B26" s="1" t="s">
        <v>1843</v>
      </c>
      <c r="C26" s="64" t="str">
        <f>CONCATENATE(YEAR,":",MONTH,":",WEEK,":",WEEKDAY,":",$B26)</f>
        <v>2016:6:1:7:LUZHOU_B_E</v>
      </c>
      <c r="D26" s="64">
        <f>MATCH($C26,REPORT_DATA_BY_COMP!$A:$A,0)</f>
        <v>1975</v>
      </c>
      <c r="E26" s="65" t="str">
        <f>SUBSTITUTE(VLOOKUP($B26,COMP_LIST!$A:$AD,5,FALSE),"EL","")</f>
        <v>E. King DL / Johnson</v>
      </c>
      <c r="F26" s="4" t="str">
        <f>VLOOKUP($B26,COMP_LIST!$A:$AD,3,FALSE)</f>
        <v>Luzhou B E</v>
      </c>
      <c r="G26" s="4" t="str">
        <f>VLOOKUP($B26,COMP_LIST!$A:$AD,4,FALSE)</f>
        <v>蘆洲 B 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6</v>
      </c>
      <c r="K26" s="10">
        <f>IFERROR(INDEX(REPORT_DATA_BY_COMP!$A:$AI,$D26,MATCH(K$8,REPORT_DATA_BY_COMP!$A$1:$AI$1,0)), "")</f>
        <v>1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7</v>
      </c>
      <c r="O26" s="10">
        <f>IFERROR(INDEX(REPORT_DATA_BY_COMP!$A:$AI,$D26,MATCH(O$8,REPORT_DATA_BY_COMP!$A$1:$AI$1,0)), "")</f>
        <v>3</v>
      </c>
      <c r="P26" s="1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9</v>
      </c>
    </row>
    <row r="27" spans="1:19" ht="15" customHeight="1" thickBot="1">
      <c r="A27" s="1"/>
      <c r="B27" s="1"/>
      <c r="E27" s="8" t="s">
        <v>804</v>
      </c>
      <c r="F27" s="9"/>
      <c r="G27" s="9"/>
      <c r="H27" s="11">
        <f t="shared" ref="H27:S27" si="2">SUM(H23:H26)</f>
        <v>0</v>
      </c>
      <c r="I27" s="11">
        <f t="shared" si="2"/>
        <v>0</v>
      </c>
      <c r="J27" s="11">
        <f t="shared" si="2"/>
        <v>16</v>
      </c>
      <c r="K27" s="11">
        <f t="shared" si="2"/>
        <v>7</v>
      </c>
      <c r="L27" s="48">
        <f t="shared" si="2"/>
        <v>0</v>
      </c>
      <c r="M27" s="69">
        <f t="shared" si="2"/>
        <v>0</v>
      </c>
      <c r="N27" s="51">
        <f t="shared" si="2"/>
        <v>25</v>
      </c>
      <c r="O27" s="11">
        <f t="shared" si="2"/>
        <v>7</v>
      </c>
      <c r="P27" s="11">
        <f t="shared" si="2"/>
        <v>28</v>
      </c>
      <c r="Q27" s="11">
        <f t="shared" si="2"/>
        <v>17</v>
      </c>
      <c r="R27" s="11">
        <f t="shared" si="2"/>
        <v>0</v>
      </c>
      <c r="S27" s="11">
        <f t="shared" si="2"/>
        <v>30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2016:6:1:7:CENTRAL</v>
      </c>
      <c r="D30" s="64">
        <f>MATCH($C30,REPORT_DATA_BY_ZONE!$A:$A, 0)</f>
        <v>214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35</v>
      </c>
      <c r="K30" s="10">
        <f>IFERROR(INDEX(REPORT_DATA_BY_ZONE!$A:$AI,$D30,MATCH(K$8,REPORT_DATA_BY_ZONE!$A$1:$AI$1,0)), "")</f>
        <v>22</v>
      </c>
      <c r="L30" s="47">
        <f>IFERROR(INDEX(REPORT_DATA_BY_ZONE!$A:$AI,$D30,MATCH(L$8,REPORT_DATA_BY_ZONE!$A$1:$AI$1,0)), "")</f>
        <v>0</v>
      </c>
      <c r="M30" s="10">
        <f>IFERROR(INDEX(REPORT_DATA_BY_ZONE!$A:$AI,$D30,MATCH(M$8,REPORT_DATA_BY_ZONE!$A$1:$AI$1,0)), "")</f>
        <v>0</v>
      </c>
      <c r="N30" s="50">
        <f>IFERROR(INDEX(REPORT_DATA_BY_ZONE!$A:$AI,$D30,MATCH(N$8,REPORT_DATA_BY_ZONE!$A$1:$AI$1,0)), "")</f>
        <v>72</v>
      </c>
      <c r="O30" s="10">
        <f>IFERROR(INDEX(REPORT_DATA_BY_ZONE!$A:$AI,$D30,MATCH(O$8,REPORT_DATA_BY_ZONE!$A$1:$AI$1,0)), "")</f>
        <v>27</v>
      </c>
      <c r="P30" s="10">
        <f>IFERROR(INDEX(REPORT_DATA_BY_ZONE!$A:$AI,$D30,MATCH(P$8,REPORT_DATA_BY_ZONE!$A$1:$AI$1,0)), "")</f>
        <v>67</v>
      </c>
      <c r="Q30" s="10">
        <f>IFERROR(INDEX(REPORT_DATA_BY_ZONE!$A:$AI,$D30,MATCH(Q$8,REPORT_DATA_BY_ZONE!$A$1:$AI$1,0)), "")</f>
        <v>48</v>
      </c>
      <c r="R30" s="10">
        <f>IFERROR(INDEX(REPORT_DATA_BY_ZONE!$A:$AI,$D30,MATCH(R$8,REPORT_DATA_BY_ZONE!$A$1:$AI$1,0)), "")</f>
        <v>5</v>
      </c>
      <c r="S30" s="10">
        <f>IFERROR(INDEX(REPORT_DATA_BY_ZONE!$A:$AI,$D30,MATCH(S$8,REPORT_DATA_BY_ZONE!$A$1:$AI$1,0)), "")</f>
        <v>92</v>
      </c>
    </row>
    <row r="31" spans="1:19" ht="15" customHeight="1">
      <c r="C31" s="64" t="str">
        <f>CONCATENATE(YEAR,":",MONTH,":2:",WEEKLY_REPORT_DAY,":", $A$1)</f>
        <v>2016:6:2:7:CENTRAL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CONCATENATE(YEAR,":",MONTH,":3:",WEEKLY_REPORT_DAY,":", $A$1)</f>
        <v>2016:6:3:7:CENTRAL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CONCATENATE(YEAR,":",MONTH,":4:",WEEKLY_REPORT_DAY,":", $A$1)</f>
        <v>2016:6:4:7:CENTRAL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2016:6:5:7:CENTRAL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804</v>
      </c>
      <c r="F35" s="14"/>
      <c r="G35" s="14"/>
      <c r="H35" s="17">
        <f>SUM(H30:H34)</f>
        <v>0</v>
      </c>
      <c r="I35" s="17">
        <f t="shared" ref="I35:R35" si="3">SUM(I30:I34)</f>
        <v>2</v>
      </c>
      <c r="J35" s="17">
        <f t="shared" si="3"/>
        <v>35</v>
      </c>
      <c r="K35" s="17">
        <f t="shared" si="3"/>
        <v>22</v>
      </c>
      <c r="L35" s="49">
        <f t="shared" si="3"/>
        <v>0</v>
      </c>
      <c r="M35" s="17">
        <f t="shared" si="3"/>
        <v>0</v>
      </c>
      <c r="N35" s="52">
        <f t="shared" si="3"/>
        <v>72</v>
      </c>
      <c r="O35" s="17">
        <f t="shared" si="3"/>
        <v>27</v>
      </c>
      <c r="P35" s="17">
        <f t="shared" si="3"/>
        <v>67</v>
      </c>
      <c r="Q35" s="17">
        <f t="shared" si="3"/>
        <v>48</v>
      </c>
      <c r="R35" s="17">
        <f t="shared" si="3"/>
        <v>5</v>
      </c>
      <c r="S35" s="17">
        <f>SUM(S30:S34)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 M17:S20 M23:S26">
    <cfRule type="expression" dxfId="69" priority="1">
      <formula>J12=""</formula>
    </cfRule>
    <cfRule type="expression" dxfId="68" priority="2">
      <formula>AND(M$9&lt;&gt;"",M12&gt;=M$9)</formula>
    </cfRule>
    <cfRule type="expression" dxfId="67" priority="3">
      <formula>AND(M$10&lt;&gt;"",M12&lt;M$10)</formula>
    </cfRule>
    <cfRule type="expression" dxfId="6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2016:3:3:7:CENTRAL</v>
      </c>
      <c r="AP77" s="27">
        <f t="shared" ref="AP77:AP88" ca="1" si="12">MATCH(AO77,INDIRECT(CONCATENATE($X$93,"$A:$A")),0)</f>
        <v>100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75</v>
      </c>
      <c r="AS77" s="21">
        <f t="shared" ca="1" si="13"/>
        <v>23</v>
      </c>
      <c r="AT77" s="21">
        <f t="shared" ca="1" si="13"/>
        <v>64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2016:3:4:7:CENTRAL</v>
      </c>
      <c r="AP78" s="27">
        <f t="shared" ca="1" si="12"/>
        <v>111</v>
      </c>
      <c r="AQ78" s="21">
        <f t="shared" ca="1" si="13"/>
        <v>1</v>
      </c>
      <c r="AR78" s="21">
        <f t="shared" ca="1" si="13"/>
        <v>69</v>
      </c>
      <c r="AS78" s="21">
        <f t="shared" ca="1" si="13"/>
        <v>28</v>
      </c>
      <c r="AT78" s="21">
        <f t="shared" ca="1" si="13"/>
        <v>65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2016:4:1:7:CENTRAL</v>
      </c>
      <c r="AP79" s="27">
        <f t="shared" ca="1" si="12"/>
        <v>121</v>
      </c>
      <c r="AQ79" s="21">
        <f t="shared" ca="1" si="13"/>
        <v>0</v>
      </c>
      <c r="AR79" s="21">
        <f t="shared" ca="1" si="13"/>
        <v>55</v>
      </c>
      <c r="AS79" s="21">
        <f t="shared" ca="1" si="13"/>
        <v>22</v>
      </c>
      <c r="AT79" s="21">
        <f t="shared" ca="1" si="13"/>
        <v>52</v>
      </c>
      <c r="AU79" s="21">
        <f t="shared" ca="1" si="13"/>
        <v>9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2016:4:2:7:CENTRAL</v>
      </c>
      <c r="AP80" s="27">
        <f t="shared" ca="1" si="12"/>
        <v>131</v>
      </c>
      <c r="AQ80" s="21">
        <f t="shared" ca="1" si="13"/>
        <v>0</v>
      </c>
      <c r="AR80" s="21">
        <f t="shared" ca="1" si="13"/>
        <v>78</v>
      </c>
      <c r="AS80" s="21">
        <f t="shared" ca="1" si="13"/>
        <v>25</v>
      </c>
      <c r="AT80" s="21">
        <f t="shared" ca="1" si="13"/>
        <v>56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10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2</v>
      </c>
      <c r="AI81" s="10">
        <f t="shared" ca="1" si="9"/>
        <v>3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2016:4:3:7:CENTRAL</v>
      </c>
      <c r="AP81" s="27">
        <f t="shared" ca="1" si="12"/>
        <v>141</v>
      </c>
      <c r="AQ81" s="21">
        <f t="shared" ca="1" si="13"/>
        <v>4</v>
      </c>
      <c r="AR81" s="21">
        <f t="shared" ca="1" si="13"/>
        <v>92</v>
      </c>
      <c r="AS81" s="21">
        <f t="shared" ca="1" si="13"/>
        <v>29</v>
      </c>
      <c r="AT81" s="21">
        <f t="shared" ca="1" si="13"/>
        <v>58</v>
      </c>
      <c r="AU81" s="21">
        <f t="shared" ca="1" si="13"/>
        <v>12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>
        <f t="shared" ca="1" si="3"/>
        <v>268</v>
      </c>
      <c r="AC82" s="21">
        <f t="shared" ca="1" si="4"/>
        <v>0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2016:4:4:7:CENTRAL</v>
      </c>
      <c r="AP82" s="27">
        <f t="shared" ca="1" si="12"/>
        <v>151</v>
      </c>
      <c r="AQ82" s="21">
        <f t="shared" ca="1" si="13"/>
        <v>0</v>
      </c>
      <c r="AR82" s="21">
        <f t="shared" ca="1" si="13"/>
        <v>90</v>
      </c>
      <c r="AS82" s="21">
        <f t="shared" ca="1" si="13"/>
        <v>26</v>
      </c>
      <c r="AT82" s="21">
        <f t="shared" ca="1" si="13"/>
        <v>68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2016:5:1:7:CENTRAL</v>
      </c>
      <c r="AP83" s="27">
        <f t="shared" ca="1" si="12"/>
        <v>161</v>
      </c>
      <c r="AQ83" s="21">
        <f t="shared" ca="1" si="13"/>
        <v>0</v>
      </c>
      <c r="AR83" s="21">
        <f t="shared" ca="1" si="13"/>
        <v>88</v>
      </c>
      <c r="AS83" s="21">
        <f t="shared" ca="1" si="13"/>
        <v>21</v>
      </c>
      <c r="AT83" s="21">
        <f t="shared" ca="1" si="13"/>
        <v>65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2016:5:2:7:CENTRAL</v>
      </c>
      <c r="AP84" s="27">
        <f t="shared" ca="1" si="12"/>
        <v>171</v>
      </c>
      <c r="AQ84" s="21">
        <f t="shared" ca="1" si="13"/>
        <v>0</v>
      </c>
      <c r="AR84" s="21">
        <f t="shared" ca="1" si="13"/>
        <v>85</v>
      </c>
      <c r="AS84" s="21">
        <f t="shared" ca="1" si="13"/>
        <v>32</v>
      </c>
      <c r="AT84" s="21">
        <f t="shared" ca="1" si="13"/>
        <v>49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2016:5:3:7:CENTRAL</v>
      </c>
      <c r="AP85" s="27">
        <f t="shared" ca="1" si="12"/>
        <v>181</v>
      </c>
      <c r="AQ85" s="21">
        <f t="shared" ca="1" si="13"/>
        <v>0</v>
      </c>
      <c r="AR85" s="21">
        <f t="shared" ca="1" si="13"/>
        <v>89</v>
      </c>
      <c r="AS85" s="21">
        <f t="shared" ca="1" si="13"/>
        <v>26</v>
      </c>
      <c r="AT85" s="21">
        <f t="shared" ca="1" si="13"/>
        <v>62</v>
      </c>
      <c r="AU85" s="21">
        <f t="shared" ca="1" si="13"/>
        <v>3</v>
      </c>
      <c r="AV85" s="21">
        <f t="shared" ca="1" si="13"/>
        <v>12</v>
      </c>
      <c r="AW85" s="21">
        <f t="shared" ca="1" si="15"/>
        <v>3</v>
      </c>
      <c r="AX85" s="21">
        <f t="shared" ca="1" si="16"/>
        <v>72</v>
      </c>
      <c r="AY85" s="21">
        <f t="shared" ca="1" si="17"/>
        <v>36</v>
      </c>
      <c r="AZ85" s="21">
        <f t="shared" ca="1" si="18"/>
        <v>60</v>
      </c>
      <c r="BA85" s="21">
        <f t="shared" ca="1" si="19"/>
        <v>12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2016:5:4:7:CENTRAL</v>
      </c>
      <c r="AP86" s="27">
        <f t="shared" ca="1" si="12"/>
        <v>193</v>
      </c>
      <c r="AQ86" s="21">
        <f t="shared" ca="1" si="13"/>
        <v>7</v>
      </c>
      <c r="AR86" s="21">
        <f t="shared" ca="1" si="13"/>
        <v>72</v>
      </c>
      <c r="AS86" s="21">
        <f t="shared" ca="1" si="13"/>
        <v>68</v>
      </c>
      <c r="AT86" s="21">
        <f t="shared" ca="1" si="13"/>
        <v>64</v>
      </c>
      <c r="AU86" s="21">
        <f t="shared" ca="1" si="13"/>
        <v>7</v>
      </c>
      <c r="AV86" s="21">
        <f t="shared" ca="1" si="13"/>
        <v>12</v>
      </c>
      <c r="AW86" s="21">
        <f t="shared" ca="1" si="15"/>
        <v>3</v>
      </c>
      <c r="AX86" s="21">
        <f t="shared" ca="1" si="16"/>
        <v>72</v>
      </c>
      <c r="AY86" s="21">
        <f t="shared" ca="1" si="17"/>
        <v>36</v>
      </c>
      <c r="AZ86" s="21">
        <f t="shared" ca="1" si="18"/>
        <v>60</v>
      </c>
      <c r="BA86" s="21">
        <f t="shared" ca="1" si="19"/>
        <v>12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2016:5:5:7:CENTRAL</v>
      </c>
      <c r="AP87" s="27">
        <f t="shared" ca="1" si="12"/>
        <v>203</v>
      </c>
      <c r="AQ87" s="21">
        <f t="shared" ca="1" si="13"/>
        <v>3</v>
      </c>
      <c r="AR87" s="21">
        <f t="shared" ca="1" si="13"/>
        <v>72</v>
      </c>
      <c r="AS87" s="21">
        <f t="shared" ca="1" si="13"/>
        <v>36</v>
      </c>
      <c r="AT87" s="21">
        <f t="shared" ca="1" si="13"/>
        <v>50</v>
      </c>
      <c r="AU87" s="21">
        <f t="shared" ca="1" si="13"/>
        <v>4</v>
      </c>
      <c r="AV87" s="21">
        <f t="shared" ca="1" si="13"/>
        <v>12</v>
      </c>
      <c r="AW87" s="21">
        <f t="shared" ca="1" si="15"/>
        <v>3</v>
      </c>
      <c r="AX87" s="21">
        <f t="shared" ca="1" si="16"/>
        <v>72</v>
      </c>
      <c r="AY87" s="21">
        <f t="shared" ca="1" si="17"/>
        <v>36</v>
      </c>
      <c r="AZ87" s="21">
        <f t="shared" ca="1" si="18"/>
        <v>60</v>
      </c>
      <c r="BA87" s="21">
        <f t="shared" ca="1" si="19"/>
        <v>12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2016:6:1:7:CENTRAL</v>
      </c>
      <c r="AP88" s="27">
        <f t="shared" ca="1" si="12"/>
        <v>214</v>
      </c>
      <c r="AQ88" s="21">
        <f t="shared" ca="1" si="13"/>
        <v>0</v>
      </c>
      <c r="AR88" s="21">
        <f t="shared" ca="1" si="13"/>
        <v>72</v>
      </c>
      <c r="AS88" s="21">
        <f t="shared" ca="1" si="13"/>
        <v>27</v>
      </c>
      <c r="AT88" s="21">
        <f t="shared" ca="1" si="13"/>
        <v>48</v>
      </c>
      <c r="AU88" s="21">
        <f t="shared" ca="1" si="13"/>
        <v>5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3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2083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28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2016  28</v>
      </c>
    </row>
    <row r="107" spans="23:51" ht="23.25">
      <c r="W107" s="7" t="s">
        <v>1449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金華地區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JINHUA_DISTRICT_GRAPH!$AC$89</f>
        <v>8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57">
        <f t="shared" si="0"/>
        <v>0</v>
      </c>
      <c r="N15" s="51">
        <f t="shared" si="0"/>
        <v>16</v>
      </c>
      <c r="O15" s="11">
        <f t="shared" si="0"/>
        <v>6</v>
      </c>
      <c r="P15" s="11">
        <f t="shared" si="0"/>
        <v>10</v>
      </c>
      <c r="Q15" s="11">
        <f t="shared" si="0"/>
        <v>10</v>
      </c>
      <c r="R15" s="11">
        <f t="shared" si="0"/>
        <v>1</v>
      </c>
      <c r="S15" s="11">
        <f t="shared" si="0"/>
        <v>20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2016:6:1:7:JINHUA</v>
      </c>
      <c r="D18" s="64">
        <f>MATCH($C18,REPORT_DATA_BY_DISTRICT!$A:$A, 0)</f>
        <v>616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10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3</v>
      </c>
      <c r="S18" s="10">
        <f>IFERROR(INDEX(REPORT_DATA_BY_DISTRICT!$A:$AI,$D18,MATCH(S$8,REPORT_DATA_BY_DISTRICT!$A$1:$AI$1,0)), "")</f>
        <v>20</v>
      </c>
    </row>
    <row r="19" spans="3:19" ht="15" customHeight="1">
      <c r="C19" s="64" t="str">
        <f>CONCATENATE(YEAR,":",MONTH,":2:",WEEKLY_REPORT_DAY,":", $A$1)</f>
        <v>2016:6:2:7:JINHUA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2016:6:3:7:JINHUA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2016:6:4:7:JINHUA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2016:6:5:7:JINHUA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7</v>
      </c>
      <c r="K23" s="17">
        <f t="shared" si="1"/>
        <v>5</v>
      </c>
      <c r="L23" s="49">
        <f t="shared" si="1"/>
        <v>0</v>
      </c>
      <c r="M23" s="17">
        <f t="shared" si="1"/>
        <v>0</v>
      </c>
      <c r="N23" s="52">
        <f t="shared" si="1"/>
        <v>16</v>
      </c>
      <c r="O23" s="17">
        <f t="shared" si="1"/>
        <v>6</v>
      </c>
      <c r="P23" s="17">
        <f t="shared" si="1"/>
        <v>10</v>
      </c>
      <c r="Q23" s="17">
        <f t="shared" si="1"/>
        <v>9</v>
      </c>
      <c r="R23" s="17">
        <f t="shared" si="1"/>
        <v>3</v>
      </c>
      <c r="S23" s="17">
        <f>SUM(S18:S22)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65" priority="1">
      <formula>J12=""</formula>
    </cfRule>
    <cfRule type="expression" dxfId="64" priority="2">
      <formula>AND(M$9&lt;&gt;"",M12&gt;=M$9)</formula>
    </cfRule>
    <cfRule type="expression" dxfId="63" priority="3">
      <formula>AND(M$10&lt;&gt;"",M12&lt;M$10)</formula>
    </cfRule>
    <cfRule type="expression" dxfId="6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2016:3:3:7:JINHUA</v>
      </c>
      <c r="AP77" s="27">
        <f t="shared" ref="AP77:AP88" ca="1" si="11">MATCH(AO77,INDIRECT(CONCATENATE($X$93,"$A:$A")),0)</f>
        <v>292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2</v>
      </c>
      <c r="AT77" s="21">
        <f t="shared" ca="1" si="12"/>
        <v>20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2016:3:4:7:JINHUA</v>
      </c>
      <c r="AP78" s="27">
        <f t="shared" ca="1" si="11"/>
        <v>322</v>
      </c>
      <c r="AQ78" s="21">
        <f t="shared" ca="1" si="12"/>
        <v>0</v>
      </c>
      <c r="AR78" s="21">
        <f t="shared" ca="1" si="12"/>
        <v>20</v>
      </c>
      <c r="AS78" s="21">
        <f t="shared" ca="1" si="12"/>
        <v>4</v>
      </c>
      <c r="AT78" s="21">
        <f t="shared" ca="1" si="12"/>
        <v>22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2016:4:1:7:JINHUA</v>
      </c>
      <c r="AP79" s="27">
        <f t="shared" ca="1" si="11"/>
        <v>351</v>
      </c>
      <c r="AQ79" s="21">
        <f t="shared" ca="1" si="12"/>
        <v>0</v>
      </c>
      <c r="AR79" s="21">
        <f t="shared" ca="1" si="12"/>
        <v>19</v>
      </c>
      <c r="AS79" s="21">
        <f t="shared" ca="1" si="12"/>
        <v>5</v>
      </c>
      <c r="AT79" s="21">
        <f t="shared" ca="1" si="12"/>
        <v>15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2016:4:2:7:JINHUA</v>
      </c>
      <c r="AP80" s="27">
        <f t="shared" ca="1" si="11"/>
        <v>380</v>
      </c>
      <c r="AQ80" s="21">
        <f t="shared" ca="1" si="12"/>
        <v>0</v>
      </c>
      <c r="AR80" s="21">
        <f t="shared" ca="1" si="12"/>
        <v>20</v>
      </c>
      <c r="AS80" s="21">
        <f t="shared" ca="1" si="12"/>
        <v>7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3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2016:4:3:7:JINHUA</v>
      </c>
      <c r="AP81" s="27">
        <f t="shared" ca="1" si="11"/>
        <v>409</v>
      </c>
      <c r="AQ81" s="21">
        <f t="shared" ca="1" si="12"/>
        <v>1</v>
      </c>
      <c r="AR81" s="21">
        <f t="shared" ca="1" si="12"/>
        <v>21</v>
      </c>
      <c r="AS81" s="21">
        <f t="shared" ca="1" si="12"/>
        <v>5</v>
      </c>
      <c r="AT81" s="21">
        <f t="shared" ca="1" si="12"/>
        <v>18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>
        <f t="shared" ca="1" si="3"/>
        <v>169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2016:4:4:7:JINHUA</v>
      </c>
      <c r="AP82" s="27">
        <f t="shared" ca="1" si="11"/>
        <v>438</v>
      </c>
      <c r="AQ82" s="21">
        <f t="shared" ca="1" si="12"/>
        <v>0</v>
      </c>
      <c r="AR82" s="21">
        <f t="shared" ca="1" si="12"/>
        <v>18</v>
      </c>
      <c r="AS82" s="21">
        <f t="shared" ca="1" si="12"/>
        <v>2</v>
      </c>
      <c r="AT82" s="21">
        <f t="shared" ca="1" si="12"/>
        <v>22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2016:5:1:7:JINHUA</v>
      </c>
      <c r="AP83" s="27">
        <f t="shared" ca="1" si="11"/>
        <v>467</v>
      </c>
      <c r="AQ83" s="21">
        <f t="shared" ca="1" si="12"/>
        <v>0</v>
      </c>
      <c r="AR83" s="21">
        <f t="shared" ca="1" si="12"/>
        <v>21</v>
      </c>
      <c r="AS83" s="21">
        <f t="shared" ca="1" si="12"/>
        <v>4</v>
      </c>
      <c r="AT83" s="21">
        <f t="shared" ca="1" si="12"/>
        <v>20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2016:5:2:7:JINHUA</v>
      </c>
      <c r="AP84" s="27">
        <f t="shared" ca="1" si="11"/>
        <v>496</v>
      </c>
      <c r="AQ84" s="21">
        <f t="shared" ca="1" si="12"/>
        <v>0</v>
      </c>
      <c r="AR84" s="21">
        <f t="shared" ca="1" si="12"/>
        <v>22</v>
      </c>
      <c r="AS84" s="21">
        <f t="shared" ca="1" si="12"/>
        <v>4</v>
      </c>
      <c r="AT84" s="21">
        <f t="shared" ca="1" si="12"/>
        <v>15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2016:5:3:7:JINHUA</v>
      </c>
      <c r="AP85" s="27">
        <f t="shared" ca="1" si="11"/>
        <v>525</v>
      </c>
      <c r="AQ85" s="21">
        <f t="shared" ca="1" si="12"/>
        <v>0</v>
      </c>
      <c r="AR85" s="21">
        <f t="shared" ca="1" si="12"/>
        <v>29</v>
      </c>
      <c r="AS85" s="21">
        <f t="shared" ca="1" si="12"/>
        <v>8</v>
      </c>
      <c r="AT85" s="21">
        <f t="shared" ca="1" si="12"/>
        <v>15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2016:5:4:7:JINHUA</v>
      </c>
      <c r="AP86" s="27">
        <f t="shared" ca="1" si="11"/>
        <v>557</v>
      </c>
      <c r="AQ86" s="21">
        <f t="shared" ca="1" si="12"/>
        <v>2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2016:5:5:7:JINHUA</v>
      </c>
      <c r="AP87" s="27">
        <f t="shared" ca="1" si="11"/>
        <v>586</v>
      </c>
      <c r="AQ87" s="21">
        <f t="shared" ca="1" si="12"/>
        <v>1</v>
      </c>
      <c r="AR87" s="21">
        <f t="shared" ca="1" si="12"/>
        <v>15</v>
      </c>
      <c r="AS87" s="21">
        <f t="shared" ca="1" si="12"/>
        <v>7</v>
      </c>
      <c r="AT87" s="21">
        <f t="shared" ca="1" si="12"/>
        <v>15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2016:6:1:7:JINHUA</v>
      </c>
      <c r="AP88" s="27">
        <f t="shared" ca="1" si="11"/>
        <v>616</v>
      </c>
      <c r="AQ88" s="21">
        <f t="shared" ca="1" si="12"/>
        <v>0</v>
      </c>
      <c r="AR88" s="21">
        <f t="shared" ca="1" si="12"/>
        <v>16</v>
      </c>
      <c r="AS88" s="21">
        <f t="shared" ca="1" si="12"/>
        <v>6</v>
      </c>
      <c r="AT88" s="21">
        <f t="shared" ca="1" si="12"/>
        <v>9</v>
      </c>
      <c r="AU88" s="21">
        <f t="shared" ca="1" si="12"/>
        <v>3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3</v>
      </c>
      <c r="AI89" s="7">
        <f t="shared" ca="1" si="20"/>
        <v>3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1454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1754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信安地區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XINAN_DISTRICT_GRAPH!$AC$89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2088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1753</v>
      </c>
      <c r="C12" s="64" t="str">
        <f>CONCATENATE(YEAR,":",MONTH,":",WEEK,":",WEEKDAY,":",$B12)</f>
        <v>2016:6:1:7:ASSISTANTS</v>
      </c>
      <c r="D12" s="64">
        <f>MATCH($C12,REPORT_DATA_BY_COMP!$A:$A,0)</f>
        <v>1950</v>
      </c>
      <c r="E12" s="65" t="str">
        <f>SUBSTITUTE(VLOOKUP($B12,COMP_LIST!$A:$AD,5,FALSE),"EL","")</f>
        <v>E. Roe / Liston AP</v>
      </c>
      <c r="F12" s="4" t="str">
        <f>VLOOKUP($B12,COMP_LIST!$A:$AD,3,FALSE)</f>
        <v>Assistants</v>
      </c>
      <c r="G12" s="4" t="str">
        <f>VLOOKUP($B12,COMP_LIST!$A:$AD,4,FALSE)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2016:6:1:7:WANDA_E</v>
      </c>
      <c r="D13" s="64">
        <f>MATCH($C13,REPORT_DATA_BY_COMP!$A:$A,0)</f>
        <v>2010</v>
      </c>
      <c r="E13" s="65" t="str">
        <f>SUBSTITUTE(VLOOKUP($B13,COMP_LIST!$A:$AD,5,FALSE),"EL","")</f>
        <v>E. Lin DL / Holloway</v>
      </c>
      <c r="F13" s="4" t="str">
        <f>VLOOKUP($B13,COMP_LIST!$A:$AD,3,FALSE)</f>
        <v>Wanda E</v>
      </c>
      <c r="G13" s="4" t="str">
        <f>VLOOKUP($B13,COMP_LIST!$A:$AD,4,FALSE)</f>
        <v>萬大長老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1949</v>
      </c>
      <c r="C14" s="64" t="str">
        <f>CONCATENATE(YEAR,":",MONTH,":",WEEK,":",WEEKDAY,":",$B14)</f>
        <v>2016:6:1:7:WANDA_S</v>
      </c>
      <c r="D14" s="64">
        <f>MATCH($C14,REPORT_DATA_BY_COMP!$A:$A,0)</f>
        <v>2011</v>
      </c>
      <c r="E14" s="65" t="str">
        <f>SUBSTITUTE(VLOOKUP($B14,COMP_LIST!$A:$AD,5,FALSE),"EL","")</f>
        <v>S. Davis / Scharman</v>
      </c>
      <c r="F14" s="4" t="str">
        <f>VLOOKUP($B14,COMP_LIST!$A:$AD,3,FALSE)</f>
        <v>Wanda S</v>
      </c>
      <c r="G14" s="4" t="str">
        <f>VLOOKUP($B14,COMP_LIST!$A:$AD,4,FALSE)</f>
        <v>萬大姐妹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1955</v>
      </c>
      <c r="C15" s="64" t="str">
        <f>CONCATENATE(YEAR,":",MONTH,":",WEEK,":",WEEKDAY,":",$B15)</f>
        <v>2016:6:1:7:XINAN_S</v>
      </c>
      <c r="D15" s="64">
        <f>MATCH($C15,REPORT_DATA_BY_COMP!$A:$A,0)</f>
        <v>2013</v>
      </c>
      <c r="E15" s="65" t="str">
        <f>SUBSTITUTE(VLOOKUP($B15,COMP_LIST!$A:$AD,5,FALSE),"EL","")</f>
        <v>S. Sylvester / Hickman</v>
      </c>
      <c r="F15" s="4" t="str">
        <f>VLOOKUP($B15,COMP_LIST!$A:$AD,3,FALSE)</f>
        <v>Xinan S</v>
      </c>
      <c r="G15" s="4" t="str">
        <f>VLOOKUP($B15,COMP_LIST!$A:$AD,4,FALSE)</f>
        <v>信安姐妹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8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14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14</v>
      </c>
      <c r="P16" s="11">
        <f t="shared" si="0"/>
        <v>29</v>
      </c>
      <c r="Q16" s="11">
        <f t="shared" si="0"/>
        <v>22</v>
      </c>
      <c r="R16" s="11">
        <f t="shared" si="0"/>
        <v>2</v>
      </c>
      <c r="S16" s="11">
        <f t="shared" si="0"/>
        <v>42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2016:6:1:7:XINAN</v>
      </c>
      <c r="D19" s="64">
        <f>MATCH($C19,REPORT_DATA_BY_DISTRICT!$A:$A, 0)</f>
        <v>627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31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29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42</v>
      </c>
    </row>
    <row r="20" spans="3:19" ht="15" customHeight="1">
      <c r="C20" s="64" t="str">
        <f>CONCATENATE(YEAR,":",MONTH,":2:",WEEKLY_REPORT_DAY,":", $A$1)</f>
        <v>2016:6:2:7:XINAN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2016:6:3:7:XINAN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2016:6:4:7:XINAN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2016:6:5:7:XINAN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12</v>
      </c>
      <c r="K24" s="17">
        <f t="shared" si="1"/>
        <v>10</v>
      </c>
      <c r="L24" s="49">
        <f t="shared" si="1"/>
        <v>0</v>
      </c>
      <c r="M24" s="17">
        <f t="shared" si="1"/>
        <v>0</v>
      </c>
      <c r="N24" s="52">
        <f t="shared" si="1"/>
        <v>31</v>
      </c>
      <c r="O24" s="17">
        <f t="shared" si="1"/>
        <v>14</v>
      </c>
      <c r="P24" s="17">
        <f t="shared" si="1"/>
        <v>29</v>
      </c>
      <c r="Q24" s="17">
        <f t="shared" si="1"/>
        <v>22</v>
      </c>
      <c r="R24" s="17">
        <f t="shared" si="1"/>
        <v>2</v>
      </c>
      <c r="S24" s="17">
        <f>SUM(S19:S23)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1" priority="2">
      <formula>J12=""</formula>
    </cfRule>
    <cfRule type="expression" dxfId="60" priority="3">
      <formula>AND(M$9&lt;&gt;"",M12&gt;=M$9)</formula>
    </cfRule>
    <cfRule type="expression" dxfId="59" priority="4">
      <formula>AND(M$10&lt;&gt;"",M12&lt;M$10)</formula>
    </cfRule>
    <cfRule type="expression" dxfId="5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2016:3:3:7:XINAN</v>
      </c>
      <c r="AP77" s="27">
        <f t="shared" ref="AP77:AP88" ca="1" si="11">MATCH(AO77,INDIRECT(CONCATENATE($X$93,"$A:$A")),0)</f>
        <v>304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36</v>
      </c>
      <c r="AS77" s="21">
        <f t="shared" ca="1" si="12"/>
        <v>14</v>
      </c>
      <c r="AT77" s="21">
        <f t="shared" ca="1" si="12"/>
        <v>28</v>
      </c>
      <c r="AU77" s="21">
        <f t="shared" ca="1" si="12"/>
        <v>6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2016:3:4:7:XINAN</v>
      </c>
      <c r="AP78" s="27">
        <f t="shared" ca="1" si="11"/>
        <v>333</v>
      </c>
      <c r="AQ78" s="21">
        <f t="shared" ca="1" si="12"/>
        <v>1</v>
      </c>
      <c r="AR78" s="21">
        <f t="shared" ca="1" si="12"/>
        <v>26</v>
      </c>
      <c r="AS78" s="21">
        <f t="shared" ca="1" si="12"/>
        <v>11</v>
      </c>
      <c r="AT78" s="21">
        <f t="shared" ca="1" si="12"/>
        <v>23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2016:4:1:7:XINAN</v>
      </c>
      <c r="AP79" s="27">
        <f t="shared" ca="1" si="11"/>
        <v>362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13</v>
      </c>
      <c r="AU79" s="21">
        <f t="shared" ca="1" si="12"/>
        <v>8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2016:4:2:7:XINAN</v>
      </c>
      <c r="AP80" s="27">
        <f t="shared" ca="1" si="11"/>
        <v>391</v>
      </c>
      <c r="AQ80" s="21">
        <f t="shared" ca="1" si="12"/>
        <v>0</v>
      </c>
      <c r="AR80" s="21">
        <f t="shared" ca="1" si="12"/>
        <v>32</v>
      </c>
      <c r="AS80" s="21">
        <f t="shared" ca="1" si="12"/>
        <v>12</v>
      </c>
      <c r="AT80" s="21">
        <f t="shared" ca="1" si="12"/>
        <v>25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3</v>
      </c>
      <c r="AD81" s="21">
        <f t="shared" si="5"/>
        <v>0</v>
      </c>
      <c r="AE81" s="27">
        <f t="shared" ca="1" si="6"/>
        <v>74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2016:4:3:7:XINAN</v>
      </c>
      <c r="AP81" s="27">
        <f t="shared" ca="1" si="11"/>
        <v>420</v>
      </c>
      <c r="AQ81" s="21">
        <f t="shared" ca="1" si="12"/>
        <v>3</v>
      </c>
      <c r="AR81" s="21">
        <f t="shared" ca="1" si="12"/>
        <v>40</v>
      </c>
      <c r="AS81" s="21">
        <f t="shared" ca="1" si="12"/>
        <v>14</v>
      </c>
      <c r="AT81" s="21">
        <f t="shared" ca="1" si="12"/>
        <v>18</v>
      </c>
      <c r="AU81" s="21">
        <f t="shared" ca="1" si="12"/>
        <v>8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>
        <f t="shared" ca="1" si="3"/>
        <v>180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2016:4:4:7:XINAN</v>
      </c>
      <c r="AP82" s="27">
        <f t="shared" ca="1" si="11"/>
        <v>449</v>
      </c>
      <c r="AQ82" s="21">
        <f t="shared" ca="1" si="12"/>
        <v>0</v>
      </c>
      <c r="AR82" s="21">
        <f t="shared" ca="1" si="12"/>
        <v>43</v>
      </c>
      <c r="AS82" s="21">
        <f t="shared" ca="1" si="12"/>
        <v>14</v>
      </c>
      <c r="AT82" s="21">
        <f t="shared" ca="1" si="12"/>
        <v>25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2016:5:1:7:XINAN</v>
      </c>
      <c r="AP83" s="27">
        <f t="shared" ca="1" si="11"/>
        <v>478</v>
      </c>
      <c r="AQ83" s="21">
        <f t="shared" ca="1" si="12"/>
        <v>0</v>
      </c>
      <c r="AR83" s="21">
        <f t="shared" ca="1" si="12"/>
        <v>41</v>
      </c>
      <c r="AS83" s="21">
        <f t="shared" ca="1" si="12"/>
        <v>10</v>
      </c>
      <c r="AT83" s="21">
        <f t="shared" ca="1" si="12"/>
        <v>23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2016:5:2:7:XINAN</v>
      </c>
      <c r="AP84" s="27">
        <f t="shared" ca="1" si="11"/>
        <v>507</v>
      </c>
      <c r="AQ84" s="21">
        <f t="shared" ca="1" si="12"/>
        <v>0</v>
      </c>
      <c r="AR84" s="21">
        <f t="shared" ca="1" si="12"/>
        <v>38</v>
      </c>
      <c r="AS84" s="21">
        <f t="shared" ca="1" si="12"/>
        <v>12</v>
      </c>
      <c r="AT84" s="21">
        <f t="shared" ca="1" si="12"/>
        <v>15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2016:5:3:7:XINAN</v>
      </c>
      <c r="AP85" s="27">
        <f t="shared" ca="1" si="11"/>
        <v>537</v>
      </c>
      <c r="AQ85" s="21">
        <f t="shared" ca="1" si="12"/>
        <v>0</v>
      </c>
      <c r="AR85" s="21">
        <f t="shared" ca="1" si="12"/>
        <v>39</v>
      </c>
      <c r="AS85" s="21">
        <f t="shared" ca="1" si="12"/>
        <v>10</v>
      </c>
      <c r="AT85" s="21">
        <f t="shared" ca="1" si="12"/>
        <v>24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2016:5:4:7:XINAN</v>
      </c>
      <c r="AP86" s="27">
        <f t="shared" ca="1" si="11"/>
        <v>568</v>
      </c>
      <c r="AQ86" s="21">
        <f t="shared" ca="1" si="12"/>
        <v>3</v>
      </c>
      <c r="AR86" s="21">
        <f t="shared" ca="1" si="12"/>
        <v>38</v>
      </c>
      <c r="AS86" s="21">
        <f t="shared" ca="1" si="12"/>
        <v>49</v>
      </c>
      <c r="AT86" s="21">
        <f t="shared" ca="1" si="12"/>
        <v>32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2016:5:5:7:XINAN</v>
      </c>
      <c r="AP87" s="27">
        <f t="shared" ca="1" si="11"/>
        <v>597</v>
      </c>
      <c r="AQ87" s="21">
        <f t="shared" ca="1" si="12"/>
        <v>0</v>
      </c>
      <c r="AR87" s="21">
        <f t="shared" ca="1" si="12"/>
        <v>37</v>
      </c>
      <c r="AS87" s="21">
        <f t="shared" ca="1" si="12"/>
        <v>17</v>
      </c>
      <c r="AT87" s="21">
        <f t="shared" ca="1" si="12"/>
        <v>24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2016:6:1:7:XINAN</v>
      </c>
      <c r="AP88" s="27">
        <f t="shared" ca="1" si="11"/>
        <v>627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1839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三重地區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SANCHONG_DISTRICT_GRAPH!$AC$89</f>
        <v>6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2089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1870</v>
      </c>
      <c r="C12" s="64" t="str">
        <f>CONCATENATE(YEAR,":",MONTH,":",WEEK,":",WEEKDAY,":",$B12)</f>
        <v>2016:6:1:7:SANCHONG_E</v>
      </c>
      <c r="D12" s="64">
        <f>MATCH($C12,REPORT_DATA_BY_COMP!$A:$A,0)</f>
        <v>1982</v>
      </c>
      <c r="E12" s="65" t="str">
        <f>SUBSTITUTE(VLOOKUP($B12,COMP_LIST!$A:$AD,5,FALSE),"EL","")</f>
        <v>E. Gwilliam / Smith</v>
      </c>
      <c r="F12" s="4" t="str">
        <f>VLOOKUP($B12,COMP_LIST!$A:$AD,3,FALSE)</f>
        <v>Sanchong E</v>
      </c>
      <c r="G12" s="4" t="str">
        <f>VLOOKUP($B12,COMP_LIST!$A:$AD,4,FALSE)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1873</v>
      </c>
      <c r="C13" s="64" t="str">
        <f>CONCATENATE(YEAR,":",MONTH,":",WEEK,":",WEEKDAY,":",$B13)</f>
        <v>2016:6:1:7:SANCHONG_S</v>
      </c>
      <c r="D13" s="64">
        <f>MATCH($C13,REPORT_DATA_BY_COMP!$A:$A,0)</f>
        <v>1983</v>
      </c>
      <c r="E13" s="65" t="str">
        <f>SUBSTITUTE(VLOOKUP($B13,COMP_LIST!$A:$AD,5,FALSE),"EL","")</f>
        <v>S. Li / Austad</v>
      </c>
      <c r="F13" s="4" t="str">
        <f>VLOOKUP($B13,COMP_LIST!$A:$AD,3,FALSE)</f>
        <v>Sanchong S</v>
      </c>
      <c r="G13" s="4" t="str">
        <f>VLOOKUP($B13,COMP_LIST!$A:$AD,4,FALSE)</f>
        <v>三重姐妹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1838</v>
      </c>
      <c r="C14" s="64" t="str">
        <f>CONCATENATE(YEAR,":",MONTH,":",WEEK,":",WEEKDAY,":",$B14)</f>
        <v>2016:6:1:7:LUZHOU_A_E</v>
      </c>
      <c r="D14" s="64">
        <f>MATCH($C14,REPORT_DATA_BY_COMP!$A:$A,0)</f>
        <v>1974</v>
      </c>
      <c r="E14" s="65" t="str">
        <f>SUBSTITUTE(VLOOKUP($B14,COMP_LIST!$A:$AD,5,FALSE),"EL","")</f>
        <v>E. Rasmussen / Gomm</v>
      </c>
      <c r="F14" s="4" t="str">
        <f>VLOOKUP($B14,COMP_LIST!$A:$AD,3,FALSE)</f>
        <v>Luzhou A E</v>
      </c>
      <c r="G14" s="4" t="str">
        <f>VLOOKUP($B14,COMP_LIST!$A:$AD,4,FALSE)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6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9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1843</v>
      </c>
      <c r="C15" s="64" t="str">
        <f>CONCATENATE(YEAR,":",MONTH,":",WEEK,":",WEEKDAY,":",$B15)</f>
        <v>2016:6:1:7:LUZHOU_B_E</v>
      </c>
      <c r="D15" s="64">
        <f>MATCH($C15,REPORT_DATA_BY_COMP!$A:$A,0)</f>
        <v>1975</v>
      </c>
      <c r="E15" s="65" t="str">
        <f>SUBSTITUTE(VLOOKUP($B15,COMP_LIST!$A:$AD,5,FALSE),"EL","")</f>
        <v>E. King DL / Johnson</v>
      </c>
      <c r="F15" s="4" t="str">
        <f>VLOOKUP($B15,COMP_LIST!$A:$AD,3,FALSE)</f>
        <v>Luzhou B E</v>
      </c>
      <c r="G15" s="4" t="str">
        <f>VLOOKUP($B15,COMP_LIST!$A:$AD,4,FALSE)</f>
        <v>蘆洲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6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16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25</v>
      </c>
      <c r="O16" s="11">
        <f t="shared" si="0"/>
        <v>7</v>
      </c>
      <c r="P16" s="11">
        <f t="shared" si="0"/>
        <v>28</v>
      </c>
      <c r="Q16" s="11">
        <f t="shared" si="0"/>
        <v>17</v>
      </c>
      <c r="R16" s="11">
        <f t="shared" si="0"/>
        <v>0</v>
      </c>
      <c r="S16" s="11">
        <f t="shared" si="0"/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2016:6:1:7:SANCHONG</v>
      </c>
      <c r="D19" s="64">
        <f>MATCH($C19,REPORT_DATA_BY_DISTRICT!$A:$A, 0)</f>
        <v>617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16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28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30</v>
      </c>
    </row>
    <row r="20" spans="3:19" ht="15" customHeight="1">
      <c r="C20" s="64" t="str">
        <f>CONCATENATE(YEAR,":",MONTH,":2:",WEEKLY_REPORT_DAY,":", $A$1)</f>
        <v>2016:6:2:7:SANCHONG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2016:6:3:7:SANCHONG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2016:6:4:7:SANCHONG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2016:6:5:7:SANCHONG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25</v>
      </c>
      <c r="O24" s="17">
        <f t="shared" si="1"/>
        <v>7</v>
      </c>
      <c r="P24" s="17">
        <f t="shared" si="1"/>
        <v>28</v>
      </c>
      <c r="Q24" s="17">
        <f t="shared" si="1"/>
        <v>17</v>
      </c>
      <c r="R24" s="17">
        <f t="shared" si="1"/>
        <v>0</v>
      </c>
      <c r="S24" s="17">
        <f>SUM(S19:S23)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7" priority="1">
      <formula>J12=""</formula>
    </cfRule>
    <cfRule type="expression" dxfId="56" priority="2">
      <formula>AND(M$9&lt;&gt;"",M12&gt;=M$9)</formula>
    </cfRule>
    <cfRule type="expression" dxfId="55" priority="3">
      <formula>AND(M$10&lt;&gt;"",M12&lt;M$10)</formula>
    </cfRule>
    <cfRule type="expression" dxfId="5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2016:3:3:7:SANCHONG</v>
      </c>
      <c r="AP77" s="27">
        <f t="shared" ref="AP77:AP88" ca="1" si="11">MATCH(AO77,INDIRECT(CONCATENATE($X$93,"$A:$A")),0)</f>
        <v>293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7</v>
      </c>
      <c r="AT77" s="21">
        <f t="shared" ca="1" si="12"/>
        <v>16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2016:3:4:7:SANCHONG</v>
      </c>
      <c r="AP78" s="27">
        <f t="shared" ca="1" si="11"/>
        <v>323</v>
      </c>
      <c r="AQ78" s="21">
        <f t="shared" ca="1" si="12"/>
        <v>0</v>
      </c>
      <c r="AR78" s="21">
        <f t="shared" ca="1" si="12"/>
        <v>23</v>
      </c>
      <c r="AS78" s="21">
        <f t="shared" ca="1" si="12"/>
        <v>13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2016:4:1:7:SANCHONG</v>
      </c>
      <c r="AP79" s="27">
        <f t="shared" ca="1" si="11"/>
        <v>352</v>
      </c>
      <c r="AQ79" s="21">
        <f t="shared" ca="1" si="12"/>
        <v>0</v>
      </c>
      <c r="AR79" s="21">
        <f t="shared" ca="1" si="12"/>
        <v>24</v>
      </c>
      <c r="AS79" s="21">
        <f t="shared" ca="1" si="12"/>
        <v>5</v>
      </c>
      <c r="AT79" s="21">
        <f t="shared" ca="1" si="12"/>
        <v>24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2016:4:2:7:SANCHONG</v>
      </c>
      <c r="AP80" s="27">
        <f t="shared" ca="1" si="11"/>
        <v>381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6</v>
      </c>
      <c r="AT80" s="21">
        <f t="shared" ca="1" si="12"/>
        <v>17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4</v>
      </c>
      <c r="AD81" s="21">
        <f t="shared" si="5"/>
        <v>0</v>
      </c>
      <c r="AE81" s="27">
        <f t="shared" ca="1" si="6"/>
        <v>65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2016:4:3:7:SANCHONG</v>
      </c>
      <c r="AP81" s="27">
        <f t="shared" ca="1" si="11"/>
        <v>410</v>
      </c>
      <c r="AQ81" s="21">
        <f t="shared" ca="1" si="12"/>
        <v>0</v>
      </c>
      <c r="AR81" s="21">
        <f t="shared" ca="1" si="12"/>
        <v>31</v>
      </c>
      <c r="AS81" s="21">
        <f t="shared" ca="1" si="12"/>
        <v>10</v>
      </c>
      <c r="AT81" s="21">
        <f t="shared" ca="1" si="12"/>
        <v>22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>
        <f t="shared" ca="1" si="3"/>
        <v>170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2016:4:4:7:SANCHONG</v>
      </c>
      <c r="AP82" s="27">
        <f t="shared" ca="1" si="11"/>
        <v>439</v>
      </c>
      <c r="AQ82" s="21">
        <f t="shared" ca="1" si="12"/>
        <v>0</v>
      </c>
      <c r="AR82" s="21">
        <f t="shared" ca="1" si="12"/>
        <v>29</v>
      </c>
      <c r="AS82" s="21">
        <f t="shared" ca="1" si="12"/>
        <v>10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2016:5:1:7:SANCHONG</v>
      </c>
      <c r="AP83" s="27">
        <f t="shared" ca="1" si="11"/>
        <v>468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2016:5:2:7:SANCHONG</v>
      </c>
      <c r="AP84" s="27">
        <f t="shared" ca="1" si="11"/>
        <v>497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16</v>
      </c>
      <c r="AT84" s="21">
        <f t="shared" ca="1" si="12"/>
        <v>19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2016:5:3:7:SANCHONG</v>
      </c>
      <c r="AP85" s="27">
        <f t="shared" ca="1" si="11"/>
        <v>526</v>
      </c>
      <c r="AQ85" s="21">
        <f t="shared" ca="1" si="12"/>
        <v>0</v>
      </c>
      <c r="AR85" s="21">
        <f t="shared" ca="1" si="12"/>
        <v>21</v>
      </c>
      <c r="AS85" s="21">
        <f t="shared" ca="1" si="12"/>
        <v>8</v>
      </c>
      <c r="AT85" s="21">
        <f t="shared" ca="1" si="12"/>
        <v>23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2016:5:4:7:SANCHONG</v>
      </c>
      <c r="AP86" s="27">
        <f t="shared" ca="1" si="11"/>
        <v>558</v>
      </c>
      <c r="AQ86" s="21">
        <f t="shared" ca="1" si="12"/>
        <v>2</v>
      </c>
      <c r="AR86" s="21">
        <f t="shared" ca="1" si="12"/>
        <v>12</v>
      </c>
      <c r="AS86" s="21">
        <f t="shared" ca="1" si="12"/>
        <v>11</v>
      </c>
      <c r="AT86" s="21">
        <f t="shared" ca="1" si="12"/>
        <v>20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2016:5:5:7:SANCHONG</v>
      </c>
      <c r="AP87" s="27">
        <f t="shared" ca="1" si="11"/>
        <v>587</v>
      </c>
      <c r="AQ87" s="21">
        <f t="shared" ca="1" si="12"/>
        <v>2</v>
      </c>
      <c r="AR87" s="21">
        <f t="shared" ca="1" si="12"/>
        <v>20</v>
      </c>
      <c r="AS87" s="21">
        <f t="shared" ca="1" si="12"/>
        <v>12</v>
      </c>
      <c r="AT87" s="21">
        <f t="shared" ca="1" si="12"/>
        <v>11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2016:6:1:7:SANCHONG</v>
      </c>
      <c r="AP88" s="27">
        <f t="shared" ca="1" si="11"/>
        <v>617</v>
      </c>
      <c r="AQ88" s="21">
        <f t="shared" ca="1" si="12"/>
        <v>0</v>
      </c>
      <c r="AR88" s="21">
        <f t="shared" ca="1" si="12"/>
        <v>25</v>
      </c>
      <c r="AS88" s="21">
        <f t="shared" ca="1" si="12"/>
        <v>7</v>
      </c>
      <c r="AT88" s="21">
        <f t="shared" ca="1" si="12"/>
        <v>17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1839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2090</v>
      </c>
      <c r="E2" s="78" t="str">
        <f>$A$3</f>
        <v>北臺北地帶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NORTH_ZONE_GRAPH!$AC$89</f>
        <v>11</v>
      </c>
      <c r="I5" s="91"/>
      <c r="J5" s="91"/>
      <c r="K5" s="92"/>
      <c r="L5" s="45">
        <f>$M$30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2</v>
      </c>
      <c r="I16" s="11">
        <f t="shared" si="0"/>
        <v>3</v>
      </c>
      <c r="J16" s="11">
        <f t="shared" si="0"/>
        <v>9</v>
      </c>
      <c r="K16" s="11">
        <f t="shared" si="0"/>
        <v>14</v>
      </c>
      <c r="L16" s="48">
        <f t="shared" si="0"/>
        <v>3</v>
      </c>
      <c r="M16" s="57">
        <f t="shared" si="0"/>
        <v>0</v>
      </c>
      <c r="N16" s="51">
        <f t="shared" si="0"/>
        <v>34</v>
      </c>
      <c r="O16" s="11">
        <f t="shared" si="0"/>
        <v>9</v>
      </c>
      <c r="P16" s="11">
        <f t="shared" si="0"/>
        <v>34</v>
      </c>
      <c r="Q16" s="11">
        <f t="shared" si="0"/>
        <v>20</v>
      </c>
      <c r="R16" s="11">
        <f t="shared" si="0"/>
        <v>0</v>
      </c>
      <c r="S16" s="11">
        <f t="shared" si="0"/>
        <v>29</v>
      </c>
    </row>
    <row r="17" spans="1:19" ht="15" customHeight="1">
      <c r="A17" s="1" t="s">
        <v>2094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1769</v>
      </c>
      <c r="C18" s="64" t="str">
        <f>CONCATENATE(YEAR,":",MONTH,":",WEEK,":",WEEKDAY,":",$B18)</f>
        <v>2016:6:1:7:BEITOU_E</v>
      </c>
      <c r="D18" s="64">
        <f>MATCH($C18,REPORT_DATA_BY_COMP!$A:$A,0)</f>
        <v>1954</v>
      </c>
      <c r="E18" s="65" t="str">
        <f>SUBSTITUTE(VLOOKUP($B18,COMP_LIST!$A:$AD,5,FALSE),"EL","")</f>
        <v>E. Facer DL / Conover</v>
      </c>
      <c r="F18" s="4" t="str">
        <f>VLOOKUP($B18,COMP_LIST!$A:$AD,3,FALSE)</f>
        <v>Beitou E</v>
      </c>
      <c r="G18" s="4" t="str">
        <f>VLOOKUP($B18,COMP_LIST!$A:$AD,4,FALSE)</f>
        <v>北投長老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8</v>
      </c>
    </row>
    <row r="19" spans="1:19" ht="15" customHeight="1">
      <c r="A19" s="1"/>
      <c r="B19" s="1" t="s">
        <v>1774</v>
      </c>
      <c r="C19" s="64" t="str">
        <f>CONCATENATE(YEAR,":",MONTH,":",WEEK,":",WEEKDAY,":",$B19)</f>
        <v>2016:6:1:7:BEITOU_S</v>
      </c>
      <c r="D19" s="64">
        <f>MATCH($C19,REPORT_DATA_BY_COMP!$A:$A,0)</f>
        <v>1955</v>
      </c>
      <c r="E19" s="65" t="str">
        <f>SUBSTITUTE(VLOOKUP($B19,COMP_LIST!$A:$AD,5,FALSE),"EL","")</f>
        <v>S. Maxwell / Westover STL</v>
      </c>
      <c r="F19" s="4" t="str">
        <f>VLOOKUP($B19,COMP_LIST!$A:$AD,3,FALSE)</f>
        <v>Beitou S</v>
      </c>
      <c r="G19" s="4" t="str">
        <f>VLOOKUP($B19,COMP_LIST!$A:$AD,4,FALSE)</f>
        <v>北頭姐妹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8</v>
      </c>
      <c r="O19" s="10">
        <f>IFERROR(INDEX(REPORT_DATA_BY_COMP!$A:$AI,$D19,MATCH(O$8,REPORT_DATA_BY_COMP!$A$1:$AI$1,0)), "")</f>
        <v>5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7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 t="s">
        <v>1781</v>
      </c>
      <c r="C20" s="64" t="str">
        <f>CONCATENATE(YEAR,":",MONTH,":",WEEK,":",WEEKDAY,":",$B20)</f>
        <v>2016:6:1:7:DANSHUI_A_E</v>
      </c>
      <c r="D20" s="64">
        <f>MATCH($C20,REPORT_DATA_BY_COMP!$A:$A,0)</f>
        <v>1957</v>
      </c>
      <c r="E20" s="65" t="str">
        <f>SUBSTITUTE(VLOOKUP($B20,COMP_LIST!$A:$AD,5,FALSE),"EL","")</f>
        <v>E. Francis / Coletti</v>
      </c>
      <c r="F20" s="4" t="str">
        <f>VLOOKUP($B20,COMP_LIST!$A:$AD,3,FALSE)</f>
        <v>Danshui A E</v>
      </c>
      <c r="G20" s="4" t="str">
        <f>VLOOKUP($B20,COMP_LIST!$A:$AD,4,FALSE)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3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7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2</v>
      </c>
    </row>
    <row r="21" spans="1:19" ht="15" customHeight="1">
      <c r="A21" s="1"/>
      <c r="B21" s="1" t="s">
        <v>1785</v>
      </c>
      <c r="C21" s="64" t="str">
        <f>CONCATENATE(YEAR,":",MONTH,":",WEEK,":",WEEKDAY,":",$B21)</f>
        <v>2016:6:1:7:DANSHUI_B_E</v>
      </c>
      <c r="D21" s="64">
        <f>MATCH($C21,REPORT_DATA_BY_COMP!$A:$A,0)</f>
        <v>1958</v>
      </c>
      <c r="E21" s="65" t="str">
        <f>SUBSTITUTE(VLOOKUP($B21,COMP_LIST!$A:$AD,5,FALSE),"EL","")</f>
        <v>E. Gray</v>
      </c>
      <c r="F21" s="4" t="str">
        <f>VLOOKUP($B21,COMP_LIST!$A:$AD,3,FALSE)</f>
        <v>Danshui B E</v>
      </c>
      <c r="G21" s="4" t="str">
        <f>VLOOKUP($B21,COMP_LIST!$A:$AD,4,FALSE)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0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1</v>
      </c>
      <c r="N21" s="50">
        <f>IFERROR(INDEX(REPORT_DATA_BY_COMP!$A:$AI,$D21,MATCH(N$8,REPORT_DATA_BY_COMP!$A$1:$AI$1,0)), "")</f>
        <v>3</v>
      </c>
      <c r="O21" s="10">
        <f>IFERROR(INDEX(REPORT_DATA_BY_COMP!$A:$AI,$D21,MATCH(O$8,REPORT_DATA_BY_COMP!$A$1:$AI$1,0)), "")</f>
        <v>1</v>
      </c>
      <c r="P21" s="10">
        <f>IFERROR(INDEX(REPORT_DATA_BY_COMP!$A:$AI,$D21,MATCH(P$8,REPORT_DATA_BY_COMP!$A$1:$AI$1,0)), "")</f>
        <v>6</v>
      </c>
      <c r="Q21" s="10">
        <f>IFERROR(INDEX(REPORT_DATA_BY_COMP!$A:$AI,$D21,MATCH(Q$8,REPORT_DATA_BY_COMP!$A$1:$AI$1,0)), "")</f>
        <v>0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1</v>
      </c>
    </row>
    <row r="22" spans="1:19" ht="15" customHeight="1" thickBot="1">
      <c r="A22" s="1"/>
      <c r="B22" s="1"/>
      <c r="E22" s="8" t="s">
        <v>804</v>
      </c>
      <c r="F22" s="9"/>
      <c r="G22" s="9"/>
      <c r="H22" s="11">
        <f>SUM(H18:H21)</f>
        <v>1</v>
      </c>
      <c r="I22" s="11">
        <f t="shared" ref="I22:S22" si="1">SUM(I18:I21)</f>
        <v>1</v>
      </c>
      <c r="J22" s="11">
        <f t="shared" si="1"/>
        <v>6</v>
      </c>
      <c r="K22" s="11">
        <f t="shared" si="1"/>
        <v>10</v>
      </c>
      <c r="L22" s="48">
        <f t="shared" si="1"/>
        <v>0</v>
      </c>
      <c r="M22" s="58">
        <f t="shared" si="1"/>
        <v>1</v>
      </c>
      <c r="N22" s="51">
        <f t="shared" si="1"/>
        <v>24</v>
      </c>
      <c r="O22" s="11">
        <f t="shared" si="1"/>
        <v>15</v>
      </c>
      <c r="P22" s="11">
        <f t="shared" si="1"/>
        <v>33</v>
      </c>
      <c r="Q22" s="11">
        <f t="shared" si="1"/>
        <v>12</v>
      </c>
      <c r="R22" s="11">
        <f t="shared" si="1"/>
        <v>1</v>
      </c>
      <c r="S22" s="11">
        <f t="shared" si="1"/>
        <v>17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803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2016:6:1:7:NORTH</v>
      </c>
      <c r="D25" s="64">
        <f>MATCH($C25,REPORT_DATA_BY_ZONE!$A:$A, 0)</f>
        <v>217</v>
      </c>
      <c r="E25" s="19" t="s">
        <v>781</v>
      </c>
      <c r="F25" s="13"/>
      <c r="G25" s="13"/>
      <c r="H25" s="10">
        <f>IFERROR(INDEX(REPORT_DATA_BY_ZONE!$A:$AI,$D25,MATCH(H$8,REPORT_DATA_BY_ZONE!$A$1:$AI$1,0)), "")</f>
        <v>3</v>
      </c>
      <c r="I25" s="10">
        <f>IFERROR(INDEX(REPORT_DATA_BY_ZONE!$A:$AI,$D25,MATCH(I$8,REPORT_DATA_BY_ZONE!$A$1:$AI$1,0)), "")</f>
        <v>3</v>
      </c>
      <c r="J25" s="10">
        <f>IFERROR(INDEX(REPORT_DATA_BY_ZONE!$A:$AI,$D25,MATCH(J$8,REPORT_DATA_BY_ZONE!$A$1:$AI$1,0)), "")</f>
        <v>17</v>
      </c>
      <c r="K25" s="10">
        <f>IFERROR(INDEX(REPORT_DATA_BY_ZONE!$A:$AI,$D25,MATCH(K$8,REPORT_DATA_BY_ZONE!$A$1:$AI$1,0)), "")</f>
        <v>23</v>
      </c>
      <c r="L25" s="47">
        <f>IFERROR(INDEX(REPORT_DATA_BY_ZONE!$A:$AI,$D25,MATCH(L$8,REPORT_DATA_BY_ZONE!$A$1:$AI$1,0)), "")</f>
        <v>2</v>
      </c>
      <c r="M25" s="10">
        <f>IFERROR(INDEX(REPORT_DATA_BY_ZONE!$A:$AI,$D25,MATCH(M$8,REPORT_DATA_BY_ZONE!$A$1:$AI$1,0)), "")</f>
        <v>1</v>
      </c>
      <c r="N25" s="50">
        <f>IFERROR(INDEX(REPORT_DATA_BY_ZONE!$A:$AI,$D25,MATCH(N$8,REPORT_DATA_BY_ZONE!$A$1:$AI$1,0)), "")</f>
        <v>59</v>
      </c>
      <c r="O25" s="10">
        <f>IFERROR(INDEX(REPORT_DATA_BY_ZONE!$A:$AI,$D25,MATCH(O$8,REPORT_DATA_BY_ZONE!$A$1:$AI$1,0)), "")</f>
        <v>27</v>
      </c>
      <c r="P25" s="10">
        <f>IFERROR(INDEX(REPORT_DATA_BY_ZONE!$A:$AI,$D25,MATCH(P$8,REPORT_DATA_BY_ZONE!$A$1:$AI$1,0)), "")</f>
        <v>75</v>
      </c>
      <c r="Q25" s="10">
        <f>IFERROR(INDEX(REPORT_DATA_BY_ZONE!$A:$AI,$D25,MATCH(Q$8,REPORT_DATA_BY_ZONE!$A$1:$AI$1,0)), "")</f>
        <v>38</v>
      </c>
      <c r="R25" s="10">
        <f>IFERROR(INDEX(REPORT_DATA_BY_ZONE!$A:$AI,$D25,MATCH(R$8,REPORT_DATA_BY_ZONE!$A$1:$AI$1,0)), "")</f>
        <v>1</v>
      </c>
      <c r="S25" s="10">
        <f>IFERROR(INDEX(REPORT_DATA_BY_ZONE!$A:$AI,$D25,MATCH(S$8,REPORT_DATA_BY_ZONE!$A$1:$AI$1,0)), "")</f>
        <v>51</v>
      </c>
    </row>
    <row r="26" spans="1:19" ht="15" customHeight="1">
      <c r="C26" s="64" t="str">
        <f>CONCATENATE(YEAR,":",MONTH,":2:",WEEKLY_REPORT_DAY,":", $A$1)</f>
        <v>2016:6:2:7:NORTH</v>
      </c>
      <c r="D26" s="64" t="e">
        <f>MATCH($C26,REPORT_DATA_BY_ZONE!$A:$A, 0)</f>
        <v>#N/A</v>
      </c>
      <c r="E26" s="19" t="s">
        <v>780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CONCATENATE(YEAR,":",MONTH,":3:",WEEKLY_REPORT_DAY,":", $A$1)</f>
        <v>2016:6:3:7:NORTH</v>
      </c>
      <c r="D27" s="64" t="e">
        <f>MATCH($C27,REPORT_DATA_BY_ZONE!$A:$A, 0)</f>
        <v>#N/A</v>
      </c>
      <c r="E27" s="19" t="s">
        <v>782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C28" s="64" t="str">
        <f>CONCATENATE(YEAR,":",MONTH,":4:",WEEKLY_REPORT_DAY,":", $A$1)</f>
        <v>2016:6:4:7:NORTH</v>
      </c>
      <c r="D28" s="64" t="e">
        <f>MATCH($C28,REPORT_DATA_BY_ZONE!$A:$A, 0)</f>
        <v>#N/A</v>
      </c>
      <c r="E28" s="19" t="s">
        <v>783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CONCATENATE(YEAR,":",MONTH,":5:",WEEKLY_REPORT_DAY,":", $A$1)</f>
        <v>2016:6:5:7:NORTH</v>
      </c>
      <c r="D29" s="64" t="e">
        <f>MATCH($C29,REPORT_DATA_BY_ZONE!$A:$A, 0)</f>
        <v>#N/A</v>
      </c>
      <c r="E29" s="19" t="s">
        <v>784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E30" s="16" t="s">
        <v>804</v>
      </c>
      <c r="F30" s="14"/>
      <c r="G30" s="14"/>
      <c r="H30" s="17">
        <f>SUM(H25:H29)</f>
        <v>3</v>
      </c>
      <c r="I30" s="17">
        <f t="shared" ref="I30:R30" si="2">SUM(I25:I29)</f>
        <v>3</v>
      </c>
      <c r="J30" s="17">
        <f t="shared" si="2"/>
        <v>17</v>
      </c>
      <c r="K30" s="17">
        <f t="shared" si="2"/>
        <v>23</v>
      </c>
      <c r="L30" s="49">
        <f t="shared" si="2"/>
        <v>2</v>
      </c>
      <c r="M30" s="17">
        <f t="shared" si="2"/>
        <v>1</v>
      </c>
      <c r="N30" s="52">
        <f t="shared" si="2"/>
        <v>59</v>
      </c>
      <c r="O30" s="17">
        <f t="shared" si="2"/>
        <v>27</v>
      </c>
      <c r="P30" s="17">
        <f t="shared" si="2"/>
        <v>75</v>
      </c>
      <c r="Q30" s="17">
        <f t="shared" si="2"/>
        <v>38</v>
      </c>
      <c r="R30" s="17">
        <f t="shared" si="2"/>
        <v>1</v>
      </c>
      <c r="S30" s="17">
        <f>SUM(S25:S29)</f>
        <v>51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53" priority="1">
      <formula>J12=""</formula>
    </cfRule>
    <cfRule type="expression" dxfId="52" priority="2">
      <formula>AND(M$9&lt;&gt;"",M12&gt;=M$9)</formula>
    </cfRule>
    <cfRule type="expression" dxfId="51" priority="3">
      <formula>AND(M$10&lt;&gt;"",M12&lt;M$10)</formula>
    </cfRule>
    <cfRule type="expression" dxfId="5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2016:3:3:7:NORTH</v>
      </c>
      <c r="AP77" s="27">
        <f t="shared" ref="AP77:AP88" ca="1" si="12">MATCH(AO77,INDIRECT(CONCATENATE($X$93,"$A:$A")),0)</f>
        <v>103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43</v>
      </c>
      <c r="AS77" s="21">
        <f t="shared" ca="1" si="13"/>
        <v>22</v>
      </c>
      <c r="AT77" s="21">
        <f t="shared" ca="1" si="13"/>
        <v>48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2016:3:4:7:NORTH</v>
      </c>
      <c r="AP78" s="27">
        <f t="shared" ca="1" si="12"/>
        <v>114</v>
      </c>
      <c r="AQ78" s="21">
        <f t="shared" ca="1" si="13"/>
        <v>1</v>
      </c>
      <c r="AR78" s="21">
        <f t="shared" ca="1" si="13"/>
        <v>52</v>
      </c>
      <c r="AS78" s="21">
        <f t="shared" ca="1" si="13"/>
        <v>19</v>
      </c>
      <c r="AT78" s="21">
        <f t="shared" ca="1" si="13"/>
        <v>43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2016:4:1:7:NORTH</v>
      </c>
      <c r="AP79" s="27">
        <f t="shared" ca="1" si="12"/>
        <v>124</v>
      </c>
      <c r="AQ79" s="21">
        <f t="shared" ca="1" si="13"/>
        <v>0</v>
      </c>
      <c r="AR79" s="21">
        <f t="shared" ca="1" si="13"/>
        <v>45</v>
      </c>
      <c r="AS79" s="21">
        <f t="shared" ca="1" si="13"/>
        <v>17</v>
      </c>
      <c r="AT79" s="21">
        <f t="shared" ca="1" si="13"/>
        <v>35</v>
      </c>
      <c r="AU79" s="21">
        <f t="shared" ca="1" si="13"/>
        <v>10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2016:4:2:7:NORTH</v>
      </c>
      <c r="AP80" s="27">
        <f t="shared" ca="1" si="12"/>
        <v>134</v>
      </c>
      <c r="AQ80" s="21">
        <f t="shared" ca="1" si="13"/>
        <v>0</v>
      </c>
      <c r="AR80" s="21">
        <f t="shared" ca="1" si="13"/>
        <v>41</v>
      </c>
      <c r="AS80" s="21">
        <f t="shared" ca="1" si="13"/>
        <v>27</v>
      </c>
      <c r="AT80" s="21">
        <f t="shared" ca="1" si="13"/>
        <v>37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5</v>
      </c>
      <c r="AD81" s="21">
        <f t="shared" si="5"/>
        <v>5</v>
      </c>
      <c r="AE81" s="27">
        <f t="shared" ca="1" si="6"/>
        <v>46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2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2016:4:3:7:NORTH</v>
      </c>
      <c r="AP81" s="27">
        <f t="shared" ca="1" si="12"/>
        <v>144</v>
      </c>
      <c r="AQ81" s="21">
        <f t="shared" ca="1" si="13"/>
        <v>0</v>
      </c>
      <c r="AR81" s="21">
        <f t="shared" ca="1" si="13"/>
        <v>46</v>
      </c>
      <c r="AS81" s="21">
        <f t="shared" ca="1" si="13"/>
        <v>18</v>
      </c>
      <c r="AT81" s="21">
        <f t="shared" ca="1" si="13"/>
        <v>38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>
        <f t="shared" ca="1" si="3"/>
        <v>271</v>
      </c>
      <c r="AC82" s="21">
        <f t="shared" ca="1" si="4"/>
        <v>1</v>
      </c>
      <c r="AD82" s="21">
        <f t="shared" si="5"/>
        <v>5</v>
      </c>
      <c r="AE82" s="27">
        <f t="shared" ca="1" si="6"/>
        <v>54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2016:4:4:7:NORTH</v>
      </c>
      <c r="AP82" s="27">
        <f t="shared" ca="1" si="12"/>
        <v>154</v>
      </c>
      <c r="AQ82" s="21">
        <f t="shared" ca="1" si="13"/>
        <v>1</v>
      </c>
      <c r="AR82" s="21">
        <f t="shared" ca="1" si="13"/>
        <v>56</v>
      </c>
      <c r="AS82" s="21">
        <f t="shared" ca="1" si="13"/>
        <v>24</v>
      </c>
      <c r="AT82" s="21">
        <f t="shared" ca="1" si="13"/>
        <v>53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2016:5:1:7:NORTH</v>
      </c>
      <c r="AP83" s="27">
        <f t="shared" ca="1" si="12"/>
        <v>164</v>
      </c>
      <c r="AQ83" s="21">
        <f t="shared" ca="1" si="13"/>
        <v>1</v>
      </c>
      <c r="AR83" s="21">
        <f t="shared" ca="1" si="13"/>
        <v>48</v>
      </c>
      <c r="AS83" s="21">
        <f t="shared" ca="1" si="13"/>
        <v>17</v>
      </c>
      <c r="AT83" s="21">
        <f t="shared" ca="1" si="13"/>
        <v>35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2016:5:2:7:NORTH</v>
      </c>
      <c r="AP84" s="27">
        <f t="shared" ca="1" si="12"/>
        <v>174</v>
      </c>
      <c r="AQ84" s="21">
        <f t="shared" ca="1" si="13"/>
        <v>1</v>
      </c>
      <c r="AR84" s="21">
        <f t="shared" ca="1" si="13"/>
        <v>43</v>
      </c>
      <c r="AS84" s="21">
        <f t="shared" ca="1" si="13"/>
        <v>21</v>
      </c>
      <c r="AT84" s="21">
        <f t="shared" ca="1" si="13"/>
        <v>51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2016:5:3:7:NORTH</v>
      </c>
      <c r="AP85" s="27">
        <f t="shared" ca="1" si="12"/>
        <v>184</v>
      </c>
      <c r="AQ85" s="21">
        <f t="shared" ca="1" si="13"/>
        <v>1</v>
      </c>
      <c r="AR85" s="21">
        <f t="shared" ca="1" si="13"/>
        <v>45</v>
      </c>
      <c r="AS85" s="21">
        <f t="shared" ca="1" si="13"/>
        <v>25</v>
      </c>
      <c r="AT85" s="21">
        <f t="shared" ca="1" si="13"/>
        <v>51</v>
      </c>
      <c r="AU85" s="21">
        <f t="shared" ca="1" si="13"/>
        <v>1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2016:5:4:7:NORTH</v>
      </c>
      <c r="AP86" s="27">
        <f t="shared" ca="1" si="12"/>
        <v>196</v>
      </c>
      <c r="AQ86" s="21">
        <f t="shared" ca="1" si="13"/>
        <v>2</v>
      </c>
      <c r="AR86" s="21">
        <f t="shared" ca="1" si="13"/>
        <v>34</v>
      </c>
      <c r="AS86" s="21">
        <f t="shared" ca="1" si="13"/>
        <v>30</v>
      </c>
      <c r="AT86" s="21">
        <f t="shared" ca="1" si="13"/>
        <v>49</v>
      </c>
      <c r="AU86" s="21">
        <f t="shared" ca="1" si="13"/>
        <v>4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2016:5:5:7:NORTH</v>
      </c>
      <c r="AP87" s="27">
        <f t="shared" ca="1" si="12"/>
        <v>206</v>
      </c>
      <c r="AQ87" s="21">
        <f t="shared" ca="1" si="13"/>
        <v>0</v>
      </c>
      <c r="AR87" s="21">
        <f t="shared" ca="1" si="13"/>
        <v>49</v>
      </c>
      <c r="AS87" s="21">
        <f t="shared" ca="1" si="13"/>
        <v>28</v>
      </c>
      <c r="AT87" s="21">
        <f t="shared" ca="1" si="13"/>
        <v>48</v>
      </c>
      <c r="AU87" s="21">
        <f t="shared" ca="1" si="13"/>
        <v>4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2016:6:1:7:NORTH</v>
      </c>
      <c r="AP88" s="27">
        <f t="shared" ca="1" si="12"/>
        <v>217</v>
      </c>
      <c r="AQ88" s="21">
        <f t="shared" ca="1" si="13"/>
        <v>1</v>
      </c>
      <c r="AR88" s="21">
        <f t="shared" ca="1" si="13"/>
        <v>59</v>
      </c>
      <c r="AS88" s="21">
        <f t="shared" ca="1" si="13"/>
        <v>27</v>
      </c>
      <c r="AT88" s="21">
        <f t="shared" ca="1" si="13"/>
        <v>38</v>
      </c>
      <c r="AU88" s="21">
        <f t="shared" ca="1" si="13"/>
        <v>1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9</v>
      </c>
      <c r="AJ89" s="7">
        <f t="shared" ca="1" si="21"/>
        <v>2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2214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11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27%</v>
      </c>
      <c r="Y102" s="30">
        <f ca="1">IFERROR(X101/SUM(X100:X101),"0")</f>
        <v>0.26666666666666666</v>
      </c>
      <c r="Z102" s="7" t="str">
        <f ca="1">TEXT(Y102,"00%")</f>
        <v>27%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1883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士林地區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2</v>
      </c>
      <c r="I16" s="11">
        <f t="shared" si="0"/>
        <v>3</v>
      </c>
      <c r="J16" s="11">
        <f t="shared" si="0"/>
        <v>9</v>
      </c>
      <c r="K16" s="11">
        <f t="shared" si="0"/>
        <v>14</v>
      </c>
      <c r="L16" s="48">
        <f t="shared" si="0"/>
        <v>3</v>
      </c>
      <c r="M16" s="57">
        <f t="shared" si="0"/>
        <v>0</v>
      </c>
      <c r="N16" s="51">
        <f t="shared" si="0"/>
        <v>34</v>
      </c>
      <c r="O16" s="11">
        <f t="shared" si="0"/>
        <v>9</v>
      </c>
      <c r="P16" s="11">
        <f t="shared" si="0"/>
        <v>34</v>
      </c>
      <c r="Q16" s="11">
        <f t="shared" si="0"/>
        <v>20</v>
      </c>
      <c r="R16" s="11">
        <f t="shared" si="0"/>
        <v>0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2016:6:1:7:SHILIN</v>
      </c>
      <c r="D19" s="64">
        <f>MATCH($C19,REPORT_DATA_BY_DISTRICT!$A:$A, 0)</f>
        <v>618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13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35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42</v>
      </c>
      <c r="Q19" s="10">
        <f>IFERROR(INDEX(REPORT_DATA_BY_DISTRICT!$A:$AI,$D19,MATCH(Q$8,REPORT_DATA_BY_DISTRICT!$A$1:$AI$1,0)), "")</f>
        <v>26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34</v>
      </c>
    </row>
    <row r="20" spans="3:19" ht="15" customHeight="1">
      <c r="C20" s="64" t="str">
        <f>CONCATENATE(YEAR,":",MONTH,":2:",WEEKLY_REPORT_DAY,":", $A$1)</f>
        <v>2016:6:2:7:SHILIN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2016:6:3:7:SHILIN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2016:6:4:7:SHILIN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2016:6:5:7:SHILIN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2</v>
      </c>
      <c r="I24" s="17">
        <f t="shared" ref="I24:R24" si="1">SUM(I19:I23)</f>
        <v>2</v>
      </c>
      <c r="J24" s="17">
        <f t="shared" si="1"/>
        <v>11</v>
      </c>
      <c r="K24" s="17">
        <f t="shared" si="1"/>
        <v>13</v>
      </c>
      <c r="L24" s="49">
        <f t="shared" si="1"/>
        <v>2</v>
      </c>
      <c r="M24" s="17">
        <f t="shared" si="1"/>
        <v>0</v>
      </c>
      <c r="N24" s="52">
        <f t="shared" si="1"/>
        <v>35</v>
      </c>
      <c r="O24" s="17">
        <f t="shared" si="1"/>
        <v>12</v>
      </c>
      <c r="P24" s="17">
        <f t="shared" si="1"/>
        <v>42</v>
      </c>
      <c r="Q24" s="17">
        <f t="shared" si="1"/>
        <v>26</v>
      </c>
      <c r="R24" s="17">
        <f t="shared" si="1"/>
        <v>0</v>
      </c>
      <c r="S24" s="17">
        <f>SUM(S19:S23)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9" priority="1">
      <formula>J12=""</formula>
    </cfRule>
    <cfRule type="expression" dxfId="48" priority="2">
      <formula>AND(M$9&lt;&gt;"",M12&gt;=M$9)</formula>
    </cfRule>
    <cfRule type="expression" dxfId="47" priority="3">
      <formula>AND(M$10&lt;&gt;"",M12&lt;M$10)</formula>
    </cfRule>
    <cfRule type="expression" dxfId="4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2016:3:3:7:SHILIN</v>
      </c>
      <c r="AP77" s="27">
        <f t="shared" ref="AP77:AP88" ca="1" si="11">MATCH(AO77,INDIRECT(CONCATENATE($X$93,"$A:$A")),0)</f>
        <v>294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14</v>
      </c>
      <c r="AT77" s="21">
        <f t="shared" ca="1" si="12"/>
        <v>29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2016:3:4:7:SHILIN</v>
      </c>
      <c r="AP78" s="27">
        <f t="shared" ca="1" si="11"/>
        <v>324</v>
      </c>
      <c r="AQ78" s="21">
        <f t="shared" ca="1" si="12"/>
        <v>0</v>
      </c>
      <c r="AR78" s="21">
        <f t="shared" ca="1" si="12"/>
        <v>29</v>
      </c>
      <c r="AS78" s="21">
        <f t="shared" ca="1" si="12"/>
        <v>9</v>
      </c>
      <c r="AT78" s="21">
        <f t="shared" ca="1" si="12"/>
        <v>23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2016:4:1:7:SHILIN</v>
      </c>
      <c r="AP79" s="27">
        <f t="shared" ca="1" si="11"/>
        <v>353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2016:4:2:7:SHILIN</v>
      </c>
      <c r="AP80" s="27">
        <f t="shared" ca="1" si="11"/>
        <v>382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17</v>
      </c>
      <c r="AT80" s="21">
        <f t="shared" ca="1" si="12"/>
        <v>21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2016:4:3:7:SHILIN</v>
      </c>
      <c r="AP81" s="27">
        <f t="shared" ca="1" si="11"/>
        <v>411</v>
      </c>
      <c r="AQ81" s="21">
        <f t="shared" ca="1" si="12"/>
        <v>0</v>
      </c>
      <c r="AR81" s="21">
        <f t="shared" ca="1" si="12"/>
        <v>30</v>
      </c>
      <c r="AS81" s="21">
        <f t="shared" ca="1" si="12"/>
        <v>11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>
        <f t="shared" ca="1" si="3"/>
        <v>171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2016:4:4:7:SHILIN</v>
      </c>
      <c r="AP82" s="27">
        <f t="shared" ca="1" si="11"/>
        <v>440</v>
      </c>
      <c r="AQ82" s="21">
        <f t="shared" ca="1" si="12"/>
        <v>0</v>
      </c>
      <c r="AR82" s="21">
        <f t="shared" ca="1" si="12"/>
        <v>33</v>
      </c>
      <c r="AS82" s="21">
        <f t="shared" ca="1" si="12"/>
        <v>15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2016:5:1:7:SHILIN</v>
      </c>
      <c r="AP83" s="27">
        <f t="shared" ca="1" si="11"/>
        <v>469</v>
      </c>
      <c r="AQ83" s="21">
        <f t="shared" ca="1" si="12"/>
        <v>0</v>
      </c>
      <c r="AR83" s="21">
        <f t="shared" ca="1" si="12"/>
        <v>33</v>
      </c>
      <c r="AS83" s="21">
        <f t="shared" ca="1" si="12"/>
        <v>13</v>
      </c>
      <c r="AT83" s="21">
        <f t="shared" ca="1" si="12"/>
        <v>24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2016:5:2:7:SHILIN</v>
      </c>
      <c r="AP84" s="27">
        <f t="shared" ca="1" si="11"/>
        <v>498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2016:5:3:7:SHILIN</v>
      </c>
      <c r="AP85" s="27">
        <f t="shared" ca="1" si="11"/>
        <v>527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16</v>
      </c>
      <c r="AT85" s="21">
        <f t="shared" ca="1" si="12"/>
        <v>34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2016:5:4:7:SHILIN</v>
      </c>
      <c r="AP86" s="27">
        <f t="shared" ca="1" si="11"/>
        <v>559</v>
      </c>
      <c r="AQ86" s="21">
        <f t="shared" ca="1" si="12"/>
        <v>0</v>
      </c>
      <c r="AR86" s="21">
        <f t="shared" ca="1" si="12"/>
        <v>21</v>
      </c>
      <c r="AS86" s="21">
        <f t="shared" ca="1" si="12"/>
        <v>18</v>
      </c>
      <c r="AT86" s="21">
        <f t="shared" ca="1" si="12"/>
        <v>32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2016:5:5:7:SHILIN</v>
      </c>
      <c r="AP87" s="27">
        <f t="shared" ca="1" si="11"/>
        <v>588</v>
      </c>
      <c r="AQ87" s="21">
        <f t="shared" ca="1" si="12"/>
        <v>0</v>
      </c>
      <c r="AR87" s="21">
        <f t="shared" ca="1" si="12"/>
        <v>30</v>
      </c>
      <c r="AS87" s="21">
        <f t="shared" ca="1" si="12"/>
        <v>17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2016:6:1:7:SHILIN</v>
      </c>
      <c r="AP88" s="27">
        <f t="shared" ca="1" si="11"/>
        <v>618</v>
      </c>
      <c r="AQ88" s="21">
        <f t="shared" ca="1" si="12"/>
        <v>0</v>
      </c>
      <c r="AR88" s="21">
        <f t="shared" ca="1" si="12"/>
        <v>35</v>
      </c>
      <c r="AS88" s="21">
        <f t="shared" ca="1" si="12"/>
        <v>12</v>
      </c>
      <c r="AT88" s="21">
        <f t="shared" ca="1" si="12"/>
        <v>26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</v>
      </c>
    </row>
    <row r="107" spans="23:51" ht="23.25">
      <c r="W107" s="7" t="s">
        <v>1449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2270</v>
      </c>
      <c r="E2" s="78" t="str">
        <f>$A$3</f>
        <v>北投地區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BEITOU_DISTRICT_GRAPH!$AC$89</f>
        <v>9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1769</v>
      </c>
      <c r="C12" s="64" t="str">
        <f>CONCATENATE(YEAR,":",MONTH,":",WEEK,":",WEEKDAY,":",$B12)</f>
        <v>2016:6:1:7:BEITOU_E</v>
      </c>
      <c r="D12" s="64">
        <f>MATCH($C12,REPORT_DATA_BY_COMP!$A:$A,0)</f>
        <v>1954</v>
      </c>
      <c r="E12" s="65" t="str">
        <f>SUBSTITUTE(VLOOKUP($B12,COMP_LIST!$A:$AD,5,FALSE),"EL","")</f>
        <v>E. Facer DL / Conover</v>
      </c>
      <c r="F12" s="4" t="str">
        <f>VLOOKUP($B12,COMP_LIST!$A:$AD,3,FALSE)</f>
        <v>Beitou E</v>
      </c>
      <c r="G12" s="4" t="str">
        <f>VLOOKUP($B12,COMP_LIST!$A:$AD,4,FALSE)</f>
        <v>北投長老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1774</v>
      </c>
      <c r="C13" s="64" t="str">
        <f>CONCATENATE(YEAR,":",MONTH,":",WEEK,":",WEEKDAY,":",$B13)</f>
        <v>2016:6:1:7:BEITOU_S</v>
      </c>
      <c r="D13" s="64">
        <f>MATCH($C13,REPORT_DATA_BY_COMP!$A:$A,0)</f>
        <v>1955</v>
      </c>
      <c r="E13" s="65" t="str">
        <f>SUBSTITUTE(VLOOKUP($B13,COMP_LIST!$A:$AD,5,FALSE),"EL","")</f>
        <v>S. Maxwell / Westover STL</v>
      </c>
      <c r="F13" s="4" t="str">
        <f>VLOOKUP($B13,COMP_LIST!$A:$AD,3,FALSE)</f>
        <v>Beitou S</v>
      </c>
      <c r="G13" s="4" t="str">
        <f>VLOOKUP($B13,COMP_LIST!$A:$AD,4,FALSE)</f>
        <v>北頭姐妹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5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1781</v>
      </c>
      <c r="C14" s="64" t="str">
        <f>CONCATENATE(YEAR,":",MONTH,":",WEEK,":",WEEKDAY,":",$B14)</f>
        <v>2016:6:1:7:DANSHUI_A_E</v>
      </c>
      <c r="D14" s="64">
        <f>MATCH($C14,REPORT_DATA_BY_COMP!$A:$A,0)</f>
        <v>1957</v>
      </c>
      <c r="E14" s="65" t="str">
        <f>SUBSTITUTE(VLOOKUP($B14,COMP_LIST!$A:$AD,5,FALSE),"EL","")</f>
        <v>E. Francis / Coletti</v>
      </c>
      <c r="F14" s="4" t="str">
        <f>VLOOKUP($B14,COMP_LIST!$A:$AD,3,FALSE)</f>
        <v>Danshui A E</v>
      </c>
      <c r="G14" s="4" t="str">
        <f>VLOOKUP($B14,COMP_LIST!$A:$AD,4,FALSE)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1785</v>
      </c>
      <c r="C15" s="64" t="str">
        <f>CONCATENATE(YEAR,":",MONTH,":",WEEK,":",WEEKDAY,":",$B15)</f>
        <v>2016:6:1:7:DANSHUI_B_E</v>
      </c>
      <c r="D15" s="64">
        <f>MATCH($C15,REPORT_DATA_BY_COMP!$A:$A,0)</f>
        <v>1958</v>
      </c>
      <c r="E15" s="65" t="str">
        <f>SUBSTITUTE(VLOOKUP($B15,COMP_LIST!$A:$AD,5,FALSE),"EL","")</f>
        <v>E. Gray</v>
      </c>
      <c r="F15" s="4" t="str">
        <f>VLOOKUP($B15,COMP_LIST!$A:$AD,3,FALSE)</f>
        <v>Danshui B E</v>
      </c>
      <c r="G15" s="4" t="str">
        <f>VLOOKUP($B15,COMP_LIST!$A:$AD,4,FALSE)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1</v>
      </c>
      <c r="J16" s="11">
        <f t="shared" si="0"/>
        <v>6</v>
      </c>
      <c r="K16" s="11">
        <f t="shared" si="0"/>
        <v>10</v>
      </c>
      <c r="L16" s="48">
        <f t="shared" si="0"/>
        <v>0</v>
      </c>
      <c r="M16" s="57">
        <f t="shared" si="0"/>
        <v>1</v>
      </c>
      <c r="N16" s="51">
        <f t="shared" si="0"/>
        <v>24</v>
      </c>
      <c r="O16" s="11">
        <f t="shared" si="0"/>
        <v>15</v>
      </c>
      <c r="P16" s="11">
        <f t="shared" si="0"/>
        <v>33</v>
      </c>
      <c r="Q16" s="11">
        <f t="shared" si="0"/>
        <v>12</v>
      </c>
      <c r="R16" s="11">
        <f t="shared" si="0"/>
        <v>1</v>
      </c>
      <c r="S16" s="11">
        <f t="shared" si="0"/>
        <v>17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2016:6:1:7:BEITOU</v>
      </c>
      <c r="D19" s="64">
        <f>MATCH($C19,REPORT_DATA_BY_DISTRICT!$A:$A, 0)</f>
        <v>611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24</v>
      </c>
      <c r="O19" s="10">
        <f>IFERROR(INDEX(REPORT_DATA_BY_DISTRICT!$A:$AI,$D19,MATCH(O$8,REPORT_DATA_BY_DISTRICT!$A$1:$AI$1,0)), "")</f>
        <v>15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17</v>
      </c>
    </row>
    <row r="20" spans="3:19" ht="15" customHeight="1">
      <c r="C20" s="64" t="str">
        <f>CONCATENATE(YEAR,":",MONTH,":2:",WEEKLY_REPORT_DAY,":", $A$1)</f>
        <v>2016:6:2:7:BEITOU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2016:6:3:7:BEITOU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2016:6:4:7:BEITOU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2016:6:5:7:BEITOU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6</v>
      </c>
      <c r="K24" s="17">
        <f t="shared" si="1"/>
        <v>10</v>
      </c>
      <c r="L24" s="49">
        <f t="shared" si="1"/>
        <v>0</v>
      </c>
      <c r="M24" s="17">
        <f t="shared" si="1"/>
        <v>1</v>
      </c>
      <c r="N24" s="52">
        <f t="shared" si="1"/>
        <v>24</v>
      </c>
      <c r="O24" s="17">
        <f t="shared" si="1"/>
        <v>15</v>
      </c>
      <c r="P24" s="17">
        <f t="shared" si="1"/>
        <v>33</v>
      </c>
      <c r="Q24" s="17">
        <f t="shared" si="1"/>
        <v>12</v>
      </c>
      <c r="R24" s="17">
        <f t="shared" si="1"/>
        <v>1</v>
      </c>
      <c r="S24" s="17">
        <f>SUM(S19:S23)</f>
        <v>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5" priority="10">
      <formula>J12=""</formula>
    </cfRule>
    <cfRule type="expression" dxfId="44" priority="11">
      <formula>AND(M$9&lt;&gt;"",M12&gt;=M$9)</formula>
    </cfRule>
    <cfRule type="expression" dxfId="43" priority="12">
      <formula>AND(M$10&lt;&gt;"",M12&lt;M$10)</formula>
    </cfRule>
    <cfRule type="expression" dxfId="4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2016:3:3:7:BEITOU</v>
      </c>
      <c r="AP77" s="27">
        <f t="shared" ref="AP77:AP88" ca="1" si="11">MATCH(AO77,INDIRECT(CONCATENATE($X$93,"$A:$A")),0)</f>
        <v>287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23</v>
      </c>
      <c r="AS77" s="21">
        <f t="shared" ca="1" si="12"/>
        <v>8</v>
      </c>
      <c r="AT77" s="21">
        <f t="shared" ca="1" si="12"/>
        <v>19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2016:3:4:7:BEITOU</v>
      </c>
      <c r="AP78" s="27">
        <f t="shared" ca="1" si="11"/>
        <v>317</v>
      </c>
      <c r="AQ78" s="21">
        <f t="shared" ca="1" si="12"/>
        <v>1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2016:4:1:7:BEITOU</v>
      </c>
      <c r="AP79" s="27">
        <f t="shared" ca="1" si="11"/>
        <v>346</v>
      </c>
      <c r="AQ79" s="21">
        <f t="shared" ca="1" si="12"/>
        <v>0</v>
      </c>
      <c r="AR79" s="21">
        <f t="shared" ca="1" si="12"/>
        <v>18</v>
      </c>
      <c r="AS79" s="21">
        <f t="shared" ca="1" si="12"/>
        <v>6</v>
      </c>
      <c r="AT79" s="21">
        <f t="shared" ca="1" si="12"/>
        <v>13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2016:4:2:7:BEITOU</v>
      </c>
      <c r="AP80" s="27">
        <f t="shared" ca="1" si="11"/>
        <v>375</v>
      </c>
      <c r="AQ80" s="21">
        <f t="shared" ca="1" si="12"/>
        <v>0</v>
      </c>
      <c r="AR80" s="21">
        <f t="shared" ca="1" si="12"/>
        <v>15</v>
      </c>
      <c r="AS80" s="21">
        <f t="shared" ca="1" si="12"/>
        <v>10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5</v>
      </c>
      <c r="AD81" s="21">
        <f t="shared" si="5"/>
        <v>0</v>
      </c>
      <c r="AE81" s="27">
        <f t="shared" ca="1" si="6"/>
        <v>60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2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2016:4:3:7:BEITOU</v>
      </c>
      <c r="AP81" s="27">
        <f t="shared" ca="1" si="11"/>
        <v>404</v>
      </c>
      <c r="AQ81" s="21">
        <f t="shared" ca="1" si="12"/>
        <v>0</v>
      </c>
      <c r="AR81" s="21">
        <f t="shared" ca="1" si="12"/>
        <v>16</v>
      </c>
      <c r="AS81" s="21">
        <f t="shared" ca="1" si="12"/>
        <v>7</v>
      </c>
      <c r="AT81" s="21">
        <f t="shared" ca="1" si="12"/>
        <v>14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>
        <f t="shared" ca="1" si="3"/>
        <v>164</v>
      </c>
      <c r="AC82" s="21">
        <f t="shared" ca="1" si="4"/>
        <v>1</v>
      </c>
      <c r="AD82" s="21">
        <f t="shared" si="5"/>
        <v>0</v>
      </c>
      <c r="AE82" s="27">
        <f t="shared" ca="1" si="6"/>
        <v>83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2016:4:4:7:BEITOU</v>
      </c>
      <c r="AP82" s="27">
        <f t="shared" ca="1" si="11"/>
        <v>433</v>
      </c>
      <c r="AQ82" s="21">
        <f t="shared" ca="1" si="12"/>
        <v>1</v>
      </c>
      <c r="AR82" s="21">
        <f t="shared" ca="1" si="12"/>
        <v>23</v>
      </c>
      <c r="AS82" s="21">
        <f t="shared" ca="1" si="12"/>
        <v>9</v>
      </c>
      <c r="AT82" s="21">
        <f t="shared" ca="1" si="12"/>
        <v>32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2016:5:1:7:BEITOU</v>
      </c>
      <c r="AP83" s="27">
        <f t="shared" ca="1" si="11"/>
        <v>462</v>
      </c>
      <c r="AQ83" s="21">
        <f t="shared" ca="1" si="12"/>
        <v>1</v>
      </c>
      <c r="AR83" s="21">
        <f t="shared" ca="1" si="12"/>
        <v>15</v>
      </c>
      <c r="AS83" s="21">
        <f t="shared" ca="1" si="12"/>
        <v>4</v>
      </c>
      <c r="AT83" s="21">
        <f t="shared" ca="1" si="12"/>
        <v>11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2016:5:2:7:BEITOU</v>
      </c>
      <c r="AP84" s="27">
        <f t="shared" ca="1" si="11"/>
        <v>491</v>
      </c>
      <c r="AQ84" s="21">
        <f t="shared" ca="1" si="12"/>
        <v>1</v>
      </c>
      <c r="AR84" s="21">
        <f t="shared" ca="1" si="12"/>
        <v>16</v>
      </c>
      <c r="AS84" s="21">
        <f t="shared" ca="1" si="12"/>
        <v>12</v>
      </c>
      <c r="AT84" s="21">
        <f t="shared" ca="1" si="12"/>
        <v>22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2016:5:3:7:BEITOU</v>
      </c>
      <c r="AP85" s="27">
        <f t="shared" ca="1" si="11"/>
        <v>520</v>
      </c>
      <c r="AQ85" s="21">
        <f t="shared" ca="1" si="12"/>
        <v>1</v>
      </c>
      <c r="AR85" s="21">
        <f t="shared" ca="1" si="12"/>
        <v>14</v>
      </c>
      <c r="AS85" s="21">
        <f t="shared" ca="1" si="12"/>
        <v>9</v>
      </c>
      <c r="AT85" s="21">
        <f t="shared" ca="1" si="12"/>
        <v>17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2016:5:4:7:BEITOU</v>
      </c>
      <c r="AP86" s="27">
        <f t="shared" ca="1" si="11"/>
        <v>552</v>
      </c>
      <c r="AQ86" s="21">
        <f t="shared" ca="1" si="12"/>
        <v>2</v>
      </c>
      <c r="AR86" s="21">
        <f t="shared" ca="1" si="12"/>
        <v>13</v>
      </c>
      <c r="AS86" s="21">
        <f t="shared" ca="1" si="12"/>
        <v>12</v>
      </c>
      <c r="AT86" s="21">
        <f t="shared" ca="1" si="12"/>
        <v>17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2016:5:5:7:BEITOU</v>
      </c>
      <c r="AP87" s="27">
        <f t="shared" ca="1" si="11"/>
        <v>581</v>
      </c>
      <c r="AQ87" s="21">
        <f t="shared" ca="1" si="12"/>
        <v>0</v>
      </c>
      <c r="AR87" s="21">
        <f t="shared" ca="1" si="12"/>
        <v>19</v>
      </c>
      <c r="AS87" s="21">
        <f t="shared" ca="1" si="12"/>
        <v>11</v>
      </c>
      <c r="AT87" s="21">
        <f t="shared" ca="1" si="12"/>
        <v>26</v>
      </c>
      <c r="AU87" s="21">
        <f t="shared" ca="1" si="12"/>
        <v>3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2016:6:1:7:BEITOU</v>
      </c>
      <c r="AP88" s="27">
        <f t="shared" ca="1" si="11"/>
        <v>611</v>
      </c>
      <c r="AQ88" s="21">
        <f t="shared" ca="1" si="12"/>
        <v>1</v>
      </c>
      <c r="AR88" s="21">
        <f t="shared" ca="1" si="12"/>
        <v>24</v>
      </c>
      <c r="AS88" s="21">
        <f t="shared" ca="1" si="12"/>
        <v>15</v>
      </c>
      <c r="AT88" s="21">
        <f t="shared" ca="1" si="12"/>
        <v>12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6</v>
      </c>
      <c r="AJ89" s="7">
        <f t="shared" ca="1" si="20"/>
        <v>2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11%</v>
      </c>
      <c r="Y102" s="30">
        <f ca="1">IFERROR(X101/SUM(X100:X101),"0")</f>
        <v>0.1111111111111111</v>
      </c>
      <c r="Z102" s="7" t="str">
        <f ca="1">TEXT(Y102,"00%")</f>
        <v>11%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F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1749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2095</v>
      </c>
      <c r="E2" s="78" t="str">
        <f>$A$3</f>
        <v>南臺北地帶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SOUTH_ZONE_GRAPH!$AC$89</f>
        <v>26</v>
      </c>
      <c r="I5" s="91"/>
      <c r="J5" s="91"/>
      <c r="K5" s="92"/>
      <c r="L5" s="45">
        <f>$M$35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12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39</v>
      </c>
    </row>
    <row r="17" spans="1:19" ht="15" customHeight="1">
      <c r="A17" s="1" t="s">
        <v>2100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1960</v>
      </c>
      <c r="C18" s="64" t="str">
        <f>CONCATENATE(YEAR,":",MONTH,":",WEEK,":",WEEKDAY,":",$B18)</f>
        <v>2016:6:1:7:XINDIAN_E</v>
      </c>
      <c r="D18" s="64">
        <f>MATCH($C18,REPORT_DATA_BY_COMP!$A:$A,0)</f>
        <v>2015</v>
      </c>
      <c r="E18" s="65" t="str">
        <f>SUBSTITUTE(VLOOKUP($B18,COMP_LIST!$A:$AD,5,FALSE),"EL","")</f>
        <v>E. Sumsion / Mertz</v>
      </c>
      <c r="F18" s="4" t="str">
        <f>VLOOKUP($B18,COMP_LIST!$A:$AD,3,FALSE)</f>
        <v>Xindian E</v>
      </c>
      <c r="G18" s="4" t="str">
        <f>VLOOKUP($B18,COMP_LIST!$A:$AD,4,FALSE)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10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1747</v>
      </c>
      <c r="C19" s="64" t="str">
        <f>CONCATENATE(YEAR,":",MONTH,":",WEEK,":",WEEKDAY,":",$B19)</f>
        <v>2016:6:1:7:ANKANG_E</v>
      </c>
      <c r="D19" s="64">
        <f>MATCH($C19,REPORT_DATA_BY_COMP!$A:$A,0)</f>
        <v>1949</v>
      </c>
      <c r="E19" s="65" t="str">
        <f>SUBSTITUTE(VLOOKUP($B19,COMP_LIST!$A:$AD,5,FALSE),"EL","")</f>
        <v>E. Griffin DL / Clegg</v>
      </c>
      <c r="F19" s="4" t="str">
        <f>VLOOKUP($B19,COMP_LIST!$A:$AD,3,FALSE)</f>
        <v>Ankang E</v>
      </c>
      <c r="G19" s="4" t="str">
        <f>VLOOKUP($B19,COMP_LIST!$A:$AD,4,FALSE)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6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8</v>
      </c>
    </row>
    <row r="20" spans="1:19" ht="15" customHeight="1">
      <c r="A20" s="1"/>
      <c r="B20" s="1" t="s">
        <v>1963</v>
      </c>
      <c r="C20" s="64" t="str">
        <f>CONCATENATE(YEAR,":",MONTH,":",WEEK,":",WEEKDAY,":",$B20)</f>
        <v>2016:6:1:7:XINDIAN_S</v>
      </c>
      <c r="D20" s="64">
        <f>MATCH($C20,REPORT_DATA_BY_COMP!$A:$A,0)</f>
        <v>2016</v>
      </c>
      <c r="E20" s="65" t="str">
        <f>SUBSTITUTE(VLOOKUP($B20,COMP_LIST!$A:$AD,5,FALSE),"EL","")</f>
        <v>S. Nau / Xie</v>
      </c>
      <c r="F20" s="4" t="str">
        <f>VLOOKUP($B20,COMP_LIST!$A:$AD,3,FALSE)</f>
        <v>Xindian S</v>
      </c>
      <c r="G20" s="4" t="str">
        <f>VLOOKUP($B20,COMP_LIST!$A:$AD,4,FALSE)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4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5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10</v>
      </c>
      <c r="Q20" s="10">
        <f>IFERROR(INDEX(REPORT_DATA_BY_COMP!$A:$AI,$D20,MATCH(Q$8,REPORT_DATA_BY_COMP!$A$1:$AI$1,0)), "")</f>
        <v>2</v>
      </c>
      <c r="R20" s="10">
        <f>IFERROR(INDEX(REPORT_DATA_BY_COMP!$A:$AI,$D20,MATCH(R$8,REPORT_DATA_BY_COMP!$A$1:$AI$1,0)), "")</f>
        <v>2</v>
      </c>
      <c r="S20" s="10">
        <f>IFERROR(INDEX(REPORT_DATA_BY_COMP!$A:$AI,$D20,MATCH(S$8,REPORT_DATA_BY_COMP!$A$1:$AI$1,0)), "")</f>
        <v>5</v>
      </c>
    </row>
    <row r="21" spans="1:19" ht="15" customHeight="1">
      <c r="A21" s="1"/>
      <c r="B21" s="1"/>
      <c r="E21" s="8" t="s">
        <v>804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6</v>
      </c>
      <c r="K21" s="11">
        <f t="shared" si="1"/>
        <v>10</v>
      </c>
      <c r="L21" s="11">
        <f t="shared" si="1"/>
        <v>1</v>
      </c>
      <c r="M21" s="57">
        <f t="shared" si="1"/>
        <v>0</v>
      </c>
      <c r="N21" s="11">
        <f t="shared" si="1"/>
        <v>18</v>
      </c>
      <c r="O21" s="11">
        <f t="shared" si="1"/>
        <v>12</v>
      </c>
      <c r="P21" s="11">
        <f t="shared" si="1"/>
        <v>31</v>
      </c>
      <c r="Q21" s="11">
        <f t="shared" si="1"/>
        <v>12</v>
      </c>
      <c r="R21" s="11">
        <f t="shared" si="1"/>
        <v>2</v>
      </c>
      <c r="S21" s="11">
        <f t="shared" si="1"/>
        <v>16</v>
      </c>
    </row>
    <row r="22" spans="1:19" ht="15" customHeight="1">
      <c r="A22" s="1" t="s">
        <v>2101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2008</v>
      </c>
      <c r="C23" s="64" t="str">
        <f>CONCATENATE(YEAR,":",MONTH,":",WEEK,":",WEEKDAY,":",$B23)</f>
        <v>2016:6:1:7:ZHONGHE_1_E</v>
      </c>
      <c r="D23" s="64">
        <f>MATCH($C23,REPORT_DATA_BY_COMP!$A:$A,0)</f>
        <v>2030</v>
      </c>
      <c r="E23" s="65" t="str">
        <f>SUBSTITUTE(VLOOKUP($B23,COMP_LIST!$A:$AD,5,FALSE),"EL","")</f>
        <v>E. Bellingham / Van de Merwe</v>
      </c>
      <c r="F23" s="4" t="str">
        <f>VLOOKUP($B23,COMP_LIST!$A:$AD,3,FALSE)</f>
        <v>Zhonghe 1 E</v>
      </c>
      <c r="G23" s="4" t="str">
        <f>VLOOKUP($B23,COMP_LIST!$A:$AD,4,FALSE)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1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4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10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11</v>
      </c>
    </row>
    <row r="24" spans="1:19" ht="15" customHeight="1">
      <c r="A24" s="1"/>
      <c r="B24" s="1" t="s">
        <v>2012</v>
      </c>
      <c r="C24" s="64" t="str">
        <f>CONCATENATE(YEAR,":",MONTH,":",WEEK,":",WEEKDAY,":",$B24)</f>
        <v>2016:6:1:7:ZHONGHE_2_E</v>
      </c>
      <c r="D24" s="64">
        <f>MATCH($C24,REPORT_DATA_BY_COMP!$A:$A,0)</f>
        <v>2031</v>
      </c>
      <c r="E24" s="65" t="str">
        <f>SUBSTITUTE(VLOOKUP($B24,COMP_LIST!$A:$AD,5,FALSE),"EL","")</f>
        <v>E. Hamilton DL / Crawford</v>
      </c>
      <c r="F24" s="4" t="str">
        <f>VLOOKUP($B24,COMP_LIST!$A:$AD,3,FALSE)</f>
        <v>Zhonghe 2 E</v>
      </c>
      <c r="G24" s="4" t="str">
        <f>VLOOKUP($B24,COMP_LIST!$A:$AD,4,FALSE)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1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1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3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 t="s">
        <v>2015</v>
      </c>
      <c r="C25" s="64" t="str">
        <f>CONCATENATE(YEAR,":",MONTH,":",WEEK,":",WEEKDAY,":",$B25)</f>
        <v>2016:6:1:7:ZHONGHE_2_S</v>
      </c>
      <c r="D25" s="64">
        <f>MATCH($C25,REPORT_DATA_BY_COMP!$A:$A,0)</f>
        <v>2032</v>
      </c>
      <c r="E25" s="65" t="str">
        <f>SUBSTITUTE(VLOOKUP($B25,COMP_LIST!$A:$AD,5,FALSE),"EL","")</f>
        <v>S. Bradley / Armstrong</v>
      </c>
      <c r="F25" s="4" t="str">
        <f>VLOOKUP($B25,COMP_LIST!$A:$AD,3,FALSE)</f>
        <v>Zhonghe 2 S</v>
      </c>
      <c r="G25" s="4" t="str">
        <f>VLOOKUP($B25,COMP_LIST!$A:$AD,4,FALSE)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0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4</v>
      </c>
      <c r="Q25" s="10">
        <f>IFERROR(INDEX(REPORT_DATA_BY_COMP!$A:$AI,$D25,MATCH(Q$8,REPORT_DATA_BY_COMP!$A$1:$AI$1,0)), "")</f>
        <v>1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6</v>
      </c>
    </row>
    <row r="26" spans="1:19" ht="15" customHeight="1">
      <c r="A26" s="1"/>
      <c r="B26" s="1" t="s">
        <v>1997</v>
      </c>
      <c r="C26" s="64" t="str">
        <f>CONCATENATE(YEAR,":",MONTH,":",WEEK,":",WEEKDAY,":",$B26)</f>
        <v>2016:6:1:7:YONGHE_S</v>
      </c>
      <c r="D26" s="64">
        <f>MATCH($C26,REPORT_DATA_BY_COMP!$A:$A,0)</f>
        <v>2027</v>
      </c>
      <c r="E26" s="65" t="str">
        <f>SUBSTITUTE(VLOOKUP($B26,COMP_LIST!$A:$AD,5,FALSE),"EL","")</f>
        <v>S. Coleman / Denison STL</v>
      </c>
      <c r="F26" s="4" t="str">
        <f>VLOOKUP($B26,COMP_LIST!$A:$AD,3,FALSE)</f>
        <v>Yonghe S</v>
      </c>
      <c r="G26" s="4" t="str">
        <f>VLOOKUP($B26,COMP_LIST!$A:$AD,4,FALSE)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3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6</v>
      </c>
      <c r="O26" s="10">
        <f>IFERROR(INDEX(REPORT_DATA_BY_COMP!$A:$AI,$D26,MATCH(O$8,REPORT_DATA_BY_COMP!$A$1:$AI$1,0)), "")</f>
        <v>4</v>
      </c>
      <c r="P26" s="10">
        <f>IFERROR(INDEX(REPORT_DATA_BY_COMP!$A:$AI,$D26,MATCH(P$8,REPORT_DATA_BY_COMP!$A$1:$AI$1,0)), "")</f>
        <v>14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5</v>
      </c>
    </row>
    <row r="27" spans="1:19" ht="15" customHeight="1" thickBot="1">
      <c r="A27" s="1"/>
      <c r="B27" s="1"/>
      <c r="E27" s="8" t="s">
        <v>804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5</v>
      </c>
      <c r="K27" s="11">
        <f t="shared" si="2"/>
        <v>7</v>
      </c>
      <c r="L27" s="48">
        <f t="shared" si="2"/>
        <v>2</v>
      </c>
      <c r="M27" s="69">
        <f t="shared" si="2"/>
        <v>0</v>
      </c>
      <c r="N27" s="51">
        <f t="shared" si="2"/>
        <v>15</v>
      </c>
      <c r="O27" s="11">
        <f t="shared" si="2"/>
        <v>11</v>
      </c>
      <c r="P27" s="11">
        <f t="shared" si="2"/>
        <v>28</v>
      </c>
      <c r="Q27" s="11">
        <f t="shared" si="2"/>
        <v>18</v>
      </c>
      <c r="R27" s="11">
        <f t="shared" si="2"/>
        <v>0</v>
      </c>
      <c r="S27" s="11">
        <f t="shared" si="2"/>
        <v>25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2016:6:1:7:SOUTH</v>
      </c>
      <c r="D30" s="64">
        <f>MATCH($C30,REPORT_DATA_BY_ZONE!$A:$A, 0)</f>
        <v>218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3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25</v>
      </c>
      <c r="L30" s="47">
        <f>IFERROR(INDEX(REPORT_DATA_BY_ZONE!$A:$AI,$D30,MATCH(L$8,REPORT_DATA_BY_ZONE!$A$1:$AI$1,0)), "")</f>
        <v>4</v>
      </c>
      <c r="M30" s="10">
        <f>IFERROR(INDEX(REPORT_DATA_BY_ZONE!$A:$AI,$D30,MATCH(M$8,REPORT_DATA_BY_ZONE!$A$1:$AI$1,0)), "")</f>
        <v>1</v>
      </c>
      <c r="N30" s="50">
        <f>IFERROR(INDEX(REPORT_DATA_BY_ZONE!$A:$AI,$D30,MATCH(N$8,REPORT_DATA_BY_ZONE!$A$1:$AI$1,0)), "")</f>
        <v>56</v>
      </c>
      <c r="O30" s="10">
        <f>IFERROR(INDEX(REPORT_DATA_BY_ZONE!$A:$AI,$D30,MATCH(O$8,REPORT_DATA_BY_ZONE!$A$1:$AI$1,0)), "")</f>
        <v>35</v>
      </c>
      <c r="P30" s="10">
        <f>IFERROR(INDEX(REPORT_DATA_BY_ZONE!$A:$AI,$D30,MATCH(P$8,REPORT_DATA_BY_ZONE!$A$1:$AI$1,0)), "")</f>
        <v>90</v>
      </c>
      <c r="Q30" s="10">
        <f>IFERROR(INDEX(REPORT_DATA_BY_ZONE!$A:$AI,$D30,MATCH(Q$8,REPORT_DATA_BY_ZONE!$A$1:$AI$1,0)), "")</f>
        <v>58</v>
      </c>
      <c r="R30" s="10">
        <f>IFERROR(INDEX(REPORT_DATA_BY_ZONE!$A:$AI,$D30,MATCH(R$8,REPORT_DATA_BY_ZONE!$A$1:$AI$1,0)), "")</f>
        <v>3</v>
      </c>
      <c r="S30" s="10">
        <f>IFERROR(INDEX(REPORT_DATA_BY_ZONE!$A:$AI,$D30,MATCH(S$8,REPORT_DATA_BY_ZONE!$A$1:$AI$1,0)), "")</f>
        <v>80</v>
      </c>
    </row>
    <row r="31" spans="1:19" ht="15" customHeight="1">
      <c r="C31" s="64" t="str">
        <f>CONCATENATE(YEAR,":",MONTH,":2:",WEEKLY_REPORT_DAY,":", $A$1)</f>
        <v>2016:6:2:7:SOUTH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CONCATENATE(YEAR,":",MONTH,":3:",WEEKLY_REPORT_DAY,":", $A$1)</f>
        <v>2016:6:3:7:SOUTH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CONCATENATE(YEAR,":",MONTH,":4:",WEEKLY_REPORT_DAY,":", $A$1)</f>
        <v>2016:6:4:7:SOUTH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2016:6:5:7:SOUTH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804</v>
      </c>
      <c r="F35" s="14"/>
      <c r="G35" s="14"/>
      <c r="H35" s="17">
        <f>SUM(H30:H34)</f>
        <v>0</v>
      </c>
      <c r="I35" s="17">
        <f t="shared" ref="I35:R35" si="3">SUM(I30:I34)</f>
        <v>3</v>
      </c>
      <c r="J35" s="17">
        <f t="shared" si="3"/>
        <v>14</v>
      </c>
      <c r="K35" s="17">
        <f t="shared" si="3"/>
        <v>25</v>
      </c>
      <c r="L35" s="49">
        <f t="shared" si="3"/>
        <v>4</v>
      </c>
      <c r="M35" s="17">
        <f t="shared" si="3"/>
        <v>1</v>
      </c>
      <c r="N35" s="52">
        <f t="shared" si="3"/>
        <v>56</v>
      </c>
      <c r="O35" s="17">
        <f t="shared" si="3"/>
        <v>35</v>
      </c>
      <c r="P35" s="17">
        <f t="shared" si="3"/>
        <v>90</v>
      </c>
      <c r="Q35" s="17">
        <f t="shared" si="3"/>
        <v>58</v>
      </c>
      <c r="R35" s="17">
        <f t="shared" si="3"/>
        <v>3</v>
      </c>
      <c r="S35" s="17">
        <f>SUM(S30:S34)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41" priority="1">
      <formula>J12=""</formula>
    </cfRule>
    <cfRule type="expression" dxfId="40" priority="2">
      <formula>AND(M$9&lt;&gt;"",M12&gt;=M$9)</formula>
    </cfRule>
    <cfRule type="expression" dxfId="39" priority="3">
      <formula>AND(M$10&lt;&gt;"",M12&lt;M$10)</formula>
    </cfRule>
    <cfRule type="expression" dxfId="3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2016:3:3:7:SOUTH</v>
      </c>
      <c r="AP77" s="27">
        <f t="shared" ref="AP77:AP88" ca="1" si="12">MATCH(AO77,INDIRECT(CONCATENATE($X$93,"$A:$A")),0)</f>
        <v>104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61</v>
      </c>
      <c r="AS77" s="21">
        <f t="shared" ca="1" si="13"/>
        <v>21</v>
      </c>
      <c r="AT77" s="21">
        <f t="shared" ca="1" si="13"/>
        <v>59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2016:3:4:7:SOUTH</v>
      </c>
      <c r="AP78" s="27">
        <f t="shared" ca="1" si="12"/>
        <v>115</v>
      </c>
      <c r="AQ78" s="21">
        <f t="shared" ca="1" si="13"/>
        <v>3</v>
      </c>
      <c r="AR78" s="21">
        <f t="shared" ca="1" si="13"/>
        <v>62</v>
      </c>
      <c r="AS78" s="21">
        <f t="shared" ca="1" si="13"/>
        <v>28</v>
      </c>
      <c r="AT78" s="21">
        <f t="shared" ca="1" si="13"/>
        <v>36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2016:4:1:7:SOUTH</v>
      </c>
      <c r="AP79" s="27">
        <f t="shared" ca="1" si="12"/>
        <v>125</v>
      </c>
      <c r="AQ79" s="21">
        <f t="shared" ca="1" si="13"/>
        <v>1</v>
      </c>
      <c r="AR79" s="21">
        <f t="shared" ca="1" si="13"/>
        <v>61</v>
      </c>
      <c r="AS79" s="21">
        <f t="shared" ca="1" si="13"/>
        <v>21</v>
      </c>
      <c r="AT79" s="21">
        <f t="shared" ca="1" si="13"/>
        <v>65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2016:4:2:7:SOUTH</v>
      </c>
      <c r="AP80" s="27">
        <f t="shared" ca="1" si="12"/>
        <v>135</v>
      </c>
      <c r="AQ80" s="21">
        <f t="shared" ca="1" si="13"/>
        <v>1</v>
      </c>
      <c r="AR80" s="21">
        <f t="shared" ca="1" si="13"/>
        <v>61</v>
      </c>
      <c r="AS80" s="21">
        <f t="shared" ca="1" si="13"/>
        <v>26</v>
      </c>
      <c r="AT80" s="21">
        <f t="shared" ca="1" si="13"/>
        <v>54</v>
      </c>
      <c r="AU80" s="21">
        <f t="shared" ca="1" si="13"/>
        <v>7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9</v>
      </c>
      <c r="AD81" s="21">
        <f t="shared" si="5"/>
        <v>10</v>
      </c>
      <c r="AE81" s="27">
        <f t="shared" ca="1" si="6"/>
        <v>47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5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2016:4:3:7:SOUTH</v>
      </c>
      <c r="AP81" s="27">
        <f t="shared" ca="1" si="12"/>
        <v>145</v>
      </c>
      <c r="AQ81" s="21">
        <f t="shared" ca="1" si="13"/>
        <v>1</v>
      </c>
      <c r="AR81" s="21">
        <f t="shared" ca="1" si="13"/>
        <v>61</v>
      </c>
      <c r="AS81" s="21">
        <f t="shared" ca="1" si="13"/>
        <v>22</v>
      </c>
      <c r="AT81" s="21">
        <f t="shared" ca="1" si="13"/>
        <v>73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>
        <f t="shared" ca="1" si="3"/>
        <v>272</v>
      </c>
      <c r="AC82" s="21">
        <f t="shared" ca="1" si="4"/>
        <v>1</v>
      </c>
      <c r="AD82" s="21">
        <f t="shared" si="5"/>
        <v>10</v>
      </c>
      <c r="AE82" s="27">
        <f t="shared" ca="1" si="6"/>
        <v>55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2016:4:4:7:SOUTH</v>
      </c>
      <c r="AP82" s="27">
        <f t="shared" ca="1" si="12"/>
        <v>155</v>
      </c>
      <c r="AQ82" s="21">
        <f t="shared" ca="1" si="13"/>
        <v>0</v>
      </c>
      <c r="AR82" s="21">
        <f t="shared" ca="1" si="13"/>
        <v>63</v>
      </c>
      <c r="AS82" s="21">
        <f t="shared" ca="1" si="13"/>
        <v>21</v>
      </c>
      <c r="AT82" s="21">
        <f t="shared" ca="1" si="13"/>
        <v>66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2016:5:1:7:SOUTH</v>
      </c>
      <c r="AP83" s="27">
        <f t="shared" ca="1" si="12"/>
        <v>165</v>
      </c>
      <c r="AQ83" s="21">
        <f t="shared" ca="1" si="13"/>
        <v>1</v>
      </c>
      <c r="AR83" s="21">
        <f t="shared" ca="1" si="13"/>
        <v>71</v>
      </c>
      <c r="AS83" s="21">
        <f t="shared" ca="1" si="13"/>
        <v>23</v>
      </c>
      <c r="AT83" s="21">
        <f t="shared" ca="1" si="13"/>
        <v>77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2016:5:2:7:SOUTH</v>
      </c>
      <c r="AP84" s="27">
        <f t="shared" ca="1" si="12"/>
        <v>175</v>
      </c>
      <c r="AQ84" s="21">
        <f t="shared" ca="1" si="13"/>
        <v>1</v>
      </c>
      <c r="AR84" s="21">
        <f t="shared" ca="1" si="13"/>
        <v>66</v>
      </c>
      <c r="AS84" s="21">
        <f t="shared" ca="1" si="13"/>
        <v>19</v>
      </c>
      <c r="AT84" s="21">
        <f t="shared" ca="1" si="13"/>
        <v>71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2016:5:3:7:SOUTH</v>
      </c>
      <c r="AP85" s="27">
        <f t="shared" ca="1" si="12"/>
        <v>185</v>
      </c>
      <c r="AQ85" s="21">
        <f t="shared" ca="1" si="13"/>
        <v>1</v>
      </c>
      <c r="AR85" s="21">
        <f t="shared" ca="1" si="13"/>
        <v>62</v>
      </c>
      <c r="AS85" s="21">
        <f t="shared" ca="1" si="13"/>
        <v>33</v>
      </c>
      <c r="AT85" s="21">
        <f t="shared" ca="1" si="13"/>
        <v>65</v>
      </c>
      <c r="AU85" s="21">
        <f t="shared" ca="1" si="13"/>
        <v>1</v>
      </c>
      <c r="AV85" s="21">
        <f t="shared" ca="1" si="13"/>
        <v>11</v>
      </c>
      <c r="AW85" s="21">
        <f t="shared" ca="1" si="15"/>
        <v>3</v>
      </c>
      <c r="AX85" s="21">
        <f t="shared" ca="1" si="16"/>
        <v>66</v>
      </c>
      <c r="AY85" s="21">
        <f t="shared" ca="1" si="17"/>
        <v>33</v>
      </c>
      <c r="AZ85" s="21">
        <f t="shared" ca="1" si="18"/>
        <v>55</v>
      </c>
      <c r="BA85" s="21">
        <f t="shared" ca="1" si="19"/>
        <v>11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2016:5:4:7:SOUTH</v>
      </c>
      <c r="AP86" s="27">
        <f t="shared" ca="1" si="12"/>
        <v>197</v>
      </c>
      <c r="AQ86" s="21">
        <f t="shared" ca="1" si="13"/>
        <v>2</v>
      </c>
      <c r="AR86" s="21">
        <f t="shared" ca="1" si="13"/>
        <v>65</v>
      </c>
      <c r="AS86" s="21">
        <f t="shared" ca="1" si="13"/>
        <v>27</v>
      </c>
      <c r="AT86" s="21">
        <f t="shared" ca="1" si="13"/>
        <v>60</v>
      </c>
      <c r="AU86" s="21">
        <f t="shared" ca="1" si="13"/>
        <v>3</v>
      </c>
      <c r="AV86" s="21">
        <f t="shared" ca="1" si="13"/>
        <v>11</v>
      </c>
      <c r="AW86" s="21">
        <f t="shared" ca="1" si="15"/>
        <v>3</v>
      </c>
      <c r="AX86" s="21">
        <f t="shared" ca="1" si="16"/>
        <v>66</v>
      </c>
      <c r="AY86" s="21">
        <f t="shared" ca="1" si="17"/>
        <v>33</v>
      </c>
      <c r="AZ86" s="21">
        <f t="shared" ca="1" si="18"/>
        <v>55</v>
      </c>
      <c r="BA86" s="21">
        <f t="shared" ca="1" si="19"/>
        <v>11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2016:5:5:7:SOUTH</v>
      </c>
      <c r="AP87" s="27">
        <f t="shared" ca="1" si="12"/>
        <v>207</v>
      </c>
      <c r="AQ87" s="21">
        <f t="shared" ca="1" si="13"/>
        <v>4</v>
      </c>
      <c r="AR87" s="21">
        <f t="shared" ca="1" si="13"/>
        <v>62</v>
      </c>
      <c r="AS87" s="21">
        <f t="shared" ca="1" si="13"/>
        <v>35</v>
      </c>
      <c r="AT87" s="21">
        <f t="shared" ca="1" si="13"/>
        <v>68</v>
      </c>
      <c r="AU87" s="21">
        <f t="shared" ca="1" si="13"/>
        <v>2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2016:6:1:7:SOUTH</v>
      </c>
      <c r="AP88" s="27">
        <f t="shared" ca="1" si="12"/>
        <v>218</v>
      </c>
      <c r="AQ88" s="21">
        <f t="shared" ca="1" si="13"/>
        <v>1</v>
      </c>
      <c r="AR88" s="21">
        <f t="shared" ca="1" si="13"/>
        <v>56</v>
      </c>
      <c r="AS88" s="21">
        <f t="shared" ca="1" si="13"/>
        <v>35</v>
      </c>
      <c r="AT88" s="21">
        <f t="shared" ca="1" si="13"/>
        <v>58</v>
      </c>
      <c r="AU88" s="21">
        <f t="shared" ca="1" si="13"/>
        <v>3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18</v>
      </c>
      <c r="AJ89" s="7">
        <f t="shared" ca="1" si="21"/>
        <v>4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1749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2215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10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24%</v>
      </c>
      <c r="Y102" s="30">
        <f ca="1">IFERROR(X101/SUM(X100:X101),"0")</f>
        <v>0.2413793103448276</v>
      </c>
      <c r="Z102" s="7" t="str">
        <f ca="1">TEXT(Y102,"00%")</f>
        <v>24%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1822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2272</v>
      </c>
      <c r="E2" s="78" t="str">
        <f>$A$3</f>
        <v>景新地區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JINGXIN_DISTRICT_GRAPH!$AC$89</f>
        <v>21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12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2016:6:1:7:JINGXIN</v>
      </c>
      <c r="D19" s="64">
        <f>MATCH($C19,REPORT_DATA_BY_DISTRICT!$A:$A, 0)</f>
        <v>615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28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39</v>
      </c>
    </row>
    <row r="20" spans="3:19" ht="15" customHeight="1">
      <c r="C20" s="64" t="str">
        <f>CONCATENATE(YEAR,":",MONTH,":2:",WEEKLY_REPORT_DAY,":", $A$1)</f>
        <v>2016:6:2:7:JINGXIN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2016:6:3:7:JINGXIN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2016:6:4:7:JINGXIN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2016:6:5:7:JINGXIN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3</v>
      </c>
      <c r="K24" s="17">
        <f t="shared" si="1"/>
        <v>8</v>
      </c>
      <c r="L24" s="49">
        <f t="shared" si="1"/>
        <v>1</v>
      </c>
      <c r="M24" s="17">
        <f t="shared" si="1"/>
        <v>1</v>
      </c>
      <c r="N24" s="52">
        <f t="shared" si="1"/>
        <v>23</v>
      </c>
      <c r="O24" s="17">
        <f t="shared" si="1"/>
        <v>12</v>
      </c>
      <c r="P24" s="17">
        <f t="shared" si="1"/>
        <v>31</v>
      </c>
      <c r="Q24" s="17">
        <f t="shared" si="1"/>
        <v>28</v>
      </c>
      <c r="R24" s="17">
        <f t="shared" si="1"/>
        <v>1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7" priority="1">
      <formula>J12=""</formula>
    </cfRule>
    <cfRule type="expression" dxfId="36" priority="2">
      <formula>AND(M$9&lt;&gt;"",M12&gt;=M$9)</formula>
    </cfRule>
    <cfRule type="expression" dxfId="35" priority="3">
      <formula>AND(M$10&lt;&gt;"",M12&lt;M$10)</formula>
    </cfRule>
    <cfRule type="expression" dxfId="3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2016:3:3:7:JINGXIN</v>
      </c>
      <c r="AP77" s="27">
        <f t="shared" ref="AP77:AP88" ca="1" si="11">MATCH(AO77,INDIRECT(CONCATENATE($X$93,"$A:$A")),0)</f>
        <v>291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26</v>
      </c>
      <c r="AS77" s="21">
        <f t="shared" ca="1" si="12"/>
        <v>8</v>
      </c>
      <c r="AT77" s="21">
        <f t="shared" ca="1" si="12"/>
        <v>28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2016:3:4:7:JINGXIN</v>
      </c>
      <c r="AP78" s="27">
        <f t="shared" ca="1" si="11"/>
        <v>321</v>
      </c>
      <c r="AQ78" s="21">
        <f t="shared" ca="1" si="12"/>
        <v>2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14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2016:4:1:7:JINGXIN</v>
      </c>
      <c r="AP79" s="27">
        <f t="shared" ca="1" si="11"/>
        <v>350</v>
      </c>
      <c r="AQ79" s="21">
        <f t="shared" ca="1" si="12"/>
        <v>0</v>
      </c>
      <c r="AR79" s="21">
        <f t="shared" ca="1" si="12"/>
        <v>26</v>
      </c>
      <c r="AS79" s="21">
        <f t="shared" ca="1" si="12"/>
        <v>7</v>
      </c>
      <c r="AT79" s="21">
        <f t="shared" ca="1" si="12"/>
        <v>29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2016:4:2:7:JINGXIN</v>
      </c>
      <c r="AP80" s="27">
        <f t="shared" ca="1" si="11"/>
        <v>379</v>
      </c>
      <c r="AQ80" s="21">
        <f t="shared" ca="1" si="12"/>
        <v>0</v>
      </c>
      <c r="AR80" s="21">
        <f t="shared" ca="1" si="12"/>
        <v>27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5</v>
      </c>
      <c r="AD81" s="21">
        <f t="shared" si="5"/>
        <v>0</v>
      </c>
      <c r="AE81" s="27">
        <f t="shared" ca="1" si="6"/>
        <v>63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2016:4:3:7:JINGXIN</v>
      </c>
      <c r="AP81" s="27">
        <f t="shared" ca="1" si="11"/>
        <v>408</v>
      </c>
      <c r="AQ81" s="21">
        <f t="shared" ca="1" si="12"/>
        <v>0</v>
      </c>
      <c r="AR81" s="21">
        <f t="shared" ca="1" si="12"/>
        <v>20</v>
      </c>
      <c r="AS81" s="21">
        <f t="shared" ca="1" si="12"/>
        <v>9</v>
      </c>
      <c r="AT81" s="21">
        <f t="shared" ca="1" si="12"/>
        <v>28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>
        <f t="shared" ca="1" si="3"/>
        <v>168</v>
      </c>
      <c r="AC82" s="21">
        <f t="shared" ca="1" si="4"/>
        <v>1</v>
      </c>
      <c r="AD82" s="21">
        <f t="shared" si="5"/>
        <v>0</v>
      </c>
      <c r="AE82" s="27">
        <f t="shared" ca="1" si="6"/>
        <v>84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2016:4:4:7:JINGXIN</v>
      </c>
      <c r="AP82" s="27">
        <f t="shared" ca="1" si="11"/>
        <v>437</v>
      </c>
      <c r="AQ82" s="21">
        <f t="shared" ca="1" si="12"/>
        <v>0</v>
      </c>
      <c r="AR82" s="21">
        <f t="shared" ca="1" si="12"/>
        <v>22</v>
      </c>
      <c r="AS82" s="21">
        <f t="shared" ca="1" si="12"/>
        <v>10</v>
      </c>
      <c r="AT82" s="21">
        <f t="shared" ca="1" si="12"/>
        <v>27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2016:5:1:7:JINGXIN</v>
      </c>
      <c r="AP83" s="27">
        <f t="shared" ca="1" si="11"/>
        <v>466</v>
      </c>
      <c r="AQ83" s="21">
        <f t="shared" ca="1" si="12"/>
        <v>1</v>
      </c>
      <c r="AR83" s="21">
        <f t="shared" ca="1" si="12"/>
        <v>26</v>
      </c>
      <c r="AS83" s="21">
        <f t="shared" ca="1" si="12"/>
        <v>10</v>
      </c>
      <c r="AT83" s="21">
        <f t="shared" ca="1" si="12"/>
        <v>36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2016:5:2:7:JINGXIN</v>
      </c>
      <c r="AP84" s="27">
        <f t="shared" ca="1" si="11"/>
        <v>495</v>
      </c>
      <c r="AQ84" s="21">
        <f t="shared" ca="1" si="12"/>
        <v>0</v>
      </c>
      <c r="AR84" s="21">
        <f t="shared" ca="1" si="12"/>
        <v>31</v>
      </c>
      <c r="AS84" s="21">
        <f t="shared" ca="1" si="12"/>
        <v>9</v>
      </c>
      <c r="AT84" s="21">
        <f t="shared" ca="1" si="12"/>
        <v>36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2016:5:3:7:JINGXIN</v>
      </c>
      <c r="AP85" s="27">
        <f t="shared" ca="1" si="11"/>
        <v>524</v>
      </c>
      <c r="AQ85" s="21">
        <f t="shared" ca="1" si="12"/>
        <v>0</v>
      </c>
      <c r="AR85" s="21">
        <f t="shared" ca="1" si="12"/>
        <v>24</v>
      </c>
      <c r="AS85" s="21">
        <f t="shared" ca="1" si="12"/>
        <v>12</v>
      </c>
      <c r="AT85" s="21">
        <f t="shared" ca="1" si="12"/>
        <v>24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2016:5:4:7:JINGXIN</v>
      </c>
      <c r="AP86" s="27">
        <f t="shared" ca="1" si="11"/>
        <v>556</v>
      </c>
      <c r="AQ86" s="21">
        <f t="shared" ca="1" si="12"/>
        <v>2</v>
      </c>
      <c r="AR86" s="21">
        <f t="shared" ca="1" si="12"/>
        <v>25</v>
      </c>
      <c r="AS86" s="21">
        <f t="shared" ca="1" si="12"/>
        <v>11</v>
      </c>
      <c r="AT86" s="21">
        <f t="shared" ca="1" si="12"/>
        <v>29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2016:5:5:7:JINGXIN</v>
      </c>
      <c r="AP87" s="27">
        <f t="shared" ca="1" si="11"/>
        <v>585</v>
      </c>
      <c r="AQ87" s="21">
        <f t="shared" ca="1" si="12"/>
        <v>2</v>
      </c>
      <c r="AR87" s="21">
        <f t="shared" ca="1" si="12"/>
        <v>24</v>
      </c>
      <c r="AS87" s="21">
        <f t="shared" ca="1" si="12"/>
        <v>13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2016:6:1:7:JINGXIN</v>
      </c>
      <c r="AP88" s="27">
        <f t="shared" ca="1" si="11"/>
        <v>615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12</v>
      </c>
      <c r="AT88" s="21">
        <f t="shared" ca="1" si="12"/>
        <v>28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8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1822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9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1748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2274</v>
      </c>
      <c r="E2" s="78" t="str">
        <f>$A$3</f>
        <v>新店地區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XINDIAN_DISTRICT_GRAPH!$AC$89</f>
        <v>5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2100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2016:6:1:7:XINDIAN_E</v>
      </c>
      <c r="D12" s="64">
        <f>MATCH($C12,REPORT_DATA_BY_COMP!$A:$A,0)</f>
        <v>2015</v>
      </c>
      <c r="E12" s="65" t="str">
        <f>SUBSTITUTE(VLOOKUP($B12,COMP_LIST!$A:$AD,5,FALSE),"EL","")</f>
        <v>E. Sumsion / Mertz</v>
      </c>
      <c r="F12" s="4" t="str">
        <f>VLOOKUP($B12,COMP_LIST!$A:$AD,3,FALSE)</f>
        <v>Xindian E</v>
      </c>
      <c r="G12" s="4" t="str">
        <f>VLOOKUP($B12,COMP_LIST!$A:$AD,4,FALSE)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1747</v>
      </c>
      <c r="C13" s="64" t="str">
        <f>CONCATENATE(YEAR,":",MONTH,":",WEEK,":",WEEKDAY,":",$B13)</f>
        <v>2016:6:1:7:ANKANG_E</v>
      </c>
      <c r="D13" s="64">
        <f>MATCH($C13,REPORT_DATA_BY_COMP!$A:$A,0)</f>
        <v>1949</v>
      </c>
      <c r="E13" s="65" t="str">
        <f>SUBSTITUTE(VLOOKUP($B13,COMP_LIST!$A:$AD,5,FALSE),"EL","")</f>
        <v>E. Griffin DL / Clegg</v>
      </c>
      <c r="F13" s="4" t="str">
        <f>VLOOKUP($B13,COMP_LIST!$A:$AD,3,FALSE)</f>
        <v>Ankang E</v>
      </c>
      <c r="G13" s="4" t="str">
        <f>VLOOKUP($B13,COMP_LIST!$A:$AD,4,FALSE)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6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1963</v>
      </c>
      <c r="C14" s="64" t="str">
        <f>CONCATENATE(YEAR,":",MONTH,":",WEEK,":",WEEKDAY,":",$B14)</f>
        <v>2016:6:1:7:XINDIAN_S</v>
      </c>
      <c r="D14" s="64">
        <f>MATCH($C14,REPORT_DATA_BY_COMP!$A:$A,0)</f>
        <v>2016</v>
      </c>
      <c r="E14" s="65" t="str">
        <f>SUBSTITUTE(VLOOKUP($B14,COMP_LIST!$A:$AD,5,FALSE),"EL","")</f>
        <v>S. Nau / Xie</v>
      </c>
      <c r="F14" s="4" t="str">
        <f>VLOOKUP($B14,COMP_LIST!$A:$AD,3,FALSE)</f>
        <v>Xindian S</v>
      </c>
      <c r="G14" s="4" t="str">
        <f>VLOOKUP($B14,COMP_LIST!$A:$AD,4,FALSE)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6</v>
      </c>
      <c r="K15" s="11">
        <f t="shared" si="0"/>
        <v>10</v>
      </c>
      <c r="L15" s="48">
        <f t="shared" si="0"/>
        <v>1</v>
      </c>
      <c r="M15" s="57">
        <f t="shared" si="0"/>
        <v>0</v>
      </c>
      <c r="N15" s="51">
        <f t="shared" si="0"/>
        <v>18</v>
      </c>
      <c r="O15" s="11">
        <f t="shared" si="0"/>
        <v>12</v>
      </c>
      <c r="P15" s="11">
        <f t="shared" si="0"/>
        <v>31</v>
      </c>
      <c r="Q15" s="11">
        <f t="shared" si="0"/>
        <v>12</v>
      </c>
      <c r="R15" s="11">
        <f t="shared" si="0"/>
        <v>2</v>
      </c>
      <c r="S15" s="11">
        <f t="shared" si="0"/>
        <v>16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2016:6:1:7:XINDIAN</v>
      </c>
      <c r="D18" s="64">
        <f>MATCH($C18,REPORT_DATA_BY_DISTRICT!$A:$A, 0)</f>
        <v>628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18</v>
      </c>
      <c r="O18" s="10">
        <f>IFERROR(INDEX(REPORT_DATA_BY_DISTRICT!$A:$AI,$D18,MATCH(O$8,REPORT_DATA_BY_DISTRICT!$A$1:$AI$1,0)), "")</f>
        <v>12</v>
      </c>
      <c r="P18" s="10">
        <f>IFERROR(INDEX(REPORT_DATA_BY_DISTRICT!$A:$AI,$D18,MATCH(P$8,REPORT_DATA_BY_DISTRICT!$A$1:$AI$1,0)), "")</f>
        <v>31</v>
      </c>
      <c r="Q18" s="10">
        <f>IFERROR(INDEX(REPORT_DATA_BY_DISTRICT!$A:$AI,$D18,MATCH(Q$8,REPORT_DATA_BY_DISTRICT!$A$1:$AI$1,0)), "")</f>
        <v>12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16</v>
      </c>
    </row>
    <row r="19" spans="3:19" ht="15" customHeight="1">
      <c r="C19" s="64" t="str">
        <f>CONCATENATE(YEAR,":",MONTH,":2:",WEEKLY_REPORT_DAY,":", $A$1)</f>
        <v>2016:6:2:7:XINDIAN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2016:6:3:7:XINDIAN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2016:6:4:7:XINDIAN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2016:6:5:7:XINDIAN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6</v>
      </c>
      <c r="K23" s="17">
        <f t="shared" si="1"/>
        <v>10</v>
      </c>
      <c r="L23" s="49">
        <f t="shared" si="1"/>
        <v>1</v>
      </c>
      <c r="M23" s="17">
        <f t="shared" si="1"/>
        <v>0</v>
      </c>
      <c r="N23" s="52">
        <f t="shared" si="1"/>
        <v>18</v>
      </c>
      <c r="O23" s="17">
        <f t="shared" si="1"/>
        <v>12</v>
      </c>
      <c r="P23" s="17">
        <f t="shared" si="1"/>
        <v>31</v>
      </c>
      <c r="Q23" s="17">
        <f t="shared" si="1"/>
        <v>12</v>
      </c>
      <c r="R23" s="17">
        <f t="shared" si="1"/>
        <v>2</v>
      </c>
      <c r="S23" s="17">
        <f>SUM(S18:S22)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33" priority="1">
      <formula>J12=""</formula>
    </cfRule>
    <cfRule type="expression" dxfId="32" priority="2">
      <formula>AND(M$9&lt;&gt;"",M12&gt;=M$9)</formula>
    </cfRule>
    <cfRule type="expression" dxfId="31" priority="3">
      <formula>AND(M$10&lt;&gt;"",M12&lt;M$10)</formula>
    </cfRule>
    <cfRule type="expression" dxfId="3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2016:3:3:7:XINDIAN</v>
      </c>
      <c r="AP77" s="27">
        <f t="shared" ref="AP77:AP88" ca="1" si="11">MATCH(AO77,INDIRECT(CONCATENATE($X$93,"$A:$A")),0)</f>
        <v>305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3</v>
      </c>
      <c r="AT77" s="21">
        <f t="shared" ca="1" si="12"/>
        <v>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2016:3:4:7:XINDIAN</v>
      </c>
      <c r="AP78" s="27">
        <f t="shared" ca="1" si="11"/>
        <v>334</v>
      </c>
      <c r="AQ78" s="21">
        <f t="shared" ca="1" si="12"/>
        <v>1</v>
      </c>
      <c r="AR78" s="21">
        <f t="shared" ca="1" si="12"/>
        <v>14</v>
      </c>
      <c r="AS78" s="21">
        <f t="shared" ca="1" si="12"/>
        <v>7</v>
      </c>
      <c r="AT78" s="21">
        <f t="shared" ca="1" si="12"/>
        <v>7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2016:4:1:7:XINDIAN</v>
      </c>
      <c r="AP79" s="27">
        <f t="shared" ca="1" si="11"/>
        <v>363</v>
      </c>
      <c r="AQ79" s="21">
        <f t="shared" ca="1" si="12"/>
        <v>0</v>
      </c>
      <c r="AR79" s="21">
        <f t="shared" ca="1" si="12"/>
        <v>12</v>
      </c>
      <c r="AS79" s="21">
        <f t="shared" ca="1" si="12"/>
        <v>3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2016:4:2:7:XINDIAN</v>
      </c>
      <c r="AP80" s="27">
        <f t="shared" ca="1" si="11"/>
        <v>392</v>
      </c>
      <c r="AQ80" s="21">
        <f t="shared" ca="1" si="12"/>
        <v>0</v>
      </c>
      <c r="AR80" s="21">
        <f t="shared" ca="1" si="12"/>
        <v>14</v>
      </c>
      <c r="AS80" s="21">
        <f t="shared" ca="1" si="12"/>
        <v>5</v>
      </c>
      <c r="AT80" s="21">
        <f t="shared" ca="1" si="12"/>
        <v>17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1</v>
      </c>
      <c r="AD81" s="21">
        <f t="shared" si="5"/>
        <v>0</v>
      </c>
      <c r="AE81" s="27">
        <f t="shared" ca="1" si="6"/>
        <v>75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2016:4:3:7:XINDIAN</v>
      </c>
      <c r="AP81" s="27">
        <f t="shared" ca="1" si="11"/>
        <v>421</v>
      </c>
      <c r="AQ81" s="21">
        <f t="shared" ca="1" si="12"/>
        <v>1</v>
      </c>
      <c r="AR81" s="21">
        <f t="shared" ca="1" si="12"/>
        <v>14</v>
      </c>
      <c r="AS81" s="21">
        <f t="shared" ca="1" si="12"/>
        <v>4</v>
      </c>
      <c r="AT81" s="21">
        <f t="shared" ca="1" si="12"/>
        <v>21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>
        <f t="shared" ca="1" si="3"/>
        <v>181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2016:4:4:7:XINDIAN</v>
      </c>
      <c r="AP82" s="27">
        <f t="shared" ca="1" si="11"/>
        <v>450</v>
      </c>
      <c r="AQ82" s="21">
        <f t="shared" ca="1" si="12"/>
        <v>0</v>
      </c>
      <c r="AR82" s="21">
        <f t="shared" ca="1" si="12"/>
        <v>12</v>
      </c>
      <c r="AS82" s="21">
        <f t="shared" ca="1" si="12"/>
        <v>3</v>
      </c>
      <c r="AT82" s="21">
        <f t="shared" ca="1" si="12"/>
        <v>16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2016:5:1:7:XINDIAN</v>
      </c>
      <c r="AP83" s="27">
        <f t="shared" ca="1" si="11"/>
        <v>479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21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2016:5:2:7:XINDIAN</v>
      </c>
      <c r="AP84" s="27">
        <f t="shared" ca="1" si="11"/>
        <v>508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2016:5:3:7:XINDIAN</v>
      </c>
      <c r="AP85" s="27">
        <f t="shared" ca="1" si="11"/>
        <v>538</v>
      </c>
      <c r="AQ85" s="21">
        <f t="shared" ca="1" si="12"/>
        <v>0</v>
      </c>
      <c r="AR85" s="21">
        <f t="shared" ca="1" si="12"/>
        <v>15</v>
      </c>
      <c r="AS85" s="21">
        <f t="shared" ca="1" si="12"/>
        <v>10</v>
      </c>
      <c r="AT85" s="21">
        <f t="shared" ca="1" si="12"/>
        <v>17</v>
      </c>
      <c r="AU85" s="21">
        <f t="shared" ca="1" si="12"/>
        <v>0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2016:5:4:7:XINDIAN</v>
      </c>
      <c r="AP86" s="27">
        <f t="shared" ca="1" si="11"/>
        <v>569</v>
      </c>
      <c r="AQ86" s="21">
        <f t="shared" ca="1" si="12"/>
        <v>0</v>
      </c>
      <c r="AR86" s="21">
        <f t="shared" ca="1" si="12"/>
        <v>18</v>
      </c>
      <c r="AS86" s="21">
        <f t="shared" ca="1" si="12"/>
        <v>8</v>
      </c>
      <c r="AT86" s="21">
        <f t="shared" ca="1" si="12"/>
        <v>21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2016:5:5:7:XINDIAN</v>
      </c>
      <c r="AP87" s="27">
        <f t="shared" ca="1" si="11"/>
        <v>598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14</v>
      </c>
      <c r="AT87" s="21">
        <f t="shared" ca="1" si="12"/>
        <v>24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2016:6:1:7:XINDIAN</v>
      </c>
      <c r="AP88" s="27">
        <f t="shared" ca="1" si="11"/>
        <v>628</v>
      </c>
      <c r="AQ88" s="21">
        <f t="shared" ca="1" si="12"/>
        <v>0</v>
      </c>
      <c r="AR88" s="21">
        <f t="shared" ca="1" si="12"/>
        <v>18</v>
      </c>
      <c r="AS88" s="21">
        <f t="shared" ca="1" si="12"/>
        <v>12</v>
      </c>
      <c r="AT88" s="21">
        <f t="shared" ca="1" si="12"/>
        <v>12</v>
      </c>
      <c r="AU88" s="21">
        <f t="shared" ca="1" si="12"/>
        <v>2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2016  5</v>
      </c>
    </row>
    <row r="107" spans="23:51" ht="23.25">
      <c r="W107" s="7" t="s">
        <v>1449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2276</v>
      </c>
      <c r="E2" s="78" t="str">
        <f>$A$3</f>
        <v>雙和地區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SHUANGHE_DISTRICT_GRAPH!$AC$89</f>
        <v>8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2008</v>
      </c>
      <c r="C12" s="64" t="str">
        <f>CONCATENATE(YEAR,":",MONTH,":",WEEK,":",WEEKDAY,":",$B12)</f>
        <v>2016:6:1:7:ZHONGHE_1_E</v>
      </c>
      <c r="D12" s="64">
        <f>MATCH($C12,REPORT_DATA_BY_COMP!$A:$A,0)</f>
        <v>2030</v>
      </c>
      <c r="E12" s="65" t="str">
        <f>SUBSTITUTE(VLOOKUP($B12,COMP_LIST!$A:$AD,5,FALSE),"EL","")</f>
        <v>E. Bellingham / Van de Merwe</v>
      </c>
      <c r="F12" s="4" t="str">
        <f>VLOOKUP($B12,COMP_LIST!$A:$AD,3,FALSE)</f>
        <v>Zhonghe 1 E</v>
      </c>
      <c r="G12" s="4" t="str">
        <f>VLOOKUP($B12,COMP_LIST!$A:$AD,4,FALSE)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2012</v>
      </c>
      <c r="C13" s="64" t="str">
        <f>CONCATENATE(YEAR,":",MONTH,":",WEEK,":",WEEKDAY,":",$B13)</f>
        <v>2016:6:1:7:ZHONGHE_2_E</v>
      </c>
      <c r="D13" s="64">
        <f>MATCH($C13,REPORT_DATA_BY_COMP!$A:$A,0)</f>
        <v>2031</v>
      </c>
      <c r="E13" s="65" t="str">
        <f>SUBSTITUTE(VLOOKUP($B13,COMP_LIST!$A:$AD,5,FALSE),"EL","")</f>
        <v>E. Hamilton DL / Crawford</v>
      </c>
      <c r="F13" s="4" t="str">
        <f>VLOOKUP($B13,COMP_LIST!$A:$AD,3,FALSE)</f>
        <v>Zhonghe 2 E</v>
      </c>
      <c r="G13" s="4" t="str">
        <f>VLOOKUP($B13,COMP_LIST!$A:$AD,4,FALSE)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2015</v>
      </c>
      <c r="C14" s="64" t="str">
        <f>CONCATENATE(YEAR,":",MONTH,":",WEEK,":",WEEKDAY,":",$B14)</f>
        <v>2016:6:1:7:ZHONGHE_2_S</v>
      </c>
      <c r="D14" s="64">
        <f>MATCH($C14,REPORT_DATA_BY_COMP!$A:$A,0)</f>
        <v>2032</v>
      </c>
      <c r="E14" s="65" t="str">
        <f>SUBSTITUTE(VLOOKUP($B14,COMP_LIST!$A:$AD,5,FALSE),"EL","")</f>
        <v>S. Bradley / Armstrong</v>
      </c>
      <c r="F14" s="4" t="str">
        <f>VLOOKUP($B14,COMP_LIST!$A:$AD,3,FALSE)</f>
        <v>Zhonghe 2 S</v>
      </c>
      <c r="G14" s="4" t="str">
        <f>VLOOKUP($B14,COMP_LIST!$A:$AD,4,FALSE)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1997</v>
      </c>
      <c r="C15" s="64" t="str">
        <f>CONCATENATE(YEAR,":",MONTH,":",WEEK,":",WEEKDAY,":",$B15)</f>
        <v>2016:6:1:7:YONGHE_S</v>
      </c>
      <c r="D15" s="64">
        <f>MATCH($C15,REPORT_DATA_BY_COMP!$A:$A,0)</f>
        <v>2027</v>
      </c>
      <c r="E15" s="65" t="str">
        <f>SUBSTITUTE(VLOOKUP($B15,COMP_LIST!$A:$AD,5,FALSE),"EL","")</f>
        <v>S. Coleman / Denison STL</v>
      </c>
      <c r="F15" s="4" t="str">
        <f>VLOOKUP($B15,COMP_LIST!$A:$AD,3,FALSE)</f>
        <v>Yonghe S</v>
      </c>
      <c r="G15" s="4" t="str">
        <f>VLOOKUP($B15,COMP_LIST!$A:$AD,4,FALSE)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14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7</v>
      </c>
      <c r="L16" s="48">
        <f t="shared" si="0"/>
        <v>2</v>
      </c>
      <c r="M16" s="57">
        <f t="shared" si="0"/>
        <v>0</v>
      </c>
      <c r="N16" s="51">
        <f t="shared" si="0"/>
        <v>15</v>
      </c>
      <c r="O16" s="11">
        <f t="shared" si="0"/>
        <v>11</v>
      </c>
      <c r="P16" s="11">
        <f t="shared" si="0"/>
        <v>28</v>
      </c>
      <c r="Q16" s="11">
        <f t="shared" si="0"/>
        <v>18</v>
      </c>
      <c r="R16" s="11">
        <f t="shared" si="0"/>
        <v>0</v>
      </c>
      <c r="S16" s="11">
        <f t="shared" si="0"/>
        <v>25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2016:6:1:7:SHUANGHE</v>
      </c>
      <c r="D19" s="64">
        <f>MATCH($C19,REPORT_DATA_BY_DISTRICT!$A:$A, 0)</f>
        <v>619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15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28</v>
      </c>
      <c r="Q19" s="10">
        <f>IFERROR(INDEX(REPORT_DATA_BY_DISTRICT!$A:$AI,$D19,MATCH(Q$8,REPORT_DATA_BY_DISTRICT!$A$1:$AI$1,0)), "")</f>
        <v>18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25</v>
      </c>
    </row>
    <row r="20" spans="3:19" ht="15" customHeight="1">
      <c r="C20" s="64" t="str">
        <f>CONCATENATE(YEAR,":",MONTH,":2:",WEEKLY_REPORT_DAY,":", $A$1)</f>
        <v>2016:6:2:7:SHUANGHE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2016:6:3:7:SHUANGHE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2016:6:4:7:SHUANGHE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2016:6:5:7:SHUANGHE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7</v>
      </c>
      <c r="L24" s="49">
        <f t="shared" si="1"/>
        <v>2</v>
      </c>
      <c r="M24" s="17">
        <f t="shared" si="1"/>
        <v>0</v>
      </c>
      <c r="N24" s="52">
        <f t="shared" si="1"/>
        <v>15</v>
      </c>
      <c r="O24" s="17">
        <f t="shared" si="1"/>
        <v>11</v>
      </c>
      <c r="P24" s="17">
        <f t="shared" si="1"/>
        <v>28</v>
      </c>
      <c r="Q24" s="17">
        <f t="shared" si="1"/>
        <v>18</v>
      </c>
      <c r="R24" s="17">
        <f t="shared" si="1"/>
        <v>0</v>
      </c>
      <c r="S24" s="17">
        <f>SUM(S19:S23)</f>
        <v>25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9" priority="1">
      <formula>J12=""</formula>
    </cfRule>
    <cfRule type="expression" dxfId="28" priority="2">
      <formula>AND(M$9&lt;&gt;"",M12&gt;=M$9)</formula>
    </cfRule>
    <cfRule type="expression" dxfId="27" priority="3">
      <formula>AND(M$10&lt;&gt;"",M12&lt;M$10)</formula>
    </cfRule>
    <cfRule type="expression" dxfId="2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2016:3:3:7:SHUANGHE</v>
      </c>
      <c r="AP77" s="27">
        <f t="shared" ref="AP77:AP88" ca="1" si="11">MATCH(AO77,INDIRECT(CONCATENATE($X$93,"$A:$A")),0)</f>
        <v>295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10</v>
      </c>
      <c r="AT77" s="21">
        <f t="shared" ca="1" si="12"/>
        <v>22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2016:3:4:7:SHUANGHE</v>
      </c>
      <c r="AP78" s="27">
        <f t="shared" ca="1" si="11"/>
        <v>325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11</v>
      </c>
      <c r="AT78" s="21">
        <f t="shared" ca="1" si="12"/>
        <v>15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2016:4:1:7:SHUANGHE</v>
      </c>
      <c r="AP79" s="27">
        <f t="shared" ca="1" si="11"/>
        <v>354</v>
      </c>
      <c r="AQ79" s="21">
        <f t="shared" ca="1" si="12"/>
        <v>1</v>
      </c>
      <c r="AR79" s="21">
        <f t="shared" ca="1" si="12"/>
        <v>23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2016:4:2:7:SHUANGHE</v>
      </c>
      <c r="AP80" s="27">
        <f t="shared" ca="1" si="11"/>
        <v>383</v>
      </c>
      <c r="AQ80" s="21">
        <f t="shared" ca="1" si="12"/>
        <v>1</v>
      </c>
      <c r="AR80" s="21">
        <f t="shared" ca="1" si="12"/>
        <v>20</v>
      </c>
      <c r="AS80" s="21">
        <f t="shared" ca="1" si="12"/>
        <v>11</v>
      </c>
      <c r="AT80" s="21">
        <f t="shared" ca="1" si="12"/>
        <v>17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3</v>
      </c>
      <c r="AD81" s="21">
        <f t="shared" si="5"/>
        <v>0</v>
      </c>
      <c r="AE81" s="27">
        <f t="shared" ca="1" si="6"/>
        <v>66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2016:4:3:7:SHUANGHE</v>
      </c>
      <c r="AP81" s="27">
        <f t="shared" ca="1" si="11"/>
        <v>412</v>
      </c>
      <c r="AQ81" s="21">
        <f t="shared" ca="1" si="12"/>
        <v>0</v>
      </c>
      <c r="AR81" s="21">
        <f t="shared" ca="1" si="12"/>
        <v>27</v>
      </c>
      <c r="AS81" s="21">
        <f t="shared" ca="1" si="12"/>
        <v>9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>
        <f t="shared" ca="1" si="3"/>
        <v>172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2016:4:4:7:SHUANGHE</v>
      </c>
      <c r="AP82" s="27">
        <f t="shared" ca="1" si="11"/>
        <v>441</v>
      </c>
      <c r="AQ82" s="21">
        <f t="shared" ca="1" si="12"/>
        <v>0</v>
      </c>
      <c r="AR82" s="21">
        <f t="shared" ca="1" si="12"/>
        <v>29</v>
      </c>
      <c r="AS82" s="21">
        <f t="shared" ca="1" si="12"/>
        <v>8</v>
      </c>
      <c r="AT82" s="21">
        <f t="shared" ca="1" si="12"/>
        <v>23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2016:5:1:7:SHUANGHE</v>
      </c>
      <c r="AP83" s="27">
        <f t="shared" ca="1" si="11"/>
        <v>470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20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2016:5:2:7:SHUANGHE</v>
      </c>
      <c r="AP84" s="27">
        <f t="shared" ca="1" si="11"/>
        <v>499</v>
      </c>
      <c r="AQ84" s="21">
        <f t="shared" ca="1" si="12"/>
        <v>1</v>
      </c>
      <c r="AR84" s="21">
        <f t="shared" ca="1" si="12"/>
        <v>19</v>
      </c>
      <c r="AS84" s="21">
        <f t="shared" ca="1" si="12"/>
        <v>7</v>
      </c>
      <c r="AT84" s="21">
        <f t="shared" ca="1" si="12"/>
        <v>16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2016:5:3:7:SHUANGHE</v>
      </c>
      <c r="AP85" s="27">
        <f t="shared" ca="1" si="11"/>
        <v>528</v>
      </c>
      <c r="AQ85" s="21">
        <f t="shared" ca="1" si="12"/>
        <v>1</v>
      </c>
      <c r="AR85" s="21">
        <f t="shared" ca="1" si="12"/>
        <v>23</v>
      </c>
      <c r="AS85" s="21">
        <f t="shared" ca="1" si="12"/>
        <v>11</v>
      </c>
      <c r="AT85" s="21">
        <f t="shared" ca="1" si="12"/>
        <v>24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2016:5:4:7:SHUANGHE</v>
      </c>
      <c r="AP86" s="27">
        <f t="shared" ca="1" si="11"/>
        <v>560</v>
      </c>
      <c r="AQ86" s="21">
        <f t="shared" ca="1" si="12"/>
        <v>0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2016:5:5:7:SHUANGHE</v>
      </c>
      <c r="AP87" s="27">
        <f t="shared" ca="1" si="11"/>
        <v>589</v>
      </c>
      <c r="AQ87" s="21">
        <f t="shared" ca="1" si="12"/>
        <v>1</v>
      </c>
      <c r="AR87" s="21">
        <f t="shared" ca="1" si="12"/>
        <v>17</v>
      </c>
      <c r="AS87" s="21">
        <f t="shared" ca="1" si="12"/>
        <v>8</v>
      </c>
      <c r="AT87" s="21">
        <f t="shared" ca="1" si="12"/>
        <v>22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2016:6:1:7:SHUANGHE</v>
      </c>
      <c r="AP88" s="27">
        <f t="shared" ca="1" si="11"/>
        <v>619</v>
      </c>
      <c r="AQ88" s="21">
        <f t="shared" ca="1" si="12"/>
        <v>0</v>
      </c>
      <c r="AR88" s="21">
        <f t="shared" ca="1" si="12"/>
        <v>15</v>
      </c>
      <c r="AS88" s="21">
        <f t="shared" ca="1" si="12"/>
        <v>11</v>
      </c>
      <c r="AT88" s="21">
        <f t="shared" ca="1" si="12"/>
        <v>18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1" zoomScaleNormal="100" zoomScaleSheetLayoutView="115" workbookViewId="0">
      <selection activeCell="U13" sqref="U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2102</v>
      </c>
      <c r="E2" s="78" t="str">
        <f>$A$3</f>
        <v>西臺北地帶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WEST_ZONE_GRAPH!$AC$89</f>
        <v>20</v>
      </c>
      <c r="I5" s="91"/>
      <c r="J5" s="91"/>
      <c r="K5" s="92"/>
      <c r="L5" s="45">
        <f>$M$32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36</v>
      </c>
      <c r="Q16" s="11">
        <f t="shared" si="0"/>
        <v>22</v>
      </c>
      <c r="R16" s="11">
        <f t="shared" si="0"/>
        <v>3</v>
      </c>
      <c r="S16" s="11">
        <f t="shared" si="0"/>
        <v>19</v>
      </c>
    </row>
    <row r="17" spans="1:19" ht="15" customHeight="1">
      <c r="A17" s="1" t="s">
        <v>2107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2016:6:1:7:DANFENG_E</v>
      </c>
      <c r="D18" s="64">
        <f>MATCH($C18,REPORT_DATA_BY_COMP!$A:$A,0)</f>
        <v>1956</v>
      </c>
      <c r="E18" s="65" t="str">
        <f>SUBSTITUTE(VLOOKUP($B18,COMP_LIST!$A:$AD,5,FALSE),"EL","")</f>
        <v>E. Jackson DL / Anderton</v>
      </c>
      <c r="F18" s="4" t="str">
        <f>VLOOKUP($B18,COMP_LIST!$A:$AD,3,FALSE)</f>
        <v>Danfeng E</v>
      </c>
      <c r="G18" s="4" t="str">
        <f>VLOOKUP($B18,COMP_LIST!$A:$AD,4,FALSE)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8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9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5</v>
      </c>
    </row>
    <row r="19" spans="1:19" ht="15" customHeight="1">
      <c r="A19" s="1"/>
      <c r="B19" s="1" t="s">
        <v>1889</v>
      </c>
      <c r="C19" s="64" t="str">
        <f>CONCATENATE(YEAR,":",MONTH,":",WEEK,":",WEEKDAY,":",$B19)</f>
        <v>2016:6:1:7:SIYUAN_E</v>
      </c>
      <c r="D19" s="64">
        <f>MATCH($C19,REPORT_DATA_BY_COMP!$A:$A,0)</f>
        <v>1988</v>
      </c>
      <c r="E19" s="65" t="str">
        <f>SUBSTITUTE(VLOOKUP($B19,COMP_LIST!$A:$AD,5,FALSE),"EL","")</f>
        <v>E. Tang / Heaps</v>
      </c>
      <c r="F19" s="4" t="str">
        <f>VLOOKUP($B19,COMP_LIST!$A:$AD,3,FALSE)</f>
        <v>Siyuan E</v>
      </c>
      <c r="G19" s="4" t="str">
        <f>VLOOKUP($B19,COMP_LIST!$A:$AD,4,FALSE)</f>
        <v>思源長老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2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9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7</v>
      </c>
    </row>
    <row r="20" spans="1:19" ht="15" customHeight="1">
      <c r="A20" s="1"/>
      <c r="B20" s="1"/>
      <c r="E20" s="8" t="s">
        <v>804</v>
      </c>
      <c r="F20" s="9"/>
      <c r="G20" s="9"/>
      <c r="H20" s="11">
        <f>SUM(H18:H19)</f>
        <v>0</v>
      </c>
      <c r="I20" s="11">
        <f t="shared" ref="I20:S20" si="1">SUM(I18:I19)</f>
        <v>2</v>
      </c>
      <c r="J20" s="11">
        <f t="shared" si="1"/>
        <v>4</v>
      </c>
      <c r="K20" s="11">
        <f t="shared" si="1"/>
        <v>5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17</v>
      </c>
      <c r="P20" s="11">
        <f t="shared" si="1"/>
        <v>20</v>
      </c>
      <c r="Q20" s="11">
        <f t="shared" si="1"/>
        <v>15</v>
      </c>
      <c r="R20" s="11">
        <f t="shared" si="1"/>
        <v>0</v>
      </c>
      <c r="S20" s="11">
        <f t="shared" si="1"/>
        <v>12</v>
      </c>
    </row>
    <row r="21" spans="1:19" ht="15" customHeight="1">
      <c r="A21" s="1" t="s">
        <v>2108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1958</v>
      </c>
      <c r="C22" s="64" t="str">
        <f>CONCATENATE(YEAR,":",MONTH,":",WEEK,":",WEEKDAY,":",$B22)</f>
        <v>2016:6:1:7:XINBAN_E</v>
      </c>
      <c r="D22" s="64">
        <f>MATCH($C22,REPORT_DATA_BY_COMP!$A:$A,0)</f>
        <v>2014</v>
      </c>
      <c r="E22" s="65" t="str">
        <f>SUBSTITUTE(VLOOKUP($B22,COMP_LIST!$A:$AD,5,FALSE),"EL","")</f>
        <v>E. Robbins DL / Pack</v>
      </c>
      <c r="F22" s="4" t="str">
        <f>VLOOKUP($B22,COMP_LIST!$A:$AD,3,FALSE)</f>
        <v>Xinban E</v>
      </c>
      <c r="G22" s="4" t="str">
        <f>VLOOKUP($B22,COMP_LIST!$A:$AD,4,FALSE)</f>
        <v>新板長老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0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1</v>
      </c>
      <c r="P22" s="10">
        <f>IFERROR(INDEX(REPORT_DATA_BY_COMP!$A:$AI,$D22,MATCH(P$8,REPORT_DATA_BY_COMP!$A$1:$AI$1,0)), "")</f>
        <v>12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7</v>
      </c>
    </row>
    <row r="23" spans="1:19" ht="15" customHeight="1">
      <c r="A23" s="1"/>
      <c r="B23" s="1" t="s">
        <v>1965</v>
      </c>
      <c r="C23" s="64" t="str">
        <f>CONCATENATE(YEAR,":",MONTH,":",WEEK,":",WEEKDAY,":",$B23)</f>
        <v>2016:6:1:7:XINPU_E</v>
      </c>
      <c r="D23" s="64">
        <f>MATCH($C23,REPORT_DATA_BY_COMP!$A:$A,0)</f>
        <v>2017</v>
      </c>
      <c r="E23" s="65" t="str">
        <f>SUBSTITUTE(VLOOKUP($B23,COMP_LIST!$A:$AD,5,FALSE),"EL","")</f>
        <v>E. Stevenson / Bagley</v>
      </c>
      <c r="F23" s="4" t="str">
        <f>VLOOKUP($B23,COMP_LIST!$A:$AD,3,FALSE)</f>
        <v>Xinpu E</v>
      </c>
      <c r="G23" s="4" t="str">
        <f>VLOOKUP($B23,COMP_LIST!$A:$AD,4,FALSE)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4</v>
      </c>
      <c r="O23" s="10">
        <f>IFERROR(INDEX(REPORT_DATA_BY_COMP!$A:$AI,$D23,MATCH(O$8,REPORT_DATA_BY_COMP!$A$1:$AI$1,0)), "")</f>
        <v>2</v>
      </c>
      <c r="P23" s="10">
        <f>IFERROR(INDEX(REPORT_DATA_BY_COMP!$A:$AI,$D23,MATCH(P$8,REPORT_DATA_BY_COMP!$A$1:$AI$1,0)), "")</f>
        <v>9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9</v>
      </c>
    </row>
    <row r="24" spans="1:19" ht="15" customHeight="1" thickBot="1">
      <c r="A24" s="1"/>
      <c r="B24" s="1"/>
      <c r="E24" s="8" t="s">
        <v>804</v>
      </c>
      <c r="F24" s="9"/>
      <c r="G24" s="9"/>
      <c r="H24" s="11">
        <f t="shared" ref="H24:S24" si="2">SUM(H22:H23)</f>
        <v>0</v>
      </c>
      <c r="I24" s="11">
        <f t="shared" si="2"/>
        <v>0</v>
      </c>
      <c r="J24" s="11">
        <f t="shared" si="2"/>
        <v>0</v>
      </c>
      <c r="K24" s="11">
        <f t="shared" si="2"/>
        <v>4</v>
      </c>
      <c r="L24" s="48">
        <f t="shared" si="2"/>
        <v>0</v>
      </c>
      <c r="M24" s="69">
        <f t="shared" si="2"/>
        <v>0</v>
      </c>
      <c r="N24" s="51">
        <f t="shared" si="2"/>
        <v>8</v>
      </c>
      <c r="O24" s="11">
        <f t="shared" si="2"/>
        <v>3</v>
      </c>
      <c r="P24" s="11">
        <f t="shared" si="2"/>
        <v>21</v>
      </c>
      <c r="Q24" s="11">
        <f t="shared" si="2"/>
        <v>9</v>
      </c>
      <c r="R24" s="11">
        <f t="shared" si="2"/>
        <v>0</v>
      </c>
      <c r="S24" s="11">
        <f t="shared" si="2"/>
        <v>16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803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2016:6:1:7:WEST</v>
      </c>
      <c r="D27" s="64">
        <f>MATCH($C27,REPORT_DATA_BY_ZONE!$A:$A, 0)</f>
        <v>221</v>
      </c>
      <c r="E27" s="19" t="s">
        <v>781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2</v>
      </c>
      <c r="J27" s="10">
        <f>IFERROR(INDEX(REPORT_DATA_BY_ZONE!$A:$AI,$D27,MATCH(J$8,REPORT_DATA_BY_ZONE!$A$1:$AI$1,0)), "")</f>
        <v>15</v>
      </c>
      <c r="K27" s="10">
        <f>IFERROR(INDEX(REPORT_DATA_BY_ZONE!$A:$AI,$D27,MATCH(K$8,REPORT_DATA_BY_ZONE!$A$1:$AI$1,0)), "")</f>
        <v>18</v>
      </c>
      <c r="L27" s="47">
        <f>IFERROR(INDEX(REPORT_DATA_BY_ZONE!$A:$AI,$D27,MATCH(L$8,REPORT_DATA_BY_ZONE!$A$1:$AI$1,0)), "")</f>
        <v>2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45</v>
      </c>
      <c r="O27" s="10">
        <f>IFERROR(INDEX(REPORT_DATA_BY_ZONE!$A:$AI,$D27,MATCH(O$8,REPORT_DATA_BY_ZONE!$A$1:$AI$1,0)), "")</f>
        <v>34</v>
      </c>
      <c r="P27" s="10">
        <f>IFERROR(INDEX(REPORT_DATA_BY_ZONE!$A:$AI,$D27,MATCH(P$8,REPORT_DATA_BY_ZONE!$A$1:$AI$1,0)), "")</f>
        <v>77</v>
      </c>
      <c r="Q27" s="10">
        <f>IFERROR(INDEX(REPORT_DATA_BY_ZONE!$A:$AI,$D27,MATCH(Q$8,REPORT_DATA_BY_ZONE!$A$1:$AI$1,0)), "")</f>
        <v>46</v>
      </c>
      <c r="R27" s="10">
        <f>IFERROR(INDEX(REPORT_DATA_BY_ZONE!$A:$AI,$D27,MATCH(R$8,REPORT_DATA_BY_ZONE!$A$1:$AI$1,0)), "")</f>
        <v>3</v>
      </c>
      <c r="S27" s="10">
        <f>IFERROR(INDEX(REPORT_DATA_BY_ZONE!$A:$AI,$D27,MATCH(S$8,REPORT_DATA_BY_ZONE!$A$1:$AI$1,0)), "")</f>
        <v>47</v>
      </c>
    </row>
    <row r="28" spans="1:19" ht="15" customHeight="1">
      <c r="C28" s="64" t="str">
        <f>CONCATENATE(YEAR,":",MONTH,":2:",WEEKLY_REPORT_DAY,":", $A$1)</f>
        <v>2016:6:2:7:WEST</v>
      </c>
      <c r="D28" s="64" t="e">
        <f>MATCH($C28,REPORT_DATA_BY_ZONE!$A:$A, 0)</f>
        <v>#N/A</v>
      </c>
      <c r="E28" s="19" t="s">
        <v>780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CONCATENATE(YEAR,":",MONTH,":3:",WEEKLY_REPORT_DAY,":", $A$1)</f>
        <v>2016:6:3:7:WEST</v>
      </c>
      <c r="D29" s="64" t="e">
        <f>MATCH($C29,REPORT_DATA_BY_ZONE!$A:$A, 0)</f>
        <v>#N/A</v>
      </c>
      <c r="E29" s="19" t="s">
        <v>782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CONCATENATE(YEAR,":",MONTH,":4:",WEEKLY_REPORT_DAY,":", $A$1)</f>
        <v>2016:6:4:7:WEST</v>
      </c>
      <c r="D30" s="64" t="e">
        <f>MATCH($C30,REPORT_DATA_BY_ZONE!$A:$A, 0)</f>
        <v>#N/A</v>
      </c>
      <c r="E30" s="19" t="s">
        <v>783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CONCATENATE(YEAR,":",MONTH,":5:",WEEKLY_REPORT_DAY,":", $A$1)</f>
        <v>2016:6:5:7:WEST</v>
      </c>
      <c r="D31" s="64" t="e">
        <f>MATCH($C31,REPORT_DATA_BY_ZONE!$A:$A, 0)</f>
        <v>#N/A</v>
      </c>
      <c r="E31" s="19" t="s">
        <v>784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E32" s="16" t="s">
        <v>804</v>
      </c>
      <c r="F32" s="14"/>
      <c r="G32" s="14"/>
      <c r="H32" s="17">
        <f>SUM(H27:H31)</f>
        <v>0</v>
      </c>
      <c r="I32" s="17">
        <f t="shared" ref="I32:R32" si="3">SUM(I27:I31)</f>
        <v>2</v>
      </c>
      <c r="J32" s="17">
        <f t="shared" si="3"/>
        <v>15</v>
      </c>
      <c r="K32" s="17">
        <f t="shared" si="3"/>
        <v>18</v>
      </c>
      <c r="L32" s="49">
        <f t="shared" si="3"/>
        <v>2</v>
      </c>
      <c r="M32" s="17">
        <f t="shared" si="3"/>
        <v>0</v>
      </c>
      <c r="N32" s="52">
        <f t="shared" si="3"/>
        <v>45</v>
      </c>
      <c r="O32" s="17">
        <f t="shared" si="3"/>
        <v>34</v>
      </c>
      <c r="P32" s="17">
        <f t="shared" si="3"/>
        <v>77</v>
      </c>
      <c r="Q32" s="17">
        <f t="shared" si="3"/>
        <v>46</v>
      </c>
      <c r="R32" s="17">
        <f t="shared" si="3"/>
        <v>3</v>
      </c>
      <c r="S32" s="17">
        <f>SUM(S27:S31)</f>
        <v>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25" priority="13">
      <formula>J12=""</formula>
    </cfRule>
    <cfRule type="expression" dxfId="24" priority="14">
      <formula>AND(M$9&lt;&gt;"",M12&gt;=M$9)</formula>
    </cfRule>
    <cfRule type="expression" dxfId="23" priority="15">
      <formula>AND(M$10&lt;&gt;"",M12&lt;M$10)</formula>
    </cfRule>
    <cfRule type="expression" dxfId="2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2016:3:3:7:WEST</v>
      </c>
      <c r="AP77" s="27">
        <f t="shared" ref="AP77:AP88" ca="1" si="12">MATCH(AO77,INDIRECT(CONCATENATE($X$93,"$A:$A")),0)</f>
        <v>108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54</v>
      </c>
      <c r="AS77" s="21">
        <f t="shared" ca="1" si="13"/>
        <v>26</v>
      </c>
      <c r="AT77" s="21">
        <f t="shared" ca="1" si="13"/>
        <v>57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2016:3:4:7:WEST</v>
      </c>
      <c r="AP78" s="27">
        <f t="shared" ca="1" si="12"/>
        <v>118</v>
      </c>
      <c r="AQ78" s="21">
        <f t="shared" ca="1" si="13"/>
        <v>0</v>
      </c>
      <c r="AR78" s="21">
        <f t="shared" ca="1" si="13"/>
        <v>54</v>
      </c>
      <c r="AS78" s="21">
        <f t="shared" ca="1" si="13"/>
        <v>23</v>
      </c>
      <c r="AT78" s="21">
        <f t="shared" ca="1" si="13"/>
        <v>43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2016:4:1:7:WEST</v>
      </c>
      <c r="AP79" s="27">
        <f t="shared" ca="1" si="12"/>
        <v>128</v>
      </c>
      <c r="AQ79" s="21">
        <f t="shared" ca="1" si="13"/>
        <v>2</v>
      </c>
      <c r="AR79" s="21">
        <f t="shared" ca="1" si="13"/>
        <v>51</v>
      </c>
      <c r="AS79" s="21">
        <f t="shared" ca="1" si="13"/>
        <v>15</v>
      </c>
      <c r="AT79" s="21">
        <f t="shared" ca="1" si="13"/>
        <v>53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2016:4:2:7:WEST</v>
      </c>
      <c r="AP80" s="27">
        <f t="shared" ca="1" si="12"/>
        <v>138</v>
      </c>
      <c r="AQ80" s="21">
        <f t="shared" ca="1" si="13"/>
        <v>0</v>
      </c>
      <c r="AR80" s="21">
        <f t="shared" ca="1" si="13"/>
        <v>45</v>
      </c>
      <c r="AS80" s="21">
        <f t="shared" ca="1" si="13"/>
        <v>20</v>
      </c>
      <c r="AT80" s="21">
        <f t="shared" ca="1" si="13"/>
        <v>44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3</v>
      </c>
      <c r="AD81" s="21">
        <f t="shared" si="5"/>
        <v>7</v>
      </c>
      <c r="AE81" s="27">
        <f t="shared" ca="1" si="6"/>
        <v>50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2016:4:3:7:WEST</v>
      </c>
      <c r="AP81" s="27">
        <f t="shared" ca="1" si="12"/>
        <v>148</v>
      </c>
      <c r="AQ81" s="21">
        <f t="shared" ca="1" si="13"/>
        <v>1</v>
      </c>
      <c r="AR81" s="21">
        <f t="shared" ca="1" si="13"/>
        <v>54</v>
      </c>
      <c r="AS81" s="21">
        <f t="shared" ca="1" si="13"/>
        <v>13</v>
      </c>
      <c r="AT81" s="21">
        <f t="shared" ca="1" si="13"/>
        <v>49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>
        <f t="shared" ca="1" si="3"/>
        <v>275</v>
      </c>
      <c r="AC82" s="21">
        <f t="shared" ca="1" si="4"/>
        <v>0</v>
      </c>
      <c r="AD82" s="21">
        <f t="shared" si="5"/>
        <v>7</v>
      </c>
      <c r="AE82" s="27">
        <f t="shared" ca="1" si="6"/>
        <v>57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2016:4:4:7:WEST</v>
      </c>
      <c r="AP82" s="27">
        <f t="shared" ca="1" si="12"/>
        <v>158</v>
      </c>
      <c r="AQ82" s="21">
        <f t="shared" ca="1" si="13"/>
        <v>2</v>
      </c>
      <c r="AR82" s="21">
        <f t="shared" ca="1" si="13"/>
        <v>51</v>
      </c>
      <c r="AS82" s="21">
        <f t="shared" ca="1" si="13"/>
        <v>19</v>
      </c>
      <c r="AT82" s="21">
        <f t="shared" ca="1" si="13"/>
        <v>46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2016:5:1:7:WEST</v>
      </c>
      <c r="AP83" s="27">
        <f t="shared" ca="1" si="12"/>
        <v>168</v>
      </c>
      <c r="AQ83" s="21">
        <f t="shared" ca="1" si="13"/>
        <v>0</v>
      </c>
      <c r="AR83" s="21">
        <f t="shared" ca="1" si="13"/>
        <v>58</v>
      </c>
      <c r="AS83" s="21">
        <f t="shared" ca="1" si="13"/>
        <v>20</v>
      </c>
      <c r="AT83" s="21">
        <f t="shared" ca="1" si="13"/>
        <v>41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2016:5:2:7:WEST</v>
      </c>
      <c r="AP84" s="27">
        <f t="shared" ca="1" si="12"/>
        <v>178</v>
      </c>
      <c r="AQ84" s="21">
        <f t="shared" ca="1" si="13"/>
        <v>0</v>
      </c>
      <c r="AR84" s="21">
        <f t="shared" ca="1" si="13"/>
        <v>49</v>
      </c>
      <c r="AS84" s="21">
        <f t="shared" ca="1" si="13"/>
        <v>22</v>
      </c>
      <c r="AT84" s="21">
        <f t="shared" ca="1" si="13"/>
        <v>49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2016:5:3:7:WEST</v>
      </c>
      <c r="AP85" s="27">
        <f t="shared" ca="1" si="12"/>
        <v>189</v>
      </c>
      <c r="AQ85" s="21">
        <f t="shared" ca="1" si="13"/>
        <v>0</v>
      </c>
      <c r="AR85" s="21">
        <f t="shared" ca="1" si="13"/>
        <v>41</v>
      </c>
      <c r="AS85" s="21">
        <f t="shared" ca="1" si="13"/>
        <v>22</v>
      </c>
      <c r="AT85" s="21">
        <f t="shared" ca="1" si="13"/>
        <v>48</v>
      </c>
      <c r="AU85" s="21">
        <f t="shared" ca="1" si="13"/>
        <v>5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2016:5:4:7:WEST</v>
      </c>
      <c r="AP86" s="27">
        <f t="shared" ca="1" si="12"/>
        <v>200</v>
      </c>
      <c r="AQ86" s="21">
        <f t="shared" ca="1" si="13"/>
        <v>2</v>
      </c>
      <c r="AR86" s="21">
        <f t="shared" ca="1" si="13"/>
        <v>39</v>
      </c>
      <c r="AS86" s="21">
        <f t="shared" ca="1" si="13"/>
        <v>36</v>
      </c>
      <c r="AT86" s="21">
        <f t="shared" ca="1" si="13"/>
        <v>41</v>
      </c>
      <c r="AU86" s="21">
        <f t="shared" ca="1" si="13"/>
        <v>11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2016:5:5:7:WEST</v>
      </c>
      <c r="AP87" s="27">
        <f t="shared" ca="1" si="12"/>
        <v>210</v>
      </c>
      <c r="AQ87" s="21">
        <f t="shared" ca="1" si="13"/>
        <v>1</v>
      </c>
      <c r="AR87" s="21">
        <f t="shared" ca="1" si="13"/>
        <v>42</v>
      </c>
      <c r="AS87" s="21">
        <f t="shared" ca="1" si="13"/>
        <v>34</v>
      </c>
      <c r="AT87" s="21">
        <f t="shared" ca="1" si="13"/>
        <v>44</v>
      </c>
      <c r="AU87" s="21">
        <f t="shared" ca="1" si="13"/>
        <v>8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2016:6:1:7:WEST</v>
      </c>
      <c r="AP88" s="27">
        <f t="shared" ca="1" si="12"/>
        <v>221</v>
      </c>
      <c r="AQ88" s="21">
        <f t="shared" ca="1" si="13"/>
        <v>0</v>
      </c>
      <c r="AR88" s="21">
        <f t="shared" ca="1" si="13"/>
        <v>45</v>
      </c>
      <c r="AS88" s="21">
        <f t="shared" ca="1" si="13"/>
        <v>34</v>
      </c>
      <c r="AT88" s="21">
        <f t="shared" ca="1" si="13"/>
        <v>46</v>
      </c>
      <c r="AU88" s="21">
        <f t="shared" ca="1" si="13"/>
        <v>3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2102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2216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20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2016  20</v>
      </c>
    </row>
    <row r="107" spans="23:51" ht="23.25">
      <c r="W107" s="7" t="s">
        <v>1449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1876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2278</v>
      </c>
      <c r="E2" s="78" t="str">
        <f>$A$3</f>
        <v>土城地區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TUCHENG_DISTRICT_GRAPH!$AC$89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36</v>
      </c>
      <c r="Q16" s="11">
        <f t="shared" si="0"/>
        <v>22</v>
      </c>
      <c r="R16" s="11">
        <f t="shared" si="0"/>
        <v>3</v>
      </c>
      <c r="S16" s="11">
        <f t="shared" si="0"/>
        <v>19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2016:6:1:7:TUCHENG</v>
      </c>
      <c r="D19" s="64">
        <f>MATCH($C19,REPORT_DATA_BY_DISTRICT!$A:$A, 0)</f>
        <v>626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36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3</v>
      </c>
      <c r="S19" s="10">
        <f>IFERROR(INDEX(REPORT_DATA_BY_DISTRICT!$A:$AI,$D19,MATCH(S$8,REPORT_DATA_BY_DISTRICT!$A$1:$AI$1,0)), "")</f>
        <v>19</v>
      </c>
    </row>
    <row r="20" spans="3:19" ht="15" customHeight="1">
      <c r="C20" s="64" t="str">
        <f>CONCATENATE(YEAR,":",MONTH,":2:",WEEKLY_REPORT_DAY,":", $A$1)</f>
        <v>2016:6:2:7:TUCHENG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2016:6:3:7:TUCHENG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2016:6:4:7:TUCHENG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2016:6:5:7:TUCHENG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11</v>
      </c>
      <c r="K24" s="17">
        <f t="shared" si="1"/>
        <v>9</v>
      </c>
      <c r="L24" s="49">
        <f t="shared" si="1"/>
        <v>2</v>
      </c>
      <c r="M24" s="17">
        <f t="shared" si="1"/>
        <v>0</v>
      </c>
      <c r="N24" s="52">
        <f t="shared" si="1"/>
        <v>25</v>
      </c>
      <c r="O24" s="17">
        <f t="shared" si="1"/>
        <v>14</v>
      </c>
      <c r="P24" s="17">
        <f t="shared" si="1"/>
        <v>36</v>
      </c>
      <c r="Q24" s="17">
        <f t="shared" si="1"/>
        <v>22</v>
      </c>
      <c r="R24" s="17">
        <f t="shared" si="1"/>
        <v>3</v>
      </c>
      <c r="S24" s="17">
        <f>SUM(S19:S23)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1" priority="1">
      <formula>J12=""</formula>
    </cfRule>
    <cfRule type="expression" dxfId="20" priority="2">
      <formula>AND(M$9&lt;&gt;"",M12&gt;=M$9)</formula>
    </cfRule>
    <cfRule type="expression" dxfId="19" priority="3">
      <formula>AND(M$10&lt;&gt;"",M12&lt;M$10)</formula>
    </cfRule>
    <cfRule type="expression" dxfId="1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2016:3:3:7:TUCHENG</v>
      </c>
      <c r="AP77" s="27">
        <f t="shared" ref="AP77:AP88" ca="1" si="11">MATCH(AO77,INDIRECT(CONCATENATE($X$93,"$A:$A")),0)</f>
        <v>302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28</v>
      </c>
      <c r="AS77" s="21">
        <f t="shared" ca="1" si="12"/>
        <v>8</v>
      </c>
      <c r="AT77" s="21">
        <f t="shared" ca="1" si="12"/>
        <v>31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2016:3:4:7:TUCHENG</v>
      </c>
      <c r="AP78" s="27">
        <f t="shared" ca="1" si="11"/>
        <v>332</v>
      </c>
      <c r="AQ78" s="21">
        <f t="shared" ca="1" si="12"/>
        <v>0</v>
      </c>
      <c r="AR78" s="21">
        <f t="shared" ca="1" si="12"/>
        <v>36</v>
      </c>
      <c r="AS78" s="21">
        <f t="shared" ca="1" si="12"/>
        <v>9</v>
      </c>
      <c r="AT78" s="21">
        <f t="shared" ca="1" si="12"/>
        <v>18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2016:4:1:7:TUCHENG</v>
      </c>
      <c r="AP79" s="27">
        <f t="shared" ca="1" si="11"/>
        <v>361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22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2016:4:2:7:TUCHENG</v>
      </c>
      <c r="AP80" s="27">
        <f t="shared" ca="1" si="11"/>
        <v>390</v>
      </c>
      <c r="AQ80" s="21">
        <f t="shared" ca="1" si="12"/>
        <v>0</v>
      </c>
      <c r="AR80" s="21">
        <f t="shared" ca="1" si="12"/>
        <v>31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2</v>
      </c>
      <c r="AD81" s="21">
        <f t="shared" si="5"/>
        <v>0</v>
      </c>
      <c r="AE81" s="27">
        <f t="shared" ca="1" si="6"/>
        <v>73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2016:4:3:7:TUCHENG</v>
      </c>
      <c r="AP81" s="27">
        <f t="shared" ca="1" si="11"/>
        <v>419</v>
      </c>
      <c r="AQ81" s="21">
        <f t="shared" ca="1" si="12"/>
        <v>1</v>
      </c>
      <c r="AR81" s="21">
        <f t="shared" ca="1" si="12"/>
        <v>31</v>
      </c>
      <c r="AS81" s="21">
        <f t="shared" ca="1" si="12"/>
        <v>7</v>
      </c>
      <c r="AT81" s="21">
        <f t="shared" ca="1" si="12"/>
        <v>18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>
        <f t="shared" ca="1" si="3"/>
        <v>179</v>
      </c>
      <c r="AC82" s="21">
        <f t="shared" ca="1" si="4"/>
        <v>0</v>
      </c>
      <c r="AD82" s="21">
        <f t="shared" si="5"/>
        <v>0</v>
      </c>
      <c r="AE82" s="27">
        <f t="shared" ca="1" si="6"/>
        <v>86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2016:4:4:7:TUCHENG</v>
      </c>
      <c r="AP82" s="27">
        <f t="shared" ca="1" si="11"/>
        <v>448</v>
      </c>
      <c r="AQ82" s="21">
        <f t="shared" ca="1" si="12"/>
        <v>2</v>
      </c>
      <c r="AR82" s="21">
        <f t="shared" ca="1" si="12"/>
        <v>34</v>
      </c>
      <c r="AS82" s="21">
        <f t="shared" ca="1" si="12"/>
        <v>8</v>
      </c>
      <c r="AT82" s="21">
        <f t="shared" ca="1" si="12"/>
        <v>22</v>
      </c>
      <c r="AU82" s="21">
        <f t="shared" ca="1" si="12"/>
        <v>6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2016:5:1:7:TUCHENG</v>
      </c>
      <c r="AP83" s="27">
        <f t="shared" ca="1" si="11"/>
        <v>477</v>
      </c>
      <c r="AQ83" s="21">
        <f t="shared" ca="1" si="12"/>
        <v>0</v>
      </c>
      <c r="AR83" s="21">
        <f t="shared" ca="1" si="12"/>
        <v>43</v>
      </c>
      <c r="AS83" s="21">
        <f t="shared" ca="1" si="12"/>
        <v>8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2016:5:2:7:TUCHENG</v>
      </c>
      <c r="AP84" s="27">
        <f t="shared" ca="1" si="11"/>
        <v>506</v>
      </c>
      <c r="AQ84" s="21">
        <f t="shared" ca="1" si="12"/>
        <v>0</v>
      </c>
      <c r="AR84" s="21">
        <f t="shared" ca="1" si="12"/>
        <v>24</v>
      </c>
      <c r="AS84" s="21">
        <f t="shared" ca="1" si="12"/>
        <v>8</v>
      </c>
      <c r="AT84" s="21">
        <f t="shared" ca="1" si="12"/>
        <v>26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2016:5:3:7:TUCHENG</v>
      </c>
      <c r="AP85" s="27">
        <f t="shared" ca="1" si="11"/>
        <v>535</v>
      </c>
      <c r="AQ85" s="21">
        <f t="shared" ca="1" si="12"/>
        <v>0</v>
      </c>
      <c r="AR85" s="21">
        <f t="shared" ca="1" si="12"/>
        <v>19</v>
      </c>
      <c r="AS85" s="21">
        <f t="shared" ca="1" si="12"/>
        <v>15</v>
      </c>
      <c r="AT85" s="21">
        <f t="shared" ca="1" si="12"/>
        <v>27</v>
      </c>
      <c r="AU85" s="21">
        <f t="shared" ca="1" si="12"/>
        <v>5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2016:5:4:7:TUCHENG</v>
      </c>
      <c r="AP86" s="27">
        <f t="shared" ca="1" si="11"/>
        <v>567</v>
      </c>
      <c r="AQ86" s="21">
        <f t="shared" ca="1" si="12"/>
        <v>1</v>
      </c>
      <c r="AR86" s="21">
        <f t="shared" ca="1" si="12"/>
        <v>27</v>
      </c>
      <c r="AS86" s="21">
        <f t="shared" ca="1" si="12"/>
        <v>16</v>
      </c>
      <c r="AT86" s="21">
        <f t="shared" ca="1" si="12"/>
        <v>19</v>
      </c>
      <c r="AU86" s="21">
        <f t="shared" ca="1" si="12"/>
        <v>6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2016:5:5:7:TUCHENG</v>
      </c>
      <c r="AP87" s="27">
        <f t="shared" ca="1" si="11"/>
        <v>596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16</v>
      </c>
      <c r="AT87" s="21">
        <f t="shared" ca="1" si="12"/>
        <v>20</v>
      </c>
      <c r="AU87" s="21">
        <f t="shared" ca="1" si="12"/>
        <v>7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2016:6:1:7:TUCHENG</v>
      </c>
      <c r="AP88" s="27">
        <f t="shared" ca="1" si="11"/>
        <v>626</v>
      </c>
      <c r="AQ88" s="21">
        <f t="shared" ca="1" si="12"/>
        <v>0</v>
      </c>
      <c r="AR88" s="21">
        <f t="shared" ca="1" si="12"/>
        <v>25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1876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新莊地區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XINZHUANG_DISTRICT_GRAPH!$AC$89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2107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2016:6:1:7:DANFENG_E</v>
      </c>
      <c r="D12" s="64">
        <f>MATCH($C12,REPORT_DATA_BY_COMP!$A:$A,0)</f>
        <v>1956</v>
      </c>
      <c r="E12" s="65" t="str">
        <f>SUBSTITUTE(VLOOKUP($B12,COMP_LIST!$A:$AD,5,FALSE),"EL","")</f>
        <v>E. Jackson DL / Anderton</v>
      </c>
      <c r="F12" s="4" t="str">
        <f>VLOOKUP($B12,COMP_LIST!$A:$AD,3,FALSE)</f>
        <v>Danfeng E</v>
      </c>
      <c r="G12" s="4" t="str">
        <f>VLOOKUP($B12,COMP_LIST!$A:$AD,4,FALSE)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8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1889</v>
      </c>
      <c r="C13" s="64" t="str">
        <f>CONCATENATE(YEAR,":",MONTH,":",WEEK,":",WEEKDAY,":",$B13)</f>
        <v>2016:6:1:7:SIYUAN_E</v>
      </c>
      <c r="D13" s="64">
        <f>MATCH($C13,REPORT_DATA_BY_COMP!$A:$A,0)</f>
        <v>1988</v>
      </c>
      <c r="E13" s="65" t="str">
        <f>SUBSTITUTE(VLOOKUP($B13,COMP_LIST!$A:$AD,5,FALSE),"EL","")</f>
        <v>E. Tang / Heaps</v>
      </c>
      <c r="F13" s="4" t="str">
        <f>VLOOKUP($B13,COMP_LIST!$A:$AD,3,FALSE)</f>
        <v>Siyuan E</v>
      </c>
      <c r="G13" s="4" t="str">
        <f>VLOOKUP($B13,COMP_LIST!$A:$AD,4,FALSE)</f>
        <v>思源長老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2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9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2</v>
      </c>
      <c r="J14" s="11">
        <f t="shared" si="0"/>
        <v>4</v>
      </c>
      <c r="K14" s="11">
        <f t="shared" si="0"/>
        <v>5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17</v>
      </c>
      <c r="P14" s="11">
        <f t="shared" si="0"/>
        <v>20</v>
      </c>
      <c r="Q14" s="11">
        <f t="shared" si="0"/>
        <v>15</v>
      </c>
      <c r="R14" s="11">
        <f t="shared" si="0"/>
        <v>0</v>
      </c>
      <c r="S14" s="11">
        <f t="shared" si="0"/>
        <v>12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2016:6:1:7:XINZHUANG</v>
      </c>
      <c r="D17" s="64">
        <f>MATCH($C17,REPORT_DATA_BY_DISTRICT!$A:$A, 0)</f>
        <v>630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2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17</v>
      </c>
      <c r="P17" s="10">
        <f>IFERROR(INDEX(REPORT_DATA_BY_DISTRICT!$A:$AI,$D17,MATCH(P$8,REPORT_DATA_BY_DISTRICT!$A$1:$AI$1,0)), "")</f>
        <v>20</v>
      </c>
      <c r="Q17" s="10">
        <f>IFERROR(INDEX(REPORT_DATA_BY_DISTRICT!$A:$AI,$D17,MATCH(Q$8,REPORT_DATA_BY_DISTRICT!$A$1:$AI$1,0)), "")</f>
        <v>15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12</v>
      </c>
    </row>
    <row r="18" spans="3:19" ht="15" customHeight="1">
      <c r="C18" s="64" t="str">
        <f>CONCATENATE(YEAR,":",MONTH,":2:",WEEKLY_REPORT_DAY,":", $A$1)</f>
        <v>2016:6:2:7:XINZHUANG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2016:6:3:7:XINZHUANG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2016:6:4:7:XINZHUANG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2016:6:5:7:XINZHUANG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4</v>
      </c>
      <c r="K22" s="17">
        <f t="shared" si="1"/>
        <v>5</v>
      </c>
      <c r="L22" s="49">
        <f t="shared" si="1"/>
        <v>0</v>
      </c>
      <c r="M22" s="17">
        <f t="shared" si="1"/>
        <v>0</v>
      </c>
      <c r="N22" s="52">
        <f t="shared" si="1"/>
        <v>12</v>
      </c>
      <c r="O22" s="17">
        <f t="shared" si="1"/>
        <v>17</v>
      </c>
      <c r="P22" s="17">
        <f t="shared" si="1"/>
        <v>20</v>
      </c>
      <c r="Q22" s="17">
        <f t="shared" si="1"/>
        <v>15</v>
      </c>
      <c r="R22" s="17">
        <f t="shared" si="1"/>
        <v>0</v>
      </c>
      <c r="S22" s="17">
        <f>SUM(S17:S21)</f>
        <v>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7" priority="1">
      <formula>J12=""</formula>
    </cfRule>
    <cfRule type="expression" dxfId="16" priority="2">
      <formula>AND(M$9&lt;&gt;"",M12&gt;=M$9)</formula>
    </cfRule>
    <cfRule type="expression" dxfId="15" priority="3">
      <formula>AND(M$10&lt;&gt;"",M12&lt;M$10)</formula>
    </cfRule>
    <cfRule type="expression" dxfId="1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2016:3:3:7:XINZHUANG</v>
      </c>
      <c r="AP77" s="27">
        <f t="shared" ref="AP77:AP88" ca="1" si="11">MATCH(AO77,INDIRECT(CONCATENATE($X$93,"$A:$A")),0)</f>
        <v>307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9</v>
      </c>
      <c r="AT77" s="21">
        <f t="shared" ca="1" si="12"/>
        <v>13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2016:3:4:7:XINZHUANG</v>
      </c>
      <c r="AP78" s="27">
        <f t="shared" ca="1" si="11"/>
        <v>336</v>
      </c>
      <c r="AQ78" s="21">
        <f t="shared" ca="1" si="12"/>
        <v>0</v>
      </c>
      <c r="AR78" s="21">
        <f t="shared" ca="1" si="12"/>
        <v>10</v>
      </c>
      <c r="AS78" s="21">
        <f t="shared" ca="1" si="12"/>
        <v>8</v>
      </c>
      <c r="AT78" s="21">
        <f t="shared" ca="1" si="12"/>
        <v>4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2016:4:1:7:XINZHUANG</v>
      </c>
      <c r="AP79" s="27">
        <f t="shared" ca="1" si="11"/>
        <v>365</v>
      </c>
      <c r="AQ79" s="21">
        <f t="shared" ca="1" si="12"/>
        <v>1</v>
      </c>
      <c r="AR79" s="21">
        <f t="shared" ca="1" si="12"/>
        <v>13</v>
      </c>
      <c r="AS79" s="21">
        <f t="shared" ca="1" si="12"/>
        <v>5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2016:4:2:7:XINZHUANG</v>
      </c>
      <c r="AP80" s="27">
        <f t="shared" ca="1" si="11"/>
        <v>394</v>
      </c>
      <c r="AQ80" s="21">
        <f t="shared" ca="1" si="12"/>
        <v>0</v>
      </c>
      <c r="AR80" s="21">
        <f t="shared" ca="1" si="12"/>
        <v>10</v>
      </c>
      <c r="AS80" s="21">
        <f t="shared" ca="1" si="12"/>
        <v>4</v>
      </c>
      <c r="AT80" s="21">
        <f t="shared" ca="1" si="12"/>
        <v>12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2016:4:3:7:XINZHUANG</v>
      </c>
      <c r="AP81" s="27">
        <f t="shared" ca="1" si="11"/>
        <v>423</v>
      </c>
      <c r="AQ81" s="21">
        <f t="shared" ca="1" si="12"/>
        <v>0</v>
      </c>
      <c r="AR81" s="21">
        <f t="shared" ca="1" si="12"/>
        <v>11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>
        <f t="shared" ca="1" si="3"/>
        <v>183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2016:4:4:7:XINZHUANG</v>
      </c>
      <c r="AP82" s="27">
        <f t="shared" ca="1" si="11"/>
        <v>452</v>
      </c>
      <c r="AQ82" s="21">
        <f t="shared" ca="1" si="12"/>
        <v>0</v>
      </c>
      <c r="AR82" s="21">
        <f t="shared" ca="1" si="12"/>
        <v>11</v>
      </c>
      <c r="AS82" s="21">
        <f t="shared" ca="1" si="12"/>
        <v>7</v>
      </c>
      <c r="AT82" s="21">
        <f t="shared" ca="1" si="12"/>
        <v>18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2016:5:1:7:XINZHUANG</v>
      </c>
      <c r="AP83" s="27">
        <f t="shared" ca="1" si="11"/>
        <v>481</v>
      </c>
      <c r="AQ83" s="21">
        <f t="shared" ca="1" si="12"/>
        <v>0</v>
      </c>
      <c r="AR83" s="21">
        <f t="shared" ca="1" si="12"/>
        <v>6</v>
      </c>
      <c r="AS83" s="21">
        <f t="shared" ca="1" si="12"/>
        <v>4</v>
      </c>
      <c r="AT83" s="21">
        <f t="shared" ca="1" si="12"/>
        <v>12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2016:5:2:7:XINZHUANG</v>
      </c>
      <c r="AP84" s="27">
        <f t="shared" ca="1" si="11"/>
        <v>510</v>
      </c>
      <c r="AQ84" s="21">
        <f t="shared" ca="1" si="12"/>
        <v>0</v>
      </c>
      <c r="AR84" s="21">
        <f t="shared" ca="1" si="12"/>
        <v>16</v>
      </c>
      <c r="AS84" s="21">
        <f t="shared" ca="1" si="12"/>
        <v>8</v>
      </c>
      <c r="AT84" s="21">
        <f t="shared" ca="1" si="12"/>
        <v>14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2016:5:3:7:XINZHUANG</v>
      </c>
      <c r="AP85" s="27">
        <f t="shared" ca="1" si="11"/>
        <v>540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16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2016:5:4:7:XINZHUANG</v>
      </c>
      <c r="AP86" s="27">
        <f t="shared" ca="1" si="11"/>
        <v>571</v>
      </c>
      <c r="AQ86" s="21">
        <f t="shared" ca="1" si="12"/>
        <v>0</v>
      </c>
      <c r="AR86" s="21">
        <f t="shared" ca="1" si="12"/>
        <v>5</v>
      </c>
      <c r="AS86" s="21">
        <f t="shared" ca="1" si="12"/>
        <v>12</v>
      </c>
      <c r="AT86" s="21">
        <f t="shared" ca="1" si="12"/>
        <v>18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2016:5:5:7:XINZHUANG</v>
      </c>
      <c r="AP87" s="27">
        <f t="shared" ca="1" si="11"/>
        <v>600</v>
      </c>
      <c r="AQ87" s="21">
        <f t="shared" ca="1" si="12"/>
        <v>0</v>
      </c>
      <c r="AR87" s="21">
        <f t="shared" ca="1" si="12"/>
        <v>13</v>
      </c>
      <c r="AS87" s="21">
        <f t="shared" ca="1" si="12"/>
        <v>10</v>
      </c>
      <c r="AT87" s="21">
        <f t="shared" ca="1" si="12"/>
        <v>18</v>
      </c>
      <c r="AU87" s="21">
        <f t="shared" ca="1" si="12"/>
        <v>1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2016:6:1:7:XINZHUANG</v>
      </c>
      <c r="AP88" s="27">
        <f t="shared" ca="1" si="11"/>
        <v>630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17</v>
      </c>
      <c r="AT88" s="21">
        <f t="shared" ca="1" si="12"/>
        <v>15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1764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2282</v>
      </c>
      <c r="E2" s="78" t="str">
        <f>$A$3</f>
        <v>板橋地區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BANQIAO_DISTRICT_GRAPH!$AC$89</f>
        <v>6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2108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1958</v>
      </c>
      <c r="C12" s="64" t="str">
        <f>CONCATENATE(YEAR,":",MONTH,":",WEEK,":",WEEKDAY,":",$B12)</f>
        <v>2016:6:1:7:XINBAN_E</v>
      </c>
      <c r="D12" s="64">
        <f>MATCH($C12,REPORT_DATA_BY_COMP!$A:$A,0)</f>
        <v>2014</v>
      </c>
      <c r="E12" s="65" t="str">
        <f>SUBSTITUTE(VLOOKUP($B12,COMP_LIST!$A:$AD,5,FALSE),"EL","")</f>
        <v>E. Robbins DL / Pack</v>
      </c>
      <c r="F12" s="4" t="str">
        <f>VLOOKUP($B12,COMP_LIST!$A:$AD,3,FALSE)</f>
        <v>Xinban E</v>
      </c>
      <c r="G12" s="4" t="str">
        <f>VLOOKUP($B12,COMP_LIST!$A:$AD,4,FALSE)</f>
        <v>新板長老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1965</v>
      </c>
      <c r="C13" s="64" t="str">
        <f>CONCATENATE(YEAR,":",MONTH,":",WEEK,":",WEEKDAY,":",$B13)</f>
        <v>2016:6:1:7:XINPU_E</v>
      </c>
      <c r="D13" s="64">
        <f>MATCH($C13,REPORT_DATA_BY_COMP!$A:$A,0)</f>
        <v>2017</v>
      </c>
      <c r="E13" s="65" t="str">
        <f>SUBSTITUTE(VLOOKUP($B13,COMP_LIST!$A:$AD,5,FALSE),"EL","")</f>
        <v>E. Stevenson / Bagley</v>
      </c>
      <c r="F13" s="4" t="str">
        <f>VLOOKUP($B13,COMP_LIST!$A:$AD,3,FALSE)</f>
        <v>Xinpu E</v>
      </c>
      <c r="G13" s="4" t="str">
        <f>VLOOKUP($B13,COMP_LIST!$A:$AD,4,FALSE)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3</v>
      </c>
      <c r="P14" s="11">
        <f t="shared" si="0"/>
        <v>21</v>
      </c>
      <c r="Q14" s="11">
        <f t="shared" si="0"/>
        <v>9</v>
      </c>
      <c r="R14" s="11">
        <f t="shared" si="0"/>
        <v>0</v>
      </c>
      <c r="S14" s="11">
        <f t="shared" si="0"/>
        <v>16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2016:6:1:7:BANQIAO</v>
      </c>
      <c r="D17" s="64">
        <f>MATCH($C17,REPORT_DATA_BY_DISTRICT!$A:$A, 0)</f>
        <v>610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0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8</v>
      </c>
      <c r="O17" s="10">
        <f>IFERROR(INDEX(REPORT_DATA_BY_DISTRICT!$A:$AI,$D17,MATCH(O$8,REPORT_DATA_BY_DISTRICT!$A$1:$AI$1,0)), "")</f>
        <v>3</v>
      </c>
      <c r="P17" s="10">
        <f>IFERROR(INDEX(REPORT_DATA_BY_DISTRICT!$A:$AI,$D17,MATCH(P$8,REPORT_DATA_BY_DISTRICT!$A$1:$AI$1,0)), "")</f>
        <v>21</v>
      </c>
      <c r="Q17" s="10">
        <f>IFERROR(INDEX(REPORT_DATA_BY_DISTRICT!$A:$AI,$D17,MATCH(Q$8,REPORT_DATA_BY_DISTRICT!$A$1:$AI$1,0)), "")</f>
        <v>9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16</v>
      </c>
    </row>
    <row r="18" spans="3:19" ht="15" customHeight="1">
      <c r="C18" s="64" t="str">
        <f>CONCATENATE(YEAR,":",MONTH,":2:",WEEKLY_REPORT_DAY,":", $A$1)</f>
        <v>2016:6:2:7:BANQIAO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2016:6:3:7:BANQIAO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2016:6:4:7:BANQIAO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2016:6:5:7:BANQIAO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0</v>
      </c>
      <c r="K22" s="17">
        <f t="shared" si="1"/>
        <v>4</v>
      </c>
      <c r="L22" s="49">
        <f t="shared" si="1"/>
        <v>0</v>
      </c>
      <c r="M22" s="17">
        <f t="shared" si="1"/>
        <v>0</v>
      </c>
      <c r="N22" s="52">
        <f t="shared" si="1"/>
        <v>8</v>
      </c>
      <c r="O22" s="17">
        <f t="shared" si="1"/>
        <v>3</v>
      </c>
      <c r="P22" s="17">
        <f t="shared" si="1"/>
        <v>21</v>
      </c>
      <c r="Q22" s="17">
        <f t="shared" si="1"/>
        <v>9</v>
      </c>
      <c r="R22" s="17">
        <f t="shared" si="1"/>
        <v>0</v>
      </c>
      <c r="S22" s="17">
        <f>SUM(S17:S21)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3" priority="1">
      <formula>J12=""</formula>
    </cfRule>
    <cfRule type="expression" dxfId="12" priority="2">
      <formula>AND(M$9&lt;&gt;"",M12&gt;=M$9)</formula>
    </cfRule>
    <cfRule type="expression" dxfId="11" priority="3">
      <formula>AND(M$10&lt;&gt;"",M12&lt;M$10)</formula>
    </cfRule>
    <cfRule type="expression" dxfId="1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2016:3:3:7:BANQIAO</v>
      </c>
      <c r="AP77" s="27">
        <f t="shared" ref="AP77:AP88" ca="1" si="11">MATCH(AO77,INDIRECT(CONCATENATE($X$93,"$A:$A")),0)</f>
        <v>286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9</v>
      </c>
      <c r="AT77" s="21">
        <f t="shared" ca="1" si="12"/>
        <v>13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2016:3:4:7:BANQIAO</v>
      </c>
      <c r="AP78" s="27">
        <f t="shared" ca="1" si="11"/>
        <v>316</v>
      </c>
      <c r="AQ78" s="21">
        <f t="shared" ca="1" si="12"/>
        <v>0</v>
      </c>
      <c r="AR78" s="21">
        <f t="shared" ca="1" si="12"/>
        <v>8</v>
      </c>
      <c r="AS78" s="21">
        <f t="shared" ca="1" si="12"/>
        <v>6</v>
      </c>
      <c r="AT78" s="21">
        <f t="shared" ca="1" si="12"/>
        <v>21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2016:4:1:7:BANQIAO</v>
      </c>
      <c r="AP79" s="27">
        <f t="shared" ca="1" si="11"/>
        <v>345</v>
      </c>
      <c r="AQ79" s="21">
        <f t="shared" ca="1" si="12"/>
        <v>1</v>
      </c>
      <c r="AR79" s="21">
        <f t="shared" ca="1" si="12"/>
        <v>7</v>
      </c>
      <c r="AS79" s="21">
        <f t="shared" ca="1" si="12"/>
        <v>0</v>
      </c>
      <c r="AT79" s="21">
        <f t="shared" ca="1" si="12"/>
        <v>17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2016:4:2:7:BANQIAO</v>
      </c>
      <c r="AP80" s="27">
        <f t="shared" ca="1" si="11"/>
        <v>374</v>
      </c>
      <c r="AQ80" s="21">
        <f t="shared" ca="1" si="12"/>
        <v>0</v>
      </c>
      <c r="AR80" s="21">
        <f t="shared" ca="1" si="12"/>
        <v>4</v>
      </c>
      <c r="AS80" s="21">
        <f t="shared" ca="1" si="12"/>
        <v>6</v>
      </c>
      <c r="AT80" s="21">
        <f t="shared" ca="1" si="12"/>
        <v>12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1</v>
      </c>
      <c r="AD81" s="21">
        <f t="shared" si="5"/>
        <v>0</v>
      </c>
      <c r="AE81" s="27">
        <f t="shared" ca="1" si="6"/>
        <v>59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2016:4:3:7:BANQIAO</v>
      </c>
      <c r="AP81" s="27">
        <f t="shared" ca="1" si="11"/>
        <v>403</v>
      </c>
      <c r="AQ81" s="21">
        <f t="shared" ca="1" si="12"/>
        <v>0</v>
      </c>
      <c r="AR81" s="21">
        <f t="shared" ca="1" si="12"/>
        <v>12</v>
      </c>
      <c r="AS81" s="21">
        <f t="shared" ca="1" si="12"/>
        <v>4</v>
      </c>
      <c r="AT81" s="21">
        <f t="shared" ca="1" si="12"/>
        <v>23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>
        <f t="shared" ca="1" si="3"/>
        <v>163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2016:4:4:7:BANQIAO</v>
      </c>
      <c r="AP82" s="27">
        <f t="shared" ca="1" si="11"/>
        <v>432</v>
      </c>
      <c r="AQ82" s="21">
        <f t="shared" ca="1" si="12"/>
        <v>0</v>
      </c>
      <c r="AR82" s="21">
        <f t="shared" ca="1" si="12"/>
        <v>6</v>
      </c>
      <c r="AS82" s="21">
        <f t="shared" ca="1" si="12"/>
        <v>4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2016:5:1:7:BANQIAO</v>
      </c>
      <c r="AP83" s="27">
        <f t="shared" ca="1" si="11"/>
        <v>461</v>
      </c>
      <c r="AQ83" s="21">
        <f t="shared" ca="1" si="12"/>
        <v>0</v>
      </c>
      <c r="AR83" s="21">
        <f t="shared" ca="1" si="12"/>
        <v>9</v>
      </c>
      <c r="AS83" s="21">
        <f t="shared" ca="1" si="12"/>
        <v>8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2016:5:2:7:BANQIAO</v>
      </c>
      <c r="AP84" s="27">
        <f t="shared" ca="1" si="11"/>
        <v>490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9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2016:5:3:7:BANQIAO</v>
      </c>
      <c r="AP85" s="27">
        <f t="shared" ca="1" si="11"/>
        <v>519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5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2016:5:4:7:BANQIAO</v>
      </c>
      <c r="AP86" s="27">
        <f t="shared" ca="1" si="11"/>
        <v>551</v>
      </c>
      <c r="AQ86" s="21">
        <f t="shared" ca="1" si="12"/>
        <v>1</v>
      </c>
      <c r="AR86" s="21">
        <f t="shared" ca="1" si="12"/>
        <v>7</v>
      </c>
      <c r="AS86" s="21">
        <f t="shared" ca="1" si="12"/>
        <v>8</v>
      </c>
      <c r="AT86" s="21">
        <f t="shared" ca="1" si="12"/>
        <v>4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2016:5:5:7:BANQIAO</v>
      </c>
      <c r="AP87" s="27">
        <f t="shared" ca="1" si="11"/>
        <v>580</v>
      </c>
      <c r="AQ87" s="21">
        <f t="shared" ca="1" si="12"/>
        <v>0</v>
      </c>
      <c r="AR87" s="21">
        <f t="shared" ca="1" si="12"/>
        <v>8</v>
      </c>
      <c r="AS87" s="21">
        <f t="shared" ca="1" si="12"/>
        <v>8</v>
      </c>
      <c r="AT87" s="21">
        <f t="shared" ca="1" si="12"/>
        <v>6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2016:6:1:7:BANQIAO</v>
      </c>
      <c r="AP88" s="27">
        <f t="shared" ca="1" si="11"/>
        <v>610</v>
      </c>
      <c r="AQ88" s="21">
        <f t="shared" ca="1" si="12"/>
        <v>0</v>
      </c>
      <c r="AR88" s="21">
        <f t="shared" ca="1" si="12"/>
        <v>8</v>
      </c>
      <c r="AS88" s="21">
        <f t="shared" ca="1" si="12"/>
        <v>3</v>
      </c>
      <c r="AT88" s="21">
        <f t="shared" ca="1" si="12"/>
        <v>9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1764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94</vt:i4>
      </vt:variant>
      <vt:variant>
        <vt:lpstr>Named Ranges</vt:lpstr>
      </vt:variant>
      <vt:variant>
        <vt:i4>59</vt:i4>
      </vt:variant>
    </vt:vector>
  </HeadingPairs>
  <TitlesOfParts>
    <vt:vector size="153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BAPTISM_HISTORY</vt:lpstr>
      <vt:lpstr>COMP_LIST</vt:lpstr>
      <vt:lpstr>CONTROLS</vt:lpstr>
      <vt:lpstr>MISSION</vt:lpstr>
      <vt:lpstr>MISSION_GRAPH</vt:lpstr>
      <vt:lpstr>ZONE_COMPARISON_GRAPH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BAPTISM_HISTORY!baptism_history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ZONE_COMPARISON_GRAPH!Print_Area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Operations</cp:lastModifiedBy>
  <cp:lastPrinted>2016-06-07T00:10:17Z</cp:lastPrinted>
  <dcterms:created xsi:type="dcterms:W3CDTF">2016-01-05T05:01:49Z</dcterms:created>
  <dcterms:modified xsi:type="dcterms:W3CDTF">2016-06-12T11:58:03Z</dcterms:modified>
</cp:coreProperties>
</file>